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0" yWindow="405" windowWidth="17955" windowHeight="8160" activeTab="3"/>
  </bookViews>
  <sheets>
    <sheet name="Explanation" sheetId="4" r:id="rId1"/>
    <sheet name="Countries-Regions" sheetId="24" r:id="rId2"/>
    <sheet name="Definitions" sheetId="25" r:id="rId3"/>
    <sheet name="Selection panel" sheetId="3" r:id="rId4"/>
    <sheet name="Summary" sheetId="1" r:id="rId5"/>
    <sheet name="C1 Forest resources and carbon" sheetId="2" r:id="rId6"/>
    <sheet name="C2 Health and vitality" sheetId="7" r:id="rId7"/>
    <sheet name="C3 Productive functions" sheetId="8" r:id="rId8"/>
    <sheet name="C4 Biodiversity" sheetId="9" r:id="rId9"/>
    <sheet name="C6 Socio-economic functions" sheetId="10" r:id="rId10"/>
    <sheet name="Score data" sheetId="6" state="hidden" r:id="rId11"/>
    <sheet name="BaseResults" sheetId="11" state="hidden" r:id="rId12"/>
    <sheet name="CarbonStocks" sheetId="12" state="hidden" r:id="rId13"/>
    <sheet name="FireVulnerability" sheetId="13" state="hidden" r:id="rId14"/>
    <sheet name="Recreation" sheetId="14" state="hidden" r:id="rId15"/>
    <sheet name="WindVulnerability" sheetId="15" state="hidden" r:id="rId16"/>
    <sheet name="TotalDeadwood" sheetId="16" state="hidden" r:id="rId17"/>
    <sheet name="AgeClasses" sheetId="17" state="hidden" r:id="rId18"/>
    <sheet name="SOEF2011 basic data" sheetId="18" state="hidden" r:id="rId19"/>
    <sheet name="ValueRWD" sheetId="19" state="hidden" r:id="rId20"/>
    <sheet name="GDPshare" sheetId="20" state="hidden" r:id="rId21"/>
    <sheet name="Consumption" sheetId="21" state="hidden" r:id="rId22"/>
    <sheet name="Consumption2" sheetId="22" state="hidden" r:id="rId23"/>
    <sheet name="Country lookup" sheetId="23" state="hidden" r:id="rId24"/>
  </sheets>
  <definedNames>
    <definedName name="_xlnm._FilterDatabase" localSheetId="17" hidden="1">AgeClasses!$A$1:$P$1068</definedName>
    <definedName name="_xlnm._FilterDatabase" localSheetId="11" hidden="1">BaseResults!$A$1:$K$1216</definedName>
    <definedName name="_xlnm._FilterDatabase" localSheetId="12" hidden="1">CarbonStocks!$A$1:$K$893</definedName>
    <definedName name="_xlnm._FilterDatabase" localSheetId="13" hidden="1">FireVulnerability!$A$1:$J$913</definedName>
    <definedName name="_xlnm._FilterDatabase" localSheetId="14" hidden="1">Recreation!$A$1:$J$913</definedName>
    <definedName name="_xlnm._FilterDatabase" localSheetId="10" hidden="1">'Score data'!$A$1:$S$185</definedName>
    <definedName name="_xlnm._FilterDatabase" localSheetId="16" hidden="1">TotalDeadwood!$A$1:$K$1249</definedName>
    <definedName name="_xlnm._FilterDatabase" localSheetId="15" hidden="1">WindVulnerability!$A$1:$J$913</definedName>
    <definedName name="AgeClasses">AgeClasses!$B$1:$P$1</definedName>
    <definedName name="BaseResults">BaseResults!$B$1:$L$577</definedName>
    <definedName name="CarbonStocks">CarbonStocks!$B$1:$K$577</definedName>
    <definedName name="TotalDeadwood">TotalDeadwood!$B$1:$K$1</definedName>
  </definedNames>
  <calcPr calcId="145621"/>
</workbook>
</file>

<file path=xl/calcChain.xml><?xml version="1.0" encoding="utf-8"?>
<calcChain xmlns="http://schemas.openxmlformats.org/spreadsheetml/2006/main">
  <c r="A200" i="21" l="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I200" i="22"/>
  <c r="I201" i="22"/>
  <c r="I202" i="22"/>
  <c r="I203" i="22"/>
  <c r="I204" i="22"/>
  <c r="I205" i="22"/>
  <c r="I206" i="22"/>
  <c r="I207" i="22"/>
  <c r="I208" i="22"/>
  <c r="I209" i="22"/>
  <c r="I210" i="22"/>
  <c r="I211" i="22"/>
  <c r="I212" i="22"/>
  <c r="I213" i="22"/>
  <c r="I214" i="22"/>
  <c r="I215" i="22"/>
  <c r="I216" i="22"/>
  <c r="I217" i="22"/>
  <c r="A200" i="22"/>
  <c r="A201" i="22"/>
  <c r="A202" i="22"/>
  <c r="A203" i="22"/>
  <c r="A204" i="22"/>
  <c r="A205" i="22"/>
  <c r="A206" i="22"/>
  <c r="A207" i="22"/>
  <c r="A208" i="22"/>
  <c r="A209" i="22"/>
  <c r="A210" i="22"/>
  <c r="A211" i="22"/>
  <c r="A212" i="22"/>
  <c r="A213" i="22"/>
  <c r="A214" i="22"/>
  <c r="A215" i="22"/>
  <c r="A216" i="22"/>
  <c r="A217" i="22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149" i="19"/>
  <c r="A150" i="19"/>
  <c r="A151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7" i="24" l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H199" i="22"/>
  <c r="I199" i="22" s="1"/>
  <c r="C199" i="22"/>
  <c r="H198" i="22"/>
  <c r="I198" i="22" s="1"/>
  <c r="C198" i="22"/>
  <c r="H197" i="22"/>
  <c r="I197" i="22" s="1"/>
  <c r="C197" i="22"/>
  <c r="H196" i="22"/>
  <c r="I196" i="22" s="1"/>
  <c r="C196" i="22"/>
  <c r="H195" i="22"/>
  <c r="I195" i="22" s="1"/>
  <c r="C195" i="22"/>
  <c r="H194" i="22"/>
  <c r="I194" i="22" s="1"/>
  <c r="C194" i="22"/>
  <c r="H193" i="22"/>
  <c r="I193" i="22" s="1"/>
  <c r="C193" i="22"/>
  <c r="H192" i="22"/>
  <c r="I192" i="22" s="1"/>
  <c r="C192" i="22"/>
  <c r="H191" i="22"/>
  <c r="I191" i="22" s="1"/>
  <c r="C191" i="22"/>
  <c r="H190" i="22"/>
  <c r="I190" i="22" s="1"/>
  <c r="C190" i="22"/>
  <c r="H189" i="22"/>
  <c r="I189" i="22" s="1"/>
  <c r="C189" i="22"/>
  <c r="I188" i="22"/>
  <c r="H188" i="22"/>
  <c r="C188" i="22"/>
  <c r="H187" i="22"/>
  <c r="I187" i="22" s="1"/>
  <c r="C187" i="22"/>
  <c r="H186" i="22"/>
  <c r="I186" i="22" s="1"/>
  <c r="C186" i="22"/>
  <c r="I185" i="22"/>
  <c r="H185" i="22"/>
  <c r="C185" i="22"/>
  <c r="H184" i="22"/>
  <c r="I184" i="22" s="1"/>
  <c r="C184" i="22"/>
  <c r="H183" i="22"/>
  <c r="I183" i="22" s="1"/>
  <c r="C183" i="22"/>
  <c r="H182" i="22"/>
  <c r="I182" i="22" s="1"/>
  <c r="C182" i="22"/>
  <c r="I181" i="22"/>
  <c r="H181" i="22"/>
  <c r="C181" i="22"/>
  <c r="I180" i="22"/>
  <c r="H180" i="22"/>
  <c r="C180" i="22"/>
  <c r="H179" i="22"/>
  <c r="I179" i="22" s="1"/>
  <c r="C179" i="22"/>
  <c r="H178" i="22"/>
  <c r="I178" i="22" s="1"/>
  <c r="C178" i="22"/>
  <c r="H177" i="22"/>
  <c r="I177" i="22" s="1"/>
  <c r="C177" i="22"/>
  <c r="H176" i="22"/>
  <c r="I176" i="22" s="1"/>
  <c r="C176" i="22"/>
  <c r="H175" i="22"/>
  <c r="I175" i="22" s="1"/>
  <c r="C175" i="22"/>
  <c r="H174" i="22"/>
  <c r="I174" i="22" s="1"/>
  <c r="C174" i="22"/>
  <c r="I173" i="22"/>
  <c r="H173" i="22"/>
  <c r="C173" i="22"/>
  <c r="H172" i="22"/>
  <c r="I172" i="22" s="1"/>
  <c r="C172" i="22"/>
  <c r="H171" i="22"/>
  <c r="I171" i="22" s="1"/>
  <c r="C171" i="22"/>
  <c r="H170" i="22"/>
  <c r="I170" i="22" s="1"/>
  <c r="C170" i="22"/>
  <c r="H169" i="22"/>
  <c r="I169" i="22" s="1"/>
  <c r="C169" i="22"/>
  <c r="H168" i="22"/>
  <c r="I168" i="22" s="1"/>
  <c r="C168" i="22"/>
  <c r="H167" i="22"/>
  <c r="I167" i="22" s="1"/>
  <c r="C167" i="22"/>
  <c r="H166" i="22"/>
  <c r="I166" i="22" s="1"/>
  <c r="C166" i="22"/>
  <c r="H165" i="22"/>
  <c r="I165" i="22" s="1"/>
  <c r="C165" i="22"/>
  <c r="H164" i="22"/>
  <c r="I164" i="22" s="1"/>
  <c r="C164" i="22"/>
  <c r="H163" i="22"/>
  <c r="I163" i="22" s="1"/>
  <c r="C163" i="22"/>
  <c r="H162" i="22"/>
  <c r="I162" i="22" s="1"/>
  <c r="C162" i="22"/>
  <c r="I161" i="22"/>
  <c r="H161" i="22"/>
  <c r="C161" i="22"/>
  <c r="H160" i="22"/>
  <c r="I160" i="22" s="1"/>
  <c r="C160" i="22"/>
  <c r="H159" i="22"/>
  <c r="I159" i="22" s="1"/>
  <c r="C159" i="22"/>
  <c r="H158" i="22"/>
  <c r="I158" i="22" s="1"/>
  <c r="C158" i="22"/>
  <c r="H157" i="22"/>
  <c r="I157" i="22" s="1"/>
  <c r="C157" i="22"/>
  <c r="I156" i="22"/>
  <c r="H156" i="22"/>
  <c r="C156" i="22"/>
  <c r="H155" i="22"/>
  <c r="I155" i="22" s="1"/>
  <c r="C155" i="22"/>
  <c r="H154" i="22"/>
  <c r="I154" i="22" s="1"/>
  <c r="C154" i="22"/>
  <c r="I153" i="22"/>
  <c r="H153" i="22"/>
  <c r="C153" i="22"/>
  <c r="H152" i="22"/>
  <c r="I152" i="22" s="1"/>
  <c r="C152" i="22"/>
  <c r="H151" i="22"/>
  <c r="I151" i="22" s="1"/>
  <c r="C151" i="22"/>
  <c r="H150" i="22"/>
  <c r="I150" i="22" s="1"/>
  <c r="C150" i="22"/>
  <c r="I149" i="22"/>
  <c r="H149" i="22"/>
  <c r="C149" i="22"/>
  <c r="I148" i="22"/>
  <c r="H148" i="22"/>
  <c r="C148" i="22"/>
  <c r="H147" i="22"/>
  <c r="I147" i="22" s="1"/>
  <c r="C147" i="22"/>
  <c r="H146" i="22"/>
  <c r="I146" i="22" s="1"/>
  <c r="C146" i="22"/>
  <c r="H145" i="22"/>
  <c r="I145" i="22" s="1"/>
  <c r="C145" i="22"/>
  <c r="H144" i="22"/>
  <c r="I144" i="22" s="1"/>
  <c r="C144" i="22"/>
  <c r="H143" i="22"/>
  <c r="I143" i="22" s="1"/>
  <c r="C143" i="22"/>
  <c r="H142" i="22"/>
  <c r="I142" i="22" s="1"/>
  <c r="C142" i="22"/>
  <c r="I141" i="22"/>
  <c r="H141" i="22"/>
  <c r="C141" i="22"/>
  <c r="H140" i="22"/>
  <c r="I140" i="22" s="1"/>
  <c r="C140" i="22"/>
  <c r="H139" i="22"/>
  <c r="I139" i="22" s="1"/>
  <c r="C139" i="22"/>
  <c r="H138" i="22"/>
  <c r="I138" i="22" s="1"/>
  <c r="C138" i="22"/>
  <c r="H137" i="22"/>
  <c r="I137" i="22" s="1"/>
  <c r="C137" i="22"/>
  <c r="H136" i="22"/>
  <c r="I136" i="22" s="1"/>
  <c r="C136" i="22"/>
  <c r="H135" i="22"/>
  <c r="I135" i="22" s="1"/>
  <c r="C135" i="22"/>
  <c r="H134" i="22"/>
  <c r="I134" i="22" s="1"/>
  <c r="C134" i="22"/>
  <c r="I133" i="22"/>
  <c r="H133" i="22"/>
  <c r="C133" i="22"/>
  <c r="H132" i="22"/>
  <c r="I132" i="22" s="1"/>
  <c r="C132" i="22"/>
  <c r="H131" i="22"/>
  <c r="I131" i="22" s="1"/>
  <c r="C131" i="22"/>
  <c r="H130" i="22"/>
  <c r="I130" i="22" s="1"/>
  <c r="C130" i="22"/>
  <c r="I129" i="22"/>
  <c r="H129" i="22"/>
  <c r="C129" i="22"/>
  <c r="H128" i="22"/>
  <c r="I128" i="22" s="1"/>
  <c r="C128" i="22"/>
  <c r="H127" i="22"/>
  <c r="I127" i="22" s="1"/>
  <c r="C127" i="22"/>
  <c r="H126" i="22"/>
  <c r="I126" i="22" s="1"/>
  <c r="C126" i="22"/>
  <c r="H125" i="22"/>
  <c r="I125" i="22" s="1"/>
  <c r="C125" i="22"/>
  <c r="I124" i="22"/>
  <c r="H124" i="22"/>
  <c r="C124" i="22"/>
  <c r="H123" i="22"/>
  <c r="I123" i="22" s="1"/>
  <c r="C123" i="22"/>
  <c r="H122" i="22"/>
  <c r="I122" i="22" s="1"/>
  <c r="C122" i="22"/>
  <c r="I121" i="22"/>
  <c r="H121" i="22"/>
  <c r="C121" i="22"/>
  <c r="H120" i="22"/>
  <c r="I120" i="22" s="1"/>
  <c r="C120" i="22"/>
  <c r="H119" i="22"/>
  <c r="I119" i="22" s="1"/>
  <c r="C119" i="22"/>
  <c r="H118" i="22"/>
  <c r="I118" i="22" s="1"/>
  <c r="C118" i="22"/>
  <c r="I117" i="22"/>
  <c r="H117" i="22"/>
  <c r="C117" i="22"/>
  <c r="I116" i="22"/>
  <c r="H116" i="22"/>
  <c r="C116" i="22"/>
  <c r="H115" i="22"/>
  <c r="I115" i="22" s="1"/>
  <c r="C115" i="22"/>
  <c r="H114" i="22"/>
  <c r="I114" i="22" s="1"/>
  <c r="C114" i="22"/>
  <c r="J114" i="22" s="1"/>
  <c r="A114" i="22"/>
  <c r="H113" i="22"/>
  <c r="I113" i="22" s="1"/>
  <c r="C113" i="22"/>
  <c r="J113" i="22" s="1"/>
  <c r="H112" i="22"/>
  <c r="I112" i="22" s="1"/>
  <c r="C112" i="22"/>
  <c r="H111" i="22"/>
  <c r="I111" i="22" s="1"/>
  <c r="C111" i="22"/>
  <c r="H110" i="22"/>
  <c r="I110" i="22" s="1"/>
  <c r="C110" i="22"/>
  <c r="H109" i="22"/>
  <c r="I109" i="22" s="1"/>
  <c r="C109" i="22"/>
  <c r="J109" i="22" s="1"/>
  <c r="A109" i="22"/>
  <c r="H108" i="22"/>
  <c r="I108" i="22" s="1"/>
  <c r="C108" i="22"/>
  <c r="H107" i="22"/>
  <c r="I107" i="22" s="1"/>
  <c r="C107" i="22"/>
  <c r="H106" i="22"/>
  <c r="I106" i="22" s="1"/>
  <c r="C106" i="22"/>
  <c r="J106" i="22" s="1"/>
  <c r="H105" i="22"/>
  <c r="I105" i="22" s="1"/>
  <c r="C105" i="22"/>
  <c r="H104" i="22"/>
  <c r="I104" i="22" s="1"/>
  <c r="C104" i="22"/>
  <c r="H103" i="22"/>
  <c r="I103" i="22" s="1"/>
  <c r="C103" i="22"/>
  <c r="H102" i="22"/>
  <c r="I102" i="22" s="1"/>
  <c r="C102" i="22"/>
  <c r="H101" i="22"/>
  <c r="I101" i="22" s="1"/>
  <c r="C101" i="22"/>
  <c r="J101" i="22" s="1"/>
  <c r="H100" i="22"/>
  <c r="I100" i="22" s="1"/>
  <c r="C100" i="22"/>
  <c r="H99" i="22"/>
  <c r="I99" i="22" s="1"/>
  <c r="C99" i="22"/>
  <c r="H98" i="22"/>
  <c r="I98" i="22" s="1"/>
  <c r="C98" i="22"/>
  <c r="H97" i="22"/>
  <c r="I97" i="22" s="1"/>
  <c r="C97" i="22"/>
  <c r="J97" i="22" s="1"/>
  <c r="A97" i="22"/>
  <c r="H96" i="22"/>
  <c r="I96" i="22" s="1"/>
  <c r="C96" i="22"/>
  <c r="H95" i="22"/>
  <c r="I95" i="22" s="1"/>
  <c r="C95" i="22"/>
  <c r="H94" i="22"/>
  <c r="I94" i="22" s="1"/>
  <c r="C94" i="22"/>
  <c r="H93" i="22"/>
  <c r="I93" i="22" s="1"/>
  <c r="C93" i="22"/>
  <c r="H92" i="22"/>
  <c r="I92" i="22" s="1"/>
  <c r="C92" i="22"/>
  <c r="H91" i="22"/>
  <c r="I91" i="22" s="1"/>
  <c r="C91" i="22"/>
  <c r="H90" i="22"/>
  <c r="I90" i="22" s="1"/>
  <c r="C90" i="22"/>
  <c r="J90" i="22" s="1"/>
  <c r="H89" i="22"/>
  <c r="I89" i="22" s="1"/>
  <c r="C89" i="22"/>
  <c r="J89" i="22" s="1"/>
  <c r="A89" i="22"/>
  <c r="H88" i="22"/>
  <c r="I88" i="22" s="1"/>
  <c r="C88" i="22"/>
  <c r="H87" i="22"/>
  <c r="I87" i="22" s="1"/>
  <c r="C87" i="22"/>
  <c r="H86" i="22"/>
  <c r="I86" i="22" s="1"/>
  <c r="C86" i="22"/>
  <c r="H85" i="22"/>
  <c r="I85" i="22" s="1"/>
  <c r="C85" i="22"/>
  <c r="J85" i="22" s="1"/>
  <c r="H84" i="22"/>
  <c r="I84" i="22" s="1"/>
  <c r="C84" i="22"/>
  <c r="H83" i="22"/>
  <c r="I83" i="22" s="1"/>
  <c r="C83" i="22"/>
  <c r="H82" i="22"/>
  <c r="I82" i="22" s="1"/>
  <c r="C82" i="22"/>
  <c r="J82" i="22" s="1"/>
  <c r="A82" i="22"/>
  <c r="H81" i="22"/>
  <c r="I81" i="22" s="1"/>
  <c r="C81" i="22"/>
  <c r="J81" i="22" s="1"/>
  <c r="H80" i="22"/>
  <c r="I80" i="22" s="1"/>
  <c r="C80" i="22"/>
  <c r="H79" i="22"/>
  <c r="I79" i="22" s="1"/>
  <c r="C79" i="22"/>
  <c r="H78" i="22"/>
  <c r="I78" i="22" s="1"/>
  <c r="C78" i="22"/>
  <c r="H77" i="22"/>
  <c r="I77" i="22" s="1"/>
  <c r="C77" i="22"/>
  <c r="J77" i="22" s="1"/>
  <c r="A77" i="22"/>
  <c r="H76" i="22"/>
  <c r="I76" i="22" s="1"/>
  <c r="C76" i="22"/>
  <c r="H75" i="22"/>
  <c r="I75" i="22" s="1"/>
  <c r="C75" i="22"/>
  <c r="H74" i="22"/>
  <c r="I74" i="22" s="1"/>
  <c r="C74" i="22"/>
  <c r="J74" i="22" s="1"/>
  <c r="H73" i="22"/>
  <c r="I73" i="22" s="1"/>
  <c r="C73" i="22"/>
  <c r="H72" i="22"/>
  <c r="I72" i="22" s="1"/>
  <c r="C72" i="22"/>
  <c r="H71" i="22"/>
  <c r="I71" i="22" s="1"/>
  <c r="C71" i="22"/>
  <c r="H70" i="22"/>
  <c r="I70" i="22" s="1"/>
  <c r="C70" i="22"/>
  <c r="H69" i="22"/>
  <c r="I69" i="22" s="1"/>
  <c r="C69" i="22"/>
  <c r="J69" i="22" s="1"/>
  <c r="H68" i="22"/>
  <c r="I68" i="22" s="1"/>
  <c r="C68" i="22"/>
  <c r="H67" i="22"/>
  <c r="I67" i="22" s="1"/>
  <c r="C67" i="22"/>
  <c r="H66" i="22"/>
  <c r="I66" i="22" s="1"/>
  <c r="C66" i="22"/>
  <c r="H65" i="22"/>
  <c r="I65" i="22" s="1"/>
  <c r="C65" i="22"/>
  <c r="J65" i="22" s="1"/>
  <c r="A65" i="22"/>
  <c r="H64" i="22"/>
  <c r="I64" i="22" s="1"/>
  <c r="C64" i="22"/>
  <c r="H63" i="22"/>
  <c r="I63" i="22" s="1"/>
  <c r="C63" i="22"/>
  <c r="H62" i="22"/>
  <c r="I62" i="22" s="1"/>
  <c r="C62" i="22"/>
  <c r="H61" i="22"/>
  <c r="I61" i="22" s="1"/>
  <c r="C61" i="22"/>
  <c r="H60" i="22"/>
  <c r="I60" i="22" s="1"/>
  <c r="C60" i="22"/>
  <c r="H59" i="22"/>
  <c r="I59" i="22" s="1"/>
  <c r="C59" i="22"/>
  <c r="H58" i="22"/>
  <c r="I58" i="22" s="1"/>
  <c r="C58" i="22"/>
  <c r="J58" i="22" s="1"/>
  <c r="A58" i="22"/>
  <c r="H57" i="22"/>
  <c r="I57" i="22" s="1"/>
  <c r="C57" i="22"/>
  <c r="J57" i="22" s="1"/>
  <c r="A57" i="22"/>
  <c r="H56" i="22"/>
  <c r="I56" i="22" s="1"/>
  <c r="C56" i="22"/>
  <c r="H55" i="22"/>
  <c r="I55" i="22" s="1"/>
  <c r="C55" i="22"/>
  <c r="H54" i="22"/>
  <c r="I54" i="22" s="1"/>
  <c r="C54" i="22"/>
  <c r="H53" i="22"/>
  <c r="I53" i="22" s="1"/>
  <c r="C53" i="22"/>
  <c r="J53" i="22" s="1"/>
  <c r="A53" i="22"/>
  <c r="H52" i="22"/>
  <c r="I52" i="22" s="1"/>
  <c r="C52" i="22"/>
  <c r="H51" i="22"/>
  <c r="I51" i="22" s="1"/>
  <c r="C51" i="22"/>
  <c r="H50" i="22"/>
  <c r="I50" i="22" s="1"/>
  <c r="C50" i="22"/>
  <c r="J50" i="22" s="1"/>
  <c r="A50" i="22"/>
  <c r="H49" i="22"/>
  <c r="I49" i="22" s="1"/>
  <c r="C49" i="22"/>
  <c r="J49" i="22" s="1"/>
  <c r="A49" i="22"/>
  <c r="H48" i="22"/>
  <c r="I48" i="22" s="1"/>
  <c r="C48" i="22"/>
  <c r="H47" i="22"/>
  <c r="I47" i="22" s="1"/>
  <c r="C47" i="22"/>
  <c r="H46" i="22"/>
  <c r="I46" i="22" s="1"/>
  <c r="C46" i="22"/>
  <c r="H45" i="22"/>
  <c r="I45" i="22" s="1"/>
  <c r="C45" i="22"/>
  <c r="J45" i="22" s="1"/>
  <c r="A45" i="22"/>
  <c r="H44" i="22"/>
  <c r="I44" i="22" s="1"/>
  <c r="C44" i="22"/>
  <c r="H43" i="22"/>
  <c r="I43" i="22" s="1"/>
  <c r="C43" i="22"/>
  <c r="H42" i="22"/>
  <c r="I42" i="22" s="1"/>
  <c r="C42" i="22"/>
  <c r="J42" i="22" s="1"/>
  <c r="A42" i="22"/>
  <c r="H41" i="22"/>
  <c r="I41" i="22" s="1"/>
  <c r="C41" i="22"/>
  <c r="H40" i="22"/>
  <c r="I40" i="22" s="1"/>
  <c r="C40" i="22"/>
  <c r="H39" i="22"/>
  <c r="I39" i="22" s="1"/>
  <c r="C39" i="22"/>
  <c r="H38" i="22"/>
  <c r="I38" i="22" s="1"/>
  <c r="C38" i="22"/>
  <c r="H37" i="22"/>
  <c r="I37" i="22" s="1"/>
  <c r="C37" i="22"/>
  <c r="J37" i="22" s="1"/>
  <c r="A37" i="22"/>
  <c r="H36" i="22"/>
  <c r="I36" i="22" s="1"/>
  <c r="C36" i="22"/>
  <c r="H35" i="22"/>
  <c r="I35" i="22" s="1"/>
  <c r="C35" i="22"/>
  <c r="H34" i="22"/>
  <c r="I34" i="22" s="1"/>
  <c r="C34" i="22"/>
  <c r="H33" i="22"/>
  <c r="I33" i="22" s="1"/>
  <c r="C33" i="22"/>
  <c r="J33" i="22" s="1"/>
  <c r="H32" i="22"/>
  <c r="I32" i="22" s="1"/>
  <c r="C32" i="22"/>
  <c r="H31" i="22"/>
  <c r="I31" i="22" s="1"/>
  <c r="C31" i="22"/>
  <c r="H30" i="22"/>
  <c r="I30" i="22" s="1"/>
  <c r="C30" i="22"/>
  <c r="H29" i="22"/>
  <c r="I29" i="22" s="1"/>
  <c r="C29" i="22"/>
  <c r="H28" i="22"/>
  <c r="I28" i="22" s="1"/>
  <c r="C28" i="22"/>
  <c r="H27" i="22"/>
  <c r="I27" i="22" s="1"/>
  <c r="C27" i="22"/>
  <c r="H26" i="22"/>
  <c r="I26" i="22" s="1"/>
  <c r="C26" i="22"/>
  <c r="J26" i="22" s="1"/>
  <c r="A26" i="22"/>
  <c r="H25" i="22"/>
  <c r="I25" i="22" s="1"/>
  <c r="C25" i="22"/>
  <c r="J25" i="22" s="1"/>
  <c r="A25" i="22"/>
  <c r="H24" i="22"/>
  <c r="I24" i="22" s="1"/>
  <c r="C24" i="22"/>
  <c r="H23" i="22"/>
  <c r="I23" i="22" s="1"/>
  <c r="C23" i="22"/>
  <c r="H22" i="22"/>
  <c r="I22" i="22" s="1"/>
  <c r="C22" i="22"/>
  <c r="H21" i="22"/>
  <c r="I21" i="22" s="1"/>
  <c r="C21" i="22"/>
  <c r="J21" i="22" s="1"/>
  <c r="A21" i="22"/>
  <c r="H20" i="22"/>
  <c r="I20" i="22" s="1"/>
  <c r="C20" i="22"/>
  <c r="H19" i="22"/>
  <c r="I19" i="22" s="1"/>
  <c r="C19" i="22"/>
  <c r="H18" i="22"/>
  <c r="I18" i="22" s="1"/>
  <c r="C18" i="22"/>
  <c r="J18" i="22" s="1"/>
  <c r="A18" i="22"/>
  <c r="H17" i="22"/>
  <c r="I17" i="22" s="1"/>
  <c r="C17" i="22"/>
  <c r="J17" i="22" s="1"/>
  <c r="A17" i="22"/>
  <c r="H16" i="22"/>
  <c r="I16" i="22" s="1"/>
  <c r="C16" i="22"/>
  <c r="H15" i="22"/>
  <c r="I15" i="22" s="1"/>
  <c r="C15" i="22"/>
  <c r="H14" i="22"/>
  <c r="I14" i="22" s="1"/>
  <c r="C14" i="22"/>
  <c r="H13" i="22"/>
  <c r="I13" i="22" s="1"/>
  <c r="C13" i="22"/>
  <c r="J13" i="22" s="1"/>
  <c r="A13" i="22"/>
  <c r="H12" i="22"/>
  <c r="I12" i="22" s="1"/>
  <c r="C12" i="22"/>
  <c r="H11" i="22"/>
  <c r="I11" i="22" s="1"/>
  <c r="C11" i="22"/>
  <c r="H10" i="22"/>
  <c r="I10" i="22" s="1"/>
  <c r="C10" i="22"/>
  <c r="J10" i="22" s="1"/>
  <c r="A10" i="22"/>
  <c r="H9" i="22"/>
  <c r="I9" i="22" s="1"/>
  <c r="C9" i="22"/>
  <c r="H8" i="22"/>
  <c r="I8" i="22" s="1"/>
  <c r="C8" i="22"/>
  <c r="H7" i="22"/>
  <c r="I7" i="22" s="1"/>
  <c r="C7" i="22"/>
  <c r="H6" i="22"/>
  <c r="I6" i="22" s="1"/>
  <c r="C6" i="22"/>
  <c r="H5" i="22"/>
  <c r="I5" i="22" s="1"/>
  <c r="C5" i="22"/>
  <c r="J5" i="22" s="1"/>
  <c r="A5" i="22"/>
  <c r="H4" i="22"/>
  <c r="I4" i="22" s="1"/>
  <c r="C4" i="22"/>
  <c r="H3" i="22"/>
  <c r="I3" i="22" s="1"/>
  <c r="C3" i="22"/>
  <c r="H2" i="22"/>
  <c r="I2" i="22" s="1"/>
  <c r="C2" i="22"/>
  <c r="C199" i="21"/>
  <c r="A199" i="21"/>
  <c r="C198" i="21"/>
  <c r="A198" i="21" s="1"/>
  <c r="C197" i="21"/>
  <c r="A197" i="21"/>
  <c r="C196" i="21"/>
  <c r="A196" i="21" s="1"/>
  <c r="C195" i="21"/>
  <c r="A195" i="21"/>
  <c r="C194" i="21"/>
  <c r="A194" i="21" s="1"/>
  <c r="C193" i="21"/>
  <c r="A193" i="21"/>
  <c r="C192" i="21"/>
  <c r="A192" i="21" s="1"/>
  <c r="C191" i="21"/>
  <c r="A191" i="21"/>
  <c r="C190" i="21"/>
  <c r="A190" i="21" s="1"/>
  <c r="C189" i="21"/>
  <c r="A189" i="21" s="1"/>
  <c r="C188" i="21"/>
  <c r="A188" i="21" s="1"/>
  <c r="C187" i="21"/>
  <c r="A187" i="21" s="1"/>
  <c r="C186" i="21"/>
  <c r="A186" i="21" s="1"/>
  <c r="C185" i="21"/>
  <c r="A185" i="21" s="1"/>
  <c r="C184" i="21"/>
  <c r="A184" i="21" s="1"/>
  <c r="C183" i="21"/>
  <c r="A183" i="21" s="1"/>
  <c r="C182" i="21"/>
  <c r="A182" i="21" s="1"/>
  <c r="C181" i="21"/>
  <c r="A181" i="21" s="1"/>
  <c r="C180" i="21"/>
  <c r="A180" i="21" s="1"/>
  <c r="C179" i="21"/>
  <c r="A179" i="21" s="1"/>
  <c r="C178" i="21"/>
  <c r="A178" i="21" s="1"/>
  <c r="C177" i="21"/>
  <c r="A177" i="21" s="1"/>
  <c r="C176" i="21"/>
  <c r="A176" i="21" s="1"/>
  <c r="C175" i="21"/>
  <c r="A175" i="21" s="1"/>
  <c r="C174" i="21"/>
  <c r="A174" i="21"/>
  <c r="C173" i="21"/>
  <c r="A173" i="21" s="1"/>
  <c r="C172" i="21"/>
  <c r="A172" i="21"/>
  <c r="C171" i="21"/>
  <c r="A171" i="21" s="1"/>
  <c r="C170" i="21"/>
  <c r="A170" i="21" s="1"/>
  <c r="C169" i="21"/>
  <c r="A169" i="21" s="1"/>
  <c r="C168" i="21"/>
  <c r="A168" i="21" s="1"/>
  <c r="C167" i="21"/>
  <c r="A167" i="21" s="1"/>
  <c r="C166" i="21"/>
  <c r="A166" i="21" s="1"/>
  <c r="C165" i="21"/>
  <c r="A165" i="21" s="1"/>
  <c r="C164" i="21"/>
  <c r="A164" i="21"/>
  <c r="C163" i="21"/>
  <c r="A163" i="21" s="1"/>
  <c r="C162" i="21"/>
  <c r="A162" i="21" s="1"/>
  <c r="C161" i="21"/>
  <c r="A161" i="21" s="1"/>
  <c r="C160" i="21"/>
  <c r="A160" i="21" s="1"/>
  <c r="C159" i="21"/>
  <c r="A159" i="21" s="1"/>
  <c r="C158" i="21"/>
  <c r="A158" i="21"/>
  <c r="C157" i="21"/>
  <c r="A157" i="21" s="1"/>
  <c r="C156" i="21"/>
  <c r="A156" i="21"/>
  <c r="C155" i="21"/>
  <c r="A155" i="21" s="1"/>
  <c r="C154" i="21"/>
  <c r="A154" i="21" s="1"/>
  <c r="C153" i="21"/>
  <c r="A153" i="21" s="1"/>
  <c r="C152" i="21"/>
  <c r="A152" i="21" s="1"/>
  <c r="C151" i="21"/>
  <c r="A151" i="21" s="1"/>
  <c r="C150" i="21"/>
  <c r="A150" i="21" s="1"/>
  <c r="C149" i="21"/>
  <c r="A149" i="21" s="1"/>
  <c r="C148" i="21"/>
  <c r="A148" i="21"/>
  <c r="C147" i="21"/>
  <c r="A147" i="21" s="1"/>
  <c r="C146" i="21"/>
  <c r="A146" i="21" s="1"/>
  <c r="C145" i="21"/>
  <c r="A145" i="21" s="1"/>
  <c r="C144" i="21"/>
  <c r="A144" i="21" s="1"/>
  <c r="C143" i="21"/>
  <c r="A143" i="21" s="1"/>
  <c r="C142" i="21"/>
  <c r="A142" i="21"/>
  <c r="C141" i="21"/>
  <c r="A141" i="21" s="1"/>
  <c r="C140" i="21"/>
  <c r="A140" i="21" s="1"/>
  <c r="C139" i="21"/>
  <c r="A139" i="21" s="1"/>
  <c r="C138" i="21"/>
  <c r="A138" i="21" s="1"/>
  <c r="C137" i="21"/>
  <c r="A137" i="21" s="1"/>
  <c r="C136" i="21"/>
  <c r="A136" i="21" s="1"/>
  <c r="C135" i="21"/>
  <c r="A135" i="21" s="1"/>
  <c r="C134" i="21"/>
  <c r="A134" i="21" s="1"/>
  <c r="C133" i="21"/>
  <c r="A133" i="21" s="1"/>
  <c r="C132" i="21"/>
  <c r="A132" i="21"/>
  <c r="C131" i="21"/>
  <c r="A131" i="21" s="1"/>
  <c r="C130" i="21"/>
  <c r="A130" i="21" s="1"/>
  <c r="C129" i="21"/>
  <c r="A129" i="21" s="1"/>
  <c r="C128" i="21"/>
  <c r="A128" i="21" s="1"/>
  <c r="C127" i="21"/>
  <c r="A127" i="21" s="1"/>
  <c r="C126" i="21"/>
  <c r="A126" i="21" s="1"/>
  <c r="C125" i="21"/>
  <c r="A125" i="21" s="1"/>
  <c r="C124" i="21"/>
  <c r="A124" i="21"/>
  <c r="C123" i="21"/>
  <c r="A123" i="21" s="1"/>
  <c r="C122" i="21"/>
  <c r="A122" i="21" s="1"/>
  <c r="C121" i="21"/>
  <c r="A121" i="21" s="1"/>
  <c r="C120" i="21"/>
  <c r="A120" i="21" s="1"/>
  <c r="C119" i="21"/>
  <c r="A119" i="21" s="1"/>
  <c r="C118" i="21"/>
  <c r="A118" i="21" s="1"/>
  <c r="C117" i="21"/>
  <c r="A117" i="21" s="1"/>
  <c r="C116" i="21"/>
  <c r="A116" i="21" s="1"/>
  <c r="C115" i="21"/>
  <c r="A115" i="21" s="1"/>
  <c r="C114" i="21"/>
  <c r="A114" i="21" s="1"/>
  <c r="C113" i="21"/>
  <c r="A113" i="21" s="1"/>
  <c r="C112" i="21"/>
  <c r="A112" i="21" s="1"/>
  <c r="C111" i="21"/>
  <c r="A111" i="21" s="1"/>
  <c r="C110" i="21"/>
  <c r="A110" i="21" s="1"/>
  <c r="C109" i="21"/>
  <c r="A109" i="21" s="1"/>
  <c r="C108" i="21"/>
  <c r="A108" i="21"/>
  <c r="C107" i="21"/>
  <c r="A107" i="21" s="1"/>
  <c r="C106" i="21"/>
  <c r="A106" i="21" s="1"/>
  <c r="C105" i="21"/>
  <c r="A105" i="21" s="1"/>
  <c r="C104" i="21"/>
  <c r="A104" i="21" s="1"/>
  <c r="C103" i="21"/>
  <c r="A103" i="21" s="1"/>
  <c r="C102" i="21"/>
  <c r="A102" i="21" s="1"/>
  <c r="C101" i="21"/>
  <c r="A101" i="21" s="1"/>
  <c r="C100" i="21"/>
  <c r="A100" i="21" s="1"/>
  <c r="C99" i="21"/>
  <c r="A99" i="21" s="1"/>
  <c r="C98" i="21"/>
  <c r="A98" i="21" s="1"/>
  <c r="C97" i="21"/>
  <c r="A97" i="21" s="1"/>
  <c r="C96" i="21"/>
  <c r="A96" i="21" s="1"/>
  <c r="C95" i="21"/>
  <c r="A95" i="21" s="1"/>
  <c r="C94" i="21"/>
  <c r="A94" i="21"/>
  <c r="C93" i="21"/>
  <c r="A93" i="21" s="1"/>
  <c r="C92" i="21"/>
  <c r="A92" i="21"/>
  <c r="C91" i="21"/>
  <c r="A91" i="21" s="1"/>
  <c r="C90" i="21"/>
  <c r="A90" i="21" s="1"/>
  <c r="C89" i="21"/>
  <c r="A89" i="21" s="1"/>
  <c r="C88" i="21"/>
  <c r="A88" i="21" s="1"/>
  <c r="C87" i="21"/>
  <c r="A87" i="21" s="1"/>
  <c r="C86" i="21"/>
  <c r="A86" i="21" s="1"/>
  <c r="C85" i="21"/>
  <c r="A85" i="21" s="1"/>
  <c r="C84" i="21"/>
  <c r="A84" i="21"/>
  <c r="C83" i="21"/>
  <c r="A83" i="21" s="1"/>
  <c r="C82" i="21"/>
  <c r="A82" i="21" s="1"/>
  <c r="C81" i="21"/>
  <c r="A81" i="21" s="1"/>
  <c r="C80" i="21"/>
  <c r="A80" i="21" s="1"/>
  <c r="C79" i="21"/>
  <c r="A79" i="21" s="1"/>
  <c r="C78" i="21"/>
  <c r="A78" i="21"/>
  <c r="C77" i="21"/>
  <c r="A77" i="21" s="1"/>
  <c r="C76" i="21"/>
  <c r="A76" i="21" s="1"/>
  <c r="C75" i="21"/>
  <c r="A75" i="21" s="1"/>
  <c r="C74" i="21"/>
  <c r="A74" i="21" s="1"/>
  <c r="C73" i="21"/>
  <c r="A73" i="21" s="1"/>
  <c r="C72" i="21"/>
  <c r="A72" i="21" s="1"/>
  <c r="C71" i="21"/>
  <c r="A71" i="21" s="1"/>
  <c r="C70" i="21"/>
  <c r="A70" i="21" s="1"/>
  <c r="C69" i="21"/>
  <c r="A69" i="21" s="1"/>
  <c r="C68" i="21"/>
  <c r="A68" i="21"/>
  <c r="C67" i="21"/>
  <c r="A67" i="21" s="1"/>
  <c r="C66" i="21"/>
  <c r="A66" i="21" s="1"/>
  <c r="C65" i="21"/>
  <c r="A65" i="21" s="1"/>
  <c r="C64" i="21"/>
  <c r="A64" i="21" s="1"/>
  <c r="C63" i="21"/>
  <c r="A63" i="21"/>
  <c r="C62" i="21"/>
  <c r="A62" i="21" s="1"/>
  <c r="C61" i="21"/>
  <c r="A61" i="21"/>
  <c r="C60" i="21"/>
  <c r="A60" i="21" s="1"/>
  <c r="C59" i="21"/>
  <c r="A59" i="21"/>
  <c r="C58" i="21"/>
  <c r="A58" i="21" s="1"/>
  <c r="C57" i="21"/>
  <c r="A57" i="21" s="1"/>
  <c r="C56" i="21"/>
  <c r="A56" i="21" s="1"/>
  <c r="C55" i="21"/>
  <c r="A55" i="21"/>
  <c r="C54" i="21"/>
  <c r="A54" i="21" s="1"/>
  <c r="C53" i="21"/>
  <c r="A53" i="21"/>
  <c r="C52" i="21"/>
  <c r="A52" i="21" s="1"/>
  <c r="C51" i="21"/>
  <c r="A51" i="21"/>
  <c r="C50" i="21"/>
  <c r="A50" i="21" s="1"/>
  <c r="C49" i="21"/>
  <c r="A49" i="21" s="1"/>
  <c r="C48" i="21"/>
  <c r="A48" i="21" s="1"/>
  <c r="C47" i="21"/>
  <c r="A47" i="21"/>
  <c r="C46" i="21"/>
  <c r="A46" i="21" s="1"/>
  <c r="C45" i="21"/>
  <c r="A45" i="21"/>
  <c r="C44" i="21"/>
  <c r="A44" i="21" s="1"/>
  <c r="C43" i="21"/>
  <c r="A43" i="21"/>
  <c r="C42" i="21"/>
  <c r="A42" i="21" s="1"/>
  <c r="C41" i="21"/>
  <c r="A41" i="21" s="1"/>
  <c r="C40" i="21"/>
  <c r="A40" i="21" s="1"/>
  <c r="C39" i="21"/>
  <c r="A39" i="21" s="1"/>
  <c r="C38" i="21"/>
  <c r="A38" i="21" s="1"/>
  <c r="C37" i="21"/>
  <c r="A37" i="21"/>
  <c r="C36" i="21"/>
  <c r="A36" i="21" s="1"/>
  <c r="C35" i="21"/>
  <c r="A35" i="21"/>
  <c r="C34" i="21"/>
  <c r="A34" i="21" s="1"/>
  <c r="C33" i="21"/>
  <c r="A33" i="21" s="1"/>
  <c r="C32" i="21"/>
  <c r="A32" i="21" s="1"/>
  <c r="C31" i="21"/>
  <c r="A31" i="21"/>
  <c r="C30" i="21"/>
  <c r="A30" i="21" s="1"/>
  <c r="C29" i="21"/>
  <c r="A29" i="21"/>
  <c r="C28" i="21"/>
  <c r="A28" i="21" s="1"/>
  <c r="C27" i="21"/>
  <c r="A27" i="21"/>
  <c r="C26" i="21"/>
  <c r="A26" i="21" s="1"/>
  <c r="C25" i="21"/>
  <c r="A25" i="21" s="1"/>
  <c r="C24" i="21"/>
  <c r="A24" i="21" s="1"/>
  <c r="C23" i="21"/>
  <c r="A23" i="21"/>
  <c r="C22" i="21"/>
  <c r="A22" i="21" s="1"/>
  <c r="C21" i="21"/>
  <c r="A21" i="21"/>
  <c r="C20" i="21"/>
  <c r="A20" i="21" s="1"/>
  <c r="C19" i="21"/>
  <c r="A19" i="21"/>
  <c r="C18" i="21"/>
  <c r="A18" i="21" s="1"/>
  <c r="C17" i="21"/>
  <c r="A17" i="21" s="1"/>
  <c r="C16" i="21"/>
  <c r="A16" i="21" s="1"/>
  <c r="C15" i="21"/>
  <c r="A15" i="21"/>
  <c r="C14" i="21"/>
  <c r="A14" i="21" s="1"/>
  <c r="C13" i="21"/>
  <c r="A13" i="21" s="1"/>
  <c r="C12" i="21"/>
  <c r="A12" i="21" s="1"/>
  <c r="C11" i="21"/>
  <c r="A11" i="21" s="1"/>
  <c r="C10" i="21"/>
  <c r="A10" i="21" s="1"/>
  <c r="C9" i="21"/>
  <c r="A9" i="21" s="1"/>
  <c r="C8" i="21"/>
  <c r="A8" i="21" s="1"/>
  <c r="C7" i="21"/>
  <c r="A7" i="21"/>
  <c r="C6" i="21"/>
  <c r="A6" i="21" s="1"/>
  <c r="C5" i="21"/>
  <c r="A5" i="21" s="1"/>
  <c r="C4" i="21"/>
  <c r="A4" i="21" s="1"/>
  <c r="C3" i="21"/>
  <c r="A3" i="21" s="1"/>
  <c r="C2" i="21"/>
  <c r="A2" i="21" s="1"/>
  <c r="C199" i="20"/>
  <c r="A199" i="20"/>
  <c r="C198" i="20"/>
  <c r="A198" i="20" s="1"/>
  <c r="C197" i="20"/>
  <c r="A197" i="20"/>
  <c r="C196" i="20"/>
  <c r="A196" i="20" s="1"/>
  <c r="C195" i="20"/>
  <c r="A195" i="20" s="1"/>
  <c r="C194" i="20"/>
  <c r="A194" i="20" s="1"/>
  <c r="C193" i="20"/>
  <c r="A193" i="20"/>
  <c r="C192" i="20"/>
  <c r="A192" i="20" s="1"/>
  <c r="C191" i="20"/>
  <c r="A191" i="20"/>
  <c r="C190" i="20"/>
  <c r="A190" i="20" s="1"/>
  <c r="C189" i="20"/>
  <c r="A189" i="20" s="1"/>
  <c r="C188" i="20"/>
  <c r="A188" i="20" s="1"/>
  <c r="C187" i="20"/>
  <c r="A187" i="20" s="1"/>
  <c r="C186" i="20"/>
  <c r="A186" i="20" s="1"/>
  <c r="C185" i="20"/>
  <c r="A185" i="20"/>
  <c r="C184" i="20"/>
  <c r="A184" i="20" s="1"/>
  <c r="C183" i="20"/>
  <c r="A183" i="20" s="1"/>
  <c r="C182" i="20"/>
  <c r="A182" i="20" s="1"/>
  <c r="C181" i="20"/>
  <c r="A181" i="20"/>
  <c r="C180" i="20"/>
  <c r="A180" i="20" s="1"/>
  <c r="C179" i="20"/>
  <c r="A179" i="20" s="1"/>
  <c r="C178" i="20"/>
  <c r="A178" i="20" s="1"/>
  <c r="C177" i="20"/>
  <c r="A177" i="20" s="1"/>
  <c r="C176" i="20"/>
  <c r="A176" i="20" s="1"/>
  <c r="C175" i="20"/>
  <c r="A175" i="20" s="1"/>
  <c r="C174" i="20"/>
  <c r="A174" i="20" s="1"/>
  <c r="C173" i="20"/>
  <c r="A173" i="20"/>
  <c r="C172" i="20"/>
  <c r="A172" i="20" s="1"/>
  <c r="C171" i="20"/>
  <c r="A171" i="20" s="1"/>
  <c r="C170" i="20"/>
  <c r="A170" i="20" s="1"/>
  <c r="C169" i="20"/>
  <c r="A169" i="20" s="1"/>
  <c r="C168" i="20"/>
  <c r="A168" i="20" s="1"/>
  <c r="C167" i="20"/>
  <c r="A167" i="20"/>
  <c r="C166" i="20"/>
  <c r="A166" i="20" s="1"/>
  <c r="C165" i="20"/>
  <c r="A165" i="20"/>
  <c r="C164" i="20"/>
  <c r="A164" i="20" s="1"/>
  <c r="C163" i="20"/>
  <c r="A163" i="20" s="1"/>
  <c r="C162" i="20"/>
  <c r="A162" i="20" s="1"/>
  <c r="C161" i="20"/>
  <c r="A161" i="20"/>
  <c r="C160" i="20"/>
  <c r="A160" i="20" s="1"/>
  <c r="C159" i="20"/>
  <c r="A159" i="20"/>
  <c r="C158" i="20"/>
  <c r="A158" i="20" s="1"/>
  <c r="C157" i="20"/>
  <c r="A157" i="20" s="1"/>
  <c r="C156" i="20"/>
  <c r="A156" i="20" s="1"/>
  <c r="C155" i="20"/>
  <c r="A155" i="20" s="1"/>
  <c r="C154" i="20"/>
  <c r="A154" i="20" s="1"/>
  <c r="C153" i="20"/>
  <c r="A153" i="20"/>
  <c r="C152" i="20"/>
  <c r="A152" i="20" s="1"/>
  <c r="C151" i="20"/>
  <c r="A151" i="20" s="1"/>
  <c r="C150" i="20"/>
  <c r="A150" i="20" s="1"/>
  <c r="C149" i="20"/>
  <c r="A149" i="20"/>
  <c r="C148" i="20"/>
  <c r="A148" i="20" s="1"/>
  <c r="C147" i="20"/>
  <c r="A147" i="20" s="1"/>
  <c r="C146" i="20"/>
  <c r="A146" i="20" s="1"/>
  <c r="C145" i="20"/>
  <c r="A145" i="20" s="1"/>
  <c r="C144" i="20"/>
  <c r="A144" i="20" s="1"/>
  <c r="C143" i="20"/>
  <c r="A143" i="20"/>
  <c r="C142" i="20"/>
  <c r="A142" i="20" s="1"/>
  <c r="C141" i="20"/>
  <c r="A141" i="20"/>
  <c r="C140" i="20"/>
  <c r="A140" i="20" s="1"/>
  <c r="C139" i="20"/>
  <c r="A139" i="20" s="1"/>
  <c r="C138" i="20"/>
  <c r="A138" i="20" s="1"/>
  <c r="C137" i="20"/>
  <c r="A137" i="20"/>
  <c r="C136" i="20"/>
  <c r="A136" i="20" s="1"/>
  <c r="C135" i="20"/>
  <c r="A135" i="20"/>
  <c r="C134" i="20"/>
  <c r="A134" i="20" s="1"/>
  <c r="C133" i="20"/>
  <c r="A133" i="20"/>
  <c r="C132" i="20"/>
  <c r="A132" i="20" s="1"/>
  <c r="C131" i="20"/>
  <c r="A131" i="20" s="1"/>
  <c r="C130" i="20"/>
  <c r="A130" i="20" s="1"/>
  <c r="C129" i="20"/>
  <c r="A129" i="20"/>
  <c r="C128" i="20"/>
  <c r="A128" i="20" s="1"/>
  <c r="C127" i="20"/>
  <c r="A127" i="20"/>
  <c r="C126" i="20"/>
  <c r="A126" i="20" s="1"/>
  <c r="C125" i="20"/>
  <c r="A125" i="20" s="1"/>
  <c r="C124" i="20"/>
  <c r="A124" i="20" s="1"/>
  <c r="C123" i="20"/>
  <c r="A123" i="20" s="1"/>
  <c r="C122" i="20"/>
  <c r="A122" i="20" s="1"/>
  <c r="C121" i="20"/>
  <c r="A121" i="20"/>
  <c r="C120" i="20"/>
  <c r="A120" i="20" s="1"/>
  <c r="C119" i="20"/>
  <c r="A119" i="20" s="1"/>
  <c r="C118" i="20"/>
  <c r="A118" i="20" s="1"/>
  <c r="C117" i="20"/>
  <c r="A117" i="20" s="1"/>
  <c r="C116" i="20"/>
  <c r="A116" i="20" s="1"/>
  <c r="C115" i="20"/>
  <c r="A115" i="20" s="1"/>
  <c r="C114" i="20"/>
  <c r="A114" i="20" s="1"/>
  <c r="C113" i="20"/>
  <c r="A113" i="20" s="1"/>
  <c r="C112" i="20"/>
  <c r="A112" i="20" s="1"/>
  <c r="C111" i="20"/>
  <c r="A111" i="20"/>
  <c r="C110" i="20"/>
  <c r="A110" i="20" s="1"/>
  <c r="C109" i="20"/>
  <c r="A109" i="20"/>
  <c r="C108" i="20"/>
  <c r="A108" i="20" s="1"/>
  <c r="C107" i="20"/>
  <c r="A107" i="20" s="1"/>
  <c r="C106" i="20"/>
  <c r="A106" i="20" s="1"/>
  <c r="C105" i="20"/>
  <c r="A105" i="20"/>
  <c r="C104" i="20"/>
  <c r="A104" i="20" s="1"/>
  <c r="C103" i="20"/>
  <c r="A103" i="20"/>
  <c r="C102" i="20"/>
  <c r="A102" i="20" s="1"/>
  <c r="C101" i="20"/>
  <c r="A101" i="20"/>
  <c r="C100" i="20"/>
  <c r="A100" i="20" s="1"/>
  <c r="C99" i="20"/>
  <c r="A99" i="20" s="1"/>
  <c r="C98" i="20"/>
  <c r="A98" i="20" s="1"/>
  <c r="C97" i="20"/>
  <c r="A97" i="20"/>
  <c r="C96" i="20"/>
  <c r="A96" i="20" s="1"/>
  <c r="C95" i="20"/>
  <c r="A95" i="20"/>
  <c r="C94" i="20"/>
  <c r="A94" i="20" s="1"/>
  <c r="C93" i="20"/>
  <c r="A93" i="20" s="1"/>
  <c r="C92" i="20"/>
  <c r="A92" i="20" s="1"/>
  <c r="C91" i="20"/>
  <c r="A91" i="20" s="1"/>
  <c r="C90" i="20"/>
  <c r="A90" i="20" s="1"/>
  <c r="C89" i="20"/>
  <c r="A89" i="20"/>
  <c r="C88" i="20"/>
  <c r="A88" i="20" s="1"/>
  <c r="C87" i="20"/>
  <c r="A87" i="20" s="1"/>
  <c r="C86" i="20"/>
  <c r="A86" i="20" s="1"/>
  <c r="C85" i="20"/>
  <c r="A85" i="20"/>
  <c r="C84" i="20"/>
  <c r="A84" i="20" s="1"/>
  <c r="C83" i="20"/>
  <c r="A83" i="20" s="1"/>
  <c r="C82" i="20"/>
  <c r="A82" i="20" s="1"/>
  <c r="C81" i="20"/>
  <c r="A81" i="20" s="1"/>
  <c r="C80" i="20"/>
  <c r="A80" i="20" s="1"/>
  <c r="C79" i="20"/>
  <c r="A79" i="20" s="1"/>
  <c r="C78" i="20"/>
  <c r="A78" i="20" s="1"/>
  <c r="C77" i="20"/>
  <c r="A77" i="20"/>
  <c r="C76" i="20"/>
  <c r="A76" i="20" s="1"/>
  <c r="C75" i="20"/>
  <c r="A75" i="20" s="1"/>
  <c r="C74" i="20"/>
  <c r="A74" i="20" s="1"/>
  <c r="C73" i="20"/>
  <c r="A73" i="20" s="1"/>
  <c r="C72" i="20"/>
  <c r="A72" i="20" s="1"/>
  <c r="C71" i="20"/>
  <c r="A71" i="20"/>
  <c r="C70" i="20"/>
  <c r="A70" i="20" s="1"/>
  <c r="C69" i="20"/>
  <c r="A69" i="20"/>
  <c r="C68" i="20"/>
  <c r="A68" i="20" s="1"/>
  <c r="C67" i="20"/>
  <c r="A67" i="20" s="1"/>
  <c r="C66" i="20"/>
  <c r="A66" i="20" s="1"/>
  <c r="C65" i="20"/>
  <c r="A65" i="20"/>
  <c r="C64" i="20"/>
  <c r="A64" i="20" s="1"/>
  <c r="C63" i="20"/>
  <c r="A63" i="20"/>
  <c r="C62" i="20"/>
  <c r="A62" i="20" s="1"/>
  <c r="C61" i="20"/>
  <c r="A61" i="20" s="1"/>
  <c r="C60" i="20"/>
  <c r="A60" i="20" s="1"/>
  <c r="C59" i="20"/>
  <c r="A59" i="20" s="1"/>
  <c r="C58" i="20"/>
  <c r="A58" i="20" s="1"/>
  <c r="C57" i="20"/>
  <c r="A57" i="20"/>
  <c r="C56" i="20"/>
  <c r="A56" i="20" s="1"/>
  <c r="C55" i="20"/>
  <c r="A55" i="20" s="1"/>
  <c r="C54" i="20"/>
  <c r="A54" i="20" s="1"/>
  <c r="C53" i="20"/>
  <c r="A53" i="20"/>
  <c r="C52" i="20"/>
  <c r="A52" i="20" s="1"/>
  <c r="C51" i="20"/>
  <c r="A51" i="20" s="1"/>
  <c r="C50" i="20"/>
  <c r="A50" i="20" s="1"/>
  <c r="C49" i="20"/>
  <c r="A49" i="20" s="1"/>
  <c r="C48" i="20"/>
  <c r="A48" i="20" s="1"/>
  <c r="C47" i="20"/>
  <c r="A47" i="20" s="1"/>
  <c r="C46" i="20"/>
  <c r="A46" i="20" s="1"/>
  <c r="C45" i="20"/>
  <c r="A45" i="20"/>
  <c r="C44" i="20"/>
  <c r="A44" i="20" s="1"/>
  <c r="C43" i="20"/>
  <c r="A43" i="20" s="1"/>
  <c r="C42" i="20"/>
  <c r="A42" i="20" s="1"/>
  <c r="C41" i="20"/>
  <c r="A41" i="20" s="1"/>
  <c r="C40" i="20"/>
  <c r="A40" i="20" s="1"/>
  <c r="C39" i="20"/>
  <c r="A39" i="20"/>
  <c r="C38" i="20"/>
  <c r="A38" i="20" s="1"/>
  <c r="C37" i="20"/>
  <c r="A37" i="20"/>
  <c r="C36" i="20"/>
  <c r="A36" i="20" s="1"/>
  <c r="C35" i="20"/>
  <c r="A35" i="20" s="1"/>
  <c r="C34" i="20"/>
  <c r="A34" i="20" s="1"/>
  <c r="C33" i="20"/>
  <c r="A33" i="20"/>
  <c r="C32" i="20"/>
  <c r="A32" i="20" s="1"/>
  <c r="C31" i="20"/>
  <c r="A31" i="20"/>
  <c r="C30" i="20"/>
  <c r="A30" i="20" s="1"/>
  <c r="C29" i="20"/>
  <c r="A29" i="20" s="1"/>
  <c r="C28" i="20"/>
  <c r="A28" i="20" s="1"/>
  <c r="C27" i="20"/>
  <c r="A27" i="20" s="1"/>
  <c r="C26" i="20"/>
  <c r="A26" i="20" s="1"/>
  <c r="C25" i="20"/>
  <c r="A25" i="20"/>
  <c r="C24" i="20"/>
  <c r="A24" i="20" s="1"/>
  <c r="C23" i="20"/>
  <c r="A23" i="20" s="1"/>
  <c r="C22" i="20"/>
  <c r="A22" i="20" s="1"/>
  <c r="C21" i="20"/>
  <c r="A21" i="20"/>
  <c r="C20" i="20"/>
  <c r="A20" i="20" s="1"/>
  <c r="C19" i="20"/>
  <c r="A19" i="20" s="1"/>
  <c r="C18" i="20"/>
  <c r="A18" i="20" s="1"/>
  <c r="C17" i="20"/>
  <c r="A17" i="20" s="1"/>
  <c r="C16" i="20"/>
  <c r="A16" i="20" s="1"/>
  <c r="C15" i="20"/>
  <c r="A15" i="20"/>
  <c r="C14" i="20"/>
  <c r="A14" i="20" s="1"/>
  <c r="C13" i="20"/>
  <c r="A13" i="20"/>
  <c r="C12" i="20"/>
  <c r="A12" i="20" s="1"/>
  <c r="C11" i="20"/>
  <c r="A11" i="20" s="1"/>
  <c r="C10" i="20"/>
  <c r="A10" i="20" s="1"/>
  <c r="C9" i="20"/>
  <c r="A9" i="20"/>
  <c r="C8" i="20"/>
  <c r="A8" i="20"/>
  <c r="C7" i="20"/>
  <c r="A7" i="20"/>
  <c r="C6" i="20"/>
  <c r="A6" i="20"/>
  <c r="C5" i="20"/>
  <c r="A5" i="20"/>
  <c r="C4" i="20"/>
  <c r="A4" i="20"/>
  <c r="C3" i="20"/>
  <c r="A3" i="20"/>
  <c r="C2" i="20"/>
  <c r="A2" i="20"/>
  <c r="C133" i="19"/>
  <c r="A133" i="19"/>
  <c r="C132" i="19"/>
  <c r="A132" i="19"/>
  <c r="C131" i="19"/>
  <c r="A131" i="19"/>
  <c r="C130" i="19"/>
  <c r="A130" i="19"/>
  <c r="C129" i="19"/>
  <c r="A129" i="19"/>
  <c r="C128" i="19"/>
  <c r="A128" i="19"/>
  <c r="C127" i="19"/>
  <c r="A127" i="19"/>
  <c r="C126" i="19"/>
  <c r="A126" i="19"/>
  <c r="C125" i="19"/>
  <c r="A125" i="19"/>
  <c r="C124" i="19"/>
  <c r="A124" i="19"/>
  <c r="C123" i="19"/>
  <c r="A123" i="19"/>
  <c r="C122" i="19"/>
  <c r="A122" i="19"/>
  <c r="C121" i="19"/>
  <c r="A121" i="19"/>
  <c r="C120" i="19"/>
  <c r="A120" i="19"/>
  <c r="C119" i="19"/>
  <c r="A119" i="19"/>
  <c r="C118" i="19"/>
  <c r="A118" i="19" s="1"/>
  <c r="C117" i="19"/>
  <c r="A117" i="19"/>
  <c r="C116" i="19"/>
  <c r="A116" i="19" s="1"/>
  <c r="C115" i="19"/>
  <c r="A115" i="19" s="1"/>
  <c r="C114" i="19"/>
  <c r="A114" i="19" s="1"/>
  <c r="C113" i="19"/>
  <c r="A113" i="19"/>
  <c r="C112" i="19"/>
  <c r="A112" i="19" s="1"/>
  <c r="C111" i="19"/>
  <c r="A111" i="19"/>
  <c r="C110" i="19"/>
  <c r="A110" i="19" s="1"/>
  <c r="C109" i="19"/>
  <c r="A109" i="19"/>
  <c r="C108" i="19"/>
  <c r="A108" i="19" s="1"/>
  <c r="C107" i="19"/>
  <c r="A107" i="19" s="1"/>
  <c r="C106" i="19"/>
  <c r="A106" i="19" s="1"/>
  <c r="C105" i="19"/>
  <c r="A105" i="19"/>
  <c r="C104" i="19"/>
  <c r="A104" i="19" s="1"/>
  <c r="C103" i="19"/>
  <c r="A103" i="19"/>
  <c r="C102" i="19"/>
  <c r="A102" i="19" s="1"/>
  <c r="C101" i="19"/>
  <c r="A101" i="19"/>
  <c r="C100" i="19"/>
  <c r="A100" i="19" s="1"/>
  <c r="C99" i="19"/>
  <c r="A99" i="19" s="1"/>
  <c r="C98" i="19"/>
  <c r="A98" i="19" s="1"/>
  <c r="C97" i="19"/>
  <c r="A97" i="19"/>
  <c r="C96" i="19"/>
  <c r="A96" i="19" s="1"/>
  <c r="C95" i="19"/>
  <c r="A95" i="19"/>
  <c r="C94" i="19"/>
  <c r="A94" i="19" s="1"/>
  <c r="C93" i="19"/>
  <c r="A93" i="19"/>
  <c r="C92" i="19"/>
  <c r="A92" i="19" s="1"/>
  <c r="C91" i="19"/>
  <c r="A91" i="19" s="1"/>
  <c r="C90" i="19"/>
  <c r="A90" i="19" s="1"/>
  <c r="C89" i="19"/>
  <c r="A89" i="19"/>
  <c r="C88" i="19"/>
  <c r="A88" i="19" s="1"/>
  <c r="C87" i="19"/>
  <c r="A87" i="19"/>
  <c r="C86" i="19"/>
  <c r="A86" i="19" s="1"/>
  <c r="C85" i="19"/>
  <c r="A85" i="19"/>
  <c r="C84" i="19"/>
  <c r="A84" i="19" s="1"/>
  <c r="C83" i="19"/>
  <c r="A83" i="19" s="1"/>
  <c r="C82" i="19"/>
  <c r="A82" i="19" s="1"/>
  <c r="C81" i="19"/>
  <c r="A81" i="19"/>
  <c r="C80" i="19"/>
  <c r="A80" i="19" s="1"/>
  <c r="C79" i="19"/>
  <c r="A79" i="19"/>
  <c r="C78" i="19"/>
  <c r="A78" i="19" s="1"/>
  <c r="C77" i="19"/>
  <c r="A77" i="19"/>
  <c r="C76" i="19"/>
  <c r="A76" i="19" s="1"/>
  <c r="C75" i="19"/>
  <c r="A75" i="19" s="1"/>
  <c r="C74" i="19"/>
  <c r="A74" i="19" s="1"/>
  <c r="C73" i="19"/>
  <c r="A73" i="19"/>
  <c r="C72" i="19"/>
  <c r="A72" i="19" s="1"/>
  <c r="C71" i="19"/>
  <c r="A71" i="19"/>
  <c r="C70" i="19"/>
  <c r="A70" i="19" s="1"/>
  <c r="C69" i="19"/>
  <c r="A69" i="19"/>
  <c r="C68" i="19"/>
  <c r="A68" i="19" s="1"/>
  <c r="C67" i="19"/>
  <c r="A67" i="19" s="1"/>
  <c r="C66" i="19"/>
  <c r="A66" i="19" s="1"/>
  <c r="C65" i="19"/>
  <c r="A65" i="19"/>
  <c r="C64" i="19"/>
  <c r="A64" i="19" s="1"/>
  <c r="C63" i="19"/>
  <c r="A63" i="19"/>
  <c r="C62" i="19"/>
  <c r="A62" i="19" s="1"/>
  <c r="C61" i="19"/>
  <c r="A61" i="19"/>
  <c r="C60" i="19"/>
  <c r="A60" i="19" s="1"/>
  <c r="C59" i="19"/>
  <c r="A59" i="19" s="1"/>
  <c r="C58" i="19"/>
  <c r="A58" i="19" s="1"/>
  <c r="C57" i="19"/>
  <c r="A57" i="19"/>
  <c r="C56" i="19"/>
  <c r="A56" i="19" s="1"/>
  <c r="C55" i="19"/>
  <c r="A55" i="19"/>
  <c r="C54" i="19"/>
  <c r="A54" i="19" s="1"/>
  <c r="C53" i="19"/>
  <c r="A53" i="19"/>
  <c r="C52" i="19"/>
  <c r="A52" i="19" s="1"/>
  <c r="C51" i="19"/>
  <c r="A51" i="19" s="1"/>
  <c r="C50" i="19"/>
  <c r="A50" i="19" s="1"/>
  <c r="C49" i="19"/>
  <c r="A49" i="19"/>
  <c r="C48" i="19"/>
  <c r="A48" i="19" s="1"/>
  <c r="C47" i="19"/>
  <c r="A47" i="19"/>
  <c r="C46" i="19"/>
  <c r="A46" i="19" s="1"/>
  <c r="C45" i="19"/>
  <c r="A45" i="19"/>
  <c r="C44" i="19"/>
  <c r="A44" i="19" s="1"/>
  <c r="C43" i="19"/>
  <c r="A43" i="19" s="1"/>
  <c r="C42" i="19"/>
  <c r="A42" i="19" s="1"/>
  <c r="C41" i="19"/>
  <c r="A41" i="19"/>
  <c r="C40" i="19"/>
  <c r="A40" i="19" s="1"/>
  <c r="C39" i="19"/>
  <c r="A39" i="19"/>
  <c r="C38" i="19"/>
  <c r="A38" i="19" s="1"/>
  <c r="C37" i="19"/>
  <c r="A37" i="19"/>
  <c r="C36" i="19"/>
  <c r="A36" i="19" s="1"/>
  <c r="C35" i="19"/>
  <c r="A35" i="19" s="1"/>
  <c r="C34" i="19"/>
  <c r="A34" i="19" s="1"/>
  <c r="C33" i="19"/>
  <c r="A33" i="19"/>
  <c r="C32" i="19"/>
  <c r="A32" i="19" s="1"/>
  <c r="C31" i="19"/>
  <c r="A31" i="19"/>
  <c r="C30" i="19"/>
  <c r="A30" i="19" s="1"/>
  <c r="C29" i="19"/>
  <c r="A29" i="19"/>
  <c r="C28" i="19"/>
  <c r="A28" i="19" s="1"/>
  <c r="C27" i="19"/>
  <c r="A27" i="19" s="1"/>
  <c r="C26" i="19"/>
  <c r="A26" i="19" s="1"/>
  <c r="C25" i="19"/>
  <c r="A25" i="19"/>
  <c r="C24" i="19"/>
  <c r="A24" i="19" s="1"/>
  <c r="C23" i="19"/>
  <c r="A23" i="19" s="1"/>
  <c r="C22" i="19"/>
  <c r="A22" i="19" s="1"/>
  <c r="C21" i="19"/>
  <c r="A21" i="19" s="1"/>
  <c r="C20" i="19"/>
  <c r="A20" i="19"/>
  <c r="C19" i="19"/>
  <c r="A19" i="19" s="1"/>
  <c r="C18" i="19"/>
  <c r="A18" i="19"/>
  <c r="C17" i="19"/>
  <c r="A17" i="19" s="1"/>
  <c r="C16" i="19"/>
  <c r="A16" i="19" s="1"/>
  <c r="C15" i="19"/>
  <c r="A15" i="19" s="1"/>
  <c r="C14" i="19"/>
  <c r="A14" i="19" s="1"/>
  <c r="C13" i="19"/>
  <c r="A13" i="19" s="1"/>
  <c r="C12" i="19"/>
  <c r="A12" i="19"/>
  <c r="C11" i="19"/>
  <c r="A11" i="19" s="1"/>
  <c r="C10" i="19"/>
  <c r="A10" i="19"/>
  <c r="C9" i="19"/>
  <c r="A9" i="19" s="1"/>
  <c r="C8" i="19"/>
  <c r="A8" i="19" s="1"/>
  <c r="C7" i="19"/>
  <c r="A7" i="19" s="1"/>
  <c r="C6" i="19"/>
  <c r="A6" i="19" s="1"/>
  <c r="C5" i="19"/>
  <c r="A5" i="19" s="1"/>
  <c r="C4" i="19"/>
  <c r="A4" i="19"/>
  <c r="C3" i="19"/>
  <c r="A3" i="19" s="1"/>
  <c r="C2" i="19"/>
  <c r="A2" i="19"/>
  <c r="G58" i="18"/>
  <c r="F58" i="18"/>
  <c r="G57" i="18"/>
  <c r="F57" i="18"/>
  <c r="G56" i="18"/>
  <c r="F56" i="18"/>
  <c r="M55" i="18"/>
  <c r="N55" i="18" s="1"/>
  <c r="O55" i="18" s="1"/>
  <c r="P55" i="18" s="1"/>
  <c r="G55" i="18"/>
  <c r="F55" i="18"/>
  <c r="M54" i="18"/>
  <c r="N54" i="18" s="1"/>
  <c r="O54" i="18" s="1"/>
  <c r="P54" i="18" s="1"/>
  <c r="G54" i="18"/>
  <c r="F54" i="18"/>
  <c r="M53" i="18"/>
  <c r="N53" i="18" s="1"/>
  <c r="O53" i="18" s="1"/>
  <c r="P53" i="18" s="1"/>
  <c r="G53" i="18"/>
  <c r="F53" i="18"/>
  <c r="M52" i="18"/>
  <c r="N52" i="18" s="1"/>
  <c r="O52" i="18" s="1"/>
  <c r="P52" i="18" s="1"/>
  <c r="G52" i="18"/>
  <c r="N51" i="18"/>
  <c r="O51" i="18" s="1"/>
  <c r="P51" i="18" s="1"/>
  <c r="M51" i="18"/>
  <c r="F51" i="18"/>
  <c r="M50" i="18"/>
  <c r="N50" i="18" s="1"/>
  <c r="O50" i="18" s="1"/>
  <c r="P50" i="18" s="1"/>
  <c r="G50" i="18"/>
  <c r="F50" i="18"/>
  <c r="M49" i="18"/>
  <c r="N49" i="18" s="1"/>
  <c r="O49" i="18" s="1"/>
  <c r="P49" i="18" s="1"/>
  <c r="G49" i="18"/>
  <c r="N48" i="18"/>
  <c r="O48" i="18" s="1"/>
  <c r="P48" i="18" s="1"/>
  <c r="M48" i="18"/>
  <c r="G48" i="18"/>
  <c r="F48" i="18"/>
  <c r="N47" i="18"/>
  <c r="O47" i="18" s="1"/>
  <c r="P47" i="18" s="1"/>
  <c r="M47" i="18"/>
  <c r="G47" i="18"/>
  <c r="F47" i="18"/>
  <c r="N46" i="18"/>
  <c r="O46" i="18" s="1"/>
  <c r="P46" i="18" s="1"/>
  <c r="M46" i="18"/>
  <c r="G46" i="18"/>
  <c r="F46" i="18"/>
  <c r="N45" i="18"/>
  <c r="O45" i="18" s="1"/>
  <c r="P45" i="18" s="1"/>
  <c r="M45" i="18"/>
  <c r="G45" i="18"/>
  <c r="F45" i="18"/>
  <c r="N44" i="18"/>
  <c r="O44" i="18" s="1"/>
  <c r="P44" i="18" s="1"/>
  <c r="M44" i="18"/>
  <c r="G44" i="18"/>
  <c r="F44" i="18"/>
  <c r="N43" i="18"/>
  <c r="O43" i="18" s="1"/>
  <c r="P43" i="18" s="1"/>
  <c r="M43" i="18"/>
  <c r="G43" i="18"/>
  <c r="F43" i="18"/>
  <c r="N42" i="18"/>
  <c r="O42" i="18" s="1"/>
  <c r="P42" i="18" s="1"/>
  <c r="M42" i="18"/>
  <c r="G42" i="18"/>
  <c r="F42" i="18"/>
  <c r="N41" i="18"/>
  <c r="O41" i="18" s="1"/>
  <c r="P41" i="18" s="1"/>
  <c r="M41" i="18"/>
  <c r="G41" i="18"/>
  <c r="F41" i="18"/>
  <c r="N40" i="18"/>
  <c r="O40" i="18" s="1"/>
  <c r="P40" i="18" s="1"/>
  <c r="M40" i="18"/>
  <c r="G40" i="18"/>
  <c r="F40" i="18"/>
  <c r="N39" i="18"/>
  <c r="O39" i="18" s="1"/>
  <c r="P39" i="18" s="1"/>
  <c r="M39" i="18"/>
  <c r="G39" i="18"/>
  <c r="F39" i="18"/>
  <c r="N38" i="18"/>
  <c r="O38" i="18" s="1"/>
  <c r="P38" i="18" s="1"/>
  <c r="M38" i="18"/>
  <c r="G38" i="18"/>
  <c r="F38" i="18"/>
  <c r="N37" i="18"/>
  <c r="O37" i="18" s="1"/>
  <c r="P37" i="18" s="1"/>
  <c r="M37" i="18"/>
  <c r="G37" i="18"/>
  <c r="F37" i="18"/>
  <c r="N36" i="18"/>
  <c r="O36" i="18" s="1"/>
  <c r="P36" i="18" s="1"/>
  <c r="M36" i="18"/>
  <c r="G36" i="18"/>
  <c r="F36" i="18"/>
  <c r="G35" i="18"/>
  <c r="F35" i="18"/>
  <c r="G34" i="18"/>
  <c r="F34" i="18"/>
  <c r="N33" i="18"/>
  <c r="O33" i="18" s="1"/>
  <c r="P33" i="18" s="1"/>
  <c r="M33" i="18"/>
  <c r="G33" i="18"/>
  <c r="F33" i="18"/>
  <c r="N32" i="18"/>
  <c r="O32" i="18" s="1"/>
  <c r="P32" i="18" s="1"/>
  <c r="M32" i="18"/>
  <c r="G32" i="18"/>
  <c r="F32" i="18"/>
  <c r="N31" i="18"/>
  <c r="O31" i="18" s="1"/>
  <c r="P31" i="18" s="1"/>
  <c r="M31" i="18"/>
  <c r="G31" i="18"/>
  <c r="F31" i="18"/>
  <c r="N30" i="18"/>
  <c r="O30" i="18" s="1"/>
  <c r="P30" i="18" s="1"/>
  <c r="M30" i="18"/>
  <c r="G30" i="18"/>
  <c r="F30" i="18"/>
  <c r="N29" i="18"/>
  <c r="O29" i="18" s="1"/>
  <c r="P29" i="18" s="1"/>
  <c r="M29" i="18"/>
  <c r="G29" i="18"/>
  <c r="F29" i="18"/>
  <c r="N28" i="18"/>
  <c r="O28" i="18" s="1"/>
  <c r="P28" i="18" s="1"/>
  <c r="M28" i="18"/>
  <c r="G28" i="18"/>
  <c r="F28" i="18"/>
  <c r="N27" i="18"/>
  <c r="O27" i="18" s="1"/>
  <c r="P27" i="18" s="1"/>
  <c r="M27" i="18"/>
  <c r="G27" i="18"/>
  <c r="F27" i="18"/>
  <c r="N26" i="18"/>
  <c r="O26" i="18" s="1"/>
  <c r="P26" i="18" s="1"/>
  <c r="M26" i="18"/>
  <c r="G26" i="18"/>
  <c r="F26" i="18"/>
  <c r="N25" i="18"/>
  <c r="O25" i="18" s="1"/>
  <c r="P25" i="18" s="1"/>
  <c r="M25" i="18"/>
  <c r="G25" i="18"/>
  <c r="F25" i="18"/>
  <c r="N24" i="18"/>
  <c r="O24" i="18" s="1"/>
  <c r="P24" i="18" s="1"/>
  <c r="M24" i="18"/>
  <c r="G24" i="18"/>
  <c r="F24" i="18"/>
  <c r="N23" i="18"/>
  <c r="O23" i="18" s="1"/>
  <c r="P23" i="18" s="1"/>
  <c r="M23" i="18"/>
  <c r="G23" i="18"/>
  <c r="F23" i="18"/>
  <c r="N22" i="18"/>
  <c r="O22" i="18" s="1"/>
  <c r="P22" i="18" s="1"/>
  <c r="M22" i="18"/>
  <c r="G22" i="18"/>
  <c r="F22" i="18"/>
  <c r="N21" i="18"/>
  <c r="O21" i="18" s="1"/>
  <c r="P21" i="18" s="1"/>
  <c r="M21" i="18"/>
  <c r="G21" i="18"/>
  <c r="F21" i="18"/>
  <c r="N20" i="18"/>
  <c r="O20" i="18" s="1"/>
  <c r="P20" i="18" s="1"/>
  <c r="M20" i="18"/>
  <c r="G20" i="18"/>
  <c r="F20" i="18"/>
  <c r="N19" i="18"/>
  <c r="O19" i="18" s="1"/>
  <c r="P19" i="18" s="1"/>
  <c r="M19" i="18"/>
  <c r="G19" i="18"/>
  <c r="F19" i="18"/>
  <c r="N18" i="18"/>
  <c r="O18" i="18" s="1"/>
  <c r="P18" i="18" s="1"/>
  <c r="M18" i="18"/>
  <c r="G18" i="18"/>
  <c r="F18" i="18"/>
  <c r="N17" i="18"/>
  <c r="O17" i="18" s="1"/>
  <c r="P17" i="18" s="1"/>
  <c r="M17" i="18"/>
  <c r="G17" i="18"/>
  <c r="F17" i="18"/>
  <c r="N16" i="18"/>
  <c r="O16" i="18" s="1"/>
  <c r="P16" i="18" s="1"/>
  <c r="M16" i="18"/>
  <c r="G16" i="18"/>
  <c r="F16" i="18"/>
  <c r="N15" i="18"/>
  <c r="O15" i="18" s="1"/>
  <c r="P15" i="18" s="1"/>
  <c r="M15" i="18"/>
  <c r="G15" i="18"/>
  <c r="F15" i="18"/>
  <c r="N14" i="18"/>
  <c r="O14" i="18" s="1"/>
  <c r="P14" i="18" s="1"/>
  <c r="M14" i="18"/>
  <c r="G14" i="18"/>
  <c r="F14" i="18"/>
  <c r="N13" i="18"/>
  <c r="O13" i="18" s="1"/>
  <c r="P13" i="18" s="1"/>
  <c r="M13" i="18"/>
  <c r="G13" i="18"/>
  <c r="F13" i="18"/>
  <c r="N12" i="18"/>
  <c r="O12" i="18" s="1"/>
  <c r="P12" i="18" s="1"/>
  <c r="M12" i="18"/>
  <c r="G12" i="18"/>
  <c r="F12" i="18"/>
  <c r="N11" i="18"/>
  <c r="O11" i="18" s="1"/>
  <c r="P11" i="18" s="1"/>
  <c r="M11" i="18"/>
  <c r="G11" i="18"/>
  <c r="F11" i="18"/>
  <c r="N10" i="18"/>
  <c r="O10" i="18" s="1"/>
  <c r="P10" i="18" s="1"/>
  <c r="M10" i="18"/>
  <c r="G10" i="18"/>
  <c r="F10" i="18"/>
  <c r="N9" i="18"/>
  <c r="O9" i="18" s="1"/>
  <c r="P9" i="18" s="1"/>
  <c r="M9" i="18"/>
  <c r="G9" i="18"/>
  <c r="F9" i="18"/>
  <c r="N8" i="18"/>
  <c r="O8" i="18" s="1"/>
  <c r="P8" i="18" s="1"/>
  <c r="M8" i="18"/>
  <c r="G8" i="18"/>
  <c r="F8" i="18"/>
  <c r="N7" i="18"/>
  <c r="O7" i="18" s="1"/>
  <c r="P7" i="18" s="1"/>
  <c r="M7" i="18"/>
  <c r="G7" i="18"/>
  <c r="F7" i="18"/>
  <c r="N6" i="18"/>
  <c r="O6" i="18" s="1"/>
  <c r="P6" i="18" s="1"/>
  <c r="M6" i="18"/>
  <c r="G6" i="18"/>
  <c r="F6" i="18"/>
  <c r="N5" i="18"/>
  <c r="O5" i="18" s="1"/>
  <c r="P5" i="18" s="1"/>
  <c r="M5" i="18"/>
  <c r="G5" i="18"/>
  <c r="F5" i="18"/>
  <c r="N4" i="18"/>
  <c r="O4" i="18" s="1"/>
  <c r="P4" i="18" s="1"/>
  <c r="M4" i="18"/>
  <c r="G4" i="18"/>
  <c r="F4" i="18"/>
  <c r="A1044" i="17"/>
  <c r="A1043" i="17"/>
  <c r="A1042" i="17"/>
  <c r="A1041" i="17"/>
  <c r="A1040" i="17"/>
  <c r="A1039" i="17"/>
  <c r="A1038" i="17"/>
  <c r="A1037" i="17"/>
  <c r="A1036" i="17"/>
  <c r="A1035" i="17"/>
  <c r="A1034" i="17"/>
  <c r="A1033" i="17"/>
  <c r="A1032" i="17"/>
  <c r="A1031" i="17"/>
  <c r="A1030" i="17"/>
  <c r="A1029" i="17"/>
  <c r="A1028" i="17"/>
  <c r="A1027" i="17"/>
  <c r="A1026" i="17"/>
  <c r="A1025" i="17"/>
  <c r="A1024" i="17"/>
  <c r="A1023" i="17"/>
  <c r="A1022" i="17"/>
  <c r="A1021" i="17"/>
  <c r="A1020" i="17"/>
  <c r="A1019" i="17"/>
  <c r="A1018" i="17"/>
  <c r="A1017" i="17"/>
  <c r="A1016" i="17"/>
  <c r="A1015" i="17"/>
  <c r="A1014" i="17"/>
  <c r="A1013" i="17"/>
  <c r="A1012" i="17"/>
  <c r="A1011" i="17"/>
  <c r="A1010" i="17"/>
  <c r="A1009" i="17"/>
  <c r="A1008" i="17"/>
  <c r="A1007" i="17"/>
  <c r="A1006" i="17"/>
  <c r="A1005" i="17"/>
  <c r="A1004" i="17"/>
  <c r="A1003" i="17"/>
  <c r="A1002" i="17"/>
  <c r="A1001" i="17"/>
  <c r="A1000" i="17"/>
  <c r="A999" i="17"/>
  <c r="A998" i="17"/>
  <c r="A997" i="17"/>
  <c r="A996" i="17"/>
  <c r="A995" i="17"/>
  <c r="A994" i="17"/>
  <c r="A993" i="17"/>
  <c r="A992" i="17"/>
  <c r="A991" i="17"/>
  <c r="A990" i="17"/>
  <c r="A989" i="17"/>
  <c r="A988" i="17"/>
  <c r="A987" i="17"/>
  <c r="A986" i="17"/>
  <c r="A985" i="17"/>
  <c r="A984" i="17"/>
  <c r="A983" i="17"/>
  <c r="A982" i="17"/>
  <c r="A981" i="17"/>
  <c r="A980" i="17"/>
  <c r="A979" i="17"/>
  <c r="A978" i="17"/>
  <c r="A977" i="17"/>
  <c r="A976" i="17"/>
  <c r="A975" i="17"/>
  <c r="A974" i="17"/>
  <c r="A973" i="17"/>
  <c r="A972" i="17"/>
  <c r="A971" i="17"/>
  <c r="A970" i="17"/>
  <c r="A969" i="17"/>
  <c r="A968" i="17"/>
  <c r="A967" i="17"/>
  <c r="A966" i="17"/>
  <c r="A965" i="17"/>
  <c r="A964" i="17"/>
  <c r="A963" i="17"/>
  <c r="A962" i="17"/>
  <c r="A961" i="17"/>
  <c r="A960" i="17"/>
  <c r="A959" i="17"/>
  <c r="A958" i="17"/>
  <c r="A957" i="17"/>
  <c r="A956" i="17"/>
  <c r="A955" i="17"/>
  <c r="A954" i="17"/>
  <c r="A953" i="17"/>
  <c r="A952" i="17"/>
  <c r="A951" i="17"/>
  <c r="A950" i="17"/>
  <c r="A949" i="17"/>
  <c r="A948" i="17"/>
  <c r="A947" i="17"/>
  <c r="A946" i="17"/>
  <c r="A945" i="17"/>
  <c r="A944" i="17"/>
  <c r="A943" i="17"/>
  <c r="A942" i="17"/>
  <c r="A941" i="17"/>
  <c r="A940" i="17"/>
  <c r="A939" i="17"/>
  <c r="A938" i="17"/>
  <c r="A937" i="17"/>
  <c r="A936" i="17"/>
  <c r="A935" i="17"/>
  <c r="A934" i="17"/>
  <c r="A933" i="17"/>
  <c r="A932" i="17"/>
  <c r="A931" i="17"/>
  <c r="A930" i="17"/>
  <c r="A929" i="17"/>
  <c r="A928" i="17"/>
  <c r="A927" i="17"/>
  <c r="A926" i="17"/>
  <c r="A925" i="17"/>
  <c r="A924" i="17"/>
  <c r="A923" i="17"/>
  <c r="A922" i="17"/>
  <c r="A921" i="17"/>
  <c r="A920" i="17"/>
  <c r="A919" i="17"/>
  <c r="A918" i="17"/>
  <c r="A917" i="17"/>
  <c r="A916" i="17"/>
  <c r="A915" i="17"/>
  <c r="A914" i="17"/>
  <c r="A913" i="17"/>
  <c r="A912" i="17"/>
  <c r="A911" i="17"/>
  <c r="A910" i="17"/>
  <c r="A909" i="17"/>
  <c r="A908" i="17"/>
  <c r="A907" i="17"/>
  <c r="A906" i="17"/>
  <c r="A905" i="17"/>
  <c r="A904" i="17"/>
  <c r="A903" i="17"/>
  <c r="A902" i="17"/>
  <c r="A901" i="17"/>
  <c r="A900" i="17"/>
  <c r="A899" i="17"/>
  <c r="A898" i="17"/>
  <c r="A897" i="17"/>
  <c r="A896" i="17"/>
  <c r="A895" i="17"/>
  <c r="A894" i="17"/>
  <c r="A893" i="17"/>
  <c r="A892" i="17"/>
  <c r="A891" i="17"/>
  <c r="A890" i="17"/>
  <c r="A889" i="17"/>
  <c r="A888" i="17"/>
  <c r="A887" i="17"/>
  <c r="A886" i="17"/>
  <c r="A885" i="17"/>
  <c r="A884" i="17"/>
  <c r="A883" i="17"/>
  <c r="A882" i="17"/>
  <c r="A881" i="17"/>
  <c r="A880" i="17"/>
  <c r="A879" i="17"/>
  <c r="A878" i="17"/>
  <c r="A877" i="17"/>
  <c r="A876" i="17"/>
  <c r="A875" i="17"/>
  <c r="A874" i="17"/>
  <c r="A873" i="17"/>
  <c r="A872" i="17"/>
  <c r="A871" i="17"/>
  <c r="A870" i="17"/>
  <c r="A869" i="17"/>
  <c r="A868" i="17"/>
  <c r="A867" i="17"/>
  <c r="A866" i="17"/>
  <c r="A745" i="17"/>
  <c r="A744" i="17"/>
  <c r="A743" i="17"/>
  <c r="A742" i="17"/>
  <c r="A741" i="17"/>
  <c r="A740" i="17"/>
  <c r="A739" i="17"/>
  <c r="A738" i="17"/>
  <c r="A737" i="17"/>
  <c r="A736" i="17"/>
  <c r="A735" i="17"/>
  <c r="A734" i="17"/>
  <c r="A733" i="17"/>
  <c r="A732" i="17"/>
  <c r="A731" i="17"/>
  <c r="A730" i="17"/>
  <c r="A729" i="17"/>
  <c r="A728" i="17"/>
  <c r="A727" i="17"/>
  <c r="A726" i="17"/>
  <c r="A725" i="17"/>
  <c r="A724" i="17"/>
  <c r="A723" i="17"/>
  <c r="A722" i="17"/>
  <c r="A721" i="17"/>
  <c r="A720" i="17"/>
  <c r="A719" i="17"/>
  <c r="A718" i="17"/>
  <c r="A717" i="17"/>
  <c r="A716" i="17"/>
  <c r="A715" i="17"/>
  <c r="A714" i="17"/>
  <c r="A713" i="17"/>
  <c r="A712" i="17"/>
  <c r="A711" i="17"/>
  <c r="A710" i="17"/>
  <c r="A709" i="17"/>
  <c r="A708" i="17"/>
  <c r="A707" i="17"/>
  <c r="A706" i="17"/>
  <c r="A705" i="17"/>
  <c r="A704" i="17"/>
  <c r="A703" i="17"/>
  <c r="A702" i="17"/>
  <c r="A701" i="17"/>
  <c r="A700" i="17"/>
  <c r="A699" i="17"/>
  <c r="A698" i="17"/>
  <c r="A697" i="17"/>
  <c r="A696" i="17"/>
  <c r="A695" i="17"/>
  <c r="A694" i="17"/>
  <c r="A693" i="17"/>
  <c r="A692" i="17"/>
  <c r="A691" i="17"/>
  <c r="A690" i="17"/>
  <c r="A689" i="17"/>
  <c r="A688" i="17"/>
  <c r="A687" i="17"/>
  <c r="A686" i="17"/>
  <c r="A685" i="17"/>
  <c r="A684" i="17"/>
  <c r="A683" i="17"/>
  <c r="A682" i="17"/>
  <c r="A681" i="17"/>
  <c r="A680" i="17"/>
  <c r="A679" i="17"/>
  <c r="A678" i="17"/>
  <c r="A677" i="17"/>
  <c r="A676" i="17"/>
  <c r="A675" i="17"/>
  <c r="A674" i="17"/>
  <c r="A673" i="17"/>
  <c r="A672" i="17"/>
  <c r="A671" i="17"/>
  <c r="A670" i="17"/>
  <c r="A669" i="17"/>
  <c r="A668" i="17"/>
  <c r="A667" i="17"/>
  <c r="A666" i="17"/>
  <c r="A665" i="17"/>
  <c r="A664" i="17"/>
  <c r="A663" i="17"/>
  <c r="A662" i="17"/>
  <c r="A661" i="17"/>
  <c r="A660" i="17"/>
  <c r="A659" i="17"/>
  <c r="A658" i="17"/>
  <c r="A657" i="17"/>
  <c r="A656" i="17"/>
  <c r="A655" i="17"/>
  <c r="A654" i="17"/>
  <c r="A653" i="17"/>
  <c r="A652" i="17"/>
  <c r="A651" i="17"/>
  <c r="A650" i="17"/>
  <c r="A649" i="17"/>
  <c r="A648" i="17"/>
  <c r="A647" i="17"/>
  <c r="A646" i="17"/>
  <c r="A645" i="17"/>
  <c r="A644" i="17"/>
  <c r="A643" i="17"/>
  <c r="A642" i="17"/>
  <c r="A641" i="17"/>
  <c r="A640" i="17"/>
  <c r="A639" i="17"/>
  <c r="A638" i="17"/>
  <c r="A637" i="17"/>
  <c r="A636" i="17"/>
  <c r="A635" i="17"/>
  <c r="A634" i="17"/>
  <c r="A633" i="17"/>
  <c r="A632" i="17"/>
  <c r="A631" i="17"/>
  <c r="A630" i="17"/>
  <c r="A629" i="17"/>
  <c r="A628" i="17"/>
  <c r="A627" i="17"/>
  <c r="A626" i="17"/>
  <c r="A625" i="17"/>
  <c r="A624" i="17"/>
  <c r="A623" i="17"/>
  <c r="A622" i="17"/>
  <c r="A621" i="17"/>
  <c r="A620" i="17"/>
  <c r="A619" i="17"/>
  <c r="A618" i="17"/>
  <c r="A617" i="17"/>
  <c r="A616" i="17"/>
  <c r="A615" i="17"/>
  <c r="A614" i="17"/>
  <c r="A613" i="17"/>
  <c r="A612" i="17"/>
  <c r="A611" i="17"/>
  <c r="A610" i="17"/>
  <c r="A609" i="17"/>
  <c r="A608" i="17"/>
  <c r="A607" i="17"/>
  <c r="A606" i="17"/>
  <c r="A605" i="17"/>
  <c r="A604" i="17"/>
  <c r="A603" i="17"/>
  <c r="A602" i="17"/>
  <c r="A601" i="17"/>
  <c r="A600" i="17"/>
  <c r="A599" i="17"/>
  <c r="A598" i="17"/>
  <c r="A597" i="17"/>
  <c r="A596" i="17"/>
  <c r="A595" i="17"/>
  <c r="A594" i="17"/>
  <c r="A593" i="17"/>
  <c r="A592" i="17"/>
  <c r="A591" i="17"/>
  <c r="A590" i="17"/>
  <c r="A589" i="17"/>
  <c r="A588" i="17"/>
  <c r="A587" i="17"/>
  <c r="A586" i="17"/>
  <c r="A585" i="17"/>
  <c r="A584" i="17"/>
  <c r="A583" i="17"/>
  <c r="A582" i="17"/>
  <c r="A581" i="17"/>
  <c r="A580" i="17"/>
  <c r="A579" i="17"/>
  <c r="A578" i="17"/>
  <c r="A577" i="17"/>
  <c r="A576" i="17"/>
  <c r="A575" i="17"/>
  <c r="A574" i="17"/>
  <c r="A573" i="17"/>
  <c r="A572" i="17"/>
  <c r="A571" i="17"/>
  <c r="A570" i="17"/>
  <c r="A569" i="17"/>
  <c r="A568" i="17"/>
  <c r="A567" i="17"/>
  <c r="A566" i="17"/>
  <c r="A565" i="17"/>
  <c r="A564" i="17"/>
  <c r="A563" i="17"/>
  <c r="A562" i="17"/>
  <c r="A561" i="17"/>
  <c r="A560" i="17"/>
  <c r="A559" i="17"/>
  <c r="A558" i="17"/>
  <c r="A557" i="17"/>
  <c r="A556" i="17"/>
  <c r="A555" i="17"/>
  <c r="A554" i="17"/>
  <c r="A553" i="17"/>
  <c r="A552" i="17"/>
  <c r="A551" i="17"/>
  <c r="A550" i="17"/>
  <c r="A549" i="17"/>
  <c r="A548" i="17"/>
  <c r="A547" i="17"/>
  <c r="A546" i="17"/>
  <c r="A545" i="17"/>
  <c r="A544" i="17"/>
  <c r="A543" i="17"/>
  <c r="A542" i="17"/>
  <c r="A541" i="17"/>
  <c r="A540" i="17"/>
  <c r="A539" i="17"/>
  <c r="A538" i="17"/>
  <c r="A537" i="17"/>
  <c r="A536" i="17"/>
  <c r="A535" i="17"/>
  <c r="A534" i="17"/>
  <c r="A533" i="17"/>
  <c r="A532" i="17"/>
  <c r="A531" i="17"/>
  <c r="A530" i="17"/>
  <c r="A529" i="17"/>
  <c r="A528" i="17"/>
  <c r="A527" i="17"/>
  <c r="A526" i="17"/>
  <c r="A525" i="17"/>
  <c r="A524" i="17"/>
  <c r="A523" i="17"/>
  <c r="A522" i="17"/>
  <c r="A521" i="17"/>
  <c r="A520" i="17"/>
  <c r="A519" i="17"/>
  <c r="A518" i="17"/>
  <c r="A517" i="17"/>
  <c r="A516" i="17"/>
  <c r="A515" i="17"/>
  <c r="A514" i="17"/>
  <c r="A513" i="17"/>
  <c r="A512" i="17"/>
  <c r="A511" i="17"/>
  <c r="A510" i="17"/>
  <c r="A509" i="17"/>
  <c r="A508" i="17"/>
  <c r="A507" i="17"/>
  <c r="A506" i="17"/>
  <c r="A505" i="17"/>
  <c r="A504" i="17"/>
  <c r="A503" i="17"/>
  <c r="A502" i="17"/>
  <c r="A501" i="17"/>
  <c r="A500" i="17"/>
  <c r="A499" i="17"/>
  <c r="A498" i="17"/>
  <c r="A497" i="17"/>
  <c r="A496" i="17"/>
  <c r="A495" i="17"/>
  <c r="A494" i="17"/>
  <c r="A493" i="17"/>
  <c r="A492" i="17"/>
  <c r="A491" i="17"/>
  <c r="A490" i="17"/>
  <c r="A489" i="17"/>
  <c r="A488" i="17"/>
  <c r="A487" i="17"/>
  <c r="A486" i="17"/>
  <c r="A485" i="17"/>
  <c r="A484" i="17"/>
  <c r="A483" i="17"/>
  <c r="A482" i="17"/>
  <c r="A481" i="17"/>
  <c r="A480" i="17"/>
  <c r="A479" i="17"/>
  <c r="A478" i="17"/>
  <c r="A477" i="17"/>
  <c r="A476" i="17"/>
  <c r="A475" i="17"/>
  <c r="A474" i="17"/>
  <c r="A473" i="17"/>
  <c r="A472" i="17"/>
  <c r="A471" i="17"/>
  <c r="A470" i="17"/>
  <c r="A469" i="17"/>
  <c r="A468" i="17"/>
  <c r="A467" i="17"/>
  <c r="A466" i="17"/>
  <c r="A465" i="17"/>
  <c r="A464" i="17"/>
  <c r="A463" i="17"/>
  <c r="A462" i="17"/>
  <c r="A461" i="17"/>
  <c r="A460" i="17"/>
  <c r="A459" i="17"/>
  <c r="A458" i="17"/>
  <c r="A457" i="17"/>
  <c r="A456" i="17"/>
  <c r="A455" i="17"/>
  <c r="A454" i="17"/>
  <c r="A453" i="17"/>
  <c r="A452" i="17"/>
  <c r="A451" i="17"/>
  <c r="A450" i="17"/>
  <c r="A449" i="17"/>
  <c r="A448" i="17"/>
  <c r="A447" i="17"/>
  <c r="A446" i="17"/>
  <c r="A445" i="17"/>
  <c r="A444" i="17"/>
  <c r="A443" i="17"/>
  <c r="A442" i="17"/>
  <c r="A441" i="17"/>
  <c r="A440" i="17"/>
  <c r="A439" i="17"/>
  <c r="A438" i="17"/>
  <c r="A437" i="17"/>
  <c r="A436" i="17"/>
  <c r="A435" i="17"/>
  <c r="A434" i="17"/>
  <c r="A433" i="17"/>
  <c r="A432" i="17"/>
  <c r="A431" i="17"/>
  <c r="A430" i="17"/>
  <c r="A429" i="17"/>
  <c r="A428" i="17"/>
  <c r="A427" i="17"/>
  <c r="A426" i="17"/>
  <c r="A425" i="17"/>
  <c r="A424" i="17"/>
  <c r="A423" i="17"/>
  <c r="A422" i="17"/>
  <c r="A421" i="17"/>
  <c r="A420" i="17"/>
  <c r="A419" i="17"/>
  <c r="A418" i="17"/>
  <c r="A417" i="17"/>
  <c r="A416" i="17"/>
  <c r="A415" i="17"/>
  <c r="A414" i="17"/>
  <c r="A413" i="17"/>
  <c r="A412" i="17"/>
  <c r="A411" i="17"/>
  <c r="A410" i="17"/>
  <c r="A409" i="17"/>
  <c r="A408" i="17"/>
  <c r="A407" i="17"/>
  <c r="A406" i="17"/>
  <c r="A405" i="17"/>
  <c r="A404" i="17"/>
  <c r="A403" i="17"/>
  <c r="A402" i="17"/>
  <c r="A401" i="17"/>
  <c r="A400" i="17"/>
  <c r="A399" i="17"/>
  <c r="A398" i="17"/>
  <c r="A397" i="17"/>
  <c r="A396" i="17"/>
  <c r="A395" i="17"/>
  <c r="A394" i="17"/>
  <c r="A393" i="17"/>
  <c r="A392" i="17"/>
  <c r="A391" i="17"/>
  <c r="A390" i="17"/>
  <c r="A389" i="17"/>
  <c r="A388" i="17"/>
  <c r="A387" i="17"/>
  <c r="A386" i="17"/>
  <c r="A385" i="17"/>
  <c r="A384" i="17"/>
  <c r="A383" i="17"/>
  <c r="A382" i="17"/>
  <c r="A381" i="17"/>
  <c r="A380" i="17"/>
  <c r="A379" i="17"/>
  <c r="A378" i="17"/>
  <c r="A377" i="17"/>
  <c r="A376" i="17"/>
  <c r="A375" i="17"/>
  <c r="A374" i="17"/>
  <c r="A373" i="17"/>
  <c r="A372" i="17"/>
  <c r="A371" i="17"/>
  <c r="A370" i="17"/>
  <c r="A369" i="17"/>
  <c r="A368" i="17"/>
  <c r="A367" i="17"/>
  <c r="A366" i="17"/>
  <c r="A365" i="17"/>
  <c r="A364" i="17"/>
  <c r="A363" i="17"/>
  <c r="A362" i="17"/>
  <c r="A361" i="17"/>
  <c r="A360" i="17"/>
  <c r="A359" i="17"/>
  <c r="A358" i="17"/>
  <c r="A357" i="17"/>
  <c r="A356" i="17"/>
  <c r="A355" i="17"/>
  <c r="A354" i="17"/>
  <c r="A353" i="17"/>
  <c r="A352" i="17"/>
  <c r="A351" i="17"/>
  <c r="A350" i="17"/>
  <c r="A349" i="17"/>
  <c r="A348" i="17"/>
  <c r="A347" i="17"/>
  <c r="A346" i="17"/>
  <c r="A345" i="17"/>
  <c r="A344" i="17"/>
  <c r="A343" i="17"/>
  <c r="A342" i="17"/>
  <c r="A341" i="17"/>
  <c r="A340" i="17"/>
  <c r="A339" i="17"/>
  <c r="A338" i="17"/>
  <c r="A337" i="17"/>
  <c r="A336" i="17"/>
  <c r="A335" i="17"/>
  <c r="A334" i="17"/>
  <c r="A333" i="17"/>
  <c r="A332" i="17"/>
  <c r="A331" i="17"/>
  <c r="A330" i="17"/>
  <c r="A329" i="17"/>
  <c r="A328" i="17"/>
  <c r="A327" i="17"/>
  <c r="A326" i="17"/>
  <c r="A325" i="17"/>
  <c r="A324" i="17"/>
  <c r="A323" i="17"/>
  <c r="A322" i="17"/>
  <c r="A321" i="17"/>
  <c r="A320" i="17"/>
  <c r="A319" i="17"/>
  <c r="A318" i="17"/>
  <c r="A317" i="17"/>
  <c r="A316" i="17"/>
  <c r="A315" i="17"/>
  <c r="A314" i="17"/>
  <c r="A313" i="17"/>
  <c r="A312" i="17"/>
  <c r="A311" i="17"/>
  <c r="A310" i="17"/>
  <c r="A309" i="17"/>
  <c r="A308" i="17"/>
  <c r="A307" i="17"/>
  <c r="A306" i="17"/>
  <c r="A305" i="17"/>
  <c r="A304" i="17"/>
  <c r="A303" i="17"/>
  <c r="A302" i="17"/>
  <c r="A301" i="17"/>
  <c r="A300" i="17"/>
  <c r="A299" i="17"/>
  <c r="A298" i="17"/>
  <c r="A297" i="17"/>
  <c r="A296" i="17"/>
  <c r="A295" i="17"/>
  <c r="A294" i="17"/>
  <c r="A293" i="17"/>
  <c r="A292" i="17"/>
  <c r="A291" i="17"/>
  <c r="A290" i="17"/>
  <c r="A289" i="17"/>
  <c r="A288" i="17"/>
  <c r="A287" i="17"/>
  <c r="A286" i="17"/>
  <c r="A285" i="17"/>
  <c r="A284" i="17"/>
  <c r="A283" i="17"/>
  <c r="A282" i="17"/>
  <c r="A281" i="17"/>
  <c r="A280" i="17"/>
  <c r="A279" i="17"/>
  <c r="A278" i="17"/>
  <c r="A277" i="17"/>
  <c r="A276" i="17"/>
  <c r="A275" i="17"/>
  <c r="A274" i="17"/>
  <c r="A273" i="17"/>
  <c r="A272" i="17"/>
  <c r="A271" i="17"/>
  <c r="A270" i="17"/>
  <c r="A269" i="17"/>
  <c r="A268" i="17"/>
  <c r="A267" i="17"/>
  <c r="A266" i="17"/>
  <c r="A265" i="17"/>
  <c r="A264" i="17"/>
  <c r="A263" i="17"/>
  <c r="A262" i="17"/>
  <c r="A261" i="17"/>
  <c r="A260" i="17"/>
  <c r="A259" i="17"/>
  <c r="A258" i="17"/>
  <c r="A257" i="17"/>
  <c r="A256" i="17"/>
  <c r="A255" i="17"/>
  <c r="A254" i="17"/>
  <c r="A253" i="17"/>
  <c r="A252" i="17"/>
  <c r="A251" i="17"/>
  <c r="A250" i="17"/>
  <c r="A249" i="17"/>
  <c r="A248" i="17"/>
  <c r="A247" i="17"/>
  <c r="A246" i="17"/>
  <c r="A245" i="17"/>
  <c r="A244" i="17"/>
  <c r="A243" i="17"/>
  <c r="A242" i="17"/>
  <c r="A241" i="17"/>
  <c r="A240" i="17"/>
  <c r="A239" i="17"/>
  <c r="A238" i="17"/>
  <c r="A237" i="17"/>
  <c r="A236" i="17"/>
  <c r="A235" i="17"/>
  <c r="A234" i="17"/>
  <c r="A233" i="17"/>
  <c r="A232" i="17"/>
  <c r="A231" i="17"/>
  <c r="A230" i="17"/>
  <c r="A229" i="17"/>
  <c r="A228" i="17"/>
  <c r="A227" i="17"/>
  <c r="A226" i="17"/>
  <c r="A225" i="17"/>
  <c r="A224" i="17"/>
  <c r="A223" i="17"/>
  <c r="A222" i="17"/>
  <c r="A221" i="17"/>
  <c r="A220" i="17"/>
  <c r="A219" i="17"/>
  <c r="A218" i="17"/>
  <c r="A217" i="17"/>
  <c r="A216" i="17"/>
  <c r="A215" i="17"/>
  <c r="A214" i="17"/>
  <c r="A213" i="17"/>
  <c r="A212" i="17"/>
  <c r="A211" i="17"/>
  <c r="A210" i="17"/>
  <c r="A209" i="17"/>
  <c r="A208" i="17"/>
  <c r="A207" i="17"/>
  <c r="A206" i="17"/>
  <c r="A205" i="17"/>
  <c r="A204" i="17"/>
  <c r="A203" i="17"/>
  <c r="A202" i="17"/>
  <c r="A201" i="17"/>
  <c r="A200" i="17"/>
  <c r="A199" i="17"/>
  <c r="A198" i="17"/>
  <c r="A197" i="17"/>
  <c r="A196" i="17"/>
  <c r="A195" i="17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79" i="17"/>
  <c r="A178" i="17"/>
  <c r="A177" i="17"/>
  <c r="A176" i="17"/>
  <c r="A175" i="17"/>
  <c r="A174" i="17"/>
  <c r="A173" i="17"/>
  <c r="A172" i="17"/>
  <c r="A171" i="17"/>
  <c r="A170" i="17"/>
  <c r="A169" i="17"/>
  <c r="A168" i="17"/>
  <c r="A167" i="17"/>
  <c r="A166" i="17"/>
  <c r="A165" i="17"/>
  <c r="A164" i="17"/>
  <c r="A163" i="17"/>
  <c r="A162" i="17"/>
  <c r="A161" i="17"/>
  <c r="A160" i="17"/>
  <c r="A159" i="17"/>
  <c r="A158" i="17"/>
  <c r="A157" i="17"/>
  <c r="A156" i="17"/>
  <c r="A155" i="17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9" i="17"/>
  <c r="A138" i="17"/>
  <c r="A137" i="17"/>
  <c r="A136" i="17"/>
  <c r="A135" i="17"/>
  <c r="A134" i="17"/>
  <c r="A133" i="17"/>
  <c r="A132" i="17"/>
  <c r="A131" i="17"/>
  <c r="A130" i="17"/>
  <c r="A129" i="17"/>
  <c r="A128" i="17"/>
  <c r="A127" i="17"/>
  <c r="A126" i="17"/>
  <c r="A125" i="17"/>
  <c r="A124" i="17"/>
  <c r="A123" i="17"/>
  <c r="A122" i="17"/>
  <c r="A121" i="17"/>
  <c r="A120" i="17"/>
  <c r="A119" i="17"/>
  <c r="A118" i="17"/>
  <c r="A117" i="17"/>
  <c r="A116" i="17"/>
  <c r="A115" i="17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3" i="17"/>
  <c r="A82" i="17"/>
  <c r="A81" i="17"/>
  <c r="A80" i="17"/>
  <c r="A79" i="17"/>
  <c r="A78" i="17"/>
  <c r="A77" i="17"/>
  <c r="A76" i="17"/>
  <c r="A75" i="17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A4" i="17"/>
  <c r="A3" i="17"/>
  <c r="A2" i="17"/>
  <c r="A1068" i="16"/>
  <c r="A1067" i="16"/>
  <c r="A1066" i="16"/>
  <c r="A1065" i="16"/>
  <c r="A1064" i="16"/>
  <c r="A1063" i="16"/>
  <c r="A1062" i="16"/>
  <c r="A1061" i="16"/>
  <c r="A1060" i="16"/>
  <c r="A1059" i="16"/>
  <c r="A1058" i="16"/>
  <c r="A1057" i="16"/>
  <c r="A1056" i="16"/>
  <c r="A1055" i="16"/>
  <c r="A1054" i="16"/>
  <c r="A1053" i="16"/>
  <c r="A1052" i="16"/>
  <c r="A1051" i="16"/>
  <c r="A1050" i="16"/>
  <c r="A1049" i="16"/>
  <c r="A1048" i="16"/>
  <c r="A1047" i="16"/>
  <c r="A1046" i="16"/>
  <c r="A1045" i="16"/>
  <c r="A1044" i="16"/>
  <c r="A1043" i="16"/>
  <c r="A1042" i="16"/>
  <c r="A1041" i="16"/>
  <c r="A1040" i="16"/>
  <c r="A1039" i="16"/>
  <c r="A1038" i="16"/>
  <c r="A1037" i="16"/>
  <c r="A1036" i="16"/>
  <c r="A1035" i="16"/>
  <c r="A1034" i="16"/>
  <c r="A1033" i="16"/>
  <c r="A1032" i="16"/>
  <c r="A1031" i="16"/>
  <c r="A1030" i="16"/>
  <c r="A1029" i="16"/>
  <c r="A1028" i="16"/>
  <c r="A1027" i="16"/>
  <c r="A1026" i="16"/>
  <c r="A1025" i="16"/>
  <c r="A1024" i="16"/>
  <c r="A1023" i="16"/>
  <c r="A1022" i="16"/>
  <c r="A1021" i="16"/>
  <c r="A1020" i="16"/>
  <c r="A1019" i="16"/>
  <c r="A1018" i="16"/>
  <c r="A1017" i="16"/>
  <c r="A1016" i="16"/>
  <c r="A1015" i="16"/>
  <c r="A1014" i="16"/>
  <c r="A1013" i="16"/>
  <c r="A1012" i="16"/>
  <c r="A1011" i="16"/>
  <c r="A1010" i="16"/>
  <c r="A1009" i="16"/>
  <c r="A1008" i="16"/>
  <c r="A1007" i="16"/>
  <c r="A1006" i="16"/>
  <c r="A1005" i="16"/>
  <c r="A1004" i="16"/>
  <c r="A1003" i="16"/>
  <c r="A1002" i="16"/>
  <c r="A1001" i="16"/>
  <c r="A1000" i="16"/>
  <c r="A999" i="16"/>
  <c r="A998" i="16"/>
  <c r="A997" i="16"/>
  <c r="A996" i="16"/>
  <c r="A995" i="16"/>
  <c r="A994" i="16"/>
  <c r="A993" i="16"/>
  <c r="A992" i="16"/>
  <c r="A991" i="16"/>
  <c r="A990" i="16"/>
  <c r="A989" i="16"/>
  <c r="A988" i="16"/>
  <c r="A987" i="16"/>
  <c r="A986" i="16"/>
  <c r="A985" i="16"/>
  <c r="A984" i="16"/>
  <c r="A983" i="16"/>
  <c r="A982" i="16"/>
  <c r="A981" i="16"/>
  <c r="A980" i="16"/>
  <c r="A979" i="16"/>
  <c r="A978" i="16"/>
  <c r="A977" i="16"/>
  <c r="A976" i="16"/>
  <c r="A975" i="16"/>
  <c r="A974" i="16"/>
  <c r="A973" i="16"/>
  <c r="A972" i="16"/>
  <c r="A971" i="16"/>
  <c r="A970" i="16"/>
  <c r="A969" i="16"/>
  <c r="A968" i="16"/>
  <c r="A967" i="16"/>
  <c r="A966" i="16"/>
  <c r="A965" i="16"/>
  <c r="A964" i="16"/>
  <c r="A963" i="16"/>
  <c r="A962" i="16"/>
  <c r="A961" i="16"/>
  <c r="A960" i="16"/>
  <c r="A959" i="16"/>
  <c r="A958" i="16"/>
  <c r="A957" i="16"/>
  <c r="A956" i="16"/>
  <c r="A955" i="16"/>
  <c r="A954" i="16"/>
  <c r="A953" i="16"/>
  <c r="A952" i="16"/>
  <c r="A951" i="16"/>
  <c r="A950" i="16"/>
  <c r="A949" i="16"/>
  <c r="A948" i="16"/>
  <c r="A947" i="16"/>
  <c r="A946" i="16"/>
  <c r="A945" i="16"/>
  <c r="A944" i="16"/>
  <c r="A943" i="16"/>
  <c r="A942" i="16"/>
  <c r="A941" i="16"/>
  <c r="A940" i="16"/>
  <c r="A939" i="16"/>
  <c r="A938" i="16"/>
  <c r="A937" i="16"/>
  <c r="A936" i="16"/>
  <c r="A935" i="16"/>
  <c r="A934" i="16"/>
  <c r="A933" i="16"/>
  <c r="A932" i="16"/>
  <c r="A931" i="16"/>
  <c r="A930" i="16"/>
  <c r="A929" i="16"/>
  <c r="A928" i="16"/>
  <c r="A927" i="16"/>
  <c r="A926" i="16"/>
  <c r="A925" i="16"/>
  <c r="A924" i="16"/>
  <c r="A923" i="16"/>
  <c r="A922" i="16"/>
  <c r="A921" i="16"/>
  <c r="A920" i="16"/>
  <c r="A919" i="16"/>
  <c r="A918" i="16"/>
  <c r="A917" i="16"/>
  <c r="A916" i="16"/>
  <c r="A915" i="16"/>
  <c r="A914" i="16"/>
  <c r="A769" i="16"/>
  <c r="A768" i="16"/>
  <c r="A767" i="16"/>
  <c r="A766" i="16"/>
  <c r="A765" i="16"/>
  <c r="A764" i="16"/>
  <c r="A763" i="16"/>
  <c r="A762" i="16"/>
  <c r="A761" i="16"/>
  <c r="A760" i="16"/>
  <c r="A759" i="16"/>
  <c r="A758" i="16"/>
  <c r="A757" i="16"/>
  <c r="A756" i="16"/>
  <c r="A755" i="16"/>
  <c r="A754" i="16"/>
  <c r="A753" i="16"/>
  <c r="A752" i="16"/>
  <c r="A751" i="16"/>
  <c r="A750" i="16"/>
  <c r="A749" i="16"/>
  <c r="A748" i="16"/>
  <c r="A747" i="16"/>
  <c r="A746" i="16"/>
  <c r="A745" i="16"/>
  <c r="A744" i="16"/>
  <c r="A743" i="16"/>
  <c r="A742" i="16"/>
  <c r="A741" i="16"/>
  <c r="A740" i="16"/>
  <c r="A739" i="16"/>
  <c r="A738" i="16"/>
  <c r="A737" i="16"/>
  <c r="A736" i="16"/>
  <c r="A735" i="16"/>
  <c r="A734" i="16"/>
  <c r="A733" i="16"/>
  <c r="A732" i="16"/>
  <c r="A731" i="16"/>
  <c r="A730" i="16"/>
  <c r="A729" i="16"/>
  <c r="A728" i="16"/>
  <c r="A727" i="16"/>
  <c r="A726" i="16"/>
  <c r="A725" i="16"/>
  <c r="A724" i="16"/>
  <c r="A723" i="16"/>
  <c r="A722" i="16"/>
  <c r="A721" i="16"/>
  <c r="A720" i="16"/>
  <c r="A719" i="16"/>
  <c r="A718" i="16"/>
  <c r="A717" i="16"/>
  <c r="A716" i="16"/>
  <c r="A715" i="16"/>
  <c r="A714" i="16"/>
  <c r="A713" i="16"/>
  <c r="A712" i="16"/>
  <c r="A711" i="16"/>
  <c r="A710" i="16"/>
  <c r="A709" i="16"/>
  <c r="A708" i="16"/>
  <c r="A707" i="16"/>
  <c r="A706" i="16"/>
  <c r="A705" i="16"/>
  <c r="A704" i="16"/>
  <c r="A703" i="16"/>
  <c r="A702" i="16"/>
  <c r="A701" i="16"/>
  <c r="A700" i="16"/>
  <c r="A699" i="16"/>
  <c r="A698" i="16"/>
  <c r="A697" i="16"/>
  <c r="A696" i="16"/>
  <c r="A695" i="16"/>
  <c r="A694" i="16"/>
  <c r="A693" i="16"/>
  <c r="A692" i="16"/>
  <c r="A691" i="16"/>
  <c r="A690" i="16"/>
  <c r="A689" i="16"/>
  <c r="A688" i="16"/>
  <c r="A687" i="16"/>
  <c r="A686" i="16"/>
  <c r="A685" i="16"/>
  <c r="A684" i="16"/>
  <c r="A683" i="16"/>
  <c r="A682" i="16"/>
  <c r="A681" i="16"/>
  <c r="A680" i="16"/>
  <c r="A679" i="16"/>
  <c r="A678" i="16"/>
  <c r="A677" i="16"/>
  <c r="A676" i="16"/>
  <c r="A675" i="16"/>
  <c r="A674" i="16"/>
  <c r="A673" i="16"/>
  <c r="A672" i="16"/>
  <c r="A671" i="16"/>
  <c r="A670" i="16"/>
  <c r="A669" i="16"/>
  <c r="A668" i="16"/>
  <c r="A667" i="16"/>
  <c r="A666" i="16"/>
  <c r="A665" i="16"/>
  <c r="A664" i="16"/>
  <c r="A663" i="16"/>
  <c r="A662" i="16"/>
  <c r="A661" i="16"/>
  <c r="A660" i="16"/>
  <c r="A659" i="16"/>
  <c r="A658" i="16"/>
  <c r="A657" i="16"/>
  <c r="A656" i="16"/>
  <c r="A655" i="16"/>
  <c r="A654" i="16"/>
  <c r="A653" i="16"/>
  <c r="A652" i="16"/>
  <c r="A651" i="16"/>
  <c r="A650" i="16"/>
  <c r="A649" i="16"/>
  <c r="A648" i="16"/>
  <c r="A647" i="16"/>
  <c r="A646" i="16"/>
  <c r="A645" i="16"/>
  <c r="A644" i="16"/>
  <c r="A643" i="16"/>
  <c r="A642" i="16"/>
  <c r="A641" i="16"/>
  <c r="A640" i="16"/>
  <c r="A639" i="16"/>
  <c r="A638" i="16"/>
  <c r="A637" i="16"/>
  <c r="A636" i="16"/>
  <c r="A635" i="16"/>
  <c r="A634" i="16"/>
  <c r="A633" i="16"/>
  <c r="A632" i="16"/>
  <c r="A631" i="16"/>
  <c r="A630" i="16"/>
  <c r="A629" i="16"/>
  <c r="A628" i="16"/>
  <c r="A627" i="16"/>
  <c r="A626" i="16"/>
  <c r="A625" i="16"/>
  <c r="A624" i="16"/>
  <c r="A623" i="16"/>
  <c r="A622" i="16"/>
  <c r="A621" i="16"/>
  <c r="A620" i="16"/>
  <c r="A619" i="16"/>
  <c r="A618" i="16"/>
  <c r="A617" i="16"/>
  <c r="A616" i="16"/>
  <c r="A615" i="16"/>
  <c r="A614" i="16"/>
  <c r="A613" i="16"/>
  <c r="A612" i="16"/>
  <c r="A611" i="16"/>
  <c r="A610" i="16"/>
  <c r="A609" i="16"/>
  <c r="A608" i="16"/>
  <c r="A607" i="16"/>
  <c r="A606" i="16"/>
  <c r="A605" i="16"/>
  <c r="A604" i="16"/>
  <c r="A603" i="16"/>
  <c r="A602" i="16"/>
  <c r="A601" i="16"/>
  <c r="A600" i="16"/>
  <c r="A599" i="16"/>
  <c r="A598" i="16"/>
  <c r="A597" i="16"/>
  <c r="A596" i="16"/>
  <c r="A595" i="16"/>
  <c r="A594" i="16"/>
  <c r="A593" i="16"/>
  <c r="A592" i="16"/>
  <c r="A591" i="16"/>
  <c r="A590" i="16"/>
  <c r="A589" i="16"/>
  <c r="A588" i="16"/>
  <c r="A587" i="16"/>
  <c r="A586" i="16"/>
  <c r="A585" i="16"/>
  <c r="A584" i="16"/>
  <c r="A583" i="16"/>
  <c r="A582" i="16"/>
  <c r="A581" i="16"/>
  <c r="A580" i="16"/>
  <c r="A579" i="16"/>
  <c r="A578" i="16"/>
  <c r="A577" i="16"/>
  <c r="A576" i="16"/>
  <c r="A575" i="16"/>
  <c r="A574" i="16"/>
  <c r="A573" i="16"/>
  <c r="A572" i="16"/>
  <c r="A571" i="16"/>
  <c r="A570" i="16"/>
  <c r="A569" i="16"/>
  <c r="A568" i="16"/>
  <c r="A567" i="16"/>
  <c r="A566" i="16"/>
  <c r="A565" i="16"/>
  <c r="A564" i="16"/>
  <c r="A563" i="16"/>
  <c r="A562" i="16"/>
  <c r="A561" i="16"/>
  <c r="A560" i="16"/>
  <c r="A559" i="16"/>
  <c r="A558" i="16"/>
  <c r="A557" i="16"/>
  <c r="A556" i="16"/>
  <c r="A555" i="16"/>
  <c r="A554" i="16"/>
  <c r="A553" i="16"/>
  <c r="A552" i="16"/>
  <c r="A551" i="16"/>
  <c r="A550" i="16"/>
  <c r="A549" i="16"/>
  <c r="A548" i="16"/>
  <c r="A547" i="16"/>
  <c r="A546" i="16"/>
  <c r="A545" i="16"/>
  <c r="A544" i="16"/>
  <c r="A543" i="16"/>
  <c r="A542" i="16"/>
  <c r="A541" i="16"/>
  <c r="A540" i="16"/>
  <c r="A539" i="16"/>
  <c r="A538" i="16"/>
  <c r="A537" i="16"/>
  <c r="A536" i="16"/>
  <c r="A535" i="16"/>
  <c r="A534" i="16"/>
  <c r="A533" i="16"/>
  <c r="A532" i="16"/>
  <c r="A531" i="16"/>
  <c r="A530" i="16"/>
  <c r="A529" i="16"/>
  <c r="A528" i="16"/>
  <c r="A527" i="16"/>
  <c r="A526" i="16"/>
  <c r="A525" i="16"/>
  <c r="A524" i="16"/>
  <c r="A523" i="16"/>
  <c r="A522" i="16"/>
  <c r="A521" i="16"/>
  <c r="A520" i="16"/>
  <c r="A519" i="16"/>
  <c r="A518" i="16"/>
  <c r="A517" i="16"/>
  <c r="A516" i="16"/>
  <c r="A515" i="16"/>
  <c r="A514" i="16"/>
  <c r="A513" i="16"/>
  <c r="A512" i="16"/>
  <c r="A511" i="16"/>
  <c r="A510" i="16"/>
  <c r="A509" i="16"/>
  <c r="A508" i="16"/>
  <c r="A507" i="16"/>
  <c r="A506" i="16"/>
  <c r="A505" i="16"/>
  <c r="A504" i="16"/>
  <c r="A503" i="16"/>
  <c r="A502" i="16"/>
  <c r="A501" i="16"/>
  <c r="A500" i="16"/>
  <c r="A499" i="16"/>
  <c r="A498" i="16"/>
  <c r="A497" i="16"/>
  <c r="A496" i="16"/>
  <c r="A495" i="16"/>
  <c r="A494" i="16"/>
  <c r="A493" i="16"/>
  <c r="A492" i="16"/>
  <c r="A491" i="16"/>
  <c r="A490" i="16"/>
  <c r="A489" i="16"/>
  <c r="A488" i="16"/>
  <c r="A487" i="16"/>
  <c r="A486" i="16"/>
  <c r="A485" i="16"/>
  <c r="A484" i="16"/>
  <c r="A483" i="16"/>
  <c r="A482" i="16"/>
  <c r="A481" i="16"/>
  <c r="A480" i="16"/>
  <c r="A479" i="16"/>
  <c r="A478" i="16"/>
  <c r="A477" i="16"/>
  <c r="A476" i="16"/>
  <c r="A475" i="16"/>
  <c r="A474" i="16"/>
  <c r="A473" i="16"/>
  <c r="A472" i="16"/>
  <c r="A471" i="16"/>
  <c r="A470" i="16"/>
  <c r="A469" i="16"/>
  <c r="A468" i="16"/>
  <c r="A467" i="16"/>
  <c r="A466" i="16"/>
  <c r="A465" i="16"/>
  <c r="A464" i="16"/>
  <c r="A463" i="16"/>
  <c r="A462" i="16"/>
  <c r="A461" i="16"/>
  <c r="A460" i="16"/>
  <c r="A459" i="16"/>
  <c r="A458" i="16"/>
  <c r="A457" i="16"/>
  <c r="A456" i="16"/>
  <c r="A455" i="16"/>
  <c r="A454" i="16"/>
  <c r="A453" i="16"/>
  <c r="A452" i="16"/>
  <c r="A451" i="16"/>
  <c r="A450" i="16"/>
  <c r="A449" i="16"/>
  <c r="A448" i="16"/>
  <c r="A447" i="16"/>
  <c r="A446" i="16"/>
  <c r="A445" i="16"/>
  <c r="A444" i="16"/>
  <c r="A443" i="16"/>
  <c r="A442" i="16"/>
  <c r="A441" i="16"/>
  <c r="A440" i="16"/>
  <c r="A439" i="16"/>
  <c r="A438" i="16"/>
  <c r="A437" i="16"/>
  <c r="A436" i="16"/>
  <c r="A435" i="16"/>
  <c r="A434" i="16"/>
  <c r="A433" i="16"/>
  <c r="A432" i="16"/>
  <c r="A431" i="16"/>
  <c r="A430" i="16"/>
  <c r="A429" i="16"/>
  <c r="A428" i="16"/>
  <c r="A427" i="16"/>
  <c r="A426" i="16"/>
  <c r="A425" i="16"/>
  <c r="A424" i="16"/>
  <c r="A423" i="16"/>
  <c r="A422" i="16"/>
  <c r="A421" i="16"/>
  <c r="A420" i="16"/>
  <c r="A419" i="16"/>
  <c r="A418" i="16"/>
  <c r="A417" i="16"/>
  <c r="A416" i="16"/>
  <c r="A415" i="16"/>
  <c r="A414" i="16"/>
  <c r="A413" i="16"/>
  <c r="A412" i="16"/>
  <c r="A411" i="16"/>
  <c r="A410" i="16"/>
  <c r="A409" i="16"/>
  <c r="A408" i="16"/>
  <c r="A407" i="16"/>
  <c r="A406" i="16"/>
  <c r="A405" i="16"/>
  <c r="A404" i="16"/>
  <c r="A403" i="16"/>
  <c r="A402" i="16"/>
  <c r="A401" i="16"/>
  <c r="A400" i="16"/>
  <c r="A399" i="16"/>
  <c r="A398" i="16"/>
  <c r="A397" i="16"/>
  <c r="A396" i="16"/>
  <c r="A395" i="16"/>
  <c r="A394" i="16"/>
  <c r="A393" i="16"/>
  <c r="A392" i="16"/>
  <c r="A391" i="16"/>
  <c r="A390" i="16"/>
  <c r="A389" i="16"/>
  <c r="A388" i="16"/>
  <c r="A387" i="16"/>
  <c r="A386" i="16"/>
  <c r="A385" i="16"/>
  <c r="A384" i="16"/>
  <c r="A383" i="16"/>
  <c r="A382" i="16"/>
  <c r="A381" i="16"/>
  <c r="A380" i="16"/>
  <c r="A379" i="16"/>
  <c r="A378" i="16"/>
  <c r="A377" i="16"/>
  <c r="A376" i="16"/>
  <c r="A375" i="16"/>
  <c r="A374" i="16"/>
  <c r="A373" i="16"/>
  <c r="A372" i="16"/>
  <c r="A371" i="16"/>
  <c r="A370" i="16"/>
  <c r="A369" i="16"/>
  <c r="A368" i="16"/>
  <c r="A367" i="16"/>
  <c r="A366" i="16"/>
  <c r="A365" i="16"/>
  <c r="A364" i="16"/>
  <c r="A363" i="16"/>
  <c r="A362" i="16"/>
  <c r="A361" i="16"/>
  <c r="A360" i="16"/>
  <c r="A359" i="16"/>
  <c r="A358" i="16"/>
  <c r="A357" i="16"/>
  <c r="A356" i="16"/>
  <c r="A355" i="16"/>
  <c r="A354" i="16"/>
  <c r="A353" i="16"/>
  <c r="A352" i="16"/>
  <c r="A351" i="16"/>
  <c r="A350" i="16"/>
  <c r="A349" i="16"/>
  <c r="A348" i="16"/>
  <c r="A347" i="16"/>
  <c r="A346" i="16"/>
  <c r="A345" i="16"/>
  <c r="A344" i="16"/>
  <c r="A343" i="16"/>
  <c r="A342" i="16"/>
  <c r="A341" i="16"/>
  <c r="A340" i="16"/>
  <c r="A339" i="16"/>
  <c r="A338" i="16"/>
  <c r="A337" i="16"/>
  <c r="A336" i="16"/>
  <c r="A335" i="16"/>
  <c r="A334" i="16"/>
  <c r="A333" i="16"/>
  <c r="A332" i="16"/>
  <c r="A331" i="16"/>
  <c r="A330" i="16"/>
  <c r="A329" i="16"/>
  <c r="A328" i="16"/>
  <c r="A327" i="16"/>
  <c r="A326" i="16"/>
  <c r="A325" i="16"/>
  <c r="A324" i="16"/>
  <c r="A323" i="16"/>
  <c r="A322" i="16"/>
  <c r="A321" i="16"/>
  <c r="A320" i="16"/>
  <c r="A319" i="16"/>
  <c r="A318" i="16"/>
  <c r="A317" i="16"/>
  <c r="A316" i="16"/>
  <c r="A315" i="16"/>
  <c r="A314" i="16"/>
  <c r="A313" i="16"/>
  <c r="A312" i="16"/>
  <c r="A311" i="16"/>
  <c r="A310" i="16"/>
  <c r="A309" i="16"/>
  <c r="A308" i="16"/>
  <c r="A307" i="16"/>
  <c r="A306" i="16"/>
  <c r="A305" i="16"/>
  <c r="A304" i="16"/>
  <c r="A303" i="16"/>
  <c r="A302" i="16"/>
  <c r="A301" i="16"/>
  <c r="A300" i="16"/>
  <c r="A299" i="16"/>
  <c r="A298" i="16"/>
  <c r="A297" i="16"/>
  <c r="A296" i="16"/>
  <c r="A295" i="16"/>
  <c r="A294" i="16"/>
  <c r="A293" i="16"/>
  <c r="A292" i="16"/>
  <c r="A291" i="16"/>
  <c r="A290" i="16"/>
  <c r="A289" i="16"/>
  <c r="A288" i="16"/>
  <c r="A287" i="16"/>
  <c r="A286" i="16"/>
  <c r="A285" i="16"/>
  <c r="A284" i="16"/>
  <c r="A283" i="16"/>
  <c r="A282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64" i="16"/>
  <c r="A263" i="16"/>
  <c r="A262" i="16"/>
  <c r="A261" i="16"/>
  <c r="A260" i="16"/>
  <c r="A259" i="16"/>
  <c r="A258" i="16"/>
  <c r="A257" i="16"/>
  <c r="A256" i="16"/>
  <c r="A255" i="16"/>
  <c r="A254" i="16"/>
  <c r="A253" i="16"/>
  <c r="A252" i="16"/>
  <c r="A251" i="16"/>
  <c r="A250" i="16"/>
  <c r="A249" i="16"/>
  <c r="A248" i="16"/>
  <c r="A247" i="16"/>
  <c r="A246" i="16"/>
  <c r="A245" i="16"/>
  <c r="A244" i="16"/>
  <c r="A243" i="16"/>
  <c r="A242" i="16"/>
  <c r="A241" i="16"/>
  <c r="A240" i="16"/>
  <c r="A239" i="16"/>
  <c r="A238" i="16"/>
  <c r="A237" i="16"/>
  <c r="A236" i="16"/>
  <c r="A235" i="16"/>
  <c r="A234" i="16"/>
  <c r="A233" i="16"/>
  <c r="A232" i="16"/>
  <c r="A231" i="16"/>
  <c r="A230" i="16"/>
  <c r="A229" i="16"/>
  <c r="A228" i="16"/>
  <c r="A227" i="16"/>
  <c r="A226" i="16"/>
  <c r="A225" i="16"/>
  <c r="A224" i="16"/>
  <c r="A223" i="16"/>
  <c r="A222" i="16"/>
  <c r="A221" i="16"/>
  <c r="A220" i="16"/>
  <c r="A219" i="16"/>
  <c r="A218" i="16"/>
  <c r="A217" i="16"/>
  <c r="A216" i="16"/>
  <c r="A215" i="16"/>
  <c r="A214" i="16"/>
  <c r="A213" i="16"/>
  <c r="A212" i="16"/>
  <c r="A211" i="16"/>
  <c r="A210" i="16"/>
  <c r="A209" i="16"/>
  <c r="A208" i="16"/>
  <c r="A207" i="16"/>
  <c r="A206" i="16"/>
  <c r="A205" i="16"/>
  <c r="A204" i="16"/>
  <c r="A203" i="16"/>
  <c r="A202" i="16"/>
  <c r="A201" i="16"/>
  <c r="A200" i="16"/>
  <c r="A199" i="16"/>
  <c r="A198" i="16"/>
  <c r="A197" i="16"/>
  <c r="A196" i="16"/>
  <c r="A195" i="16"/>
  <c r="A194" i="16"/>
  <c r="A193" i="16"/>
  <c r="A192" i="16"/>
  <c r="A191" i="16"/>
  <c r="A190" i="16"/>
  <c r="A189" i="16"/>
  <c r="A188" i="16"/>
  <c r="A187" i="16"/>
  <c r="A186" i="16"/>
  <c r="A185" i="16"/>
  <c r="A184" i="16"/>
  <c r="A183" i="16"/>
  <c r="A182" i="16"/>
  <c r="A181" i="16"/>
  <c r="A180" i="16"/>
  <c r="A179" i="16"/>
  <c r="A178" i="16"/>
  <c r="A177" i="16"/>
  <c r="A176" i="16"/>
  <c r="A175" i="16"/>
  <c r="A174" i="16"/>
  <c r="A173" i="16"/>
  <c r="A172" i="16"/>
  <c r="A171" i="16"/>
  <c r="A170" i="16"/>
  <c r="A169" i="16"/>
  <c r="A168" i="16"/>
  <c r="A167" i="16"/>
  <c r="A166" i="16"/>
  <c r="A165" i="16"/>
  <c r="A164" i="16"/>
  <c r="A163" i="16"/>
  <c r="A162" i="16"/>
  <c r="A161" i="16"/>
  <c r="A160" i="16"/>
  <c r="A159" i="16"/>
  <c r="A158" i="16"/>
  <c r="A157" i="16"/>
  <c r="A156" i="16"/>
  <c r="A155" i="16"/>
  <c r="A154" i="16"/>
  <c r="A153" i="16"/>
  <c r="A152" i="16"/>
  <c r="A151" i="16"/>
  <c r="A150" i="16"/>
  <c r="A149" i="16"/>
  <c r="A148" i="16"/>
  <c r="A147" i="16"/>
  <c r="A146" i="16"/>
  <c r="A145" i="16"/>
  <c r="A144" i="16"/>
  <c r="A143" i="16"/>
  <c r="A142" i="16"/>
  <c r="A141" i="16"/>
  <c r="A140" i="16"/>
  <c r="A139" i="16"/>
  <c r="A138" i="16"/>
  <c r="A137" i="16"/>
  <c r="A136" i="16"/>
  <c r="A135" i="16"/>
  <c r="A134" i="16"/>
  <c r="A133" i="16"/>
  <c r="A132" i="16"/>
  <c r="A131" i="16"/>
  <c r="A130" i="16"/>
  <c r="A129" i="16"/>
  <c r="A128" i="16"/>
  <c r="A127" i="16"/>
  <c r="A126" i="16"/>
  <c r="A125" i="16"/>
  <c r="A124" i="16"/>
  <c r="A123" i="16"/>
  <c r="A122" i="16"/>
  <c r="A121" i="16"/>
  <c r="A120" i="16"/>
  <c r="A119" i="16"/>
  <c r="A118" i="16"/>
  <c r="A117" i="16"/>
  <c r="A116" i="16"/>
  <c r="A115" i="16"/>
  <c r="A114" i="16"/>
  <c r="A113" i="16"/>
  <c r="A112" i="16"/>
  <c r="A111" i="16"/>
  <c r="A110" i="16"/>
  <c r="A109" i="16"/>
  <c r="A108" i="16"/>
  <c r="A107" i="16"/>
  <c r="A106" i="16"/>
  <c r="A105" i="16"/>
  <c r="A104" i="16"/>
  <c r="A103" i="16"/>
  <c r="A102" i="16"/>
  <c r="A101" i="16"/>
  <c r="A100" i="16"/>
  <c r="A99" i="16"/>
  <c r="A98" i="16"/>
  <c r="A97" i="16"/>
  <c r="A96" i="16"/>
  <c r="A95" i="16"/>
  <c r="A94" i="16"/>
  <c r="A93" i="16"/>
  <c r="A92" i="16"/>
  <c r="A91" i="16"/>
  <c r="A90" i="16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54" i="16"/>
  <c r="A53" i="16"/>
  <c r="A52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A12" i="16"/>
  <c r="A11" i="16"/>
  <c r="A10" i="16"/>
  <c r="A9" i="16"/>
  <c r="A8" i="16"/>
  <c r="A7" i="16"/>
  <c r="A6" i="16"/>
  <c r="A5" i="16"/>
  <c r="A4" i="16"/>
  <c r="A3" i="16"/>
  <c r="A2" i="16"/>
  <c r="A913" i="15"/>
  <c r="A912" i="15"/>
  <c r="A911" i="15"/>
  <c r="A910" i="15"/>
  <c r="A909" i="15"/>
  <c r="A908" i="15"/>
  <c r="A907" i="15"/>
  <c r="A906" i="15"/>
  <c r="A905" i="15"/>
  <c r="A904" i="15"/>
  <c r="A903" i="15"/>
  <c r="A902" i="15"/>
  <c r="A901" i="15"/>
  <c r="A900" i="15"/>
  <c r="A899" i="15"/>
  <c r="A898" i="15"/>
  <c r="A897" i="15"/>
  <c r="A896" i="15"/>
  <c r="A895" i="15"/>
  <c r="A894" i="15"/>
  <c r="A893" i="15"/>
  <c r="A892" i="15"/>
  <c r="A891" i="15"/>
  <c r="A890" i="15"/>
  <c r="I889" i="15"/>
  <c r="H889" i="15"/>
  <c r="I888" i="15"/>
  <c r="H888" i="15"/>
  <c r="I887" i="15"/>
  <c r="H887" i="15"/>
  <c r="I886" i="15"/>
  <c r="H886" i="15"/>
  <c r="I885" i="15"/>
  <c r="H885" i="15"/>
  <c r="I884" i="15"/>
  <c r="H884" i="15"/>
  <c r="I883" i="15"/>
  <c r="H883" i="15"/>
  <c r="I882" i="15"/>
  <c r="H882" i="15"/>
  <c r="I881" i="15"/>
  <c r="H881" i="15"/>
  <c r="I880" i="15"/>
  <c r="H880" i="15"/>
  <c r="I879" i="15"/>
  <c r="H879" i="15"/>
  <c r="I878" i="15"/>
  <c r="H878" i="15"/>
  <c r="I877" i="15"/>
  <c r="H877" i="15"/>
  <c r="I876" i="15"/>
  <c r="H876" i="15"/>
  <c r="I875" i="15"/>
  <c r="H875" i="15"/>
  <c r="I874" i="15"/>
  <c r="H874" i="15"/>
  <c r="I873" i="15"/>
  <c r="H873" i="15"/>
  <c r="I872" i="15"/>
  <c r="H872" i="15"/>
  <c r="I871" i="15"/>
  <c r="H871" i="15"/>
  <c r="I870" i="15"/>
  <c r="H870" i="15"/>
  <c r="I869" i="15"/>
  <c r="H869" i="15"/>
  <c r="I868" i="15"/>
  <c r="H868" i="15"/>
  <c r="I867" i="15"/>
  <c r="H867" i="15"/>
  <c r="I866" i="15"/>
  <c r="H866" i="15"/>
  <c r="A745" i="15"/>
  <c r="A744" i="15"/>
  <c r="A743" i="15"/>
  <c r="A742" i="15"/>
  <c r="A741" i="15"/>
  <c r="A740" i="15"/>
  <c r="A739" i="15"/>
  <c r="A738" i="15"/>
  <c r="A737" i="15"/>
  <c r="A736" i="15"/>
  <c r="A735" i="15"/>
  <c r="A734" i="15"/>
  <c r="A733" i="15"/>
  <c r="A732" i="15"/>
  <c r="A731" i="15"/>
  <c r="A730" i="15"/>
  <c r="A729" i="15"/>
  <c r="A728" i="15"/>
  <c r="A727" i="15"/>
  <c r="A726" i="15"/>
  <c r="A725" i="15"/>
  <c r="A724" i="15"/>
  <c r="A723" i="15"/>
  <c r="A722" i="15"/>
  <c r="A721" i="15"/>
  <c r="A720" i="15"/>
  <c r="A719" i="15"/>
  <c r="A718" i="15"/>
  <c r="A717" i="15"/>
  <c r="A716" i="15"/>
  <c r="A715" i="15"/>
  <c r="A714" i="15"/>
  <c r="A713" i="15"/>
  <c r="A712" i="15"/>
  <c r="A711" i="15"/>
  <c r="A710" i="15"/>
  <c r="A709" i="15"/>
  <c r="A708" i="15"/>
  <c r="A707" i="15"/>
  <c r="A706" i="15"/>
  <c r="A705" i="15"/>
  <c r="A704" i="15"/>
  <c r="A703" i="15"/>
  <c r="A702" i="15"/>
  <c r="A701" i="15"/>
  <c r="A700" i="15"/>
  <c r="A699" i="15"/>
  <c r="A698" i="15"/>
  <c r="A697" i="15"/>
  <c r="A696" i="15"/>
  <c r="A695" i="15"/>
  <c r="A694" i="15"/>
  <c r="A693" i="15"/>
  <c r="A692" i="15"/>
  <c r="A691" i="15"/>
  <c r="A690" i="15"/>
  <c r="A689" i="15"/>
  <c r="A688" i="15"/>
  <c r="A687" i="15"/>
  <c r="A686" i="15"/>
  <c r="A685" i="15"/>
  <c r="A684" i="15"/>
  <c r="A683" i="15"/>
  <c r="A682" i="15"/>
  <c r="A681" i="15"/>
  <c r="A680" i="15"/>
  <c r="A679" i="15"/>
  <c r="A678" i="15"/>
  <c r="A677" i="15"/>
  <c r="A676" i="15"/>
  <c r="A675" i="15"/>
  <c r="A674" i="15"/>
  <c r="A673" i="15"/>
  <c r="A672" i="15"/>
  <c r="A671" i="15"/>
  <c r="A670" i="15"/>
  <c r="A669" i="15"/>
  <c r="A668" i="15"/>
  <c r="A667" i="15"/>
  <c r="A666" i="15"/>
  <c r="A665" i="15"/>
  <c r="A664" i="15"/>
  <c r="A663" i="15"/>
  <c r="A662" i="15"/>
  <c r="A661" i="15"/>
  <c r="A660" i="15"/>
  <c r="A659" i="15"/>
  <c r="A658" i="15"/>
  <c r="A657" i="15"/>
  <c r="A656" i="15"/>
  <c r="A655" i="15"/>
  <c r="A654" i="15"/>
  <c r="A653" i="15"/>
  <c r="A652" i="15"/>
  <c r="A651" i="15"/>
  <c r="A650" i="15"/>
  <c r="A649" i="15"/>
  <c r="A648" i="15"/>
  <c r="A647" i="15"/>
  <c r="A646" i="15"/>
  <c r="A645" i="15"/>
  <c r="A644" i="15"/>
  <c r="A643" i="15"/>
  <c r="A642" i="15"/>
  <c r="A641" i="15"/>
  <c r="A640" i="15"/>
  <c r="A639" i="15"/>
  <c r="A638" i="15"/>
  <c r="A637" i="15"/>
  <c r="A636" i="15"/>
  <c r="A635" i="15"/>
  <c r="A634" i="15"/>
  <c r="A633" i="15"/>
  <c r="A632" i="15"/>
  <c r="A631" i="15"/>
  <c r="A630" i="15"/>
  <c r="A629" i="15"/>
  <c r="A628" i="15"/>
  <c r="A627" i="15"/>
  <c r="A626" i="15"/>
  <c r="A625" i="15"/>
  <c r="A624" i="15"/>
  <c r="A623" i="15"/>
  <c r="A622" i="15"/>
  <c r="A621" i="15"/>
  <c r="A620" i="15"/>
  <c r="A619" i="15"/>
  <c r="A618" i="15"/>
  <c r="A617" i="15"/>
  <c r="A616" i="15"/>
  <c r="A615" i="15"/>
  <c r="A614" i="15"/>
  <c r="A613" i="15"/>
  <c r="A612" i="15"/>
  <c r="A611" i="15"/>
  <c r="A610" i="15"/>
  <c r="A609" i="15"/>
  <c r="A608" i="15"/>
  <c r="A607" i="15"/>
  <c r="A606" i="15"/>
  <c r="A605" i="15"/>
  <c r="A604" i="15"/>
  <c r="A603" i="15"/>
  <c r="A602" i="15"/>
  <c r="A601" i="15"/>
  <c r="A600" i="15"/>
  <c r="A599" i="15"/>
  <c r="A598" i="15"/>
  <c r="A597" i="15"/>
  <c r="A596" i="15"/>
  <c r="A595" i="15"/>
  <c r="A594" i="15"/>
  <c r="A593" i="15"/>
  <c r="A592" i="15"/>
  <c r="A591" i="15"/>
  <c r="A590" i="15"/>
  <c r="A589" i="15"/>
  <c r="A588" i="15"/>
  <c r="A587" i="15"/>
  <c r="A586" i="15"/>
  <c r="A585" i="15"/>
  <c r="A584" i="15"/>
  <c r="A583" i="15"/>
  <c r="A582" i="15"/>
  <c r="A581" i="15"/>
  <c r="A580" i="15"/>
  <c r="A579" i="15"/>
  <c r="A578" i="15"/>
  <c r="A577" i="15"/>
  <c r="A576" i="15"/>
  <c r="A575" i="15"/>
  <c r="A574" i="15"/>
  <c r="A573" i="15"/>
  <c r="A572" i="15"/>
  <c r="A571" i="15"/>
  <c r="A570" i="15"/>
  <c r="A569" i="15"/>
  <c r="A568" i="15"/>
  <c r="A567" i="15"/>
  <c r="A566" i="15"/>
  <c r="A565" i="15"/>
  <c r="A564" i="15"/>
  <c r="A563" i="15"/>
  <c r="A562" i="15"/>
  <c r="A561" i="15"/>
  <c r="A560" i="15"/>
  <c r="A559" i="15"/>
  <c r="A558" i="15"/>
  <c r="A557" i="15"/>
  <c r="A556" i="15"/>
  <c r="A555" i="15"/>
  <c r="A554" i="15"/>
  <c r="A553" i="15"/>
  <c r="A552" i="15"/>
  <c r="A551" i="15"/>
  <c r="A550" i="15"/>
  <c r="A549" i="15"/>
  <c r="A548" i="15"/>
  <c r="A547" i="15"/>
  <c r="A546" i="15"/>
  <c r="A545" i="15"/>
  <c r="A544" i="15"/>
  <c r="A543" i="15"/>
  <c r="A542" i="15"/>
  <c r="A541" i="15"/>
  <c r="A540" i="15"/>
  <c r="A539" i="15"/>
  <c r="A538" i="15"/>
  <c r="A537" i="15"/>
  <c r="A536" i="15"/>
  <c r="A535" i="15"/>
  <c r="A534" i="15"/>
  <c r="A533" i="15"/>
  <c r="A532" i="15"/>
  <c r="A531" i="15"/>
  <c r="A530" i="15"/>
  <c r="A529" i="15"/>
  <c r="A528" i="15"/>
  <c r="A527" i="15"/>
  <c r="A526" i="15"/>
  <c r="A525" i="15"/>
  <c r="A524" i="15"/>
  <c r="A523" i="15"/>
  <c r="A522" i="15"/>
  <c r="A521" i="15"/>
  <c r="A520" i="15"/>
  <c r="A519" i="15"/>
  <c r="A518" i="15"/>
  <c r="A517" i="15"/>
  <c r="A516" i="15"/>
  <c r="A515" i="15"/>
  <c r="A514" i="15"/>
  <c r="A513" i="15"/>
  <c r="A512" i="15"/>
  <c r="A511" i="15"/>
  <c r="A510" i="15"/>
  <c r="A509" i="15"/>
  <c r="A508" i="15"/>
  <c r="A507" i="15"/>
  <c r="A506" i="15"/>
  <c r="A505" i="15"/>
  <c r="A504" i="15"/>
  <c r="A503" i="15"/>
  <c r="A502" i="15"/>
  <c r="A501" i="15"/>
  <c r="A500" i="15"/>
  <c r="A499" i="15"/>
  <c r="A498" i="15"/>
  <c r="A497" i="15"/>
  <c r="A496" i="15"/>
  <c r="A495" i="15"/>
  <c r="A494" i="15"/>
  <c r="A493" i="15"/>
  <c r="A492" i="15"/>
  <c r="A491" i="15"/>
  <c r="A490" i="15"/>
  <c r="A489" i="15"/>
  <c r="A488" i="15"/>
  <c r="A487" i="15"/>
  <c r="A486" i="15"/>
  <c r="A485" i="15"/>
  <c r="A484" i="15"/>
  <c r="A483" i="15"/>
  <c r="A482" i="15"/>
  <c r="A481" i="15"/>
  <c r="A480" i="15"/>
  <c r="A479" i="15"/>
  <c r="A478" i="15"/>
  <c r="A477" i="15"/>
  <c r="A476" i="15"/>
  <c r="A475" i="15"/>
  <c r="A474" i="15"/>
  <c r="A473" i="15"/>
  <c r="A472" i="15"/>
  <c r="A471" i="15"/>
  <c r="A470" i="15"/>
  <c r="A469" i="15"/>
  <c r="A468" i="15"/>
  <c r="A467" i="15"/>
  <c r="A466" i="15"/>
  <c r="A465" i="15"/>
  <c r="A464" i="15"/>
  <c r="A463" i="15"/>
  <c r="A462" i="15"/>
  <c r="A461" i="15"/>
  <c r="A460" i="15"/>
  <c r="A459" i="15"/>
  <c r="A458" i="15"/>
  <c r="A457" i="15"/>
  <c r="A456" i="15"/>
  <c r="A455" i="15"/>
  <c r="A454" i="15"/>
  <c r="A453" i="15"/>
  <c r="A452" i="15"/>
  <c r="A451" i="15"/>
  <c r="A450" i="15"/>
  <c r="A449" i="15"/>
  <c r="A448" i="15"/>
  <c r="A447" i="15"/>
  <c r="A446" i="15"/>
  <c r="A445" i="15"/>
  <c r="A444" i="15"/>
  <c r="A443" i="15"/>
  <c r="A442" i="15"/>
  <c r="A441" i="15"/>
  <c r="A440" i="15"/>
  <c r="A439" i="15"/>
  <c r="A438" i="15"/>
  <c r="A437" i="15"/>
  <c r="A436" i="15"/>
  <c r="A435" i="15"/>
  <c r="A434" i="15"/>
  <c r="A433" i="15"/>
  <c r="A432" i="15"/>
  <c r="A431" i="15"/>
  <c r="A430" i="15"/>
  <c r="A429" i="15"/>
  <c r="A428" i="15"/>
  <c r="A427" i="15"/>
  <c r="A426" i="15"/>
  <c r="A425" i="15"/>
  <c r="A424" i="15"/>
  <c r="A423" i="15"/>
  <c r="A422" i="15"/>
  <c r="A421" i="15"/>
  <c r="A420" i="15"/>
  <c r="A419" i="15"/>
  <c r="A418" i="15"/>
  <c r="A417" i="15"/>
  <c r="A416" i="15"/>
  <c r="A415" i="15"/>
  <c r="A414" i="15"/>
  <c r="A413" i="15"/>
  <c r="A412" i="15"/>
  <c r="A411" i="15"/>
  <c r="A410" i="15"/>
  <c r="A409" i="15"/>
  <c r="A408" i="15"/>
  <c r="A407" i="15"/>
  <c r="A406" i="15"/>
  <c r="A405" i="15"/>
  <c r="A404" i="15"/>
  <c r="A403" i="15"/>
  <c r="A402" i="15"/>
  <c r="A401" i="15"/>
  <c r="A400" i="15"/>
  <c r="A399" i="15"/>
  <c r="A398" i="15"/>
  <c r="A397" i="15"/>
  <c r="A396" i="15"/>
  <c r="A395" i="15"/>
  <c r="A394" i="15"/>
  <c r="A393" i="15"/>
  <c r="A392" i="15"/>
  <c r="A391" i="15"/>
  <c r="A390" i="15"/>
  <c r="A389" i="15"/>
  <c r="A388" i="15"/>
  <c r="A387" i="15"/>
  <c r="A386" i="15"/>
  <c r="A385" i="15"/>
  <c r="A384" i="15"/>
  <c r="A383" i="15"/>
  <c r="A382" i="15"/>
  <c r="A381" i="15"/>
  <c r="A380" i="15"/>
  <c r="A379" i="15"/>
  <c r="A378" i="15"/>
  <c r="A377" i="15"/>
  <c r="A376" i="15"/>
  <c r="A375" i="15"/>
  <c r="A374" i="15"/>
  <c r="A373" i="15"/>
  <c r="A372" i="15"/>
  <c r="A371" i="15"/>
  <c r="A370" i="15"/>
  <c r="A369" i="15"/>
  <c r="A368" i="15"/>
  <c r="A367" i="15"/>
  <c r="A366" i="15"/>
  <c r="A365" i="15"/>
  <c r="A364" i="15"/>
  <c r="A363" i="15"/>
  <c r="A362" i="15"/>
  <c r="A361" i="15"/>
  <c r="A360" i="15"/>
  <c r="A359" i="15"/>
  <c r="A358" i="15"/>
  <c r="A357" i="15"/>
  <c r="A356" i="15"/>
  <c r="A355" i="15"/>
  <c r="A354" i="15"/>
  <c r="A353" i="15"/>
  <c r="A352" i="15"/>
  <c r="A351" i="15"/>
  <c r="A350" i="15"/>
  <c r="A349" i="15"/>
  <c r="A348" i="15"/>
  <c r="A347" i="15"/>
  <c r="A346" i="15"/>
  <c r="A345" i="15"/>
  <c r="A344" i="15"/>
  <c r="A343" i="15"/>
  <c r="A342" i="15"/>
  <c r="A341" i="15"/>
  <c r="A340" i="15"/>
  <c r="A339" i="15"/>
  <c r="A338" i="15"/>
  <c r="A337" i="15"/>
  <c r="A336" i="15"/>
  <c r="A335" i="15"/>
  <c r="A334" i="15"/>
  <c r="A333" i="15"/>
  <c r="A332" i="15"/>
  <c r="A331" i="15"/>
  <c r="A330" i="15"/>
  <c r="A329" i="15"/>
  <c r="A328" i="15"/>
  <c r="A327" i="15"/>
  <c r="A326" i="15"/>
  <c r="A325" i="15"/>
  <c r="A324" i="15"/>
  <c r="A323" i="15"/>
  <c r="A322" i="15"/>
  <c r="A321" i="15"/>
  <c r="A320" i="15"/>
  <c r="A319" i="15"/>
  <c r="A318" i="15"/>
  <c r="A317" i="15"/>
  <c r="A316" i="15"/>
  <c r="A315" i="15"/>
  <c r="A314" i="15"/>
  <c r="A313" i="15"/>
  <c r="A312" i="15"/>
  <c r="A311" i="15"/>
  <c r="A310" i="15"/>
  <c r="A309" i="15"/>
  <c r="A308" i="15"/>
  <c r="A307" i="15"/>
  <c r="A306" i="15"/>
  <c r="A305" i="15"/>
  <c r="A304" i="15"/>
  <c r="A303" i="15"/>
  <c r="A302" i="15"/>
  <c r="A301" i="15"/>
  <c r="A300" i="15"/>
  <c r="A299" i="15"/>
  <c r="A298" i="15"/>
  <c r="A297" i="15"/>
  <c r="A296" i="15"/>
  <c r="A295" i="15"/>
  <c r="A294" i="15"/>
  <c r="A293" i="15"/>
  <c r="A292" i="15"/>
  <c r="A291" i="15"/>
  <c r="A290" i="15"/>
  <c r="A289" i="15"/>
  <c r="A288" i="15"/>
  <c r="A287" i="15"/>
  <c r="A286" i="15"/>
  <c r="A285" i="15"/>
  <c r="A284" i="15"/>
  <c r="A283" i="15"/>
  <c r="A282" i="15"/>
  <c r="A281" i="15"/>
  <c r="A280" i="15"/>
  <c r="A279" i="15"/>
  <c r="A278" i="15"/>
  <c r="A277" i="15"/>
  <c r="A276" i="15"/>
  <c r="A275" i="15"/>
  <c r="A274" i="15"/>
  <c r="A273" i="15"/>
  <c r="A272" i="15"/>
  <c r="A271" i="15"/>
  <c r="A270" i="15"/>
  <c r="A269" i="15"/>
  <c r="A268" i="15"/>
  <c r="A267" i="15"/>
  <c r="A266" i="15"/>
  <c r="A265" i="15"/>
  <c r="A264" i="15"/>
  <c r="A263" i="15"/>
  <c r="A262" i="15"/>
  <c r="A261" i="15"/>
  <c r="A260" i="15"/>
  <c r="A259" i="15"/>
  <c r="A258" i="15"/>
  <c r="A257" i="15"/>
  <c r="A256" i="15"/>
  <c r="A255" i="15"/>
  <c r="A254" i="15"/>
  <c r="A253" i="15"/>
  <c r="A252" i="15"/>
  <c r="A251" i="15"/>
  <c r="A250" i="15"/>
  <c r="A249" i="15"/>
  <c r="A248" i="15"/>
  <c r="A247" i="15"/>
  <c r="A246" i="15"/>
  <c r="A245" i="15"/>
  <c r="A244" i="15"/>
  <c r="A243" i="15"/>
  <c r="A242" i="15"/>
  <c r="A241" i="15"/>
  <c r="A240" i="15"/>
  <c r="A239" i="15"/>
  <c r="A238" i="15"/>
  <c r="A237" i="15"/>
  <c r="A236" i="15"/>
  <c r="A235" i="15"/>
  <c r="A234" i="15"/>
  <c r="A233" i="15"/>
  <c r="A232" i="15"/>
  <c r="A231" i="15"/>
  <c r="A230" i="15"/>
  <c r="A229" i="15"/>
  <c r="A228" i="15"/>
  <c r="A227" i="15"/>
  <c r="A226" i="15"/>
  <c r="A225" i="15"/>
  <c r="A224" i="15"/>
  <c r="A223" i="15"/>
  <c r="A222" i="15"/>
  <c r="A221" i="15"/>
  <c r="A220" i="15"/>
  <c r="A219" i="15"/>
  <c r="A218" i="15"/>
  <c r="A217" i="15"/>
  <c r="A216" i="15"/>
  <c r="A215" i="15"/>
  <c r="A214" i="15"/>
  <c r="A213" i="15"/>
  <c r="A212" i="15"/>
  <c r="A211" i="15"/>
  <c r="A210" i="15"/>
  <c r="A209" i="15"/>
  <c r="A208" i="15"/>
  <c r="A207" i="15"/>
  <c r="A206" i="15"/>
  <c r="A205" i="15"/>
  <c r="A204" i="15"/>
  <c r="A203" i="15"/>
  <c r="A202" i="15"/>
  <c r="A201" i="15"/>
  <c r="A200" i="15"/>
  <c r="A199" i="15"/>
  <c r="A198" i="15"/>
  <c r="A197" i="15"/>
  <c r="A196" i="15"/>
  <c r="A195" i="15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79" i="15"/>
  <c r="A178" i="15"/>
  <c r="A177" i="15"/>
  <c r="A176" i="15"/>
  <c r="A175" i="15"/>
  <c r="A174" i="15"/>
  <c r="A173" i="15"/>
  <c r="A172" i="15"/>
  <c r="A171" i="15"/>
  <c r="A170" i="15"/>
  <c r="A169" i="15"/>
  <c r="A168" i="15"/>
  <c r="A167" i="15"/>
  <c r="A166" i="15"/>
  <c r="A165" i="15"/>
  <c r="A164" i="15"/>
  <c r="A163" i="15"/>
  <c r="A162" i="15"/>
  <c r="A161" i="15"/>
  <c r="A160" i="15"/>
  <c r="A159" i="15"/>
  <c r="A158" i="15"/>
  <c r="A157" i="15"/>
  <c r="A156" i="15"/>
  <c r="A155" i="15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39" i="15"/>
  <c r="A138" i="15"/>
  <c r="A137" i="15"/>
  <c r="A136" i="15"/>
  <c r="A135" i="15"/>
  <c r="A134" i="15"/>
  <c r="A133" i="15"/>
  <c r="A132" i="15"/>
  <c r="A131" i="15"/>
  <c r="A130" i="15"/>
  <c r="A129" i="15"/>
  <c r="A128" i="15"/>
  <c r="A127" i="15"/>
  <c r="A126" i="15"/>
  <c r="A125" i="15"/>
  <c r="A124" i="15"/>
  <c r="A123" i="15"/>
  <c r="A122" i="15"/>
  <c r="A121" i="15"/>
  <c r="A120" i="15"/>
  <c r="A119" i="15"/>
  <c r="A118" i="15"/>
  <c r="A117" i="15"/>
  <c r="A116" i="15"/>
  <c r="A115" i="15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7" i="15"/>
  <c r="A6" i="15"/>
  <c r="A5" i="15"/>
  <c r="A4" i="15"/>
  <c r="A3" i="15"/>
  <c r="A2" i="15"/>
  <c r="A913" i="14"/>
  <c r="A912" i="14"/>
  <c r="A911" i="14"/>
  <c r="A910" i="14"/>
  <c r="A909" i="14"/>
  <c r="A908" i="14"/>
  <c r="A907" i="14"/>
  <c r="A906" i="14"/>
  <c r="A905" i="14"/>
  <c r="A904" i="14"/>
  <c r="A903" i="14"/>
  <c r="A902" i="14"/>
  <c r="A901" i="14"/>
  <c r="A900" i="14"/>
  <c r="A899" i="14"/>
  <c r="A898" i="14"/>
  <c r="A897" i="14"/>
  <c r="A896" i="14"/>
  <c r="A895" i="14"/>
  <c r="A894" i="14"/>
  <c r="A893" i="14"/>
  <c r="A892" i="14"/>
  <c r="A891" i="14"/>
  <c r="A890" i="14"/>
  <c r="I889" i="14"/>
  <c r="H889" i="14"/>
  <c r="I888" i="14"/>
  <c r="H888" i="14"/>
  <c r="I887" i="14"/>
  <c r="H887" i="14"/>
  <c r="I886" i="14"/>
  <c r="H886" i="14"/>
  <c r="I885" i="14"/>
  <c r="H885" i="14"/>
  <c r="I884" i="14"/>
  <c r="H884" i="14"/>
  <c r="I883" i="14"/>
  <c r="H883" i="14"/>
  <c r="I882" i="14"/>
  <c r="H882" i="14"/>
  <c r="I881" i="14"/>
  <c r="H881" i="14"/>
  <c r="I880" i="14"/>
  <c r="H880" i="14"/>
  <c r="I879" i="14"/>
  <c r="H879" i="14"/>
  <c r="I878" i="14"/>
  <c r="H878" i="14"/>
  <c r="I877" i="14"/>
  <c r="H877" i="14"/>
  <c r="I876" i="14"/>
  <c r="H876" i="14"/>
  <c r="I875" i="14"/>
  <c r="H875" i="14"/>
  <c r="I874" i="14"/>
  <c r="H874" i="14"/>
  <c r="I873" i="14"/>
  <c r="H873" i="14"/>
  <c r="I872" i="14"/>
  <c r="H872" i="14"/>
  <c r="I871" i="14"/>
  <c r="H871" i="14"/>
  <c r="I870" i="14"/>
  <c r="H870" i="14"/>
  <c r="I869" i="14"/>
  <c r="H869" i="14"/>
  <c r="I868" i="14"/>
  <c r="H868" i="14"/>
  <c r="I867" i="14"/>
  <c r="H867" i="14"/>
  <c r="I866" i="14"/>
  <c r="H866" i="14"/>
  <c r="A745" i="14"/>
  <c r="A744" i="14"/>
  <c r="A743" i="14"/>
  <c r="A742" i="14"/>
  <c r="A741" i="14"/>
  <c r="A740" i="14"/>
  <c r="A739" i="14"/>
  <c r="A738" i="14"/>
  <c r="A737" i="14"/>
  <c r="A736" i="14"/>
  <c r="A735" i="14"/>
  <c r="A734" i="14"/>
  <c r="A733" i="14"/>
  <c r="A732" i="14"/>
  <c r="A731" i="14"/>
  <c r="A730" i="14"/>
  <c r="A729" i="14"/>
  <c r="A728" i="14"/>
  <c r="A727" i="14"/>
  <c r="A726" i="14"/>
  <c r="A725" i="14"/>
  <c r="A724" i="14"/>
  <c r="A723" i="14"/>
  <c r="A722" i="14"/>
  <c r="A721" i="14"/>
  <c r="A720" i="14"/>
  <c r="A719" i="14"/>
  <c r="A718" i="14"/>
  <c r="A717" i="14"/>
  <c r="A716" i="14"/>
  <c r="A715" i="14"/>
  <c r="A714" i="14"/>
  <c r="A713" i="14"/>
  <c r="A712" i="14"/>
  <c r="A711" i="14"/>
  <c r="A710" i="14"/>
  <c r="A709" i="14"/>
  <c r="A708" i="14"/>
  <c r="A707" i="14"/>
  <c r="A706" i="14"/>
  <c r="A705" i="14"/>
  <c r="A704" i="14"/>
  <c r="A703" i="14"/>
  <c r="A702" i="14"/>
  <c r="A701" i="14"/>
  <c r="A700" i="14"/>
  <c r="A699" i="14"/>
  <c r="A698" i="14"/>
  <c r="A697" i="14"/>
  <c r="A696" i="14"/>
  <c r="A695" i="14"/>
  <c r="A694" i="14"/>
  <c r="A693" i="14"/>
  <c r="A692" i="14"/>
  <c r="A691" i="14"/>
  <c r="A690" i="14"/>
  <c r="A689" i="14"/>
  <c r="A688" i="14"/>
  <c r="A687" i="14"/>
  <c r="A686" i="14"/>
  <c r="A685" i="14"/>
  <c r="A684" i="14"/>
  <c r="A683" i="14"/>
  <c r="A682" i="14"/>
  <c r="A681" i="14"/>
  <c r="A680" i="14"/>
  <c r="A679" i="14"/>
  <c r="A678" i="14"/>
  <c r="A677" i="14"/>
  <c r="A676" i="14"/>
  <c r="A675" i="14"/>
  <c r="A674" i="14"/>
  <c r="A673" i="14"/>
  <c r="A672" i="14"/>
  <c r="A671" i="14"/>
  <c r="A670" i="14"/>
  <c r="A669" i="14"/>
  <c r="A668" i="14"/>
  <c r="A667" i="14"/>
  <c r="A666" i="14"/>
  <c r="A665" i="14"/>
  <c r="A664" i="14"/>
  <c r="A663" i="14"/>
  <c r="A662" i="14"/>
  <c r="A661" i="14"/>
  <c r="A660" i="14"/>
  <c r="A659" i="14"/>
  <c r="A658" i="14"/>
  <c r="A657" i="14"/>
  <c r="A656" i="14"/>
  <c r="A655" i="14"/>
  <c r="A654" i="14"/>
  <c r="A653" i="14"/>
  <c r="A652" i="14"/>
  <c r="A651" i="14"/>
  <c r="A650" i="14"/>
  <c r="A649" i="14"/>
  <c r="A648" i="14"/>
  <c r="A647" i="14"/>
  <c r="A646" i="14"/>
  <c r="A645" i="14"/>
  <c r="A644" i="14"/>
  <c r="A643" i="14"/>
  <c r="A642" i="14"/>
  <c r="A641" i="14"/>
  <c r="A640" i="14"/>
  <c r="A639" i="14"/>
  <c r="A638" i="14"/>
  <c r="A637" i="14"/>
  <c r="A636" i="14"/>
  <c r="A635" i="14"/>
  <c r="A634" i="14"/>
  <c r="A633" i="14"/>
  <c r="A632" i="14"/>
  <c r="A631" i="14"/>
  <c r="A630" i="14"/>
  <c r="A629" i="14"/>
  <c r="A628" i="14"/>
  <c r="A627" i="14"/>
  <c r="A626" i="14"/>
  <c r="A625" i="14"/>
  <c r="A624" i="14"/>
  <c r="A623" i="14"/>
  <c r="A622" i="14"/>
  <c r="A621" i="14"/>
  <c r="A620" i="14"/>
  <c r="A619" i="14"/>
  <c r="A618" i="14"/>
  <c r="A617" i="14"/>
  <c r="A616" i="14"/>
  <c r="A615" i="14"/>
  <c r="A614" i="14"/>
  <c r="A613" i="14"/>
  <c r="A612" i="14"/>
  <c r="A611" i="14"/>
  <c r="A610" i="14"/>
  <c r="A609" i="14"/>
  <c r="A608" i="14"/>
  <c r="A607" i="14"/>
  <c r="A606" i="14"/>
  <c r="A605" i="14"/>
  <c r="A604" i="14"/>
  <c r="A603" i="14"/>
  <c r="A602" i="14"/>
  <c r="A601" i="14"/>
  <c r="A600" i="14"/>
  <c r="A599" i="14"/>
  <c r="A598" i="14"/>
  <c r="A597" i="14"/>
  <c r="A596" i="14"/>
  <c r="A595" i="14"/>
  <c r="A594" i="14"/>
  <c r="A593" i="14"/>
  <c r="A592" i="14"/>
  <c r="A591" i="14"/>
  <c r="A590" i="14"/>
  <c r="A589" i="14"/>
  <c r="A588" i="14"/>
  <c r="A587" i="14"/>
  <c r="A586" i="14"/>
  <c r="A585" i="14"/>
  <c r="A584" i="14"/>
  <c r="A583" i="14"/>
  <c r="A582" i="14"/>
  <c r="A581" i="14"/>
  <c r="A580" i="14"/>
  <c r="A579" i="14"/>
  <c r="A578" i="14"/>
  <c r="A577" i="14"/>
  <c r="A576" i="14"/>
  <c r="A575" i="14"/>
  <c r="A574" i="14"/>
  <c r="A573" i="14"/>
  <c r="A572" i="14"/>
  <c r="A571" i="14"/>
  <c r="A570" i="14"/>
  <c r="A569" i="14"/>
  <c r="A568" i="14"/>
  <c r="A567" i="14"/>
  <c r="A566" i="14"/>
  <c r="A565" i="14"/>
  <c r="A564" i="14"/>
  <c r="A563" i="14"/>
  <c r="A562" i="14"/>
  <c r="A561" i="14"/>
  <c r="A560" i="14"/>
  <c r="A559" i="14"/>
  <c r="A558" i="14"/>
  <c r="A557" i="14"/>
  <c r="A556" i="14"/>
  <c r="A555" i="14"/>
  <c r="A554" i="14"/>
  <c r="A553" i="14"/>
  <c r="A552" i="14"/>
  <c r="A551" i="14"/>
  <c r="A550" i="14"/>
  <c r="A549" i="14"/>
  <c r="A548" i="14"/>
  <c r="A547" i="14"/>
  <c r="A546" i="14"/>
  <c r="A545" i="14"/>
  <c r="A544" i="14"/>
  <c r="A543" i="14"/>
  <c r="A542" i="14"/>
  <c r="A541" i="14"/>
  <c r="A540" i="14"/>
  <c r="A539" i="14"/>
  <c r="A538" i="14"/>
  <c r="A537" i="14"/>
  <c r="A536" i="14"/>
  <c r="A535" i="14"/>
  <c r="A534" i="14"/>
  <c r="A533" i="14"/>
  <c r="A532" i="14"/>
  <c r="A531" i="14"/>
  <c r="A530" i="14"/>
  <c r="A529" i="14"/>
  <c r="A528" i="14"/>
  <c r="A527" i="14"/>
  <c r="A526" i="14"/>
  <c r="A525" i="14"/>
  <c r="A524" i="14"/>
  <c r="A523" i="14"/>
  <c r="A522" i="14"/>
  <c r="A521" i="14"/>
  <c r="A520" i="14"/>
  <c r="A519" i="14"/>
  <c r="A518" i="14"/>
  <c r="A517" i="14"/>
  <c r="A516" i="14"/>
  <c r="A515" i="14"/>
  <c r="A514" i="14"/>
  <c r="A513" i="14"/>
  <c r="A512" i="14"/>
  <c r="A511" i="14"/>
  <c r="A510" i="14"/>
  <c r="A509" i="14"/>
  <c r="A508" i="14"/>
  <c r="A507" i="14"/>
  <c r="A506" i="14"/>
  <c r="A505" i="14"/>
  <c r="A504" i="14"/>
  <c r="A503" i="14"/>
  <c r="A502" i="14"/>
  <c r="A501" i="14"/>
  <c r="A500" i="14"/>
  <c r="A499" i="14"/>
  <c r="A498" i="14"/>
  <c r="A497" i="14"/>
  <c r="A496" i="14"/>
  <c r="A495" i="14"/>
  <c r="A494" i="14"/>
  <c r="A493" i="14"/>
  <c r="A492" i="14"/>
  <c r="A491" i="14"/>
  <c r="A490" i="14"/>
  <c r="A489" i="14"/>
  <c r="A488" i="14"/>
  <c r="A487" i="14"/>
  <c r="A486" i="14"/>
  <c r="A485" i="14"/>
  <c r="A484" i="14"/>
  <c r="A483" i="14"/>
  <c r="A482" i="14"/>
  <c r="A481" i="14"/>
  <c r="A480" i="14"/>
  <c r="A479" i="14"/>
  <c r="A478" i="14"/>
  <c r="A477" i="14"/>
  <c r="A476" i="14"/>
  <c r="A475" i="14"/>
  <c r="A474" i="14"/>
  <c r="A473" i="14"/>
  <c r="A472" i="14"/>
  <c r="A471" i="14"/>
  <c r="A470" i="14"/>
  <c r="A469" i="14"/>
  <c r="A468" i="14"/>
  <c r="A467" i="14"/>
  <c r="A466" i="14"/>
  <c r="A465" i="14"/>
  <c r="A464" i="14"/>
  <c r="A463" i="14"/>
  <c r="A462" i="14"/>
  <c r="A461" i="14"/>
  <c r="A460" i="14"/>
  <c r="A459" i="14"/>
  <c r="A458" i="14"/>
  <c r="A457" i="14"/>
  <c r="A456" i="14"/>
  <c r="A455" i="14"/>
  <c r="A454" i="14"/>
  <c r="A453" i="14"/>
  <c r="A452" i="14"/>
  <c r="A451" i="14"/>
  <c r="A450" i="14"/>
  <c r="A449" i="14"/>
  <c r="A448" i="14"/>
  <c r="A447" i="14"/>
  <c r="A446" i="14"/>
  <c r="A445" i="14"/>
  <c r="A444" i="14"/>
  <c r="A443" i="14"/>
  <c r="A442" i="14"/>
  <c r="A441" i="14"/>
  <c r="A440" i="14"/>
  <c r="A439" i="14"/>
  <c r="A438" i="14"/>
  <c r="A437" i="14"/>
  <c r="A436" i="14"/>
  <c r="A435" i="14"/>
  <c r="A434" i="14"/>
  <c r="A433" i="14"/>
  <c r="A432" i="14"/>
  <c r="A431" i="14"/>
  <c r="A430" i="14"/>
  <c r="A429" i="14"/>
  <c r="A428" i="14"/>
  <c r="A427" i="14"/>
  <c r="A426" i="14"/>
  <c r="A425" i="14"/>
  <c r="A424" i="14"/>
  <c r="A423" i="14"/>
  <c r="A422" i="14"/>
  <c r="A421" i="14"/>
  <c r="A420" i="14"/>
  <c r="A419" i="14"/>
  <c r="A418" i="14"/>
  <c r="A417" i="14"/>
  <c r="A416" i="14"/>
  <c r="A415" i="14"/>
  <c r="A414" i="14"/>
  <c r="A413" i="14"/>
  <c r="A412" i="14"/>
  <c r="A411" i="14"/>
  <c r="A410" i="14"/>
  <c r="A409" i="14"/>
  <c r="A408" i="14"/>
  <c r="A407" i="14"/>
  <c r="A406" i="14"/>
  <c r="A405" i="14"/>
  <c r="A404" i="14"/>
  <c r="A403" i="14"/>
  <c r="A402" i="14"/>
  <c r="A401" i="14"/>
  <c r="A400" i="14"/>
  <c r="A399" i="14"/>
  <c r="A398" i="14"/>
  <c r="A397" i="14"/>
  <c r="A396" i="14"/>
  <c r="A395" i="14"/>
  <c r="A394" i="14"/>
  <c r="A393" i="14"/>
  <c r="A392" i="14"/>
  <c r="A391" i="14"/>
  <c r="A390" i="14"/>
  <c r="A389" i="14"/>
  <c r="A388" i="14"/>
  <c r="A387" i="14"/>
  <c r="A386" i="14"/>
  <c r="A385" i="14"/>
  <c r="A384" i="14"/>
  <c r="A383" i="14"/>
  <c r="A382" i="14"/>
  <c r="A381" i="14"/>
  <c r="A380" i="14"/>
  <c r="A379" i="14"/>
  <c r="A378" i="14"/>
  <c r="A377" i="14"/>
  <c r="A376" i="14"/>
  <c r="A375" i="14"/>
  <c r="A374" i="14"/>
  <c r="A373" i="14"/>
  <c r="A372" i="14"/>
  <c r="A371" i="14"/>
  <c r="A370" i="14"/>
  <c r="A369" i="14"/>
  <c r="A368" i="14"/>
  <c r="A367" i="14"/>
  <c r="A366" i="14"/>
  <c r="A365" i="14"/>
  <c r="A364" i="14"/>
  <c r="A363" i="14"/>
  <c r="A362" i="14"/>
  <c r="A361" i="14"/>
  <c r="A360" i="14"/>
  <c r="A359" i="14"/>
  <c r="A358" i="14"/>
  <c r="A357" i="14"/>
  <c r="A356" i="14"/>
  <c r="A355" i="14"/>
  <c r="A354" i="14"/>
  <c r="A353" i="14"/>
  <c r="A352" i="14"/>
  <c r="A351" i="14"/>
  <c r="A350" i="14"/>
  <c r="A349" i="14"/>
  <c r="A348" i="14"/>
  <c r="A347" i="14"/>
  <c r="A346" i="14"/>
  <c r="A345" i="14"/>
  <c r="A344" i="14"/>
  <c r="A343" i="14"/>
  <c r="A342" i="14"/>
  <c r="A341" i="14"/>
  <c r="A340" i="14"/>
  <c r="A339" i="14"/>
  <c r="A338" i="14"/>
  <c r="A337" i="14"/>
  <c r="A336" i="14"/>
  <c r="A335" i="14"/>
  <c r="A334" i="14"/>
  <c r="A333" i="14"/>
  <c r="A332" i="14"/>
  <c r="A331" i="14"/>
  <c r="A330" i="14"/>
  <c r="A329" i="14"/>
  <c r="A328" i="14"/>
  <c r="A327" i="14"/>
  <c r="A326" i="14"/>
  <c r="A325" i="14"/>
  <c r="A324" i="14"/>
  <c r="A323" i="14"/>
  <c r="A322" i="14"/>
  <c r="A321" i="14"/>
  <c r="A320" i="14"/>
  <c r="A319" i="14"/>
  <c r="A318" i="14"/>
  <c r="A317" i="14"/>
  <c r="A316" i="14"/>
  <c r="A315" i="14"/>
  <c r="A314" i="14"/>
  <c r="A313" i="14"/>
  <c r="A312" i="14"/>
  <c r="A311" i="14"/>
  <c r="A310" i="14"/>
  <c r="A309" i="14"/>
  <c r="A308" i="14"/>
  <c r="A307" i="14"/>
  <c r="A306" i="14"/>
  <c r="A305" i="14"/>
  <c r="A304" i="14"/>
  <c r="A303" i="14"/>
  <c r="A302" i="14"/>
  <c r="A301" i="14"/>
  <c r="A300" i="14"/>
  <c r="A299" i="14"/>
  <c r="A298" i="14"/>
  <c r="A297" i="14"/>
  <c r="A296" i="14"/>
  <c r="A295" i="14"/>
  <c r="A294" i="14"/>
  <c r="A293" i="14"/>
  <c r="A292" i="14"/>
  <c r="A291" i="14"/>
  <c r="A290" i="14"/>
  <c r="A289" i="14"/>
  <c r="A288" i="14"/>
  <c r="A287" i="14"/>
  <c r="A286" i="14"/>
  <c r="A285" i="14"/>
  <c r="A284" i="14"/>
  <c r="A283" i="14"/>
  <c r="A282" i="14"/>
  <c r="A281" i="14"/>
  <c r="A280" i="14"/>
  <c r="A279" i="14"/>
  <c r="A278" i="14"/>
  <c r="A277" i="14"/>
  <c r="A276" i="14"/>
  <c r="A275" i="14"/>
  <c r="A274" i="14"/>
  <c r="A273" i="14"/>
  <c r="A272" i="14"/>
  <c r="A271" i="14"/>
  <c r="A270" i="14"/>
  <c r="A269" i="14"/>
  <c r="A268" i="14"/>
  <c r="A267" i="14"/>
  <c r="A266" i="14"/>
  <c r="A265" i="14"/>
  <c r="A264" i="14"/>
  <c r="A263" i="14"/>
  <c r="A262" i="14"/>
  <c r="A261" i="14"/>
  <c r="A260" i="14"/>
  <c r="A259" i="14"/>
  <c r="A258" i="14"/>
  <c r="A257" i="14"/>
  <c r="A256" i="14"/>
  <c r="A255" i="14"/>
  <c r="A254" i="14"/>
  <c r="A253" i="14"/>
  <c r="A252" i="14"/>
  <c r="A251" i="14"/>
  <c r="A250" i="14"/>
  <c r="A249" i="14"/>
  <c r="A248" i="14"/>
  <c r="A247" i="14"/>
  <c r="A246" i="14"/>
  <c r="A245" i="14"/>
  <c r="A244" i="14"/>
  <c r="A243" i="14"/>
  <c r="A242" i="14"/>
  <c r="A241" i="14"/>
  <c r="A240" i="14"/>
  <c r="A239" i="14"/>
  <c r="A238" i="14"/>
  <c r="A237" i="14"/>
  <c r="A236" i="14"/>
  <c r="A235" i="14"/>
  <c r="A234" i="14"/>
  <c r="A233" i="14"/>
  <c r="A232" i="14"/>
  <c r="A231" i="14"/>
  <c r="A230" i="14"/>
  <c r="A229" i="14"/>
  <c r="A228" i="14"/>
  <c r="A227" i="14"/>
  <c r="A226" i="14"/>
  <c r="A225" i="14"/>
  <c r="A224" i="14"/>
  <c r="A223" i="14"/>
  <c r="A222" i="14"/>
  <c r="A221" i="14"/>
  <c r="A220" i="14"/>
  <c r="A219" i="14"/>
  <c r="A218" i="14"/>
  <c r="A217" i="14"/>
  <c r="A216" i="14"/>
  <c r="A215" i="14"/>
  <c r="A214" i="14"/>
  <c r="A213" i="14"/>
  <c r="A212" i="14"/>
  <c r="A211" i="14"/>
  <c r="A210" i="14"/>
  <c r="A209" i="14"/>
  <c r="A208" i="14"/>
  <c r="A207" i="14"/>
  <c r="A206" i="14"/>
  <c r="A205" i="14"/>
  <c r="A204" i="14"/>
  <c r="A203" i="14"/>
  <c r="A202" i="14"/>
  <c r="A201" i="14"/>
  <c r="A200" i="14"/>
  <c r="A199" i="14"/>
  <c r="A198" i="14"/>
  <c r="A197" i="14"/>
  <c r="A196" i="14"/>
  <c r="A195" i="14"/>
  <c r="A194" i="14"/>
  <c r="A193" i="14"/>
  <c r="A192" i="14"/>
  <c r="A191" i="14"/>
  <c r="A190" i="14"/>
  <c r="A189" i="14"/>
  <c r="A188" i="14"/>
  <c r="A187" i="14"/>
  <c r="A186" i="14"/>
  <c r="A185" i="14"/>
  <c r="A184" i="14"/>
  <c r="A183" i="14"/>
  <c r="A182" i="14"/>
  <c r="A181" i="14"/>
  <c r="A180" i="14"/>
  <c r="A179" i="14"/>
  <c r="A178" i="14"/>
  <c r="A177" i="14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6" i="14"/>
  <c r="A135" i="14"/>
  <c r="A134" i="14"/>
  <c r="A133" i="14"/>
  <c r="A132" i="14"/>
  <c r="A131" i="14"/>
  <c r="A130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A2" i="14"/>
  <c r="A913" i="13"/>
  <c r="A912" i="13"/>
  <c r="A911" i="13"/>
  <c r="A910" i="13"/>
  <c r="A909" i="13"/>
  <c r="A908" i="13"/>
  <c r="A907" i="13"/>
  <c r="A906" i="13"/>
  <c r="A905" i="13"/>
  <c r="A904" i="13"/>
  <c r="A903" i="13"/>
  <c r="A902" i="13"/>
  <c r="A901" i="13"/>
  <c r="A900" i="13"/>
  <c r="A899" i="13"/>
  <c r="A898" i="13"/>
  <c r="A897" i="13"/>
  <c r="A896" i="13"/>
  <c r="A895" i="13"/>
  <c r="A894" i="13"/>
  <c r="A893" i="13"/>
  <c r="A892" i="13"/>
  <c r="A891" i="13"/>
  <c r="A890" i="13"/>
  <c r="I889" i="13"/>
  <c r="H889" i="13"/>
  <c r="I888" i="13"/>
  <c r="H888" i="13"/>
  <c r="I887" i="13"/>
  <c r="H887" i="13"/>
  <c r="I886" i="13"/>
  <c r="H886" i="13"/>
  <c r="I885" i="13"/>
  <c r="H885" i="13"/>
  <c r="I884" i="13"/>
  <c r="H884" i="13"/>
  <c r="I883" i="13"/>
  <c r="H883" i="13"/>
  <c r="I882" i="13"/>
  <c r="H882" i="13"/>
  <c r="I881" i="13"/>
  <c r="H881" i="13"/>
  <c r="I880" i="13"/>
  <c r="H880" i="13"/>
  <c r="I879" i="13"/>
  <c r="H879" i="13"/>
  <c r="I878" i="13"/>
  <c r="H878" i="13"/>
  <c r="I877" i="13"/>
  <c r="H877" i="13"/>
  <c r="I876" i="13"/>
  <c r="H876" i="13"/>
  <c r="I875" i="13"/>
  <c r="H875" i="13"/>
  <c r="I874" i="13"/>
  <c r="H874" i="13"/>
  <c r="I873" i="13"/>
  <c r="H873" i="13"/>
  <c r="I872" i="13"/>
  <c r="H872" i="13"/>
  <c r="I871" i="13"/>
  <c r="H871" i="13"/>
  <c r="I870" i="13"/>
  <c r="H870" i="13"/>
  <c r="I869" i="13"/>
  <c r="H869" i="13"/>
  <c r="I868" i="13"/>
  <c r="H868" i="13"/>
  <c r="I867" i="13"/>
  <c r="H867" i="13"/>
  <c r="I866" i="13"/>
  <c r="H866" i="13"/>
  <c r="A745" i="13"/>
  <c r="A744" i="13"/>
  <c r="A743" i="13"/>
  <c r="A742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A728" i="13"/>
  <c r="A727" i="13"/>
  <c r="A726" i="13"/>
  <c r="A725" i="13"/>
  <c r="A724" i="13"/>
  <c r="A723" i="13"/>
  <c r="A722" i="13"/>
  <c r="A721" i="13"/>
  <c r="A720" i="13"/>
  <c r="A719" i="13"/>
  <c r="A718" i="13"/>
  <c r="A717" i="13"/>
  <c r="A716" i="13"/>
  <c r="A715" i="13"/>
  <c r="A714" i="13"/>
  <c r="A713" i="13"/>
  <c r="A712" i="13"/>
  <c r="A711" i="13"/>
  <c r="A710" i="13"/>
  <c r="A709" i="13"/>
  <c r="A708" i="13"/>
  <c r="A707" i="13"/>
  <c r="A706" i="13"/>
  <c r="A705" i="13"/>
  <c r="A704" i="13"/>
  <c r="A703" i="13"/>
  <c r="A702" i="13"/>
  <c r="A701" i="13"/>
  <c r="A700" i="13"/>
  <c r="A699" i="13"/>
  <c r="A698" i="13"/>
  <c r="A697" i="13"/>
  <c r="A696" i="13"/>
  <c r="A695" i="13"/>
  <c r="A694" i="13"/>
  <c r="A693" i="13"/>
  <c r="A692" i="13"/>
  <c r="A691" i="13"/>
  <c r="A690" i="13"/>
  <c r="A689" i="13"/>
  <c r="A688" i="13"/>
  <c r="A687" i="13"/>
  <c r="A686" i="13"/>
  <c r="A685" i="13"/>
  <c r="A684" i="13"/>
  <c r="A683" i="13"/>
  <c r="A682" i="13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A665" i="13"/>
  <c r="A664" i="13"/>
  <c r="A663" i="13"/>
  <c r="A662" i="13"/>
  <c r="A661" i="13"/>
  <c r="A660" i="13"/>
  <c r="A659" i="13"/>
  <c r="A658" i="13"/>
  <c r="A657" i="13"/>
  <c r="A656" i="13"/>
  <c r="A655" i="13"/>
  <c r="A654" i="13"/>
  <c r="A653" i="13"/>
  <c r="A652" i="13"/>
  <c r="A651" i="13"/>
  <c r="A650" i="13"/>
  <c r="A649" i="13"/>
  <c r="A648" i="13"/>
  <c r="A647" i="13"/>
  <c r="A646" i="13"/>
  <c r="A645" i="13"/>
  <c r="A644" i="13"/>
  <c r="A643" i="13"/>
  <c r="A642" i="13"/>
  <c r="A641" i="13"/>
  <c r="A640" i="13"/>
  <c r="A639" i="13"/>
  <c r="A638" i="13"/>
  <c r="A637" i="13"/>
  <c r="A636" i="13"/>
  <c r="A635" i="13"/>
  <c r="A634" i="13"/>
  <c r="A633" i="13"/>
  <c r="A632" i="13"/>
  <c r="A631" i="13"/>
  <c r="A630" i="13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A608" i="13"/>
  <c r="A607" i="13"/>
  <c r="A606" i="13"/>
  <c r="A605" i="13"/>
  <c r="A604" i="13"/>
  <c r="A603" i="13"/>
  <c r="A602" i="13"/>
  <c r="A601" i="13"/>
  <c r="A600" i="13"/>
  <c r="A599" i="13"/>
  <c r="A598" i="13"/>
  <c r="A597" i="13"/>
  <c r="A596" i="13"/>
  <c r="A595" i="13"/>
  <c r="A594" i="13"/>
  <c r="A593" i="13"/>
  <c r="A592" i="13"/>
  <c r="A591" i="13"/>
  <c r="A590" i="13"/>
  <c r="A589" i="13"/>
  <c r="A588" i="13"/>
  <c r="A587" i="13"/>
  <c r="A586" i="13"/>
  <c r="A585" i="13"/>
  <c r="A584" i="13"/>
  <c r="A583" i="13"/>
  <c r="A582" i="13"/>
  <c r="A581" i="13"/>
  <c r="A580" i="13"/>
  <c r="A579" i="13"/>
  <c r="A578" i="13"/>
  <c r="A577" i="13"/>
  <c r="A576" i="13"/>
  <c r="A575" i="13"/>
  <c r="A574" i="13"/>
  <c r="A573" i="13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A551" i="13"/>
  <c r="A550" i="13"/>
  <c r="A549" i="13"/>
  <c r="A548" i="13"/>
  <c r="A547" i="13"/>
  <c r="A546" i="13"/>
  <c r="A545" i="13"/>
  <c r="A544" i="13"/>
  <c r="A543" i="13"/>
  <c r="A542" i="13"/>
  <c r="A541" i="13"/>
  <c r="A540" i="13"/>
  <c r="A539" i="13"/>
  <c r="A538" i="13"/>
  <c r="A537" i="13"/>
  <c r="A536" i="13"/>
  <c r="A535" i="13"/>
  <c r="A534" i="13"/>
  <c r="A533" i="13"/>
  <c r="A532" i="13"/>
  <c r="A531" i="13"/>
  <c r="A530" i="13"/>
  <c r="A529" i="13"/>
  <c r="A528" i="13"/>
  <c r="A527" i="13"/>
  <c r="A526" i="13"/>
  <c r="A525" i="13"/>
  <c r="A524" i="13"/>
  <c r="A523" i="13"/>
  <c r="A522" i="13"/>
  <c r="A521" i="13"/>
  <c r="A520" i="13"/>
  <c r="A519" i="13"/>
  <c r="A518" i="13"/>
  <c r="A517" i="13"/>
  <c r="A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A494" i="13"/>
  <c r="A493" i="13"/>
  <c r="A492" i="13"/>
  <c r="A491" i="13"/>
  <c r="A490" i="13"/>
  <c r="A489" i="13"/>
  <c r="A488" i="13"/>
  <c r="A487" i="13"/>
  <c r="A486" i="13"/>
  <c r="A485" i="13"/>
  <c r="A484" i="13"/>
  <c r="A483" i="13"/>
  <c r="A482" i="13"/>
  <c r="A481" i="13"/>
  <c r="A480" i="13"/>
  <c r="A479" i="13"/>
  <c r="A478" i="13"/>
  <c r="A477" i="13"/>
  <c r="A476" i="13"/>
  <c r="A475" i="13"/>
  <c r="A474" i="13"/>
  <c r="A473" i="13"/>
  <c r="A472" i="13"/>
  <c r="A471" i="13"/>
  <c r="A470" i="13"/>
  <c r="A469" i="13"/>
  <c r="A468" i="13"/>
  <c r="A467" i="13"/>
  <c r="A466" i="13"/>
  <c r="A465" i="13"/>
  <c r="A464" i="13"/>
  <c r="A463" i="13"/>
  <c r="A462" i="13"/>
  <c r="A461" i="13"/>
  <c r="A460" i="13"/>
  <c r="A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A437" i="13"/>
  <c r="A436" i="13"/>
  <c r="A435" i="13"/>
  <c r="A434" i="13"/>
  <c r="A433" i="13"/>
  <c r="A432" i="13"/>
  <c r="A431" i="13"/>
  <c r="A430" i="13"/>
  <c r="A429" i="13"/>
  <c r="A428" i="13"/>
  <c r="A427" i="13"/>
  <c r="A426" i="13"/>
  <c r="A425" i="13"/>
  <c r="A424" i="13"/>
  <c r="A423" i="13"/>
  <c r="A422" i="13"/>
  <c r="A421" i="13"/>
  <c r="A420" i="13"/>
  <c r="A419" i="13"/>
  <c r="A418" i="13"/>
  <c r="A417" i="13"/>
  <c r="A416" i="13"/>
  <c r="A415" i="13"/>
  <c r="A414" i="13"/>
  <c r="A413" i="13"/>
  <c r="A412" i="13"/>
  <c r="A411" i="13"/>
  <c r="A410" i="13"/>
  <c r="A409" i="13"/>
  <c r="A408" i="13"/>
  <c r="A407" i="13"/>
  <c r="A406" i="13"/>
  <c r="A405" i="13"/>
  <c r="A404" i="13"/>
  <c r="A403" i="13"/>
  <c r="A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A380" i="13"/>
  <c r="A379" i="13"/>
  <c r="A378" i="13"/>
  <c r="A377" i="13"/>
  <c r="A376" i="13"/>
  <c r="A375" i="13"/>
  <c r="A374" i="13"/>
  <c r="A373" i="13"/>
  <c r="A372" i="13"/>
  <c r="A371" i="13"/>
  <c r="A370" i="13"/>
  <c r="A369" i="13"/>
  <c r="A368" i="13"/>
  <c r="A367" i="13"/>
  <c r="A366" i="13"/>
  <c r="A365" i="13"/>
  <c r="A364" i="13"/>
  <c r="A363" i="13"/>
  <c r="A362" i="13"/>
  <c r="A361" i="13"/>
  <c r="A360" i="13"/>
  <c r="A359" i="13"/>
  <c r="A358" i="13"/>
  <c r="A357" i="13"/>
  <c r="A356" i="13"/>
  <c r="A355" i="13"/>
  <c r="A354" i="13"/>
  <c r="A353" i="13"/>
  <c r="A352" i="13"/>
  <c r="A351" i="13"/>
  <c r="A350" i="13"/>
  <c r="A349" i="13"/>
  <c r="A348" i="13"/>
  <c r="A347" i="13"/>
  <c r="A346" i="13"/>
  <c r="A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A323" i="13"/>
  <c r="A322" i="13"/>
  <c r="A321" i="13"/>
  <c r="A320" i="13"/>
  <c r="A319" i="13"/>
  <c r="A318" i="13"/>
  <c r="A317" i="13"/>
  <c r="A316" i="13"/>
  <c r="A315" i="13"/>
  <c r="A314" i="13"/>
  <c r="A313" i="13"/>
  <c r="A312" i="13"/>
  <c r="A311" i="13"/>
  <c r="A310" i="13"/>
  <c r="A309" i="13"/>
  <c r="A308" i="13"/>
  <c r="A307" i="13"/>
  <c r="A306" i="13"/>
  <c r="A305" i="13"/>
  <c r="A304" i="13"/>
  <c r="A303" i="13"/>
  <c r="A302" i="13"/>
  <c r="A301" i="13"/>
  <c r="A300" i="13"/>
  <c r="A299" i="13"/>
  <c r="A298" i="13"/>
  <c r="A297" i="13"/>
  <c r="A296" i="13"/>
  <c r="A295" i="13"/>
  <c r="A294" i="13"/>
  <c r="A293" i="13"/>
  <c r="A292" i="13"/>
  <c r="A291" i="13"/>
  <c r="A290" i="13"/>
  <c r="A289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52" i="13"/>
  <c r="A251" i="13"/>
  <c r="A250" i="13"/>
  <c r="A249" i="13"/>
  <c r="A248" i="13"/>
  <c r="A247" i="13"/>
  <c r="A246" i="13"/>
  <c r="A245" i="13"/>
  <c r="A244" i="13"/>
  <c r="A243" i="13"/>
  <c r="A242" i="13"/>
  <c r="A241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2" i="13"/>
  <c r="A893" i="12"/>
  <c r="A892" i="12"/>
  <c r="A891" i="12"/>
  <c r="A890" i="12"/>
  <c r="A889" i="12"/>
  <c r="A888" i="12"/>
  <c r="A887" i="12"/>
  <c r="A886" i="12"/>
  <c r="A885" i="12"/>
  <c r="A884" i="12"/>
  <c r="A883" i="12"/>
  <c r="A882" i="12"/>
  <c r="A881" i="12"/>
  <c r="A880" i="12"/>
  <c r="A879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50" i="12"/>
  <c r="A849" i="12"/>
  <c r="A848" i="12"/>
  <c r="A847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4" i="12"/>
  <c r="A833" i="12"/>
  <c r="A832" i="12"/>
  <c r="A831" i="12"/>
  <c r="A830" i="12"/>
  <c r="A829" i="12"/>
  <c r="A828" i="12"/>
  <c r="A827" i="12"/>
  <c r="A826" i="12"/>
  <c r="A825" i="12"/>
  <c r="A824" i="12"/>
  <c r="A823" i="12"/>
  <c r="A822" i="12"/>
  <c r="A821" i="12"/>
  <c r="A820" i="12"/>
  <c r="A819" i="12"/>
  <c r="A818" i="12"/>
  <c r="A817" i="12"/>
  <c r="A816" i="12"/>
  <c r="A815" i="12"/>
  <c r="A814" i="12"/>
  <c r="A813" i="12"/>
  <c r="A812" i="12"/>
  <c r="A811" i="12"/>
  <c r="A810" i="12"/>
  <c r="A809" i="12"/>
  <c r="A808" i="12"/>
  <c r="A807" i="12"/>
  <c r="A806" i="12"/>
  <c r="A805" i="12"/>
  <c r="A804" i="12"/>
  <c r="A803" i="12"/>
  <c r="A802" i="12"/>
  <c r="A801" i="12"/>
  <c r="A800" i="12"/>
  <c r="A799" i="12"/>
  <c r="A798" i="12"/>
  <c r="A797" i="12"/>
  <c r="A796" i="12"/>
  <c r="A795" i="12"/>
  <c r="A794" i="12"/>
  <c r="A793" i="12"/>
  <c r="A792" i="12"/>
  <c r="A791" i="12"/>
  <c r="A790" i="12"/>
  <c r="A789" i="12"/>
  <c r="A788" i="12"/>
  <c r="A787" i="12"/>
  <c r="A786" i="12"/>
  <c r="A785" i="12"/>
  <c r="A784" i="12"/>
  <c r="A783" i="12"/>
  <c r="A782" i="12"/>
  <c r="A781" i="12"/>
  <c r="A780" i="12"/>
  <c r="A779" i="12"/>
  <c r="A778" i="12"/>
  <c r="A777" i="12"/>
  <c r="A776" i="12"/>
  <c r="A775" i="12"/>
  <c r="A774" i="12"/>
  <c r="A773" i="12"/>
  <c r="A772" i="12"/>
  <c r="A771" i="12"/>
  <c r="A770" i="12"/>
  <c r="A769" i="12"/>
  <c r="A768" i="12"/>
  <c r="A767" i="12"/>
  <c r="A766" i="12"/>
  <c r="A765" i="12"/>
  <c r="A764" i="12"/>
  <c r="A763" i="12"/>
  <c r="A762" i="12"/>
  <c r="A761" i="12"/>
  <c r="A760" i="12"/>
  <c r="A759" i="12"/>
  <c r="A758" i="12"/>
  <c r="A757" i="12"/>
  <c r="A756" i="12"/>
  <c r="A755" i="12"/>
  <c r="A754" i="12"/>
  <c r="A753" i="12"/>
  <c r="A752" i="12"/>
  <c r="A751" i="12"/>
  <c r="A750" i="12"/>
  <c r="A749" i="12"/>
  <c r="A748" i="12"/>
  <c r="A747" i="12"/>
  <c r="A746" i="12"/>
  <c r="A745" i="12"/>
  <c r="A744" i="12"/>
  <c r="A743" i="12"/>
  <c r="A742" i="12"/>
  <c r="A741" i="12"/>
  <c r="A740" i="12"/>
  <c r="A739" i="12"/>
  <c r="A738" i="12"/>
  <c r="A737" i="12"/>
  <c r="A736" i="12"/>
  <c r="A735" i="12"/>
  <c r="A734" i="12"/>
  <c r="A733" i="12"/>
  <c r="A732" i="12"/>
  <c r="A731" i="12"/>
  <c r="A730" i="12"/>
  <c r="A729" i="12"/>
  <c r="A728" i="12"/>
  <c r="A727" i="12"/>
  <c r="A726" i="12"/>
  <c r="A725" i="12"/>
  <c r="A724" i="12"/>
  <c r="A723" i="12"/>
  <c r="A722" i="12"/>
  <c r="A721" i="12"/>
  <c r="A720" i="12"/>
  <c r="A719" i="12"/>
  <c r="A718" i="12"/>
  <c r="A717" i="12"/>
  <c r="A716" i="12"/>
  <c r="A715" i="12"/>
  <c r="A714" i="12"/>
  <c r="A713" i="12"/>
  <c r="A712" i="12"/>
  <c r="A711" i="12"/>
  <c r="A710" i="12"/>
  <c r="A709" i="12"/>
  <c r="A708" i="12"/>
  <c r="A707" i="12"/>
  <c r="A706" i="12"/>
  <c r="A705" i="12"/>
  <c r="A704" i="12"/>
  <c r="A703" i="12"/>
  <c r="A702" i="12"/>
  <c r="A701" i="12"/>
  <c r="A700" i="12"/>
  <c r="A699" i="12"/>
  <c r="A698" i="12"/>
  <c r="A697" i="12"/>
  <c r="A696" i="12"/>
  <c r="A695" i="12"/>
  <c r="A694" i="12"/>
  <c r="A693" i="12"/>
  <c r="A692" i="12"/>
  <c r="A691" i="12"/>
  <c r="A690" i="12"/>
  <c r="A689" i="12"/>
  <c r="A688" i="12"/>
  <c r="A687" i="12"/>
  <c r="A686" i="12"/>
  <c r="A685" i="12"/>
  <c r="A684" i="12"/>
  <c r="A683" i="12"/>
  <c r="A682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7" i="12"/>
  <c r="A666" i="12"/>
  <c r="A665" i="12"/>
  <c r="A664" i="12"/>
  <c r="A663" i="12"/>
  <c r="A662" i="12"/>
  <c r="A661" i="12"/>
  <c r="A660" i="12"/>
  <c r="A659" i="12"/>
  <c r="A658" i="12"/>
  <c r="A657" i="12"/>
  <c r="A656" i="12"/>
  <c r="A655" i="12"/>
  <c r="A654" i="12"/>
  <c r="A653" i="12"/>
  <c r="A652" i="12"/>
  <c r="A651" i="12"/>
  <c r="A650" i="12"/>
  <c r="A649" i="12"/>
  <c r="A648" i="12"/>
  <c r="A647" i="12"/>
  <c r="A646" i="12"/>
  <c r="A645" i="12"/>
  <c r="A644" i="12"/>
  <c r="A643" i="12"/>
  <c r="A642" i="12"/>
  <c r="A641" i="12"/>
  <c r="A640" i="12"/>
  <c r="A639" i="12"/>
  <c r="A638" i="12"/>
  <c r="A637" i="12"/>
  <c r="A636" i="12"/>
  <c r="A635" i="12"/>
  <c r="A634" i="12"/>
  <c r="A633" i="12"/>
  <c r="A632" i="12"/>
  <c r="A631" i="12"/>
  <c r="A630" i="12"/>
  <c r="A629" i="12"/>
  <c r="A628" i="12"/>
  <c r="A627" i="12"/>
  <c r="A626" i="12"/>
  <c r="A625" i="12"/>
  <c r="A624" i="12"/>
  <c r="A623" i="12"/>
  <c r="A622" i="12"/>
  <c r="A621" i="12"/>
  <c r="A620" i="12"/>
  <c r="A619" i="12"/>
  <c r="A618" i="12"/>
  <c r="A617" i="12"/>
  <c r="A616" i="12"/>
  <c r="A615" i="12"/>
  <c r="A614" i="12"/>
  <c r="A613" i="12"/>
  <c r="A612" i="12"/>
  <c r="A611" i="12"/>
  <c r="A610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4" i="12"/>
  <c r="A483" i="12"/>
  <c r="A482" i="12"/>
  <c r="A481" i="12"/>
  <c r="A480" i="12"/>
  <c r="A479" i="12"/>
  <c r="A478" i="12"/>
  <c r="A477" i="12"/>
  <c r="A476" i="12"/>
  <c r="A475" i="12"/>
  <c r="A474" i="12"/>
  <c r="A473" i="12"/>
  <c r="A472" i="12"/>
  <c r="A471" i="12"/>
  <c r="A470" i="12"/>
  <c r="A469" i="12"/>
  <c r="A468" i="12"/>
  <c r="A467" i="12"/>
  <c r="A466" i="12"/>
  <c r="A465" i="12"/>
  <c r="A464" i="12"/>
  <c r="A463" i="12"/>
  <c r="A462" i="12"/>
  <c r="A461" i="12"/>
  <c r="A460" i="12"/>
  <c r="A459" i="12"/>
  <c r="A458" i="12"/>
  <c r="A457" i="12"/>
  <c r="A456" i="12"/>
  <c r="A455" i="12"/>
  <c r="A454" i="12"/>
  <c r="A453" i="12"/>
  <c r="A452" i="12"/>
  <c r="A451" i="12"/>
  <c r="A450" i="12"/>
  <c r="A449" i="12"/>
  <c r="A448" i="12"/>
  <c r="A447" i="12"/>
  <c r="A446" i="12"/>
  <c r="A445" i="12"/>
  <c r="A444" i="12"/>
  <c r="A443" i="12"/>
  <c r="A442" i="12"/>
  <c r="A441" i="12"/>
  <c r="A440" i="12"/>
  <c r="A439" i="12"/>
  <c r="A438" i="12"/>
  <c r="A437" i="12"/>
  <c r="A436" i="12"/>
  <c r="A435" i="12"/>
  <c r="A434" i="12"/>
  <c r="A433" i="12"/>
  <c r="A432" i="12"/>
  <c r="A431" i="12"/>
  <c r="A430" i="12"/>
  <c r="A429" i="12"/>
  <c r="A428" i="12"/>
  <c r="A427" i="12"/>
  <c r="A426" i="12"/>
  <c r="A425" i="12"/>
  <c r="A424" i="12"/>
  <c r="A423" i="12"/>
  <c r="A422" i="12"/>
  <c r="A421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5" i="12"/>
  <c r="A384" i="12"/>
  <c r="A383" i="12"/>
  <c r="A382" i="12"/>
  <c r="A381" i="12"/>
  <c r="A380" i="12"/>
  <c r="A379" i="12"/>
  <c r="A378" i="12"/>
  <c r="A377" i="12"/>
  <c r="A376" i="12"/>
  <c r="A375" i="12"/>
  <c r="A374" i="12"/>
  <c r="A373" i="12"/>
  <c r="A372" i="12"/>
  <c r="A371" i="12"/>
  <c r="A370" i="12"/>
  <c r="A369" i="12"/>
  <c r="A368" i="12"/>
  <c r="A367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7" i="12"/>
  <c r="A336" i="12"/>
  <c r="A335" i="12"/>
  <c r="A334" i="12"/>
  <c r="A333" i="12"/>
  <c r="A332" i="12"/>
  <c r="A331" i="12"/>
  <c r="A330" i="12"/>
  <c r="A329" i="12"/>
  <c r="A328" i="12"/>
  <c r="A327" i="12"/>
  <c r="A326" i="12"/>
  <c r="A325" i="12"/>
  <c r="A324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4" i="12"/>
  <c r="A3" i="12"/>
  <c r="A2" i="12"/>
  <c r="M1216" i="11"/>
  <c r="M1215" i="11"/>
  <c r="M1214" i="11"/>
  <c r="M1213" i="11"/>
  <c r="M1212" i="11"/>
  <c r="M1211" i="11"/>
  <c r="M1210" i="11"/>
  <c r="M1209" i="11"/>
  <c r="M1208" i="11"/>
  <c r="M1207" i="11"/>
  <c r="M1206" i="11"/>
  <c r="M1205" i="11"/>
  <c r="M1204" i="11"/>
  <c r="M1203" i="11"/>
  <c r="M1202" i="11"/>
  <c r="M1201" i="11"/>
  <c r="M1200" i="11"/>
  <c r="M1199" i="11"/>
  <c r="M1198" i="11"/>
  <c r="M1197" i="11"/>
  <c r="M1196" i="11"/>
  <c r="M1195" i="11"/>
  <c r="M1194" i="11"/>
  <c r="M1193" i="11"/>
  <c r="M1192" i="11"/>
  <c r="M1191" i="11"/>
  <c r="M1190" i="11"/>
  <c r="M1189" i="11"/>
  <c r="M1188" i="11"/>
  <c r="M1187" i="11"/>
  <c r="M1186" i="11"/>
  <c r="M1185" i="11"/>
  <c r="M1184" i="11"/>
  <c r="M1183" i="11"/>
  <c r="M1182" i="11"/>
  <c r="M1181" i="11"/>
  <c r="M1180" i="11"/>
  <c r="M1179" i="11"/>
  <c r="M1178" i="11"/>
  <c r="M1177" i="11"/>
  <c r="M1176" i="11"/>
  <c r="M1175" i="11"/>
  <c r="M1174" i="11"/>
  <c r="M1173" i="11"/>
  <c r="M1172" i="11"/>
  <c r="M1171" i="11"/>
  <c r="M1170" i="11"/>
  <c r="M1169" i="11"/>
  <c r="M1168" i="11"/>
  <c r="M1167" i="11"/>
  <c r="M1166" i="11"/>
  <c r="M1165" i="11"/>
  <c r="M1164" i="11"/>
  <c r="M1163" i="11"/>
  <c r="M1162" i="11"/>
  <c r="M1161" i="11"/>
  <c r="M1160" i="11"/>
  <c r="M1159" i="11"/>
  <c r="M1158" i="11"/>
  <c r="M1157" i="11"/>
  <c r="M1156" i="11"/>
  <c r="M1155" i="11"/>
  <c r="M1154" i="11"/>
  <c r="M1153" i="11"/>
  <c r="M1152" i="11"/>
  <c r="M1151" i="11"/>
  <c r="M1150" i="11"/>
  <c r="M1149" i="11"/>
  <c r="M1148" i="11"/>
  <c r="M1147" i="11"/>
  <c r="M1146" i="11"/>
  <c r="M1145" i="11"/>
  <c r="M1144" i="11"/>
  <c r="M1143" i="11"/>
  <c r="M1142" i="11"/>
  <c r="M1141" i="11"/>
  <c r="M1140" i="11"/>
  <c r="M1139" i="11"/>
  <c r="M1138" i="11"/>
  <c r="M1137" i="11"/>
  <c r="M1136" i="11"/>
  <c r="M1135" i="11"/>
  <c r="M1134" i="11"/>
  <c r="M1133" i="11"/>
  <c r="M1132" i="11"/>
  <c r="M1131" i="11"/>
  <c r="M1130" i="11"/>
  <c r="M1129" i="11"/>
  <c r="M1128" i="11"/>
  <c r="M1127" i="11"/>
  <c r="M1126" i="11"/>
  <c r="M1125" i="11"/>
  <c r="M1124" i="11"/>
  <c r="M1123" i="11"/>
  <c r="M1122" i="11"/>
  <c r="M1121" i="11"/>
  <c r="M1120" i="11"/>
  <c r="M1119" i="11"/>
  <c r="M1118" i="11"/>
  <c r="M1117" i="11"/>
  <c r="M1116" i="11"/>
  <c r="M1115" i="11"/>
  <c r="M1114" i="11"/>
  <c r="M1113" i="11"/>
  <c r="M1112" i="11"/>
  <c r="M1111" i="11"/>
  <c r="M1110" i="11"/>
  <c r="M1109" i="11"/>
  <c r="M1108" i="11"/>
  <c r="M1107" i="11"/>
  <c r="M1106" i="11"/>
  <c r="M1105" i="11"/>
  <c r="M1104" i="11"/>
  <c r="M1103" i="11"/>
  <c r="M1102" i="11"/>
  <c r="M1101" i="11"/>
  <c r="M1100" i="11"/>
  <c r="M1099" i="11"/>
  <c r="M1098" i="11"/>
  <c r="M1097" i="11"/>
  <c r="M1096" i="11"/>
  <c r="M1095" i="11"/>
  <c r="M1094" i="11"/>
  <c r="M1093" i="11"/>
  <c r="M1092" i="11"/>
  <c r="M1091" i="11"/>
  <c r="M1090" i="11"/>
  <c r="M1089" i="11"/>
  <c r="M1088" i="11"/>
  <c r="M1087" i="11"/>
  <c r="M1086" i="11"/>
  <c r="M1085" i="11"/>
  <c r="M1084" i="11"/>
  <c r="M1083" i="11"/>
  <c r="M1082" i="11"/>
  <c r="M1081" i="11"/>
  <c r="M1080" i="11"/>
  <c r="M1079" i="11"/>
  <c r="M1078" i="11"/>
  <c r="M1077" i="11"/>
  <c r="M1076" i="11"/>
  <c r="M1075" i="11"/>
  <c r="M1074" i="11"/>
  <c r="M1073" i="11"/>
  <c r="M1072" i="11"/>
  <c r="M1071" i="11"/>
  <c r="M1070" i="11"/>
  <c r="M1069" i="11"/>
  <c r="M1068" i="11"/>
  <c r="M1067" i="11"/>
  <c r="M1066" i="11"/>
  <c r="M1065" i="11"/>
  <c r="M1064" i="11"/>
  <c r="M1063" i="11"/>
  <c r="M1062" i="11"/>
  <c r="M1061" i="11"/>
  <c r="M1060" i="11"/>
  <c r="M1059" i="11"/>
  <c r="M1058" i="11"/>
  <c r="M1057" i="11"/>
  <c r="M1056" i="11"/>
  <c r="M1055" i="11"/>
  <c r="M1054" i="11"/>
  <c r="M1053" i="11"/>
  <c r="M1052" i="11"/>
  <c r="M1051" i="11"/>
  <c r="M1050" i="11"/>
  <c r="M1049" i="11"/>
  <c r="M1048" i="11"/>
  <c r="M1047" i="11"/>
  <c r="M1046" i="11"/>
  <c r="M1045" i="11"/>
  <c r="M1044" i="11"/>
  <c r="M1043" i="11"/>
  <c r="M1042" i="11"/>
  <c r="M1041" i="11"/>
  <c r="M1040" i="11"/>
  <c r="M1039" i="11"/>
  <c r="M1038" i="11"/>
  <c r="M1037" i="11"/>
  <c r="M1036" i="11"/>
  <c r="M1035" i="11"/>
  <c r="M1034" i="11"/>
  <c r="M1033" i="11"/>
  <c r="M1032" i="11"/>
  <c r="M1031" i="11"/>
  <c r="M1030" i="11"/>
  <c r="M1029" i="11"/>
  <c r="M1028" i="11"/>
  <c r="M1027" i="11"/>
  <c r="M1026" i="11"/>
  <c r="M1025" i="11"/>
  <c r="M1024" i="11"/>
  <c r="M1023" i="11"/>
  <c r="M1022" i="11"/>
  <c r="M1021" i="11"/>
  <c r="M1020" i="11"/>
  <c r="M1019" i="11"/>
  <c r="M1018" i="11"/>
  <c r="M1017" i="11"/>
  <c r="M1016" i="11"/>
  <c r="M1015" i="11"/>
  <c r="M1014" i="11"/>
  <c r="M1013" i="11"/>
  <c r="M1012" i="11"/>
  <c r="M1011" i="11"/>
  <c r="M1010" i="11"/>
  <c r="M1009" i="11"/>
  <c r="M1008" i="11"/>
  <c r="M1007" i="11"/>
  <c r="M1006" i="11"/>
  <c r="M1005" i="11"/>
  <c r="M1004" i="11"/>
  <c r="M1003" i="11"/>
  <c r="M1002" i="11"/>
  <c r="M1001" i="11"/>
  <c r="M1000" i="11"/>
  <c r="M999" i="11"/>
  <c r="M998" i="11"/>
  <c r="M997" i="11"/>
  <c r="M996" i="11"/>
  <c r="M995" i="11"/>
  <c r="M994" i="11"/>
  <c r="M993" i="11"/>
  <c r="M992" i="11"/>
  <c r="M991" i="11"/>
  <c r="M990" i="11"/>
  <c r="M989" i="11"/>
  <c r="M988" i="11"/>
  <c r="M987" i="11"/>
  <c r="M986" i="11"/>
  <c r="M985" i="11"/>
  <c r="M984" i="11"/>
  <c r="M983" i="11"/>
  <c r="M982" i="11"/>
  <c r="M981" i="11"/>
  <c r="M980" i="11"/>
  <c r="M979" i="11"/>
  <c r="M978" i="11"/>
  <c r="M977" i="11"/>
  <c r="M976" i="11"/>
  <c r="M975" i="11"/>
  <c r="M974" i="11"/>
  <c r="M973" i="11"/>
  <c r="M972" i="11"/>
  <c r="M971" i="11"/>
  <c r="M970" i="11"/>
  <c r="M969" i="11"/>
  <c r="M968" i="11"/>
  <c r="M967" i="11"/>
  <c r="M966" i="11"/>
  <c r="M965" i="11"/>
  <c r="M964" i="11"/>
  <c r="M963" i="11"/>
  <c r="M962" i="11"/>
  <c r="M961" i="11"/>
  <c r="M960" i="11"/>
  <c r="M959" i="11"/>
  <c r="M958" i="11"/>
  <c r="M957" i="11"/>
  <c r="M956" i="11"/>
  <c r="M955" i="11"/>
  <c r="M954" i="11"/>
  <c r="M953" i="11"/>
  <c r="M952" i="11"/>
  <c r="M951" i="11"/>
  <c r="M950" i="11"/>
  <c r="M949" i="11"/>
  <c r="M948" i="11"/>
  <c r="M947" i="11"/>
  <c r="M946" i="11"/>
  <c r="M945" i="11"/>
  <c r="M944" i="11"/>
  <c r="M943" i="11"/>
  <c r="M942" i="11"/>
  <c r="M941" i="11"/>
  <c r="M940" i="11"/>
  <c r="M939" i="11"/>
  <c r="M938" i="11"/>
  <c r="M937" i="11"/>
  <c r="M936" i="11"/>
  <c r="M935" i="11"/>
  <c r="M934" i="11"/>
  <c r="M933" i="11"/>
  <c r="M932" i="11"/>
  <c r="M931" i="11"/>
  <c r="M930" i="11"/>
  <c r="M929" i="11"/>
  <c r="M928" i="11"/>
  <c r="M927" i="11"/>
  <c r="M926" i="11"/>
  <c r="M925" i="11"/>
  <c r="M924" i="11"/>
  <c r="M923" i="11"/>
  <c r="M922" i="11"/>
  <c r="M921" i="11"/>
  <c r="M920" i="11"/>
  <c r="M919" i="11"/>
  <c r="M918" i="11"/>
  <c r="M917" i="11"/>
  <c r="M916" i="11"/>
  <c r="M915" i="11"/>
  <c r="M914" i="11"/>
  <c r="M913" i="11"/>
  <c r="M912" i="11"/>
  <c r="M911" i="11"/>
  <c r="M910" i="11"/>
  <c r="M909" i="11"/>
  <c r="M908" i="11"/>
  <c r="M907" i="11"/>
  <c r="M906" i="11"/>
  <c r="M905" i="11"/>
  <c r="M904" i="11"/>
  <c r="M903" i="11"/>
  <c r="M902" i="11"/>
  <c r="M901" i="11"/>
  <c r="M900" i="11"/>
  <c r="M899" i="11"/>
  <c r="M898" i="11"/>
  <c r="M897" i="11"/>
  <c r="M896" i="11"/>
  <c r="M895" i="11"/>
  <c r="M894" i="11"/>
  <c r="M893" i="11"/>
  <c r="A893" i="11"/>
  <c r="M892" i="11"/>
  <c r="A892" i="11"/>
  <c r="M891" i="11"/>
  <c r="A891" i="11"/>
  <c r="M890" i="11"/>
  <c r="A890" i="11"/>
  <c r="M889" i="11"/>
  <c r="A889" i="11"/>
  <c r="M888" i="11"/>
  <c r="A888" i="11"/>
  <c r="M887" i="11"/>
  <c r="A887" i="11"/>
  <c r="M886" i="11"/>
  <c r="A886" i="11"/>
  <c r="M885" i="11"/>
  <c r="A885" i="11"/>
  <c r="M884" i="11"/>
  <c r="A884" i="11"/>
  <c r="M883" i="11"/>
  <c r="A883" i="11"/>
  <c r="M882" i="11"/>
  <c r="A882" i="11"/>
  <c r="M881" i="11"/>
  <c r="A881" i="11"/>
  <c r="M880" i="11"/>
  <c r="A880" i="11"/>
  <c r="M879" i="11"/>
  <c r="A879" i="11"/>
  <c r="M878" i="11"/>
  <c r="A878" i="11"/>
  <c r="M877" i="11"/>
  <c r="A877" i="11"/>
  <c r="M876" i="11"/>
  <c r="A876" i="11"/>
  <c r="M875" i="11"/>
  <c r="A875" i="11"/>
  <c r="M874" i="11"/>
  <c r="A874" i="11"/>
  <c r="M873" i="11"/>
  <c r="A873" i="11"/>
  <c r="M872" i="11"/>
  <c r="A872" i="11"/>
  <c r="M871" i="11"/>
  <c r="A871" i="11"/>
  <c r="M870" i="11"/>
  <c r="A870" i="11"/>
  <c r="M869" i="11"/>
  <c r="A869" i="11"/>
  <c r="M868" i="11"/>
  <c r="A868" i="11"/>
  <c r="M867" i="11"/>
  <c r="A867" i="11"/>
  <c r="M866" i="11"/>
  <c r="A866" i="11"/>
  <c r="M865" i="11"/>
  <c r="A865" i="11"/>
  <c r="M864" i="11"/>
  <c r="A864" i="11"/>
  <c r="M863" i="11"/>
  <c r="A863" i="11"/>
  <c r="M862" i="11"/>
  <c r="A862" i="11"/>
  <c r="M861" i="11"/>
  <c r="A861" i="11"/>
  <c r="M860" i="11"/>
  <c r="A860" i="11"/>
  <c r="M859" i="11"/>
  <c r="A859" i="11"/>
  <c r="M858" i="11"/>
  <c r="A858" i="11"/>
  <c r="M857" i="11"/>
  <c r="A857" i="11"/>
  <c r="M856" i="11"/>
  <c r="A856" i="11"/>
  <c r="M855" i="11"/>
  <c r="A855" i="11"/>
  <c r="M854" i="11"/>
  <c r="A854" i="11"/>
  <c r="M853" i="11"/>
  <c r="A853" i="11"/>
  <c r="M852" i="11"/>
  <c r="A852" i="11"/>
  <c r="M851" i="11"/>
  <c r="A851" i="11"/>
  <c r="M850" i="11"/>
  <c r="A850" i="11"/>
  <c r="M849" i="11"/>
  <c r="A849" i="11"/>
  <c r="M848" i="11"/>
  <c r="A848" i="11"/>
  <c r="M847" i="11"/>
  <c r="A847" i="11"/>
  <c r="M846" i="11"/>
  <c r="A846" i="11"/>
  <c r="M845" i="11"/>
  <c r="A845" i="11"/>
  <c r="M844" i="11"/>
  <c r="A844" i="11"/>
  <c r="M843" i="11"/>
  <c r="A843" i="11"/>
  <c r="M842" i="11"/>
  <c r="A842" i="11"/>
  <c r="M841" i="11"/>
  <c r="A841" i="11"/>
  <c r="M840" i="11"/>
  <c r="A840" i="11"/>
  <c r="M839" i="11"/>
  <c r="A839" i="11"/>
  <c r="M838" i="11"/>
  <c r="A838" i="11"/>
  <c r="M837" i="11"/>
  <c r="A837" i="11"/>
  <c r="M836" i="11"/>
  <c r="A836" i="11"/>
  <c r="M835" i="11"/>
  <c r="A835" i="11"/>
  <c r="M834" i="11"/>
  <c r="A834" i="11"/>
  <c r="M833" i="11"/>
  <c r="A833" i="11"/>
  <c r="M832" i="11"/>
  <c r="A832" i="11"/>
  <c r="M831" i="11"/>
  <c r="A831" i="11"/>
  <c r="M830" i="11"/>
  <c r="A830" i="11"/>
  <c r="M829" i="11"/>
  <c r="A829" i="11"/>
  <c r="M828" i="11"/>
  <c r="A828" i="11"/>
  <c r="M827" i="11"/>
  <c r="A827" i="11"/>
  <c r="M826" i="11"/>
  <c r="A826" i="11"/>
  <c r="M825" i="11"/>
  <c r="A825" i="11"/>
  <c r="M824" i="11"/>
  <c r="A824" i="11"/>
  <c r="M823" i="11"/>
  <c r="A823" i="11"/>
  <c r="M822" i="11"/>
  <c r="A822" i="11"/>
  <c r="M821" i="11"/>
  <c r="A821" i="11"/>
  <c r="M820" i="11"/>
  <c r="A820" i="11"/>
  <c r="M819" i="11"/>
  <c r="A819" i="11"/>
  <c r="M818" i="11"/>
  <c r="A818" i="11"/>
  <c r="M817" i="11"/>
  <c r="A817" i="11"/>
  <c r="M816" i="11"/>
  <c r="A816" i="11"/>
  <c r="M815" i="11"/>
  <c r="A815" i="11"/>
  <c r="M814" i="11"/>
  <c r="A814" i="11"/>
  <c r="M813" i="11"/>
  <c r="A813" i="11"/>
  <c r="M812" i="11"/>
  <c r="A812" i="11"/>
  <c r="M811" i="11"/>
  <c r="A811" i="11"/>
  <c r="M810" i="11"/>
  <c r="A810" i="11"/>
  <c r="M809" i="11"/>
  <c r="A809" i="11"/>
  <c r="M808" i="11"/>
  <c r="A808" i="11"/>
  <c r="M807" i="11"/>
  <c r="A807" i="11"/>
  <c r="M806" i="11"/>
  <c r="A806" i="11"/>
  <c r="M805" i="11"/>
  <c r="A805" i="11"/>
  <c r="M804" i="11"/>
  <c r="A804" i="11"/>
  <c r="M803" i="11"/>
  <c r="A803" i="11"/>
  <c r="M802" i="11"/>
  <c r="A802" i="11"/>
  <c r="M801" i="11"/>
  <c r="A801" i="11"/>
  <c r="M800" i="11"/>
  <c r="A800" i="11"/>
  <c r="M799" i="11"/>
  <c r="A799" i="11"/>
  <c r="M798" i="11"/>
  <c r="A798" i="11"/>
  <c r="M797" i="11"/>
  <c r="A797" i="11"/>
  <c r="M796" i="11"/>
  <c r="A796" i="11"/>
  <c r="M795" i="11"/>
  <c r="A795" i="11"/>
  <c r="M794" i="11"/>
  <c r="A794" i="11"/>
  <c r="M793" i="11"/>
  <c r="A793" i="11"/>
  <c r="M792" i="11"/>
  <c r="A792" i="11"/>
  <c r="M791" i="11"/>
  <c r="A791" i="11"/>
  <c r="M790" i="11"/>
  <c r="A790" i="11"/>
  <c r="M789" i="11"/>
  <c r="A789" i="11"/>
  <c r="M788" i="11"/>
  <c r="A788" i="11"/>
  <c r="M787" i="11"/>
  <c r="A787" i="11"/>
  <c r="M786" i="11"/>
  <c r="A786" i="11"/>
  <c r="M785" i="11"/>
  <c r="A785" i="11"/>
  <c r="M784" i="11"/>
  <c r="A784" i="11"/>
  <c r="M783" i="11"/>
  <c r="A783" i="11"/>
  <c r="M782" i="11"/>
  <c r="A782" i="11"/>
  <c r="M781" i="11"/>
  <c r="A781" i="11"/>
  <c r="M780" i="11"/>
  <c r="A780" i="11"/>
  <c r="M779" i="11"/>
  <c r="A779" i="11"/>
  <c r="M778" i="11"/>
  <c r="A778" i="11"/>
  <c r="M777" i="11"/>
  <c r="A777" i="11"/>
  <c r="M776" i="11"/>
  <c r="A776" i="11"/>
  <c r="M775" i="11"/>
  <c r="A775" i="11"/>
  <c r="M774" i="11"/>
  <c r="A774" i="11"/>
  <c r="M773" i="11"/>
  <c r="A773" i="11"/>
  <c r="M772" i="11"/>
  <c r="A772" i="11"/>
  <c r="M771" i="11"/>
  <c r="A771" i="11"/>
  <c r="M770" i="11"/>
  <c r="A770" i="11"/>
  <c r="M769" i="11"/>
  <c r="A769" i="11"/>
  <c r="M768" i="11"/>
  <c r="A768" i="11"/>
  <c r="M767" i="11"/>
  <c r="A767" i="11"/>
  <c r="M766" i="11"/>
  <c r="A766" i="11"/>
  <c r="M765" i="11"/>
  <c r="A765" i="11"/>
  <c r="M764" i="11"/>
  <c r="A764" i="11"/>
  <c r="M763" i="11"/>
  <c r="A763" i="11"/>
  <c r="M762" i="11"/>
  <c r="A762" i="11"/>
  <c r="M761" i="11"/>
  <c r="A761" i="11"/>
  <c r="M760" i="11"/>
  <c r="A760" i="11"/>
  <c r="M759" i="11"/>
  <c r="A759" i="11"/>
  <c r="M758" i="11"/>
  <c r="A758" i="11"/>
  <c r="M757" i="11"/>
  <c r="A757" i="11"/>
  <c r="M756" i="11"/>
  <c r="A756" i="11"/>
  <c r="M755" i="11"/>
  <c r="A755" i="11"/>
  <c r="M754" i="11"/>
  <c r="A754" i="11"/>
  <c r="M753" i="11"/>
  <c r="A753" i="11"/>
  <c r="M752" i="11"/>
  <c r="A752" i="11"/>
  <c r="M751" i="11"/>
  <c r="A751" i="11"/>
  <c r="M750" i="11"/>
  <c r="A750" i="11"/>
  <c r="M749" i="11"/>
  <c r="A749" i="11"/>
  <c r="M748" i="11"/>
  <c r="A748" i="11"/>
  <c r="M747" i="11"/>
  <c r="A747" i="11"/>
  <c r="M746" i="11"/>
  <c r="A746" i="11"/>
  <c r="M745" i="11"/>
  <c r="A745" i="11"/>
  <c r="M744" i="11"/>
  <c r="A744" i="11"/>
  <c r="M743" i="11"/>
  <c r="A743" i="11"/>
  <c r="M742" i="11"/>
  <c r="A742" i="11"/>
  <c r="M741" i="11"/>
  <c r="A741" i="11"/>
  <c r="M740" i="11"/>
  <c r="A740" i="11"/>
  <c r="M739" i="11"/>
  <c r="A739" i="11"/>
  <c r="M738" i="11"/>
  <c r="A738" i="11"/>
  <c r="M737" i="11"/>
  <c r="A737" i="11"/>
  <c r="M736" i="11"/>
  <c r="A736" i="11"/>
  <c r="M735" i="11"/>
  <c r="A735" i="11"/>
  <c r="M734" i="11"/>
  <c r="A734" i="11"/>
  <c r="M733" i="11"/>
  <c r="A733" i="11"/>
  <c r="M732" i="11"/>
  <c r="A732" i="11"/>
  <c r="M731" i="11"/>
  <c r="A731" i="11"/>
  <c r="M730" i="11"/>
  <c r="A730" i="11"/>
  <c r="M729" i="11"/>
  <c r="A729" i="11"/>
  <c r="M728" i="11"/>
  <c r="A728" i="11"/>
  <c r="M727" i="11"/>
  <c r="A727" i="11"/>
  <c r="M726" i="11"/>
  <c r="A726" i="11"/>
  <c r="M725" i="11"/>
  <c r="A725" i="11"/>
  <c r="M724" i="11"/>
  <c r="A724" i="11"/>
  <c r="M723" i="11"/>
  <c r="A723" i="11"/>
  <c r="M722" i="11"/>
  <c r="A722" i="11"/>
  <c r="M721" i="11"/>
  <c r="A721" i="11"/>
  <c r="M720" i="11"/>
  <c r="A720" i="11"/>
  <c r="M719" i="11"/>
  <c r="A719" i="11"/>
  <c r="M718" i="11"/>
  <c r="A718" i="11"/>
  <c r="M717" i="11"/>
  <c r="A717" i="11"/>
  <c r="M716" i="11"/>
  <c r="A716" i="11"/>
  <c r="M715" i="11"/>
  <c r="A715" i="11"/>
  <c r="M714" i="11"/>
  <c r="A714" i="11"/>
  <c r="M713" i="11"/>
  <c r="A713" i="11"/>
  <c r="M712" i="11"/>
  <c r="A712" i="11"/>
  <c r="M711" i="11"/>
  <c r="A711" i="11"/>
  <c r="M710" i="11"/>
  <c r="A710" i="11"/>
  <c r="M709" i="11"/>
  <c r="A709" i="11"/>
  <c r="M708" i="11"/>
  <c r="A708" i="11"/>
  <c r="M707" i="11"/>
  <c r="A707" i="11"/>
  <c r="M706" i="11"/>
  <c r="A706" i="11"/>
  <c r="M705" i="11"/>
  <c r="A705" i="11"/>
  <c r="M704" i="11"/>
  <c r="A704" i="11"/>
  <c r="M703" i="11"/>
  <c r="A703" i="11"/>
  <c r="M702" i="11"/>
  <c r="A702" i="11"/>
  <c r="M701" i="11"/>
  <c r="A701" i="11"/>
  <c r="M700" i="11"/>
  <c r="A700" i="11"/>
  <c r="M699" i="11"/>
  <c r="A699" i="11"/>
  <c r="M698" i="11"/>
  <c r="A698" i="11"/>
  <c r="M697" i="11"/>
  <c r="A697" i="11"/>
  <c r="M696" i="11"/>
  <c r="A696" i="11"/>
  <c r="M695" i="11"/>
  <c r="A695" i="11"/>
  <c r="M694" i="11"/>
  <c r="A694" i="11"/>
  <c r="M693" i="11"/>
  <c r="A693" i="11"/>
  <c r="M692" i="11"/>
  <c r="A692" i="11"/>
  <c r="M691" i="11"/>
  <c r="A691" i="11"/>
  <c r="M690" i="11"/>
  <c r="A690" i="11"/>
  <c r="M689" i="11"/>
  <c r="A689" i="11"/>
  <c r="M688" i="11"/>
  <c r="A688" i="11"/>
  <c r="M687" i="11"/>
  <c r="A687" i="11"/>
  <c r="M686" i="11"/>
  <c r="A686" i="11"/>
  <c r="M685" i="11"/>
  <c r="A685" i="11"/>
  <c r="M684" i="11"/>
  <c r="A684" i="11"/>
  <c r="M683" i="11"/>
  <c r="A683" i="11"/>
  <c r="M682" i="11"/>
  <c r="A682" i="11"/>
  <c r="M681" i="11"/>
  <c r="A681" i="11"/>
  <c r="M680" i="11"/>
  <c r="A680" i="11"/>
  <c r="M679" i="11"/>
  <c r="A679" i="11"/>
  <c r="M678" i="11"/>
  <c r="A678" i="11"/>
  <c r="M677" i="11"/>
  <c r="A677" i="11"/>
  <c r="M676" i="11"/>
  <c r="A676" i="11"/>
  <c r="M675" i="11"/>
  <c r="A675" i="11"/>
  <c r="M674" i="11"/>
  <c r="A674" i="11"/>
  <c r="M673" i="11"/>
  <c r="A673" i="11"/>
  <c r="M672" i="11"/>
  <c r="A672" i="11"/>
  <c r="M671" i="11"/>
  <c r="A671" i="11"/>
  <c r="M670" i="11"/>
  <c r="A670" i="11"/>
  <c r="M669" i="11"/>
  <c r="A669" i="11"/>
  <c r="M668" i="11"/>
  <c r="A668" i="11"/>
  <c r="M667" i="11"/>
  <c r="A667" i="11"/>
  <c r="M666" i="11"/>
  <c r="A666" i="11"/>
  <c r="M665" i="11"/>
  <c r="A665" i="11"/>
  <c r="M664" i="11"/>
  <c r="A664" i="11"/>
  <c r="M663" i="11"/>
  <c r="A663" i="11"/>
  <c r="M662" i="11"/>
  <c r="A662" i="11"/>
  <c r="M661" i="11"/>
  <c r="A661" i="11"/>
  <c r="M660" i="11"/>
  <c r="A660" i="11"/>
  <c r="M659" i="11"/>
  <c r="A659" i="11"/>
  <c r="M658" i="11"/>
  <c r="A658" i="11"/>
  <c r="M657" i="11"/>
  <c r="A657" i="11"/>
  <c r="M656" i="11"/>
  <c r="A656" i="11"/>
  <c r="M655" i="11"/>
  <c r="A655" i="11"/>
  <c r="M654" i="11"/>
  <c r="A654" i="11"/>
  <c r="M653" i="11"/>
  <c r="A653" i="11"/>
  <c r="M652" i="11"/>
  <c r="A652" i="11"/>
  <c r="M651" i="11"/>
  <c r="A651" i="11"/>
  <c r="M650" i="11"/>
  <c r="A650" i="11"/>
  <c r="M649" i="11"/>
  <c r="A649" i="11"/>
  <c r="M648" i="11"/>
  <c r="A648" i="11"/>
  <c r="M647" i="11"/>
  <c r="A647" i="11"/>
  <c r="M646" i="11"/>
  <c r="A646" i="11"/>
  <c r="M645" i="11"/>
  <c r="A645" i="11"/>
  <c r="M644" i="11"/>
  <c r="A644" i="11"/>
  <c r="M643" i="11"/>
  <c r="A643" i="11"/>
  <c r="M642" i="11"/>
  <c r="A642" i="11"/>
  <c r="M641" i="11"/>
  <c r="A641" i="11"/>
  <c r="M640" i="11"/>
  <c r="A640" i="11"/>
  <c r="M639" i="11"/>
  <c r="A639" i="11"/>
  <c r="M638" i="11"/>
  <c r="A638" i="11"/>
  <c r="M637" i="11"/>
  <c r="A637" i="11"/>
  <c r="M636" i="11"/>
  <c r="A636" i="11"/>
  <c r="M635" i="11"/>
  <c r="A635" i="11"/>
  <c r="M634" i="11"/>
  <c r="A634" i="11"/>
  <c r="M633" i="11"/>
  <c r="A633" i="11"/>
  <c r="M632" i="11"/>
  <c r="A632" i="11"/>
  <c r="M631" i="11"/>
  <c r="A631" i="11"/>
  <c r="M630" i="11"/>
  <c r="A630" i="11"/>
  <c r="M629" i="11"/>
  <c r="A629" i="11"/>
  <c r="M628" i="11"/>
  <c r="A628" i="11"/>
  <c r="M627" i="11"/>
  <c r="A627" i="11"/>
  <c r="M626" i="11"/>
  <c r="A626" i="11"/>
  <c r="M625" i="11"/>
  <c r="A625" i="11"/>
  <c r="M624" i="11"/>
  <c r="A624" i="11"/>
  <c r="M623" i="11"/>
  <c r="A623" i="11"/>
  <c r="M622" i="11"/>
  <c r="A622" i="11"/>
  <c r="M621" i="11"/>
  <c r="A621" i="11"/>
  <c r="M620" i="11"/>
  <c r="A620" i="11"/>
  <c r="M619" i="11"/>
  <c r="A619" i="11"/>
  <c r="M618" i="11"/>
  <c r="A618" i="11"/>
  <c r="M617" i="11"/>
  <c r="A617" i="11"/>
  <c r="M616" i="11"/>
  <c r="A616" i="11"/>
  <c r="M615" i="11"/>
  <c r="A615" i="11"/>
  <c r="M614" i="11"/>
  <c r="A614" i="11"/>
  <c r="M613" i="11"/>
  <c r="A613" i="11"/>
  <c r="M612" i="11"/>
  <c r="A612" i="11"/>
  <c r="M611" i="11"/>
  <c r="A611" i="11"/>
  <c r="M610" i="11"/>
  <c r="A610" i="11"/>
  <c r="M609" i="11"/>
  <c r="A609" i="11"/>
  <c r="M608" i="11"/>
  <c r="A608" i="11"/>
  <c r="M607" i="11"/>
  <c r="A607" i="11"/>
  <c r="M606" i="11"/>
  <c r="A606" i="11"/>
  <c r="M605" i="11"/>
  <c r="A605" i="11"/>
  <c r="M604" i="11"/>
  <c r="A604" i="11"/>
  <c r="M603" i="11"/>
  <c r="A603" i="11"/>
  <c r="M602" i="11"/>
  <c r="A602" i="11"/>
  <c r="M601" i="11"/>
  <c r="A601" i="11"/>
  <c r="M600" i="11"/>
  <c r="A600" i="11"/>
  <c r="M599" i="11"/>
  <c r="A599" i="11"/>
  <c r="M598" i="11"/>
  <c r="A598" i="11"/>
  <c r="M597" i="11"/>
  <c r="A597" i="11"/>
  <c r="M596" i="11"/>
  <c r="A596" i="11"/>
  <c r="M595" i="11"/>
  <c r="A595" i="11"/>
  <c r="M594" i="11"/>
  <c r="A594" i="11"/>
  <c r="M593" i="11"/>
  <c r="A593" i="11"/>
  <c r="M592" i="11"/>
  <c r="A592" i="11"/>
  <c r="M591" i="11"/>
  <c r="A591" i="11"/>
  <c r="M590" i="11"/>
  <c r="A590" i="11"/>
  <c r="M589" i="11"/>
  <c r="A589" i="11"/>
  <c r="M588" i="11"/>
  <c r="A588" i="11"/>
  <c r="M587" i="11"/>
  <c r="A587" i="11"/>
  <c r="M586" i="11"/>
  <c r="A586" i="11"/>
  <c r="M585" i="11"/>
  <c r="A585" i="11"/>
  <c r="M584" i="11"/>
  <c r="A584" i="11"/>
  <c r="M583" i="11"/>
  <c r="A583" i="11"/>
  <c r="M582" i="11"/>
  <c r="A582" i="11"/>
  <c r="M581" i="11"/>
  <c r="A581" i="11"/>
  <c r="M580" i="11"/>
  <c r="A580" i="11"/>
  <c r="M579" i="11"/>
  <c r="A579" i="11"/>
  <c r="M578" i="11"/>
  <c r="A578" i="11"/>
  <c r="M577" i="11"/>
  <c r="A577" i="11"/>
  <c r="M576" i="11"/>
  <c r="A576" i="11"/>
  <c r="M575" i="11"/>
  <c r="A575" i="11"/>
  <c r="M574" i="11"/>
  <c r="A574" i="11"/>
  <c r="M573" i="11"/>
  <c r="A573" i="11"/>
  <c r="M572" i="11"/>
  <c r="A572" i="11"/>
  <c r="M571" i="11"/>
  <c r="A571" i="11"/>
  <c r="M570" i="11"/>
  <c r="A570" i="11"/>
  <c r="M569" i="11"/>
  <c r="A569" i="11"/>
  <c r="M568" i="11"/>
  <c r="A568" i="11"/>
  <c r="M567" i="11"/>
  <c r="A567" i="11"/>
  <c r="M566" i="11"/>
  <c r="A566" i="11"/>
  <c r="M565" i="11"/>
  <c r="A565" i="11"/>
  <c r="M564" i="11"/>
  <c r="A564" i="11"/>
  <c r="M563" i="11"/>
  <c r="A563" i="11"/>
  <c r="M562" i="11"/>
  <c r="A562" i="11"/>
  <c r="M561" i="11"/>
  <c r="A561" i="11"/>
  <c r="M560" i="11"/>
  <c r="A560" i="11"/>
  <c r="M559" i="11"/>
  <c r="A559" i="11"/>
  <c r="M558" i="11"/>
  <c r="A558" i="11"/>
  <c r="M557" i="11"/>
  <c r="A557" i="11"/>
  <c r="M556" i="11"/>
  <c r="A556" i="11"/>
  <c r="M555" i="11"/>
  <c r="A555" i="11"/>
  <c r="M554" i="11"/>
  <c r="A554" i="11"/>
  <c r="M553" i="11"/>
  <c r="A553" i="11"/>
  <c r="M552" i="11"/>
  <c r="A552" i="11"/>
  <c r="M551" i="11"/>
  <c r="A551" i="11"/>
  <c r="M550" i="11"/>
  <c r="A550" i="11"/>
  <c r="M549" i="11"/>
  <c r="A549" i="11"/>
  <c r="M548" i="11"/>
  <c r="A548" i="11"/>
  <c r="M547" i="11"/>
  <c r="A547" i="11"/>
  <c r="M546" i="11"/>
  <c r="A546" i="11"/>
  <c r="M545" i="11"/>
  <c r="A545" i="11"/>
  <c r="M544" i="11"/>
  <c r="A544" i="11"/>
  <c r="M543" i="11"/>
  <c r="A543" i="11"/>
  <c r="M542" i="11"/>
  <c r="A542" i="11"/>
  <c r="M541" i="11"/>
  <c r="A541" i="11"/>
  <c r="M540" i="11"/>
  <c r="A540" i="11"/>
  <c r="M539" i="11"/>
  <c r="A539" i="11"/>
  <c r="M538" i="11"/>
  <c r="A538" i="11"/>
  <c r="M537" i="11"/>
  <c r="A537" i="11"/>
  <c r="M536" i="11"/>
  <c r="A536" i="11"/>
  <c r="M535" i="11"/>
  <c r="A535" i="11"/>
  <c r="M534" i="11"/>
  <c r="A534" i="11"/>
  <c r="M533" i="11"/>
  <c r="A533" i="11"/>
  <c r="M532" i="11"/>
  <c r="A532" i="11"/>
  <c r="M531" i="11"/>
  <c r="A531" i="11"/>
  <c r="M530" i="11"/>
  <c r="A530" i="11"/>
  <c r="M529" i="11"/>
  <c r="A529" i="11"/>
  <c r="M528" i="11"/>
  <c r="A528" i="11"/>
  <c r="M527" i="11"/>
  <c r="A527" i="11"/>
  <c r="M526" i="11"/>
  <c r="A526" i="11"/>
  <c r="M525" i="11"/>
  <c r="A525" i="11"/>
  <c r="M524" i="11"/>
  <c r="A524" i="11"/>
  <c r="M523" i="11"/>
  <c r="A523" i="11"/>
  <c r="M522" i="11"/>
  <c r="A522" i="11"/>
  <c r="M521" i="11"/>
  <c r="A521" i="11"/>
  <c r="M520" i="11"/>
  <c r="A520" i="11"/>
  <c r="M519" i="11"/>
  <c r="A519" i="11"/>
  <c r="M518" i="11"/>
  <c r="A518" i="11"/>
  <c r="M517" i="11"/>
  <c r="A517" i="11"/>
  <c r="M516" i="11"/>
  <c r="A516" i="11"/>
  <c r="M515" i="11"/>
  <c r="A515" i="11"/>
  <c r="M514" i="11"/>
  <c r="A514" i="11"/>
  <c r="M513" i="11"/>
  <c r="A513" i="11"/>
  <c r="M512" i="11"/>
  <c r="A512" i="11"/>
  <c r="M511" i="11"/>
  <c r="A511" i="11"/>
  <c r="M510" i="11"/>
  <c r="A510" i="11"/>
  <c r="M509" i="11"/>
  <c r="A509" i="11"/>
  <c r="M508" i="11"/>
  <c r="A508" i="11"/>
  <c r="M507" i="11"/>
  <c r="A507" i="11"/>
  <c r="M506" i="11"/>
  <c r="A506" i="11"/>
  <c r="M505" i="11"/>
  <c r="A505" i="11"/>
  <c r="M504" i="11"/>
  <c r="A504" i="11"/>
  <c r="M503" i="11"/>
  <c r="A503" i="11"/>
  <c r="M502" i="11"/>
  <c r="A502" i="11"/>
  <c r="M501" i="11"/>
  <c r="A501" i="11"/>
  <c r="M500" i="11"/>
  <c r="A500" i="11"/>
  <c r="M499" i="11"/>
  <c r="A499" i="11"/>
  <c r="M498" i="11"/>
  <c r="A498" i="11"/>
  <c r="M497" i="11"/>
  <c r="A497" i="11"/>
  <c r="M496" i="11"/>
  <c r="A496" i="11"/>
  <c r="M495" i="11"/>
  <c r="A495" i="11"/>
  <c r="M494" i="11"/>
  <c r="A494" i="11"/>
  <c r="M493" i="11"/>
  <c r="A493" i="11"/>
  <c r="M492" i="11"/>
  <c r="A492" i="11"/>
  <c r="M491" i="11"/>
  <c r="A491" i="11"/>
  <c r="M490" i="11"/>
  <c r="A490" i="11"/>
  <c r="M489" i="11"/>
  <c r="A489" i="11"/>
  <c r="M488" i="11"/>
  <c r="A488" i="11"/>
  <c r="M487" i="11"/>
  <c r="A487" i="11"/>
  <c r="M486" i="11"/>
  <c r="A486" i="11"/>
  <c r="M485" i="11"/>
  <c r="A485" i="11"/>
  <c r="M484" i="11"/>
  <c r="A484" i="11"/>
  <c r="M483" i="11"/>
  <c r="A483" i="11"/>
  <c r="M482" i="11"/>
  <c r="A482" i="11"/>
  <c r="M481" i="11"/>
  <c r="A481" i="11"/>
  <c r="M480" i="11"/>
  <c r="A480" i="11"/>
  <c r="M479" i="11"/>
  <c r="A479" i="11"/>
  <c r="M478" i="11"/>
  <c r="A478" i="11"/>
  <c r="M477" i="11"/>
  <c r="A477" i="11"/>
  <c r="M476" i="11"/>
  <c r="A476" i="11"/>
  <c r="M475" i="11"/>
  <c r="A475" i="11"/>
  <c r="M474" i="11"/>
  <c r="A474" i="11"/>
  <c r="M473" i="11"/>
  <c r="A473" i="11"/>
  <c r="M472" i="11"/>
  <c r="A472" i="11"/>
  <c r="M471" i="11"/>
  <c r="A471" i="11"/>
  <c r="M470" i="11"/>
  <c r="A470" i="11"/>
  <c r="M469" i="11"/>
  <c r="A469" i="11"/>
  <c r="M468" i="11"/>
  <c r="A468" i="11"/>
  <c r="M467" i="11"/>
  <c r="A467" i="11"/>
  <c r="M466" i="11"/>
  <c r="A466" i="11"/>
  <c r="M465" i="11"/>
  <c r="A465" i="11"/>
  <c r="M464" i="11"/>
  <c r="A464" i="11"/>
  <c r="M463" i="11"/>
  <c r="A463" i="11"/>
  <c r="M462" i="11"/>
  <c r="A462" i="11"/>
  <c r="M461" i="11"/>
  <c r="A461" i="11"/>
  <c r="M460" i="11"/>
  <c r="A460" i="11"/>
  <c r="M459" i="11"/>
  <c r="A459" i="11"/>
  <c r="M458" i="11"/>
  <c r="A458" i="11"/>
  <c r="M457" i="11"/>
  <c r="A457" i="11"/>
  <c r="M456" i="11"/>
  <c r="A456" i="11"/>
  <c r="M455" i="11"/>
  <c r="A455" i="11"/>
  <c r="M454" i="11"/>
  <c r="A454" i="11"/>
  <c r="M453" i="11"/>
  <c r="A453" i="11"/>
  <c r="M452" i="11"/>
  <c r="A452" i="11"/>
  <c r="M451" i="11"/>
  <c r="A451" i="11"/>
  <c r="M450" i="11"/>
  <c r="A450" i="11"/>
  <c r="M449" i="11"/>
  <c r="A449" i="11"/>
  <c r="M448" i="11"/>
  <c r="A448" i="11"/>
  <c r="M447" i="11"/>
  <c r="A447" i="11"/>
  <c r="M446" i="11"/>
  <c r="A446" i="11"/>
  <c r="M445" i="11"/>
  <c r="A445" i="11"/>
  <c r="M444" i="11"/>
  <c r="A444" i="11"/>
  <c r="M443" i="11"/>
  <c r="A443" i="11"/>
  <c r="M442" i="11"/>
  <c r="A442" i="11"/>
  <c r="M441" i="11"/>
  <c r="A441" i="11"/>
  <c r="M440" i="11"/>
  <c r="A440" i="11"/>
  <c r="M439" i="11"/>
  <c r="A439" i="11"/>
  <c r="M438" i="11"/>
  <c r="A438" i="11"/>
  <c r="M437" i="11"/>
  <c r="A437" i="11"/>
  <c r="M436" i="11"/>
  <c r="A436" i="11"/>
  <c r="M435" i="11"/>
  <c r="A435" i="11"/>
  <c r="M434" i="11"/>
  <c r="A434" i="11"/>
  <c r="M433" i="11"/>
  <c r="A433" i="11"/>
  <c r="M432" i="11"/>
  <c r="A432" i="11"/>
  <c r="M431" i="11"/>
  <c r="A431" i="11"/>
  <c r="M430" i="11"/>
  <c r="A430" i="11"/>
  <c r="M429" i="11"/>
  <c r="A429" i="11"/>
  <c r="M428" i="11"/>
  <c r="A428" i="11"/>
  <c r="M427" i="11"/>
  <c r="A427" i="11"/>
  <c r="M426" i="11"/>
  <c r="A426" i="11"/>
  <c r="M425" i="11"/>
  <c r="A425" i="11"/>
  <c r="M424" i="11"/>
  <c r="A424" i="11"/>
  <c r="M423" i="11"/>
  <c r="A423" i="11"/>
  <c r="M422" i="11"/>
  <c r="A422" i="11"/>
  <c r="M421" i="11"/>
  <c r="A421" i="11"/>
  <c r="M420" i="11"/>
  <c r="A420" i="11"/>
  <c r="M419" i="11"/>
  <c r="A419" i="11"/>
  <c r="M418" i="11"/>
  <c r="A418" i="11"/>
  <c r="M417" i="11"/>
  <c r="A417" i="11"/>
  <c r="M416" i="11"/>
  <c r="A416" i="11"/>
  <c r="M415" i="11"/>
  <c r="A415" i="11"/>
  <c r="M414" i="11"/>
  <c r="A414" i="11"/>
  <c r="M413" i="11"/>
  <c r="A413" i="11"/>
  <c r="M412" i="11"/>
  <c r="A412" i="11"/>
  <c r="M411" i="11"/>
  <c r="A411" i="11"/>
  <c r="M410" i="11"/>
  <c r="A410" i="11"/>
  <c r="M409" i="11"/>
  <c r="A409" i="11"/>
  <c r="M408" i="11"/>
  <c r="A408" i="11"/>
  <c r="M407" i="11"/>
  <c r="A407" i="11"/>
  <c r="M406" i="11"/>
  <c r="A406" i="11"/>
  <c r="M405" i="11"/>
  <c r="A405" i="11"/>
  <c r="M404" i="11"/>
  <c r="A404" i="11"/>
  <c r="M403" i="11"/>
  <c r="A403" i="11"/>
  <c r="M402" i="11"/>
  <c r="A402" i="11"/>
  <c r="M401" i="11"/>
  <c r="A401" i="11"/>
  <c r="M400" i="11"/>
  <c r="A400" i="11"/>
  <c r="M399" i="11"/>
  <c r="A399" i="11"/>
  <c r="M398" i="11"/>
  <c r="A398" i="11"/>
  <c r="M397" i="11"/>
  <c r="A397" i="11"/>
  <c r="M396" i="11"/>
  <c r="A396" i="11"/>
  <c r="M395" i="11"/>
  <c r="A395" i="11"/>
  <c r="M394" i="11"/>
  <c r="A394" i="11"/>
  <c r="M393" i="11"/>
  <c r="A393" i="11"/>
  <c r="M392" i="11"/>
  <c r="A392" i="11"/>
  <c r="M391" i="11"/>
  <c r="A391" i="11"/>
  <c r="M390" i="11"/>
  <c r="A390" i="11"/>
  <c r="M389" i="11"/>
  <c r="A389" i="11"/>
  <c r="M388" i="11"/>
  <c r="A388" i="11"/>
  <c r="M387" i="11"/>
  <c r="A387" i="11"/>
  <c r="M386" i="11"/>
  <c r="A386" i="11"/>
  <c r="M385" i="11"/>
  <c r="A385" i="11"/>
  <c r="M384" i="11"/>
  <c r="A384" i="11"/>
  <c r="M383" i="11"/>
  <c r="A383" i="11"/>
  <c r="M382" i="11"/>
  <c r="A382" i="11"/>
  <c r="M381" i="11"/>
  <c r="A381" i="11"/>
  <c r="M380" i="11"/>
  <c r="A380" i="11"/>
  <c r="M379" i="11"/>
  <c r="A379" i="11"/>
  <c r="M378" i="11"/>
  <c r="A378" i="11"/>
  <c r="M377" i="11"/>
  <c r="A377" i="11"/>
  <c r="M376" i="11"/>
  <c r="A376" i="11"/>
  <c r="M375" i="11"/>
  <c r="A375" i="11"/>
  <c r="M374" i="11"/>
  <c r="A374" i="11"/>
  <c r="M373" i="11"/>
  <c r="A373" i="11"/>
  <c r="M372" i="11"/>
  <c r="A372" i="11"/>
  <c r="M371" i="11"/>
  <c r="A371" i="11"/>
  <c r="M370" i="11"/>
  <c r="A370" i="11"/>
  <c r="M369" i="11"/>
  <c r="A369" i="11"/>
  <c r="M368" i="11"/>
  <c r="A368" i="11"/>
  <c r="M367" i="11"/>
  <c r="A367" i="11"/>
  <c r="M366" i="11"/>
  <c r="A366" i="11"/>
  <c r="M365" i="11"/>
  <c r="A365" i="11"/>
  <c r="M364" i="11"/>
  <c r="A364" i="11"/>
  <c r="M363" i="11"/>
  <c r="A363" i="11"/>
  <c r="M362" i="11"/>
  <c r="A362" i="11"/>
  <c r="M361" i="11"/>
  <c r="A361" i="11"/>
  <c r="M360" i="11"/>
  <c r="A360" i="11"/>
  <c r="M359" i="11"/>
  <c r="A359" i="11"/>
  <c r="M358" i="11"/>
  <c r="A358" i="11"/>
  <c r="M357" i="11"/>
  <c r="A357" i="11"/>
  <c r="M356" i="11"/>
  <c r="A356" i="11"/>
  <c r="M355" i="11"/>
  <c r="A355" i="11"/>
  <c r="M354" i="11"/>
  <c r="A354" i="11"/>
  <c r="M353" i="11"/>
  <c r="A353" i="11"/>
  <c r="M352" i="11"/>
  <c r="A352" i="11"/>
  <c r="M351" i="11"/>
  <c r="A351" i="11"/>
  <c r="M350" i="11"/>
  <c r="A350" i="11"/>
  <c r="M349" i="11"/>
  <c r="A349" i="11"/>
  <c r="M348" i="11"/>
  <c r="A348" i="11"/>
  <c r="M347" i="11"/>
  <c r="A347" i="11"/>
  <c r="M346" i="11"/>
  <c r="A346" i="11"/>
  <c r="M345" i="11"/>
  <c r="A345" i="11"/>
  <c r="M344" i="11"/>
  <c r="A344" i="11"/>
  <c r="M343" i="11"/>
  <c r="A343" i="11"/>
  <c r="M342" i="11"/>
  <c r="A342" i="11"/>
  <c r="M341" i="11"/>
  <c r="A341" i="11"/>
  <c r="M340" i="11"/>
  <c r="A340" i="11"/>
  <c r="M339" i="11"/>
  <c r="A339" i="11"/>
  <c r="M338" i="11"/>
  <c r="A338" i="11"/>
  <c r="M337" i="11"/>
  <c r="A337" i="11"/>
  <c r="M336" i="11"/>
  <c r="A336" i="11"/>
  <c r="M335" i="11"/>
  <c r="A335" i="11"/>
  <c r="M334" i="11"/>
  <c r="A334" i="11"/>
  <c r="M333" i="11"/>
  <c r="A333" i="11"/>
  <c r="M332" i="11"/>
  <c r="A332" i="11"/>
  <c r="M331" i="11"/>
  <c r="A331" i="11"/>
  <c r="M330" i="11"/>
  <c r="A330" i="11"/>
  <c r="M329" i="11"/>
  <c r="A329" i="11"/>
  <c r="M328" i="11"/>
  <c r="A328" i="11"/>
  <c r="M327" i="11"/>
  <c r="A327" i="11"/>
  <c r="M326" i="11"/>
  <c r="A326" i="11"/>
  <c r="M325" i="11"/>
  <c r="A325" i="11"/>
  <c r="M324" i="11"/>
  <c r="A324" i="11"/>
  <c r="M323" i="11"/>
  <c r="A323" i="11"/>
  <c r="M322" i="11"/>
  <c r="A322" i="11"/>
  <c r="M321" i="11"/>
  <c r="A321" i="11"/>
  <c r="M320" i="11"/>
  <c r="A320" i="11"/>
  <c r="M319" i="11"/>
  <c r="A319" i="11"/>
  <c r="M318" i="11"/>
  <c r="A318" i="11"/>
  <c r="M317" i="11"/>
  <c r="A317" i="11"/>
  <c r="M316" i="11"/>
  <c r="A316" i="11"/>
  <c r="M315" i="11"/>
  <c r="A315" i="11"/>
  <c r="M314" i="11"/>
  <c r="A314" i="11"/>
  <c r="M313" i="11"/>
  <c r="A313" i="11"/>
  <c r="M312" i="11"/>
  <c r="A312" i="11"/>
  <c r="M311" i="11"/>
  <c r="A311" i="11"/>
  <c r="M310" i="11"/>
  <c r="A310" i="11"/>
  <c r="M309" i="11"/>
  <c r="A309" i="11"/>
  <c r="M308" i="11"/>
  <c r="A308" i="11"/>
  <c r="M307" i="11"/>
  <c r="A307" i="11"/>
  <c r="M306" i="11"/>
  <c r="A306" i="11"/>
  <c r="M305" i="11"/>
  <c r="A305" i="11"/>
  <c r="M304" i="11"/>
  <c r="A304" i="11"/>
  <c r="M303" i="11"/>
  <c r="A303" i="11"/>
  <c r="M302" i="11"/>
  <c r="A302" i="11"/>
  <c r="M301" i="11"/>
  <c r="A301" i="11"/>
  <c r="M300" i="11"/>
  <c r="A300" i="11"/>
  <c r="M299" i="11"/>
  <c r="A299" i="11"/>
  <c r="M298" i="11"/>
  <c r="A298" i="11"/>
  <c r="M297" i="11"/>
  <c r="A297" i="11"/>
  <c r="M296" i="11"/>
  <c r="A296" i="11"/>
  <c r="M295" i="11"/>
  <c r="A295" i="11"/>
  <c r="M294" i="11"/>
  <c r="A294" i="11"/>
  <c r="M293" i="11"/>
  <c r="A293" i="11"/>
  <c r="M292" i="11"/>
  <c r="A292" i="11"/>
  <c r="M291" i="11"/>
  <c r="A291" i="11"/>
  <c r="M290" i="11"/>
  <c r="A290" i="11"/>
  <c r="M289" i="11"/>
  <c r="A289" i="11"/>
  <c r="M288" i="11"/>
  <c r="A288" i="11"/>
  <c r="M287" i="11"/>
  <c r="A287" i="11"/>
  <c r="M286" i="11"/>
  <c r="A286" i="11"/>
  <c r="M285" i="11"/>
  <c r="A285" i="11"/>
  <c r="M284" i="11"/>
  <c r="A284" i="11"/>
  <c r="M283" i="11"/>
  <c r="A283" i="11"/>
  <c r="M282" i="11"/>
  <c r="A282" i="11"/>
  <c r="M281" i="11"/>
  <c r="A281" i="11"/>
  <c r="M280" i="11"/>
  <c r="A280" i="11"/>
  <c r="M279" i="11"/>
  <c r="A279" i="11"/>
  <c r="M278" i="11"/>
  <c r="A278" i="11"/>
  <c r="M277" i="11"/>
  <c r="A277" i="11"/>
  <c r="M276" i="11"/>
  <c r="A276" i="11"/>
  <c r="M275" i="11"/>
  <c r="A275" i="11"/>
  <c r="M274" i="11"/>
  <c r="A274" i="11"/>
  <c r="M273" i="11"/>
  <c r="A273" i="11"/>
  <c r="M272" i="11"/>
  <c r="A272" i="11"/>
  <c r="M271" i="11"/>
  <c r="A271" i="11"/>
  <c r="M270" i="11"/>
  <c r="A270" i="11"/>
  <c r="M269" i="11"/>
  <c r="A269" i="11"/>
  <c r="M268" i="11"/>
  <c r="A268" i="11"/>
  <c r="M267" i="11"/>
  <c r="A267" i="11"/>
  <c r="M266" i="11"/>
  <c r="A266" i="11"/>
  <c r="M265" i="11"/>
  <c r="A265" i="11"/>
  <c r="M264" i="11"/>
  <c r="A264" i="11"/>
  <c r="M263" i="11"/>
  <c r="A263" i="11"/>
  <c r="M262" i="11"/>
  <c r="A262" i="11"/>
  <c r="M261" i="11"/>
  <c r="A261" i="11"/>
  <c r="M260" i="11"/>
  <c r="A260" i="11"/>
  <c r="M259" i="11"/>
  <c r="A259" i="11"/>
  <c r="M258" i="11"/>
  <c r="A258" i="11"/>
  <c r="M257" i="11"/>
  <c r="A257" i="11"/>
  <c r="M256" i="11"/>
  <c r="A256" i="11"/>
  <c r="M255" i="11"/>
  <c r="A255" i="11"/>
  <c r="M254" i="11"/>
  <c r="A254" i="11"/>
  <c r="M253" i="11"/>
  <c r="A253" i="11"/>
  <c r="M252" i="11"/>
  <c r="A252" i="11"/>
  <c r="M251" i="11"/>
  <c r="A251" i="11"/>
  <c r="M250" i="11"/>
  <c r="A250" i="11"/>
  <c r="M249" i="11"/>
  <c r="A249" i="11"/>
  <c r="M248" i="11"/>
  <c r="A248" i="11"/>
  <c r="M247" i="11"/>
  <c r="A247" i="11"/>
  <c r="M246" i="11"/>
  <c r="A246" i="11"/>
  <c r="M245" i="11"/>
  <c r="A245" i="11"/>
  <c r="M244" i="11"/>
  <c r="A244" i="11"/>
  <c r="M243" i="11"/>
  <c r="A243" i="11"/>
  <c r="M242" i="11"/>
  <c r="A242" i="11"/>
  <c r="M241" i="11"/>
  <c r="A241" i="11"/>
  <c r="M240" i="11"/>
  <c r="A240" i="11"/>
  <c r="M239" i="11"/>
  <c r="A239" i="11"/>
  <c r="M238" i="11"/>
  <c r="A238" i="11"/>
  <c r="M237" i="11"/>
  <c r="A237" i="11"/>
  <c r="M236" i="11"/>
  <c r="A236" i="11"/>
  <c r="M235" i="11"/>
  <c r="A235" i="11"/>
  <c r="M234" i="11"/>
  <c r="A234" i="11"/>
  <c r="M233" i="11"/>
  <c r="A233" i="11"/>
  <c r="M232" i="11"/>
  <c r="A232" i="11"/>
  <c r="M231" i="11"/>
  <c r="A231" i="11"/>
  <c r="M230" i="11"/>
  <c r="A230" i="11"/>
  <c r="M229" i="11"/>
  <c r="A229" i="11"/>
  <c r="M228" i="11"/>
  <c r="A228" i="11"/>
  <c r="M227" i="11"/>
  <c r="A227" i="11"/>
  <c r="M226" i="11"/>
  <c r="A226" i="11"/>
  <c r="M225" i="11"/>
  <c r="A225" i="11"/>
  <c r="M224" i="11"/>
  <c r="A224" i="11"/>
  <c r="M223" i="11"/>
  <c r="A223" i="11"/>
  <c r="M222" i="11"/>
  <c r="A222" i="11"/>
  <c r="M221" i="11"/>
  <c r="A221" i="11"/>
  <c r="M220" i="11"/>
  <c r="A220" i="11"/>
  <c r="M219" i="11"/>
  <c r="A219" i="11"/>
  <c r="M218" i="11"/>
  <c r="A218" i="11"/>
  <c r="M217" i="11"/>
  <c r="A217" i="11"/>
  <c r="M216" i="11"/>
  <c r="A216" i="11"/>
  <c r="M215" i="11"/>
  <c r="A215" i="11"/>
  <c r="M214" i="11"/>
  <c r="A214" i="11"/>
  <c r="M213" i="11"/>
  <c r="A213" i="11"/>
  <c r="M212" i="11"/>
  <c r="A212" i="11"/>
  <c r="M211" i="11"/>
  <c r="A211" i="11"/>
  <c r="M210" i="11"/>
  <c r="A210" i="11"/>
  <c r="M209" i="11"/>
  <c r="A209" i="11"/>
  <c r="M208" i="11"/>
  <c r="A208" i="11"/>
  <c r="M207" i="11"/>
  <c r="A207" i="11"/>
  <c r="M206" i="11"/>
  <c r="A206" i="11"/>
  <c r="M205" i="11"/>
  <c r="A205" i="11"/>
  <c r="M204" i="11"/>
  <c r="A204" i="11"/>
  <c r="M203" i="11"/>
  <c r="A203" i="11"/>
  <c r="M202" i="11"/>
  <c r="A202" i="11"/>
  <c r="M201" i="11"/>
  <c r="A201" i="11"/>
  <c r="M200" i="11"/>
  <c r="A200" i="11"/>
  <c r="M199" i="11"/>
  <c r="A199" i="11"/>
  <c r="M198" i="11"/>
  <c r="A198" i="11"/>
  <c r="M197" i="11"/>
  <c r="A197" i="11"/>
  <c r="M196" i="11"/>
  <c r="A196" i="11"/>
  <c r="M195" i="11"/>
  <c r="A195" i="11"/>
  <c r="M194" i="11"/>
  <c r="A194" i="11"/>
  <c r="M193" i="11"/>
  <c r="A193" i="11"/>
  <c r="M192" i="11"/>
  <c r="A192" i="11"/>
  <c r="M191" i="11"/>
  <c r="A191" i="11"/>
  <c r="M190" i="11"/>
  <c r="A190" i="11"/>
  <c r="M189" i="11"/>
  <c r="A189" i="11"/>
  <c r="M188" i="11"/>
  <c r="A188" i="11"/>
  <c r="M187" i="11"/>
  <c r="A187" i="11"/>
  <c r="M186" i="11"/>
  <c r="A186" i="11"/>
  <c r="M185" i="11"/>
  <c r="A185" i="11"/>
  <c r="M184" i="11"/>
  <c r="A184" i="11"/>
  <c r="M183" i="11"/>
  <c r="A183" i="11"/>
  <c r="M182" i="11"/>
  <c r="A182" i="11"/>
  <c r="M181" i="11"/>
  <c r="A181" i="11"/>
  <c r="M180" i="11"/>
  <c r="A180" i="11"/>
  <c r="M179" i="11"/>
  <c r="A179" i="11"/>
  <c r="M178" i="11"/>
  <c r="A178" i="11"/>
  <c r="M177" i="11"/>
  <c r="A177" i="11"/>
  <c r="M176" i="11"/>
  <c r="A176" i="11"/>
  <c r="M175" i="11"/>
  <c r="A175" i="11"/>
  <c r="M174" i="11"/>
  <c r="A174" i="11"/>
  <c r="M173" i="11"/>
  <c r="A173" i="11"/>
  <c r="M172" i="11"/>
  <c r="A172" i="11"/>
  <c r="M171" i="11"/>
  <c r="A171" i="11"/>
  <c r="M170" i="11"/>
  <c r="A170" i="11"/>
  <c r="M169" i="11"/>
  <c r="A169" i="11"/>
  <c r="M168" i="11"/>
  <c r="A168" i="11"/>
  <c r="M167" i="11"/>
  <c r="A167" i="11"/>
  <c r="M166" i="11"/>
  <c r="A166" i="11"/>
  <c r="M165" i="11"/>
  <c r="A165" i="11"/>
  <c r="M164" i="11"/>
  <c r="A164" i="11"/>
  <c r="M163" i="11"/>
  <c r="A163" i="11"/>
  <c r="M162" i="11"/>
  <c r="A162" i="11"/>
  <c r="M161" i="11"/>
  <c r="A161" i="11"/>
  <c r="M160" i="11"/>
  <c r="A160" i="11"/>
  <c r="M159" i="11"/>
  <c r="A159" i="11"/>
  <c r="M158" i="11"/>
  <c r="A158" i="11"/>
  <c r="M157" i="11"/>
  <c r="A157" i="11"/>
  <c r="M156" i="11"/>
  <c r="A156" i="11"/>
  <c r="M155" i="11"/>
  <c r="A155" i="11"/>
  <c r="M154" i="11"/>
  <c r="A154" i="11"/>
  <c r="M153" i="11"/>
  <c r="A153" i="11"/>
  <c r="M152" i="11"/>
  <c r="A152" i="11"/>
  <c r="M151" i="11"/>
  <c r="A151" i="11"/>
  <c r="M150" i="11"/>
  <c r="A150" i="11"/>
  <c r="M149" i="11"/>
  <c r="A149" i="11"/>
  <c r="M148" i="11"/>
  <c r="A148" i="11"/>
  <c r="M147" i="11"/>
  <c r="A147" i="11"/>
  <c r="M146" i="11"/>
  <c r="A146" i="11"/>
  <c r="M145" i="11"/>
  <c r="A145" i="11"/>
  <c r="M144" i="11"/>
  <c r="A144" i="11"/>
  <c r="M143" i="11"/>
  <c r="A143" i="11"/>
  <c r="M142" i="11"/>
  <c r="A142" i="11"/>
  <c r="M141" i="11"/>
  <c r="A141" i="11"/>
  <c r="M140" i="11"/>
  <c r="A140" i="11"/>
  <c r="M139" i="11"/>
  <c r="A139" i="11"/>
  <c r="M138" i="11"/>
  <c r="A138" i="11"/>
  <c r="M137" i="11"/>
  <c r="A137" i="11"/>
  <c r="M136" i="11"/>
  <c r="A136" i="11"/>
  <c r="M135" i="11"/>
  <c r="A135" i="11"/>
  <c r="M134" i="11"/>
  <c r="A134" i="11"/>
  <c r="M133" i="11"/>
  <c r="A133" i="11"/>
  <c r="M132" i="11"/>
  <c r="A132" i="11"/>
  <c r="M131" i="11"/>
  <c r="A131" i="11"/>
  <c r="M130" i="11"/>
  <c r="A130" i="11"/>
  <c r="M129" i="11"/>
  <c r="A129" i="11"/>
  <c r="M128" i="11"/>
  <c r="A128" i="11"/>
  <c r="M127" i="11"/>
  <c r="A127" i="11"/>
  <c r="M126" i="11"/>
  <c r="A126" i="11"/>
  <c r="M125" i="11"/>
  <c r="A125" i="11"/>
  <c r="M124" i="11"/>
  <c r="A124" i="11"/>
  <c r="M123" i="11"/>
  <c r="A123" i="11"/>
  <c r="M122" i="11"/>
  <c r="A122" i="11"/>
  <c r="M121" i="11"/>
  <c r="A121" i="11"/>
  <c r="M120" i="11"/>
  <c r="A120" i="11"/>
  <c r="M119" i="11"/>
  <c r="A119" i="11"/>
  <c r="M118" i="11"/>
  <c r="A118" i="11"/>
  <c r="M117" i="11"/>
  <c r="A117" i="11"/>
  <c r="M116" i="11"/>
  <c r="A116" i="11"/>
  <c r="M115" i="11"/>
  <c r="A115" i="11"/>
  <c r="M114" i="11"/>
  <c r="A114" i="11"/>
  <c r="M113" i="11"/>
  <c r="A113" i="11"/>
  <c r="M112" i="11"/>
  <c r="A112" i="11"/>
  <c r="M111" i="11"/>
  <c r="A111" i="11"/>
  <c r="M110" i="11"/>
  <c r="A110" i="11"/>
  <c r="M109" i="11"/>
  <c r="A109" i="11"/>
  <c r="M108" i="11"/>
  <c r="A108" i="11"/>
  <c r="M107" i="11"/>
  <c r="A107" i="11"/>
  <c r="M106" i="11"/>
  <c r="A106" i="11"/>
  <c r="M105" i="11"/>
  <c r="A105" i="11"/>
  <c r="M104" i="11"/>
  <c r="A104" i="11"/>
  <c r="M103" i="11"/>
  <c r="A103" i="11"/>
  <c r="M102" i="11"/>
  <c r="A102" i="11"/>
  <c r="M101" i="11"/>
  <c r="A101" i="11"/>
  <c r="M100" i="11"/>
  <c r="A100" i="11"/>
  <c r="M99" i="11"/>
  <c r="A99" i="11"/>
  <c r="M98" i="11"/>
  <c r="A98" i="11"/>
  <c r="M97" i="11"/>
  <c r="A97" i="11"/>
  <c r="M96" i="11"/>
  <c r="A96" i="11"/>
  <c r="M95" i="11"/>
  <c r="A95" i="11"/>
  <c r="M94" i="11"/>
  <c r="A94" i="11"/>
  <c r="M93" i="11"/>
  <c r="A93" i="11"/>
  <c r="M92" i="11"/>
  <c r="A92" i="11"/>
  <c r="M91" i="11"/>
  <c r="A91" i="11"/>
  <c r="M90" i="11"/>
  <c r="A90" i="11"/>
  <c r="M89" i="11"/>
  <c r="A89" i="11"/>
  <c r="M88" i="11"/>
  <c r="A88" i="11"/>
  <c r="M87" i="11"/>
  <c r="A87" i="11"/>
  <c r="M86" i="11"/>
  <c r="A86" i="11"/>
  <c r="M85" i="11"/>
  <c r="A85" i="11"/>
  <c r="M84" i="11"/>
  <c r="A84" i="11"/>
  <c r="M83" i="11"/>
  <c r="A83" i="11"/>
  <c r="M82" i="11"/>
  <c r="A82" i="11"/>
  <c r="M81" i="11"/>
  <c r="A81" i="11"/>
  <c r="M80" i="11"/>
  <c r="A80" i="11"/>
  <c r="M79" i="11"/>
  <c r="A79" i="11"/>
  <c r="M78" i="11"/>
  <c r="A78" i="11"/>
  <c r="M77" i="11"/>
  <c r="A77" i="11"/>
  <c r="M76" i="11"/>
  <c r="A76" i="11"/>
  <c r="M75" i="11"/>
  <c r="A75" i="11"/>
  <c r="M74" i="11"/>
  <c r="A74" i="11"/>
  <c r="M73" i="11"/>
  <c r="A73" i="11"/>
  <c r="M72" i="11"/>
  <c r="A72" i="11"/>
  <c r="M71" i="11"/>
  <c r="A71" i="11"/>
  <c r="M70" i="11"/>
  <c r="A70" i="11"/>
  <c r="M69" i="11"/>
  <c r="A69" i="11"/>
  <c r="M68" i="11"/>
  <c r="A68" i="11"/>
  <c r="M67" i="11"/>
  <c r="A67" i="11"/>
  <c r="M66" i="11"/>
  <c r="A66" i="11"/>
  <c r="M65" i="11"/>
  <c r="A65" i="11"/>
  <c r="M64" i="11"/>
  <c r="A64" i="11"/>
  <c r="M63" i="11"/>
  <c r="A63" i="11"/>
  <c r="M62" i="11"/>
  <c r="A62" i="11"/>
  <c r="M61" i="11"/>
  <c r="A61" i="11"/>
  <c r="M60" i="11"/>
  <c r="A60" i="11"/>
  <c r="M59" i="11"/>
  <c r="A59" i="11"/>
  <c r="M58" i="11"/>
  <c r="A58" i="11"/>
  <c r="M57" i="11"/>
  <c r="A57" i="11"/>
  <c r="M56" i="11"/>
  <c r="A56" i="11"/>
  <c r="M55" i="11"/>
  <c r="A55" i="11"/>
  <c r="M54" i="11"/>
  <c r="A54" i="11"/>
  <c r="M53" i="11"/>
  <c r="A53" i="11"/>
  <c r="M52" i="11"/>
  <c r="A52" i="11"/>
  <c r="M51" i="11"/>
  <c r="A51" i="11"/>
  <c r="M50" i="11"/>
  <c r="A50" i="11"/>
  <c r="M49" i="11"/>
  <c r="A49" i="11"/>
  <c r="M48" i="11"/>
  <c r="A48" i="11"/>
  <c r="M47" i="11"/>
  <c r="A47" i="11"/>
  <c r="M46" i="11"/>
  <c r="A46" i="11"/>
  <c r="M45" i="11"/>
  <c r="A45" i="11"/>
  <c r="M44" i="11"/>
  <c r="A44" i="11"/>
  <c r="M43" i="11"/>
  <c r="A43" i="11"/>
  <c r="M42" i="11"/>
  <c r="A42" i="11"/>
  <c r="M41" i="11"/>
  <c r="A41" i="11"/>
  <c r="M40" i="11"/>
  <c r="A40" i="11"/>
  <c r="M39" i="11"/>
  <c r="A39" i="11"/>
  <c r="M38" i="11"/>
  <c r="A38" i="11"/>
  <c r="M37" i="11"/>
  <c r="A37" i="11"/>
  <c r="M36" i="11"/>
  <c r="A36" i="11"/>
  <c r="M35" i="11"/>
  <c r="A35" i="11"/>
  <c r="M34" i="11"/>
  <c r="A34" i="11"/>
  <c r="M33" i="11"/>
  <c r="A33" i="11"/>
  <c r="M32" i="11"/>
  <c r="A32" i="11"/>
  <c r="M31" i="11"/>
  <c r="A31" i="11"/>
  <c r="M30" i="11"/>
  <c r="A30" i="11"/>
  <c r="M29" i="11"/>
  <c r="A29" i="11"/>
  <c r="M28" i="11"/>
  <c r="A28" i="11"/>
  <c r="M27" i="11"/>
  <c r="A27" i="11"/>
  <c r="M26" i="11"/>
  <c r="A26" i="11"/>
  <c r="M25" i="11"/>
  <c r="A25" i="11"/>
  <c r="M24" i="11"/>
  <c r="A24" i="11"/>
  <c r="M23" i="11"/>
  <c r="A23" i="11"/>
  <c r="M22" i="11"/>
  <c r="A22" i="11"/>
  <c r="M21" i="11"/>
  <c r="A21" i="11"/>
  <c r="M20" i="11"/>
  <c r="A20" i="11"/>
  <c r="M19" i="11"/>
  <c r="A19" i="11"/>
  <c r="M18" i="11"/>
  <c r="A18" i="11"/>
  <c r="M17" i="11"/>
  <c r="A17" i="11"/>
  <c r="M16" i="11"/>
  <c r="A16" i="11"/>
  <c r="M15" i="11"/>
  <c r="A15" i="11"/>
  <c r="M14" i="11"/>
  <c r="A14" i="11"/>
  <c r="M13" i="11"/>
  <c r="A13" i="11"/>
  <c r="M12" i="11"/>
  <c r="A12" i="11"/>
  <c r="M11" i="11"/>
  <c r="A11" i="11"/>
  <c r="M10" i="11"/>
  <c r="A10" i="11"/>
  <c r="M9" i="11"/>
  <c r="A9" i="11"/>
  <c r="M8" i="11"/>
  <c r="A8" i="11"/>
  <c r="M7" i="11"/>
  <c r="A7" i="11"/>
  <c r="M6" i="11"/>
  <c r="A6" i="11"/>
  <c r="M5" i="11"/>
  <c r="A5" i="11"/>
  <c r="M4" i="11"/>
  <c r="A4" i="11"/>
  <c r="M3" i="11"/>
  <c r="A3" i="11"/>
  <c r="M2" i="11"/>
  <c r="A2" i="11"/>
  <c r="B2" i="1"/>
  <c r="B2" i="10" s="1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2" i="6"/>
  <c r="F4" i="1"/>
  <c r="H4" i="9" s="1"/>
  <c r="E4" i="1"/>
  <c r="G4" i="9" s="1"/>
  <c r="D4" i="1"/>
  <c r="F4" i="10" s="1"/>
  <c r="C4" i="1"/>
  <c r="E4" i="10" s="1"/>
  <c r="J9" i="22" l="1"/>
  <c r="A9" i="22"/>
  <c r="A14" i="22"/>
  <c r="J14" i="22"/>
  <c r="A19" i="22"/>
  <c r="J19" i="22"/>
  <c r="A63" i="22"/>
  <c r="J63" i="22"/>
  <c r="A80" i="22"/>
  <c r="J80" i="22"/>
  <c r="A87" i="22"/>
  <c r="J87" i="22"/>
  <c r="A92" i="22"/>
  <c r="J92" i="22"/>
  <c r="A130" i="22"/>
  <c r="J130" i="22"/>
  <c r="A179" i="22"/>
  <c r="J179" i="22"/>
  <c r="A184" i="22"/>
  <c r="J184" i="22"/>
  <c r="A199" i="22"/>
  <c r="J199" i="22"/>
  <c r="J29" i="22"/>
  <c r="A29" i="22"/>
  <c r="A31" i="22"/>
  <c r="J31" i="22"/>
  <c r="A33" i="22"/>
  <c r="A38" i="22"/>
  <c r="J38" i="22"/>
  <c r="A40" i="22"/>
  <c r="J40" i="22"/>
  <c r="J66" i="22"/>
  <c r="A66" i="22"/>
  <c r="A68" i="22"/>
  <c r="J68" i="22"/>
  <c r="A70" i="22"/>
  <c r="J70" i="22"/>
  <c r="A72" i="22"/>
  <c r="J72" i="22"/>
  <c r="A83" i="22"/>
  <c r="J83" i="22"/>
  <c r="A85" i="22"/>
  <c r="A90" i="22"/>
  <c r="J105" i="22"/>
  <c r="A105" i="22"/>
  <c r="A107" i="22"/>
  <c r="J107" i="22"/>
  <c r="A135" i="22"/>
  <c r="J135" i="22"/>
  <c r="A137" i="22"/>
  <c r="J137" i="22"/>
  <c r="A139" i="22"/>
  <c r="J139" i="22"/>
  <c r="A142" i="22"/>
  <c r="J142" i="22"/>
  <c r="A144" i="22"/>
  <c r="J144" i="22"/>
  <c r="A149" i="22"/>
  <c r="J149" i="22"/>
  <c r="A154" i="22"/>
  <c r="J154" i="22"/>
  <c r="A156" i="22"/>
  <c r="J156" i="22"/>
  <c r="A167" i="22"/>
  <c r="J167" i="22"/>
  <c r="A169" i="22"/>
  <c r="J169" i="22"/>
  <c r="A16" i="22"/>
  <c r="J16" i="22"/>
  <c r="J61" i="22"/>
  <c r="A61" i="22"/>
  <c r="A78" i="22"/>
  <c r="J78" i="22"/>
  <c r="A132" i="22"/>
  <c r="J132" i="22"/>
  <c r="A182" i="22"/>
  <c r="J182" i="22"/>
  <c r="A189" i="22"/>
  <c r="J189" i="22"/>
  <c r="J2" i="22"/>
  <c r="A2" i="22"/>
  <c r="A4" i="22"/>
  <c r="J4" i="22"/>
  <c r="A11" i="22"/>
  <c r="J11" i="22"/>
  <c r="A23" i="22"/>
  <c r="J23" i="22"/>
  <c r="A28" i="22"/>
  <c r="J28" i="22"/>
  <c r="J41" i="22"/>
  <c r="A41" i="22"/>
  <c r="A46" i="22"/>
  <c r="J46" i="22"/>
  <c r="A48" i="22"/>
  <c r="J48" i="22"/>
  <c r="A51" i="22"/>
  <c r="J51" i="22"/>
  <c r="J73" i="22"/>
  <c r="A73" i="22"/>
  <c r="A75" i="22"/>
  <c r="J75" i="22"/>
  <c r="J98" i="22"/>
  <c r="A98" i="22"/>
  <c r="A100" i="22"/>
  <c r="J100" i="22"/>
  <c r="A102" i="22"/>
  <c r="J102" i="22"/>
  <c r="A104" i="22"/>
  <c r="J104" i="22"/>
  <c r="A115" i="22"/>
  <c r="J115" i="22"/>
  <c r="A118" i="22"/>
  <c r="J118" i="22"/>
  <c r="A120" i="22"/>
  <c r="J120" i="22"/>
  <c r="A125" i="22"/>
  <c r="J125" i="22"/>
  <c r="A127" i="22"/>
  <c r="J127" i="22"/>
  <c r="A129" i="22"/>
  <c r="J129" i="22"/>
  <c r="A162" i="22"/>
  <c r="J162" i="22"/>
  <c r="A164" i="22"/>
  <c r="J164" i="22"/>
  <c r="A6" i="22"/>
  <c r="J6" i="22"/>
  <c r="A8" i="22"/>
  <c r="J8" i="22"/>
  <c r="J34" i="22"/>
  <c r="A34" i="22"/>
  <c r="A36" i="22"/>
  <c r="J36" i="22"/>
  <c r="A43" i="22"/>
  <c r="J43" i="22"/>
  <c r="A55" i="22"/>
  <c r="J55" i="22"/>
  <c r="A60" i="22"/>
  <c r="J60" i="22"/>
  <c r="J93" i="22"/>
  <c r="A93" i="22"/>
  <c r="A95" i="22"/>
  <c r="J95" i="22"/>
  <c r="A110" i="22"/>
  <c r="J110" i="22"/>
  <c r="A112" i="22"/>
  <c r="J112" i="22"/>
  <c r="A117" i="22"/>
  <c r="J117" i="22"/>
  <c r="A122" i="22"/>
  <c r="J122" i="22"/>
  <c r="A124" i="22"/>
  <c r="J124" i="22"/>
  <c r="A147" i="22"/>
  <c r="J147" i="22"/>
  <c r="A150" i="22"/>
  <c r="J150" i="22"/>
  <c r="A152" i="22"/>
  <c r="J152" i="22"/>
  <c r="A157" i="22"/>
  <c r="J157" i="22"/>
  <c r="A159" i="22"/>
  <c r="J159" i="22"/>
  <c r="A194" i="22"/>
  <c r="J194" i="22"/>
  <c r="A196" i="22"/>
  <c r="J196" i="22"/>
  <c r="A7" i="22"/>
  <c r="D15" i="10" s="1"/>
  <c r="J7" i="22"/>
  <c r="A12" i="22"/>
  <c r="J12" i="22"/>
  <c r="A22" i="22"/>
  <c r="J22" i="22"/>
  <c r="A24" i="22"/>
  <c r="J24" i="22"/>
  <c r="A27" i="22"/>
  <c r="J27" i="22"/>
  <c r="A39" i="22"/>
  <c r="J39" i="22"/>
  <c r="A44" i="22"/>
  <c r="J44" i="22"/>
  <c r="A54" i="22"/>
  <c r="J54" i="22"/>
  <c r="A56" i="22"/>
  <c r="J56" i="22"/>
  <c r="A59" i="22"/>
  <c r="J59" i="22"/>
  <c r="A71" i="22"/>
  <c r="J71" i="22"/>
  <c r="A76" i="22"/>
  <c r="J76" i="22"/>
  <c r="A86" i="22"/>
  <c r="J86" i="22"/>
  <c r="A88" i="22"/>
  <c r="J88" i="22"/>
  <c r="A91" i="22"/>
  <c r="J91" i="22"/>
  <c r="A103" i="22"/>
  <c r="J103" i="22"/>
  <c r="A108" i="22"/>
  <c r="J108" i="22"/>
  <c r="A123" i="22"/>
  <c r="J123" i="22"/>
  <c r="A126" i="22"/>
  <c r="J126" i="22"/>
  <c r="A128" i="22"/>
  <c r="J128" i="22"/>
  <c r="A133" i="22"/>
  <c r="J133" i="22"/>
  <c r="A138" i="22"/>
  <c r="J138" i="22"/>
  <c r="A140" i="22"/>
  <c r="J140" i="22"/>
  <c r="A143" i="22"/>
  <c r="J143" i="22"/>
  <c r="A145" i="22"/>
  <c r="J145" i="22"/>
  <c r="A155" i="22"/>
  <c r="J155" i="22"/>
  <c r="A158" i="22"/>
  <c r="J158" i="22"/>
  <c r="A160" i="22"/>
  <c r="J160" i="22"/>
  <c r="A165" i="22"/>
  <c r="J165" i="22"/>
  <c r="A170" i="22"/>
  <c r="J170" i="22"/>
  <c r="A172" i="22"/>
  <c r="J172" i="22"/>
  <c r="A175" i="22"/>
  <c r="J175" i="22"/>
  <c r="A177" i="22"/>
  <c r="J177" i="22"/>
  <c r="A187" i="22"/>
  <c r="J187" i="22"/>
  <c r="A190" i="22"/>
  <c r="J190" i="22"/>
  <c r="A192" i="22"/>
  <c r="J192" i="22"/>
  <c r="A197" i="22"/>
  <c r="J197" i="22"/>
  <c r="A161" i="22"/>
  <c r="J161" i="22"/>
  <c r="A171" i="22"/>
  <c r="J171" i="22"/>
  <c r="A174" i="22"/>
  <c r="J174" i="22"/>
  <c r="A176" i="22"/>
  <c r="J176" i="22"/>
  <c r="A181" i="22"/>
  <c r="J181" i="22"/>
  <c r="A186" i="22"/>
  <c r="J186" i="22"/>
  <c r="A188" i="22"/>
  <c r="J188" i="22"/>
  <c r="A191" i="22"/>
  <c r="J191" i="22"/>
  <c r="A193" i="22"/>
  <c r="J193" i="22"/>
  <c r="E7" i="10"/>
  <c r="F7" i="10" s="1"/>
  <c r="A3" i="22"/>
  <c r="J3" i="22"/>
  <c r="A15" i="22"/>
  <c r="J15" i="22"/>
  <c r="A20" i="22"/>
  <c r="J20" i="22"/>
  <c r="A30" i="22"/>
  <c r="J30" i="22"/>
  <c r="A32" i="22"/>
  <c r="J32" i="22"/>
  <c r="A35" i="22"/>
  <c r="J35" i="22"/>
  <c r="A47" i="22"/>
  <c r="J47" i="22"/>
  <c r="A52" i="22"/>
  <c r="J52" i="22"/>
  <c r="A62" i="22"/>
  <c r="J62" i="22"/>
  <c r="A64" i="22"/>
  <c r="J64" i="22"/>
  <c r="A67" i="22"/>
  <c r="J67" i="22"/>
  <c r="A69" i="22"/>
  <c r="A74" i="22"/>
  <c r="A79" i="22"/>
  <c r="J79" i="22"/>
  <c r="A81" i="22"/>
  <c r="A84" i="22"/>
  <c r="J84" i="22"/>
  <c r="A94" i="22"/>
  <c r="J94" i="22"/>
  <c r="A96" i="22"/>
  <c r="J96" i="22"/>
  <c r="A99" i="22"/>
  <c r="J99" i="22"/>
  <c r="A101" i="22"/>
  <c r="A106" i="22"/>
  <c r="A111" i="22"/>
  <c r="J111" i="22"/>
  <c r="A113" i="22"/>
  <c r="A116" i="22"/>
  <c r="J116" i="22"/>
  <c r="A119" i="22"/>
  <c r="J119" i="22"/>
  <c r="A121" i="22"/>
  <c r="J121" i="22"/>
  <c r="A131" i="22"/>
  <c r="J131" i="22"/>
  <c r="A134" i="22"/>
  <c r="J134" i="22"/>
  <c r="A136" i="22"/>
  <c r="J136" i="22"/>
  <c r="A141" i="22"/>
  <c r="J141" i="22"/>
  <c r="A146" i="22"/>
  <c r="J146" i="22"/>
  <c r="A148" i="22"/>
  <c r="J148" i="22"/>
  <c r="A151" i="22"/>
  <c r="J151" i="22"/>
  <c r="A153" i="22"/>
  <c r="J153" i="22"/>
  <c r="A163" i="22"/>
  <c r="J163" i="22"/>
  <c r="A166" i="22"/>
  <c r="J166" i="22"/>
  <c r="A168" i="22"/>
  <c r="J168" i="22"/>
  <c r="A173" i="22"/>
  <c r="J173" i="22"/>
  <c r="A178" i="22"/>
  <c r="J178" i="22"/>
  <c r="A180" i="22"/>
  <c r="J180" i="22"/>
  <c r="A183" i="22"/>
  <c r="J183" i="22"/>
  <c r="A185" i="22"/>
  <c r="J185" i="22"/>
  <c r="A195" i="22"/>
  <c r="J195" i="22"/>
  <c r="A198" i="22"/>
  <c r="J198" i="22"/>
  <c r="H12" i="10"/>
  <c r="D12" i="10"/>
  <c r="D22" i="10" s="1"/>
  <c r="E12" i="10"/>
  <c r="E22" i="10" s="1"/>
  <c r="G12" i="10"/>
  <c r="F12" i="10"/>
  <c r="D7" i="10"/>
  <c r="E6" i="10"/>
  <c r="G4" i="2"/>
  <c r="G4" i="8"/>
  <c r="G4" i="10"/>
  <c r="G15" i="10" s="1"/>
  <c r="G4" i="7"/>
  <c r="H4" i="10"/>
  <c r="H25" i="10" s="1"/>
  <c r="F4" i="7"/>
  <c r="H4" i="2"/>
  <c r="H4" i="8"/>
  <c r="E4" i="2"/>
  <c r="D4" i="7"/>
  <c r="E4" i="8"/>
  <c r="E4" i="9"/>
  <c r="F4" i="2"/>
  <c r="E4" i="7"/>
  <c r="F4" i="8"/>
  <c r="F4" i="9"/>
  <c r="F25" i="10"/>
  <c r="E16" i="10"/>
  <c r="F16" i="10" s="1"/>
  <c r="G21" i="10"/>
  <c r="D26" i="10"/>
  <c r="E26" i="10"/>
  <c r="E25" i="10"/>
  <c r="E21" i="10"/>
  <c r="F21" i="10"/>
  <c r="D25" i="10"/>
  <c r="F26" i="10"/>
  <c r="D21" i="10"/>
  <c r="D16" i="10"/>
  <c r="E15" i="10"/>
  <c r="D6" i="10"/>
  <c r="B2" i="7"/>
  <c r="B2" i="8"/>
  <c r="F28" i="10"/>
  <c r="D24" i="1" s="1"/>
  <c r="E14" i="10"/>
  <c r="C21" i="1" s="1"/>
  <c r="F24" i="10"/>
  <c r="D23" i="1" s="1"/>
  <c r="E28" i="10"/>
  <c r="C24" i="1" s="1"/>
  <c r="F14" i="10"/>
  <c r="D21" i="1" s="1"/>
  <c r="E20" i="10"/>
  <c r="C22" i="1" s="1"/>
  <c r="F10" i="10"/>
  <c r="D20" i="1" s="1"/>
  <c r="E10" i="10"/>
  <c r="C20" i="1" s="1"/>
  <c r="B2" i="9"/>
  <c r="G16" i="9" s="1"/>
  <c r="B2" i="2"/>
  <c r="E24" i="10"/>
  <c r="C23" i="1" s="1"/>
  <c r="F20" i="10"/>
  <c r="D22" i="1" s="1"/>
  <c r="D11" i="10" l="1"/>
  <c r="D18" i="10"/>
  <c r="E18" i="10"/>
  <c r="F18" i="10" s="1"/>
  <c r="G18" i="10"/>
  <c r="G28" i="10"/>
  <c r="E24" i="1" s="1"/>
  <c r="G10" i="10"/>
  <c r="E20" i="1" s="1"/>
  <c r="E11" i="10"/>
  <c r="F11" i="10" s="1"/>
  <c r="F13" i="10" s="1"/>
  <c r="G16" i="10"/>
  <c r="G17" i="10" s="1"/>
  <c r="G19" i="10" s="1"/>
  <c r="G26" i="10"/>
  <c r="E8" i="10"/>
  <c r="H18" i="10"/>
  <c r="D8" i="10"/>
  <c r="F6" i="10"/>
  <c r="F8" i="10" s="1"/>
  <c r="H15" i="10"/>
  <c r="H7" i="10"/>
  <c r="G25" i="10"/>
  <c r="G7" i="10"/>
  <c r="G14" i="8"/>
  <c r="E14" i="1" s="1"/>
  <c r="F15" i="2"/>
  <c r="D6" i="1" s="1"/>
  <c r="G14" i="10"/>
  <c r="E21" i="1" s="1"/>
  <c r="G20" i="10"/>
  <c r="E22" i="1" s="1"/>
  <c r="G11" i="10"/>
  <c r="G24" i="10"/>
  <c r="G29" i="10" s="1"/>
  <c r="E25" i="1" s="1"/>
  <c r="G6" i="10"/>
  <c r="H16" i="9"/>
  <c r="D15" i="9"/>
  <c r="D17" i="9"/>
  <c r="D16" i="9"/>
  <c r="H14" i="10"/>
  <c r="F21" i="1" s="1"/>
  <c r="H20" i="10"/>
  <c r="F22" i="1" s="1"/>
  <c r="H11" i="10"/>
  <c r="H26" i="10"/>
  <c r="H27" i="10" s="1"/>
  <c r="F17" i="9"/>
  <c r="F16" i="9"/>
  <c r="F15" i="9"/>
  <c r="E17" i="9"/>
  <c r="E16" i="9"/>
  <c r="E15" i="9"/>
  <c r="H17" i="9"/>
  <c r="G15" i="9"/>
  <c r="H10" i="10"/>
  <c r="F20" i="1" s="1"/>
  <c r="H24" i="10"/>
  <c r="F23" i="1" s="1"/>
  <c r="H28" i="10"/>
  <c r="F24" i="1" s="1"/>
  <c r="H6" i="10"/>
  <c r="H16" i="10"/>
  <c r="H21" i="10"/>
  <c r="H15" i="9"/>
  <c r="G17" i="9"/>
  <c r="D27" i="10"/>
  <c r="D23" i="10"/>
  <c r="E27" i="10"/>
  <c r="D13" i="10"/>
  <c r="F27" i="10"/>
  <c r="E23" i="10"/>
  <c r="F15" i="10"/>
  <c r="F17" i="10" s="1"/>
  <c r="F19" i="10" s="1"/>
  <c r="E17" i="10"/>
  <c r="D17" i="10"/>
  <c r="F22" i="10"/>
  <c r="F23" i="10" s="1"/>
  <c r="G22" i="9"/>
  <c r="E18" i="1" s="1"/>
  <c r="E11" i="9"/>
  <c r="D11" i="9"/>
  <c r="G6" i="9"/>
  <c r="E6" i="9"/>
  <c r="F11" i="9"/>
  <c r="F6" i="9"/>
  <c r="G11" i="9"/>
  <c r="H11" i="9"/>
  <c r="H6" i="9"/>
  <c r="D6" i="9"/>
  <c r="G10" i="2"/>
  <c r="E5" i="1" s="1"/>
  <c r="H21" i="2"/>
  <c r="D21" i="2"/>
  <c r="E16" i="2"/>
  <c r="E11" i="2"/>
  <c r="F12" i="2"/>
  <c r="F21" i="2"/>
  <c r="G11" i="2"/>
  <c r="D12" i="2"/>
  <c r="F16" i="2"/>
  <c r="G12" i="2"/>
  <c r="G21" i="2"/>
  <c r="H16" i="2"/>
  <c r="D16" i="2"/>
  <c r="H11" i="2"/>
  <c r="D11" i="2"/>
  <c r="E12" i="2"/>
  <c r="G16" i="2"/>
  <c r="H12" i="2"/>
  <c r="E21" i="2"/>
  <c r="F11" i="2"/>
  <c r="E14" i="8"/>
  <c r="C14" i="1" s="1"/>
  <c r="H10" i="8"/>
  <c r="E7" i="8"/>
  <c r="E6" i="8"/>
  <c r="G6" i="8"/>
  <c r="G10" i="8"/>
  <c r="H7" i="8"/>
  <c r="H6" i="8"/>
  <c r="E10" i="8"/>
  <c r="G7" i="8"/>
  <c r="D7" i="8"/>
  <c r="D10" i="8"/>
  <c r="F7" i="8"/>
  <c r="F6" i="8"/>
  <c r="D6" i="8"/>
  <c r="D8" i="8" s="1"/>
  <c r="H14" i="8"/>
  <c r="F14" i="1" s="1"/>
  <c r="D13" i="7"/>
  <c r="C11" i="1" s="1"/>
  <c r="D10" i="7"/>
  <c r="G6" i="7"/>
  <c r="F10" i="7"/>
  <c r="E10" i="7"/>
  <c r="D6" i="7"/>
  <c r="C6" i="7"/>
  <c r="E6" i="7"/>
  <c r="G10" i="7"/>
  <c r="F6" i="7"/>
  <c r="C10" i="7"/>
  <c r="E9" i="7"/>
  <c r="D10" i="1" s="1"/>
  <c r="G9" i="7"/>
  <c r="F10" i="1" s="1"/>
  <c r="H25" i="2"/>
  <c r="F8" i="1" s="1"/>
  <c r="E9" i="8"/>
  <c r="C13" i="1" s="1"/>
  <c r="F9" i="8"/>
  <c r="D13" i="1" s="1"/>
  <c r="F20" i="2"/>
  <c r="D7" i="1" s="1"/>
  <c r="F10" i="2"/>
  <c r="D5" i="1" s="1"/>
  <c r="G13" i="7"/>
  <c r="F11" i="1" s="1"/>
  <c r="E13" i="7"/>
  <c r="D11" i="1" s="1"/>
  <c r="D9" i="7"/>
  <c r="C10" i="1" s="1"/>
  <c r="F9" i="7"/>
  <c r="E10" i="1" s="1"/>
  <c r="H6" i="2"/>
  <c r="H12" i="9" s="1"/>
  <c r="D6" i="2"/>
  <c r="D12" i="9" s="1"/>
  <c r="G6" i="2"/>
  <c r="G12" i="9" s="1"/>
  <c r="F6" i="2"/>
  <c r="F12" i="9" s="1"/>
  <c r="D7" i="2"/>
  <c r="E7" i="2" s="1"/>
  <c r="F7" i="2" s="1"/>
  <c r="G7" i="2" s="1"/>
  <c r="H7" i="2" s="1"/>
  <c r="E6" i="2"/>
  <c r="E12" i="9" s="1"/>
  <c r="F13" i="7"/>
  <c r="E11" i="1" s="1"/>
  <c r="E25" i="2"/>
  <c r="C8" i="1" s="1"/>
  <c r="E20" i="2"/>
  <c r="C7" i="1" s="1"/>
  <c r="H9" i="8"/>
  <c r="F13" i="1" s="1"/>
  <c r="G9" i="8"/>
  <c r="E13" i="1" s="1"/>
  <c r="F14" i="8"/>
  <c r="D14" i="1" s="1"/>
  <c r="H10" i="9"/>
  <c r="F16" i="1" s="1"/>
  <c r="G14" i="9"/>
  <c r="F10" i="9"/>
  <c r="D16" i="1" s="1"/>
  <c r="H22" i="9"/>
  <c r="F18" i="1" s="1"/>
  <c r="E14" i="9"/>
  <c r="C17" i="1" s="1"/>
  <c r="G10" i="9"/>
  <c r="E16" i="1" s="1"/>
  <c r="E10" i="9"/>
  <c r="C16" i="1" s="1"/>
  <c r="H14" i="9"/>
  <c r="F17" i="1" s="1"/>
  <c r="E22" i="9"/>
  <c r="C18" i="1" s="1"/>
  <c r="E29" i="10"/>
  <c r="C25" i="1" s="1"/>
  <c r="F22" i="9"/>
  <c r="D18" i="1" s="1"/>
  <c r="F14" i="9"/>
  <c r="D17" i="1" s="1"/>
  <c r="F29" i="10"/>
  <c r="D25" i="1" s="1"/>
  <c r="G15" i="2"/>
  <c r="E6" i="1" s="1"/>
  <c r="H15" i="2"/>
  <c r="F6" i="1" s="1"/>
  <c r="F25" i="2"/>
  <c r="D8" i="1" s="1"/>
  <c r="G25" i="2"/>
  <c r="E8" i="1" s="1"/>
  <c r="E10" i="2"/>
  <c r="C5" i="1" s="1"/>
  <c r="H20" i="2"/>
  <c r="F7" i="1" s="1"/>
  <c r="E15" i="2"/>
  <c r="C6" i="1" s="1"/>
  <c r="G20" i="2"/>
  <c r="E7" i="1" s="1"/>
  <c r="H10" i="2"/>
  <c r="F5" i="1" s="1"/>
  <c r="G27" i="10" l="1"/>
  <c r="E13" i="10"/>
  <c r="G15" i="8"/>
  <c r="E15" i="1" s="1"/>
  <c r="D19" i="10"/>
  <c r="E19" i="10"/>
  <c r="H17" i="10"/>
  <c r="H19" i="10" s="1"/>
  <c r="H8" i="10"/>
  <c r="H9" i="10" s="1"/>
  <c r="F8" i="8"/>
  <c r="G8" i="10"/>
  <c r="G9" i="10" s="1"/>
  <c r="E23" i="1"/>
  <c r="H29" i="10"/>
  <c r="F25" i="1" s="1"/>
  <c r="H18" i="9"/>
  <c r="E18" i="9"/>
  <c r="G13" i="10"/>
  <c r="F18" i="9"/>
  <c r="F13" i="9"/>
  <c r="H8" i="8"/>
  <c r="E8" i="8"/>
  <c r="G18" i="9"/>
  <c r="D18" i="9"/>
  <c r="E9" i="10"/>
  <c r="F9" i="10"/>
  <c r="G22" i="10"/>
  <c r="G23" i="10" s="1"/>
  <c r="D13" i="9"/>
  <c r="E13" i="9"/>
  <c r="G13" i="9"/>
  <c r="H13" i="9"/>
  <c r="E11" i="8"/>
  <c r="E12" i="8" s="1"/>
  <c r="E13" i="2"/>
  <c r="D11" i="8"/>
  <c r="D12" i="8" s="1"/>
  <c r="D13" i="2"/>
  <c r="G11" i="8"/>
  <c r="G12" i="8" s="1"/>
  <c r="G13" i="2"/>
  <c r="E15" i="8"/>
  <c r="C15" i="1" s="1"/>
  <c r="H7" i="9"/>
  <c r="H19" i="9" s="1"/>
  <c r="G7" i="7"/>
  <c r="H17" i="2"/>
  <c r="H22" i="2" s="1"/>
  <c r="H23" i="2" s="1"/>
  <c r="H13" i="2"/>
  <c r="H11" i="8"/>
  <c r="H12" i="8" s="1"/>
  <c r="G17" i="2"/>
  <c r="G22" i="2" s="1"/>
  <c r="G23" i="2" s="1"/>
  <c r="G7" i="9"/>
  <c r="G19" i="9" s="1"/>
  <c r="F7" i="7"/>
  <c r="F11" i="7" s="1"/>
  <c r="F12" i="7" s="1"/>
  <c r="F11" i="8"/>
  <c r="F13" i="2"/>
  <c r="E7" i="9"/>
  <c r="E19" i="9" s="1"/>
  <c r="E20" i="9" s="1"/>
  <c r="D7" i="7"/>
  <c r="D11" i="7" s="1"/>
  <c r="D12" i="7" s="1"/>
  <c r="E17" i="2"/>
  <c r="E22" i="2" s="1"/>
  <c r="E23" i="2" s="1"/>
  <c r="D7" i="9"/>
  <c r="D19" i="9" s="1"/>
  <c r="C7" i="7"/>
  <c r="C11" i="7" s="1"/>
  <c r="C12" i="7" s="1"/>
  <c r="D17" i="2"/>
  <c r="D22" i="2" s="1"/>
  <c r="D23" i="2" s="1"/>
  <c r="F10" i="8"/>
  <c r="G8" i="8"/>
  <c r="F7" i="9"/>
  <c r="F19" i="9" s="1"/>
  <c r="E7" i="7"/>
  <c r="E11" i="7" s="1"/>
  <c r="E12" i="7" s="1"/>
  <c r="F17" i="2"/>
  <c r="F22" i="2" s="1"/>
  <c r="F23" i="2" s="1"/>
  <c r="F14" i="7"/>
  <c r="E12" i="1" s="1"/>
  <c r="E14" i="7"/>
  <c r="D12" i="1" s="1"/>
  <c r="H15" i="8"/>
  <c r="F15" i="1" s="1"/>
  <c r="F15" i="8"/>
  <c r="D15" i="1" s="1"/>
  <c r="H8" i="2"/>
  <c r="D14" i="7"/>
  <c r="C12" i="1" s="1"/>
  <c r="E8" i="2"/>
  <c r="D8" i="2"/>
  <c r="F8" i="2"/>
  <c r="G23" i="9"/>
  <c r="E19" i="1" s="1"/>
  <c r="E17" i="1"/>
  <c r="G8" i="2"/>
  <c r="G9" i="2" s="1"/>
  <c r="G14" i="7"/>
  <c r="F12" i="1" s="1"/>
  <c r="E23" i="9"/>
  <c r="C19" i="1" s="1"/>
  <c r="F23" i="9"/>
  <c r="D19" i="1" s="1"/>
  <c r="H23" i="9"/>
  <c r="F19" i="1" s="1"/>
  <c r="F20" i="9" l="1"/>
  <c r="H8" i="9"/>
  <c r="H20" i="9"/>
  <c r="G18" i="2"/>
  <c r="E8" i="7"/>
  <c r="D18" i="2"/>
  <c r="H14" i="2"/>
  <c r="D20" i="9"/>
  <c r="F24" i="2"/>
  <c r="D8" i="9"/>
  <c r="H24" i="2"/>
  <c r="G20" i="9"/>
  <c r="G21" i="9" s="1"/>
  <c r="F12" i="8"/>
  <c r="F13" i="8" s="1"/>
  <c r="E18" i="2"/>
  <c r="H22" i="10"/>
  <c r="H23" i="10" s="1"/>
  <c r="H13" i="10"/>
  <c r="G13" i="8"/>
  <c r="E13" i="8"/>
  <c r="H18" i="2"/>
  <c r="E8" i="9"/>
  <c r="C8" i="7"/>
  <c r="F14" i="2"/>
  <c r="G8" i="7"/>
  <c r="G11" i="7"/>
  <c r="G12" i="7" s="1"/>
  <c r="F8" i="9"/>
  <c r="G24" i="2"/>
  <c r="H13" i="8"/>
  <c r="F8" i="7"/>
  <c r="E24" i="2"/>
  <c r="F18" i="2"/>
  <c r="F19" i="2" s="1"/>
  <c r="G8" i="9"/>
  <c r="D8" i="7"/>
  <c r="G14" i="2"/>
  <c r="E14" i="2"/>
  <c r="E9" i="2"/>
  <c r="F9" i="2"/>
  <c r="H9" i="2"/>
  <c r="F21" i="9" l="1"/>
  <c r="G19" i="2"/>
  <c r="H9" i="9"/>
  <c r="E19" i="2"/>
  <c r="E21" i="9"/>
  <c r="F9" i="9"/>
  <c r="H21" i="9"/>
  <c r="G9" i="9"/>
  <c r="E9" i="9"/>
  <c r="H19" i="2"/>
  <c r="H26" i="2" l="1"/>
  <c r="F9" i="1" s="1"/>
  <c r="G26" i="2"/>
  <c r="E9" i="1" s="1"/>
  <c r="F26" i="2"/>
  <c r="D9" i="1" s="1"/>
  <c r="E26" i="2"/>
  <c r="C9" i="1" s="1"/>
</calcChain>
</file>

<file path=xl/sharedStrings.xml><?xml version="1.0" encoding="utf-8"?>
<sst xmlns="http://schemas.openxmlformats.org/spreadsheetml/2006/main" count="31375" uniqueCount="541">
  <si>
    <t>B2 reference</t>
  </si>
  <si>
    <t>B2 carbon</t>
  </si>
  <si>
    <t>B2 biodiversity</t>
  </si>
  <si>
    <t>B2 wood energy</t>
  </si>
  <si>
    <t>EFSOS total</t>
  </si>
  <si>
    <t>Country selected:</t>
  </si>
  <si>
    <t>Score</t>
  </si>
  <si>
    <t>FAWS</t>
  </si>
  <si>
    <t>C1 Forest resources and carbon</t>
  </si>
  <si>
    <t>Average score</t>
  </si>
  <si>
    <t>Country</t>
  </si>
  <si>
    <t>Scenario</t>
  </si>
  <si>
    <t>Year</t>
  </si>
  <si>
    <t>Forest cover</t>
  </si>
  <si>
    <t>Forest area</t>
  </si>
  <si>
    <t>Total land area</t>
  </si>
  <si>
    <t>Score forest cover</t>
  </si>
  <si>
    <t>Score GS</t>
  </si>
  <si>
    <t>Score biomass carbon</t>
  </si>
  <si>
    <t>Score soil carbon</t>
  </si>
  <si>
    <t>Fire vulnerability</t>
  </si>
  <si>
    <t>Wind vulnerability</t>
  </si>
  <si>
    <t>C2 Health and vitality</t>
  </si>
  <si>
    <t>Reference</t>
  </si>
  <si>
    <t>Score fire</t>
  </si>
  <si>
    <t>Score wind</t>
  </si>
  <si>
    <t>Fellings</t>
  </si>
  <si>
    <t>NAI</t>
  </si>
  <si>
    <t>Value of marketed roundwood</t>
  </si>
  <si>
    <t>Growing stock</t>
  </si>
  <si>
    <t>C3 Productive functions</t>
  </si>
  <si>
    <t>Score Fellings/NAI</t>
  </si>
  <si>
    <t>Score marketed</t>
  </si>
  <si>
    <t>Deadwood</t>
  </si>
  <si>
    <t>C4 Biodiversity in forest ecosystems</t>
  </si>
  <si>
    <t>FNAWS</t>
  </si>
  <si>
    <t>Annual change</t>
  </si>
  <si>
    <t>Deadwood/ha</t>
  </si>
  <si>
    <t>Change in deadwood/ha</t>
  </si>
  <si>
    <t>% area &gt;100 years</t>
  </si>
  <si>
    <t>Change in share</t>
  </si>
  <si>
    <t>Forest GDP</t>
  </si>
  <si>
    <t>Total GDP</t>
  </si>
  <si>
    <t>% forest GDP</t>
  </si>
  <si>
    <t>population</t>
  </si>
  <si>
    <t>Apparent consumption</t>
  </si>
  <si>
    <t>% net import</t>
  </si>
  <si>
    <t>Wood energy use</t>
  </si>
  <si>
    <t>Population</t>
  </si>
  <si>
    <t>Wood energy use per head</t>
  </si>
  <si>
    <t>Change</t>
  </si>
  <si>
    <t>Wood products consumption</t>
  </si>
  <si>
    <t>Consumption per head</t>
  </si>
  <si>
    <t>Net import</t>
  </si>
  <si>
    <t>Recreational value/ha</t>
  </si>
  <si>
    <t>Score deadwood</t>
  </si>
  <si>
    <t>Score FNAWS</t>
  </si>
  <si>
    <t>Score old forest</t>
  </si>
  <si>
    <t>C6 Socio-economic functions</t>
  </si>
  <si>
    <t>Score GDP</t>
  </si>
  <si>
    <t>Score wood consumption</t>
  </si>
  <si>
    <t>Score net import</t>
  </si>
  <si>
    <t>Score wood energy use</t>
  </si>
  <si>
    <t>Score recreation</t>
  </si>
  <si>
    <t>Choose scenario 1:</t>
  </si>
  <si>
    <t>Choose scenario 2:</t>
  </si>
  <si>
    <t>Choose scenario 3:</t>
  </si>
  <si>
    <t>Choose scenario 4:</t>
  </si>
  <si>
    <t>Countries</t>
  </si>
  <si>
    <t>RID</t>
  </si>
  <si>
    <t>Scenarios</t>
  </si>
  <si>
    <t>Albania</t>
  </si>
  <si>
    <t>Austria</t>
  </si>
  <si>
    <t>Belarus</t>
  </si>
  <si>
    <t>Belgium</t>
  </si>
  <si>
    <t>Bosnia and Herzegovina</t>
  </si>
  <si>
    <t>Bulgaria</t>
  </si>
  <si>
    <t>Croatia</t>
  </si>
  <si>
    <t>Cyprus</t>
  </si>
  <si>
    <t>Czech Republic</t>
  </si>
  <si>
    <t>Denmark</t>
  </si>
  <si>
    <t>Estonia</t>
  </si>
  <si>
    <t>Finland</t>
  </si>
  <si>
    <t>France</t>
  </si>
  <si>
    <t>Germany</t>
  </si>
  <si>
    <t>Greece</t>
  </si>
  <si>
    <t>Hungary</t>
  </si>
  <si>
    <t>Iceland</t>
  </si>
  <si>
    <t>Ireland</t>
  </si>
  <si>
    <t>Italy</t>
  </si>
  <si>
    <t>Latvia</t>
  </si>
  <si>
    <t>Lithuania</t>
  </si>
  <si>
    <t>Luxembourg</t>
  </si>
  <si>
    <t>Malta</t>
  </si>
  <si>
    <t>Montenegro</t>
  </si>
  <si>
    <t>Netherlands</t>
  </si>
  <si>
    <t>Norway</t>
  </si>
  <si>
    <t>Poland</t>
  </si>
  <si>
    <t>Portugal</t>
  </si>
  <si>
    <t>Republic of Moldova</t>
  </si>
  <si>
    <t>Romania</t>
  </si>
  <si>
    <t>Serbia</t>
  </si>
  <si>
    <t>Slovakia</t>
  </si>
  <si>
    <t>Slovenia</t>
  </si>
  <si>
    <t>Spain</t>
  </si>
  <si>
    <t>Sweden</t>
  </si>
  <si>
    <t>Switzerland</t>
  </si>
  <si>
    <t>The former Yugoslav Republic of Macedonia</t>
  </si>
  <si>
    <t>Turkey</t>
  </si>
  <si>
    <t>Ukraine</t>
  </si>
  <si>
    <t>United Kingdom</t>
  </si>
  <si>
    <t>SouthEast</t>
  </si>
  <si>
    <t>CentWest</t>
  </si>
  <si>
    <t>CentEast</t>
  </si>
  <si>
    <t>North</t>
  </si>
  <si>
    <t>SouthWest</t>
  </si>
  <si>
    <t>EFSOS Total</t>
  </si>
  <si>
    <t>Choose your country:</t>
  </si>
  <si>
    <t>ID</t>
  </si>
  <si>
    <t>Description</t>
  </si>
  <si>
    <t>NUTS</t>
  </si>
  <si>
    <t>NAME</t>
  </si>
  <si>
    <t>Region</t>
  </si>
  <si>
    <t>Step</t>
  </si>
  <si>
    <t>GrStock</t>
  </si>
  <si>
    <t>ForestArea</t>
  </si>
  <si>
    <t>AL</t>
  </si>
  <si>
    <t>AT</t>
  </si>
  <si>
    <t>BA</t>
  </si>
  <si>
    <t>BE</t>
  </si>
  <si>
    <t>BG</t>
  </si>
  <si>
    <t>BY</t>
  </si>
  <si>
    <t>CH</t>
  </si>
  <si>
    <t>CY</t>
  </si>
  <si>
    <t>CZ</t>
  </si>
  <si>
    <t>DE</t>
  </si>
  <si>
    <t>DK</t>
  </si>
  <si>
    <t>EE</t>
  </si>
  <si>
    <t>ES</t>
  </si>
  <si>
    <t>FI</t>
  </si>
  <si>
    <t>FR</t>
  </si>
  <si>
    <t>GR</t>
  </si>
  <si>
    <t>HR</t>
  </si>
  <si>
    <t>HU</t>
  </si>
  <si>
    <t>IE</t>
  </si>
  <si>
    <t>IT</t>
  </si>
  <si>
    <t>LT</t>
  </si>
  <si>
    <t>LU</t>
  </si>
  <si>
    <t>LV</t>
  </si>
  <si>
    <t>MD</t>
  </si>
  <si>
    <t>ME</t>
  </si>
  <si>
    <t>MK</t>
  </si>
  <si>
    <t>NL</t>
  </si>
  <si>
    <t>NO</t>
  </si>
  <si>
    <t>PL</t>
  </si>
  <si>
    <t>PT</t>
  </si>
  <si>
    <t>RO</t>
  </si>
  <si>
    <t>RS</t>
  </si>
  <si>
    <t>SE</t>
  </si>
  <si>
    <t>SI</t>
  </si>
  <si>
    <t>SK</t>
  </si>
  <si>
    <t>TR</t>
  </si>
  <si>
    <t>UA</t>
  </si>
  <si>
    <t>UK</t>
  </si>
  <si>
    <t>B2 referenceSouthEast2005</t>
  </si>
  <si>
    <t>B2 referenceCentWest2005</t>
  </si>
  <si>
    <t>B2 referenceCentEast2005</t>
  </si>
  <si>
    <t>B2 referenceNorth2005</t>
  </si>
  <si>
    <t>B2 referenceSouthWest2005</t>
  </si>
  <si>
    <t>B2 referenceSouthEast2010</t>
  </si>
  <si>
    <t>B2 referenceCentWest2010</t>
  </si>
  <si>
    <t>B2 referenceCentEast2010</t>
  </si>
  <si>
    <t>B2 referenceNorth2010</t>
  </si>
  <si>
    <t>B2 referenceSouthWest2010</t>
  </si>
  <si>
    <t>B2 referenceSouthEast2015</t>
  </si>
  <si>
    <t>B2 referenceCentWest2015</t>
  </si>
  <si>
    <t>B2 referenceCentEast2015</t>
  </si>
  <si>
    <t>B2 referenceNorth2015</t>
  </si>
  <si>
    <t>B2 referenceSouthWest2015</t>
  </si>
  <si>
    <t>B2 referenceSouthEast2020</t>
  </si>
  <si>
    <t>B2 referenceCentWest2020</t>
  </si>
  <si>
    <t>B2 referenceCentEast2020</t>
  </si>
  <si>
    <t>B2 referenceNorth2020</t>
  </si>
  <si>
    <t>B2 referenceSouthWest2020</t>
  </si>
  <si>
    <t>B2 referenceSouthEast2025</t>
  </si>
  <si>
    <t>B2 referenceCentWest2025</t>
  </si>
  <si>
    <t>B2 referenceCentEast2025</t>
  </si>
  <si>
    <t>B2 referenceNorth2025</t>
  </si>
  <si>
    <t>B2 referenceSouthWest2025</t>
  </si>
  <si>
    <t>B2 referenceSouthEast2030</t>
  </si>
  <si>
    <t>B2 referenceCentWest2030</t>
  </si>
  <si>
    <t>B2 referenceCentEast2030</t>
  </si>
  <si>
    <t>B2 referenceNorth2030</t>
  </si>
  <si>
    <t>B2 referenceSouthWest2030</t>
  </si>
  <si>
    <t>B2 carbonSouthEast2005</t>
  </si>
  <si>
    <t>B2 carbonCentWest2005</t>
  </si>
  <si>
    <t>B2 carbonCentEast2005</t>
  </si>
  <si>
    <t>B2 carbonNorth2005</t>
  </si>
  <si>
    <t>B2 carbonSouthWest2005</t>
  </si>
  <si>
    <t>B2 carbonSouthEast2010</t>
  </si>
  <si>
    <t>B2 carbonCentWest2010</t>
  </si>
  <si>
    <t>B2 carbonCentEast2010</t>
  </si>
  <si>
    <t>B2 carbonNorth2010</t>
  </si>
  <si>
    <t>B2 carbonSouthWest2010</t>
  </si>
  <si>
    <t>B2 carbonSouthEast2015</t>
  </si>
  <si>
    <t>B2 carbonCentWest2015</t>
  </si>
  <si>
    <t>B2 carbonCentEast2015</t>
  </si>
  <si>
    <t>B2 carbonNorth2015</t>
  </si>
  <si>
    <t>B2 carbonSouthWest2015</t>
  </si>
  <si>
    <t>B2 carbonSouthEast2020</t>
  </si>
  <si>
    <t>B2 carbonCentWest2020</t>
  </si>
  <si>
    <t>B2 carbonCentEast2020</t>
  </si>
  <si>
    <t>B2 carbonNorth2020</t>
  </si>
  <si>
    <t>B2 carbonSouthWest2020</t>
  </si>
  <si>
    <t>B2 carbonSouthEast2025</t>
  </si>
  <si>
    <t>B2 carbonCentWest2025</t>
  </si>
  <si>
    <t>B2 carbonCentEast2025</t>
  </si>
  <si>
    <t>B2 carbonNorth2025</t>
  </si>
  <si>
    <t>B2 carbonSouthWest2025</t>
  </si>
  <si>
    <t>B2 carbonSouthEast2030</t>
  </si>
  <si>
    <t>B2 carbonCentWest2030</t>
  </si>
  <si>
    <t>B2 carbonCentEast2030</t>
  </si>
  <si>
    <t>B2 carbonNorth2030</t>
  </si>
  <si>
    <t>B2 carbonSouthWest2030</t>
  </si>
  <si>
    <t>B2 wood energySouthEast2005</t>
  </si>
  <si>
    <t>B2 wood energyCentWest2005</t>
  </si>
  <si>
    <t>B2 wood energyCentEast2005</t>
  </si>
  <si>
    <t>B2 wood energyNorth2005</t>
  </si>
  <si>
    <t>B2 wood energySouthWest2005</t>
  </si>
  <si>
    <t>B2 wood energySouthEast2010</t>
  </si>
  <si>
    <t>B2 wood energyCentWest2010</t>
  </si>
  <si>
    <t>B2 wood energyCentEast2010</t>
  </si>
  <si>
    <t>B2 wood energyNorth2010</t>
  </si>
  <si>
    <t>B2 wood energySouthWest2010</t>
  </si>
  <si>
    <t>B2 wood energySouthEast2015</t>
  </si>
  <si>
    <t>B2 wood energyCentWest2015</t>
  </si>
  <si>
    <t>B2 wood energyCentEast2015</t>
  </si>
  <si>
    <t>B2 wood energyNorth2015</t>
  </si>
  <si>
    <t>B2 wood energySouthWest2015</t>
  </si>
  <si>
    <t>B2 wood energySouthEast2020</t>
  </si>
  <si>
    <t>B2 wood energyCentWest2020</t>
  </si>
  <si>
    <t>B2 wood energyCentEast2020</t>
  </si>
  <si>
    <t>B2 wood energyNorth2020</t>
  </si>
  <si>
    <t>B2 wood energySouthWest2020</t>
  </si>
  <si>
    <t>B2 wood energySouthEast2025</t>
  </si>
  <si>
    <t>B2 wood energyCentWest2025</t>
  </si>
  <si>
    <t>B2 wood energyCentEast2025</t>
  </si>
  <si>
    <t>B2 wood energyNorth2025</t>
  </si>
  <si>
    <t>B2 wood energySouthWest2025</t>
  </si>
  <si>
    <t>B2 wood energySouthEast2030</t>
  </si>
  <si>
    <t>B2 wood energyCentWest2030</t>
  </si>
  <si>
    <t>B2 wood energyCentEast2030</t>
  </si>
  <si>
    <t>B2 wood energyNorth2030</t>
  </si>
  <si>
    <t>B2 wood energySouthWest2030</t>
  </si>
  <si>
    <t>B2 biodiversitySouthEast2005</t>
  </si>
  <si>
    <t>B2 biodiversityCentWest2005</t>
  </si>
  <si>
    <t>B2 biodiversityCentEast2005</t>
  </si>
  <si>
    <t>B2 biodiversityNorth2005</t>
  </si>
  <si>
    <t>B2 biodiversitySouthWest2005</t>
  </si>
  <si>
    <t>B2 biodiversitySouthEast2010</t>
  </si>
  <si>
    <t>B2 biodiversityCentWest2010</t>
  </si>
  <si>
    <t>B2 biodiversityCentEast2010</t>
  </si>
  <si>
    <t>B2 biodiversityNorth2010</t>
  </si>
  <si>
    <t>B2 biodiversitySouthWest2010</t>
  </si>
  <si>
    <t>B2 biodiversitySouthEast2015</t>
  </si>
  <si>
    <t>B2 biodiversityCentWest2015</t>
  </si>
  <si>
    <t>B2 biodiversityCentEast2015</t>
  </si>
  <si>
    <t>B2 biodiversityNorth2015</t>
  </si>
  <si>
    <t>B2 biodiversitySouthWest2015</t>
  </si>
  <si>
    <t>B2 biodiversitySouthEast2020</t>
  </si>
  <si>
    <t>B2 biodiversityCentWest2020</t>
  </si>
  <si>
    <t>B2 biodiversityCentEast2020</t>
  </si>
  <si>
    <t>B2 biodiversityNorth2020</t>
  </si>
  <si>
    <t>B2 biodiversitySouthWest2020</t>
  </si>
  <si>
    <t>B2 biodiversitySouthEast2025</t>
  </si>
  <si>
    <t>B2 biodiversityCentWest2025</t>
  </si>
  <si>
    <t>B2 biodiversityCentEast2025</t>
  </si>
  <si>
    <t>B2 biodiversityNorth2025</t>
  </si>
  <si>
    <t>B2 biodiversitySouthWest2025</t>
  </si>
  <si>
    <t>B2 biodiversitySouthEast2030</t>
  </si>
  <si>
    <t>B2 biodiversityCentWest2030</t>
  </si>
  <si>
    <t>B2 biodiversityCentEast2030</t>
  </si>
  <si>
    <t>B2 biodiversityNorth2030</t>
  </si>
  <si>
    <t>B2 biodiversitySouthWest2030</t>
  </si>
  <si>
    <t>B2 referenceEFSOS Total2005</t>
  </si>
  <si>
    <t>B2 referenceEFSOS Total2010</t>
  </si>
  <si>
    <t>B2 referenceEFSOS Total2015</t>
  </si>
  <si>
    <t>B2 referenceEFSOS Total2020</t>
  </si>
  <si>
    <t>B2 referenceEFSOS Total2025</t>
  </si>
  <si>
    <t>B2 referenceEFSOS Total2030</t>
  </si>
  <si>
    <t>B2 carbonEFSOS Total2005</t>
  </si>
  <si>
    <t>B2 carbonEFSOS Total2010</t>
  </si>
  <si>
    <t>B2 carbonEFSOS Total2015</t>
  </si>
  <si>
    <t>B2 carbonEFSOS Total2020</t>
  </si>
  <si>
    <t>B2 carbonEFSOS Total2025</t>
  </si>
  <si>
    <t>B2 carbonEFSOS Total2030</t>
  </si>
  <si>
    <t>B2 wood energyEFSOS Total2005</t>
  </si>
  <si>
    <t>B2 wood energyEFSOS Total2010</t>
  </si>
  <si>
    <t>B2 wood energyEFSOS Total2015</t>
  </si>
  <si>
    <t>B2 wood energyEFSOS Total2020</t>
  </si>
  <si>
    <t>B2 wood energyEFSOS Total2025</t>
  </si>
  <si>
    <t>B2 wood energyEFSOS Total2030</t>
  </si>
  <si>
    <t>B2 biodiversityEFSOS Total2005</t>
  </si>
  <si>
    <t>B2 biodiversityEFSOS Total2010</t>
  </si>
  <si>
    <t>B2 biodiversityEFSOS Total2015</t>
  </si>
  <si>
    <t>B2 biodiversityEFSOS Total2020</t>
  </si>
  <si>
    <t>B2 biodiversityEFSOS Total2025</t>
  </si>
  <si>
    <t>B2 biodiversityEFSOS Total2030</t>
  </si>
  <si>
    <t>TotalBiomass</t>
  </si>
  <si>
    <t>AbovegroundBiomass</t>
  </si>
  <si>
    <t>BelowgroundBiomass</t>
  </si>
  <si>
    <t>Soil</t>
  </si>
  <si>
    <t>FIRE</t>
  </si>
  <si>
    <t>avFIRE</t>
  </si>
  <si>
    <t>Area</t>
  </si>
  <si>
    <t>RecreationScore</t>
  </si>
  <si>
    <t>avRecreationScore</t>
  </si>
  <si>
    <t>WIND</t>
  </si>
  <si>
    <t>avWIND</t>
  </si>
  <si>
    <t>StandingDeadwood</t>
  </si>
  <si>
    <t>DownedDeadwood</t>
  </si>
  <si>
    <t>not available</t>
  </si>
  <si>
    <t>A1 reference</t>
  </si>
  <si>
    <t>B2 energy</t>
  </si>
  <si>
    <t>Area0_20</t>
  </si>
  <si>
    <t>Area21_40</t>
  </si>
  <si>
    <t>Area41_60</t>
  </si>
  <si>
    <t>Area61_80</t>
  </si>
  <si>
    <t>Area81_100</t>
  </si>
  <si>
    <t>Area101_120</t>
  </si>
  <si>
    <t>Area121_140</t>
  </si>
  <si>
    <t>Area141_</t>
  </si>
  <si>
    <t>Land area [1000 ha]</t>
  </si>
  <si>
    <t xml:space="preserve">Forest &amp; OWL </t>
  </si>
  <si>
    <t>population growth rate</t>
  </si>
  <si>
    <t>Total [1000]</t>
  </si>
  <si>
    <t>Density [Population per km2]</t>
  </si>
  <si>
    <t>Forest&amp; OWL per capita [ha]</t>
  </si>
  <si>
    <t>Rural [1000]</t>
  </si>
  <si>
    <t>1000 ha</t>
  </si>
  <si>
    <t>% of land area</t>
  </si>
  <si>
    <t>Georgia</t>
  </si>
  <si>
    <t>Liechtenstein</t>
  </si>
  <si>
    <t>Russian Federation</t>
  </si>
  <si>
    <t>Andorra</t>
  </si>
  <si>
    <t>Holy See</t>
  </si>
  <si>
    <t>n.s.</t>
  </si>
  <si>
    <t xml:space="preserve">Monaco </t>
  </si>
  <si>
    <t>MCPFE</t>
  </si>
  <si>
    <t>EU-27</t>
  </si>
  <si>
    <t>reference</t>
  </si>
  <si>
    <t>TURKE</t>
  </si>
  <si>
    <t>AUSTR</t>
  </si>
  <si>
    <t>BELGI</t>
  </si>
  <si>
    <t>BELRU</t>
  </si>
  <si>
    <t>BOSHE</t>
  </si>
  <si>
    <t>BULGA</t>
  </si>
  <si>
    <t>CROAT</t>
  </si>
  <si>
    <t>CZECH</t>
  </si>
  <si>
    <t>DENMA</t>
  </si>
  <si>
    <t>ESTON</t>
  </si>
  <si>
    <t>FINLA</t>
  </si>
  <si>
    <t>FRANC</t>
  </si>
  <si>
    <t>GERMA</t>
  </si>
  <si>
    <t>GREEC</t>
  </si>
  <si>
    <t>HUNGA</t>
  </si>
  <si>
    <t>IRLAN</t>
  </si>
  <si>
    <t>ITALY</t>
  </si>
  <si>
    <t>LATVI</t>
  </si>
  <si>
    <t>LITHU</t>
  </si>
  <si>
    <t>NETHL</t>
  </si>
  <si>
    <t>NORWA</t>
  </si>
  <si>
    <t>POLAN</t>
  </si>
  <si>
    <t>PORTU</t>
  </si>
  <si>
    <t>ROMAN</t>
  </si>
  <si>
    <t>SERBI</t>
  </si>
  <si>
    <t>SLOVK</t>
  </si>
  <si>
    <t>SLOVN</t>
  </si>
  <si>
    <t>SPAIN</t>
  </si>
  <si>
    <t>SWEDE</t>
  </si>
  <si>
    <t>SWITZ</t>
  </si>
  <si>
    <t>UKING</t>
  </si>
  <si>
    <t>UKRAI</t>
  </si>
  <si>
    <t>OTEUR</t>
  </si>
  <si>
    <t>Gross forest product</t>
  </si>
  <si>
    <t>GDP</t>
  </si>
  <si>
    <t>ConsumptionOfProducts</t>
  </si>
  <si>
    <t>NetImportsOfRoundwood</t>
  </si>
  <si>
    <t>WoodEnergy</t>
  </si>
  <si>
    <t>Consumption</t>
  </si>
  <si>
    <t>Production</t>
  </si>
  <si>
    <t>NetImportProducts</t>
  </si>
  <si>
    <t>Abreviation</t>
  </si>
  <si>
    <t>Full name</t>
  </si>
  <si>
    <t>Other Europe</t>
  </si>
  <si>
    <t>Annual change in forest cover</t>
  </si>
  <si>
    <t>Growing stock/ha</t>
  </si>
  <si>
    <t>Annual change in stock/ha</t>
  </si>
  <si>
    <t>Living carbon stock</t>
  </si>
  <si>
    <t>Annual change in carbon stock/ha</t>
  </si>
  <si>
    <t>Soil carbon stock</t>
  </si>
  <si>
    <t>Soil carbon/ha</t>
  </si>
  <si>
    <t>Annual change in soil carbon stock/ha</t>
  </si>
  <si>
    <t>Living carbon stock/ha</t>
  </si>
  <si>
    <t>Total fire vulnerability</t>
  </si>
  <si>
    <t>Total wind vulnerability</t>
  </si>
  <si>
    <t>100-120</t>
  </si>
  <si>
    <t>120-140</t>
  </si>
  <si>
    <t>&gt;140</t>
  </si>
  <si>
    <t>Total recreational value</t>
  </si>
  <si>
    <t>Net import products</t>
  </si>
  <si>
    <t>Net import roundwood</t>
  </si>
  <si>
    <t>Please go to the tab 'Selection panel' to change the country and/or the selected scenarios</t>
  </si>
  <si>
    <t>EFSOS - countries and regions</t>
  </si>
  <si>
    <t>EFSOS</t>
  </si>
  <si>
    <t>Name</t>
  </si>
  <si>
    <t>region</t>
  </si>
  <si>
    <t>BELARUS</t>
  </si>
  <si>
    <t>CentralEast</t>
  </si>
  <si>
    <t>CZECH REPUBLIC</t>
  </si>
  <si>
    <t>HUNGARY</t>
  </si>
  <si>
    <t>REP MOLDAVIA</t>
  </si>
  <si>
    <t>POLAND</t>
  </si>
  <si>
    <t>ROMANIA</t>
  </si>
  <si>
    <t>SLOVAKIA</t>
  </si>
  <si>
    <t>UKRAINE</t>
  </si>
  <si>
    <t>AUSTRIA</t>
  </si>
  <si>
    <t>CentralWest</t>
  </si>
  <si>
    <t>BELGIUM</t>
  </si>
  <si>
    <t>SWITZERLAND</t>
  </si>
  <si>
    <t>GERMANY</t>
  </si>
  <si>
    <t>FRANCE</t>
  </si>
  <si>
    <t>UNITED KINGDOM</t>
  </si>
  <si>
    <t>IRELAND</t>
  </si>
  <si>
    <t>LUXEMBOURG</t>
  </si>
  <si>
    <t>NETHERLANDS</t>
  </si>
  <si>
    <t>ALBANIA</t>
  </si>
  <si>
    <t>BOSNIA-HERZEG</t>
  </si>
  <si>
    <t>BULGARIA</t>
  </si>
  <si>
    <t>CYPRUS</t>
  </si>
  <si>
    <t>GREECE</t>
  </si>
  <si>
    <t>CROATIA</t>
  </si>
  <si>
    <t>MONTENEGRO</t>
  </si>
  <si>
    <t>MACEDONIA</t>
  </si>
  <si>
    <t>SERBIA</t>
  </si>
  <si>
    <t>SLOVENIA</t>
  </si>
  <si>
    <t>TURKEY</t>
  </si>
  <si>
    <t>MALTA</t>
  </si>
  <si>
    <t>PORTUGAL</t>
  </si>
  <si>
    <t>DENMARK</t>
  </si>
  <si>
    <t>ESTONIA</t>
  </si>
  <si>
    <t>FINLAND</t>
  </si>
  <si>
    <t>ICELAND</t>
  </si>
  <si>
    <t>LITHUANIA</t>
  </si>
  <si>
    <t>LATVIA</t>
  </si>
  <si>
    <t>NORWAY</t>
  </si>
  <si>
    <t>SWEDEN</t>
  </si>
  <si>
    <t>Go directly to:</t>
  </si>
  <si>
    <t>Summary</t>
  </si>
  <si>
    <t>C4 Biodiversity</t>
  </si>
  <si>
    <t>C1 resources</t>
  </si>
  <si>
    <t>C2 health</t>
  </si>
  <si>
    <t>C3 production</t>
  </si>
  <si>
    <t>C4 biodiversity</t>
  </si>
  <si>
    <t>C6 socio-economic</t>
  </si>
  <si>
    <t>Relates to FOREST EUROPE parameter</t>
  </si>
  <si>
    <t>Parameter</t>
  </si>
  <si>
    <t>Unit</t>
  </si>
  <si>
    <t>%</t>
  </si>
  <si>
    <t>%/yr</t>
  </si>
  <si>
    <t>1000 m3</t>
  </si>
  <si>
    <t>m3/ha</t>
  </si>
  <si>
    <t>m3/ha/yr</t>
  </si>
  <si>
    <t>Gg C</t>
  </si>
  <si>
    <t>tonne C/ha</t>
  </si>
  <si>
    <t>tonne C/ha/yr</t>
  </si>
  <si>
    <t>1000 m3/yr</t>
  </si>
  <si>
    <t>EUR/1000 m3</t>
  </si>
  <si>
    <t>1000 EUR</t>
  </si>
  <si>
    <t>EUR/1000 m3/yr</t>
  </si>
  <si>
    <t>t dry matter/ha</t>
  </si>
  <si>
    <t>t dry matter/ha/yr</t>
  </si>
  <si>
    <t>1000 t</t>
  </si>
  <si>
    <t>million EUR</t>
  </si>
  <si>
    <t>1000 m3 RWE</t>
  </si>
  <si>
    <t>m3/head</t>
  </si>
  <si>
    <t>Annual change in growing stock/ha</t>
  </si>
  <si>
    <t>Annual change in living carbon stock/ha</t>
  </si>
  <si>
    <t>Average of forest resources and carbon</t>
  </si>
  <si>
    <t>Annual change in fire vulnerability/ha</t>
  </si>
  <si>
    <t>Annual change in wind vulnerability/ha</t>
  </si>
  <si>
    <t>Average of health and vitality</t>
  </si>
  <si>
    <t>Annual change in ratio of marketed roundwood/growing stock</t>
  </si>
  <si>
    <t>Average of productive functions</t>
  </si>
  <si>
    <t>Annual change in quantity of deadwood/ha</t>
  </si>
  <si>
    <t>Area of forest not available for wood supply in 2030 as percent of total forest area</t>
  </si>
  <si>
    <t>Change in area&gt;100 years of age</t>
  </si>
  <si>
    <t>Average of biodiversity</t>
  </si>
  <si>
    <t>Annual change in share GDP taken by forest sector</t>
  </si>
  <si>
    <t>Annual change in consumption of wood products (roundwood equivalents) per head</t>
  </si>
  <si>
    <t>Annual change in net import as percent of apparent consumption</t>
  </si>
  <si>
    <t>Annual change in wood energy use (roundwood equivalents) per head</t>
  </si>
  <si>
    <t>Annual change in recreational value/ha</t>
  </si>
  <si>
    <t>Average of socio-economic functions</t>
  </si>
  <si>
    <t>1.1 Annual change in forest cover</t>
  </si>
  <si>
    <t>1.2 Annual change in growing stock/ha</t>
  </si>
  <si>
    <t>1.4 Annual change in living carbon stock/ha</t>
  </si>
  <si>
    <t>1.4 Annual change in soil carbon stock/ha</t>
  </si>
  <si>
    <t>2.4 Fire vulnerability/ha in 2030</t>
  </si>
  <si>
    <t>2.4 Wind vulnerability/ha in 2030</t>
  </si>
  <si>
    <t>3.2 Annual change in ratio of marketed roundwood/growing stock</t>
  </si>
  <si>
    <t>4.5 Annual change in quantity of deadwood/ha</t>
  </si>
  <si>
    <t>4.9 Area of forest not available for wood supply in 2030 as percent of total forest area</t>
  </si>
  <si>
    <t>Change in share of forest &gt;100 years of age</t>
  </si>
  <si>
    <t>Forest area &gt;100 years</t>
  </si>
  <si>
    <t>6.2 Annual change in share GDP taken by forest sector</t>
  </si>
  <si>
    <t>6.7 Consumption of wood products (roundwood equivalents) per head in 2030</t>
  </si>
  <si>
    <t>6.8 Net import as percent of apparent consumption in 2030</t>
  </si>
  <si>
    <t>6.9 Wood energy use (roundwood equivalents) per head in 2030</t>
  </si>
  <si>
    <t>6.10 Recreational value/ha</t>
  </si>
  <si>
    <t>Living carbon</t>
  </si>
  <si>
    <t>Soil carbon</t>
  </si>
  <si>
    <t>Average</t>
  </si>
  <si>
    <t>Fire</t>
  </si>
  <si>
    <t>Wind</t>
  </si>
  <si>
    <t>Ratio fellings/NAI</t>
  </si>
  <si>
    <t>Marketed roundwood/growing stock</t>
  </si>
  <si>
    <t>Old forest</t>
  </si>
  <si>
    <t>GDP share</t>
  </si>
  <si>
    <t>Wood product consumption</t>
  </si>
  <si>
    <t>Import</t>
  </si>
  <si>
    <t>Wood energy consumption</t>
  </si>
  <si>
    <t>Recreational value</t>
  </si>
  <si>
    <t>Ratio fellings/net annual increment, 2025-2030</t>
  </si>
  <si>
    <t>Forest area available for wood supply</t>
  </si>
  <si>
    <t>Net annual increment</t>
  </si>
  <si>
    <t>Fellings/net annual increment</t>
  </si>
  <si>
    <t>Value/growing stock</t>
  </si>
  <si>
    <t>3.1 Ratio fellings/net annual increment, 2025-2030</t>
  </si>
  <si>
    <t>Forest area not available for wood supply</t>
  </si>
  <si>
    <t>% forest area not available for wood supply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</si>
</sst>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0.000"/>
    <numFmt numFmtId="167" formatCode="#0"/>
    <numFmt numFmtId="168" formatCode="0.000%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u/>
      <sz val="10"/>
      <color indexed="12"/>
      <name val="Arial"/>
      <family val="2"/>
    </font>
    <font>
      <b/>
      <sz val="12"/>
      <color indexed="18"/>
      <name val="Tahoma"/>
      <family val="2"/>
    </font>
    <font>
      <b/>
      <sz val="10"/>
      <color indexed="18"/>
      <name val="Tahoma"/>
      <family val="2"/>
    </font>
    <font>
      <sz val="11"/>
      <color indexed="62"/>
      <name val="Tahoma"/>
      <family val="2"/>
    </font>
    <font>
      <sz val="10"/>
      <color indexed="62"/>
      <name val="Tahoma"/>
      <family val="2"/>
    </font>
    <font>
      <sz val="12"/>
      <color indexed="8"/>
      <name val="Arial"/>
      <family val="2"/>
    </font>
    <font>
      <sz val="12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</borders>
  <cellStyleXfs count="54">
    <xf numFmtId="0" fontId="0" fillId="0" borderId="0"/>
    <xf numFmtId="9" fontId="3" fillId="0" borderId="0" applyFont="0" applyFill="0" applyBorder="0" applyAlignment="0" applyProtection="0"/>
    <xf numFmtId="0" fontId="8" fillId="0" borderId="0"/>
    <xf numFmtId="0" fontId="7" fillId="0" borderId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2" fillId="12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17" borderId="0" applyNumberFormat="0" applyBorder="0" applyAlignment="0" applyProtection="0"/>
    <xf numFmtId="0" fontId="12" fillId="21" borderId="0" applyNumberFormat="0" applyBorder="0" applyAlignment="0" applyProtection="0"/>
    <xf numFmtId="0" fontId="12" fillId="25" borderId="0" applyNumberFormat="0" applyBorder="0" applyAlignment="0" applyProtection="0"/>
    <xf numFmtId="0" fontId="12" fillId="29" borderId="0" applyNumberFormat="0" applyBorder="0" applyAlignment="0" applyProtection="0"/>
    <xf numFmtId="0" fontId="13" fillId="3" borderId="0" applyNumberFormat="0" applyBorder="0" applyAlignment="0" applyProtection="0"/>
    <xf numFmtId="0" fontId="14" fillId="6" borderId="15" applyNumberFormat="0" applyAlignment="0" applyProtection="0"/>
    <xf numFmtId="0" fontId="15" fillId="7" borderId="18" applyNumberFormat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0" borderId="12" applyNumberFormat="0" applyFill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0" fillId="0" borderId="0" applyNumberFormat="0" applyFill="0" applyBorder="0" applyAlignment="0" applyProtection="0"/>
    <xf numFmtId="0" fontId="21" fillId="5" borderId="15" applyNumberFormat="0" applyAlignment="0" applyProtection="0"/>
    <xf numFmtId="0" fontId="22" fillId="0" borderId="17" applyNumberFormat="0" applyFill="0" applyAlignment="0" applyProtection="0"/>
    <xf numFmtId="0" fontId="23" fillId="4" borderId="0" applyNumberFormat="0" applyBorder="0" applyAlignment="0" applyProtection="0"/>
    <xf numFmtId="0" fontId="7" fillId="0" borderId="0"/>
    <xf numFmtId="0" fontId="11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11" fillId="8" borderId="19" applyNumberFormat="0" applyFont="0" applyAlignment="0" applyProtection="0"/>
    <xf numFmtId="0" fontId="24" fillId="6" borderId="16" applyNumberFormat="0" applyAlignment="0" applyProtection="0"/>
    <xf numFmtId="0" fontId="25" fillId="0" borderId="20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</cellStyleXfs>
  <cellXfs count="138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3" xfId="0" applyFont="1" applyBorder="1"/>
    <xf numFmtId="2" fontId="0" fillId="0" borderId="2" xfId="0" applyNumberFormat="1" applyBorder="1"/>
    <xf numFmtId="0" fontId="0" fillId="0" borderId="4" xfId="0" applyBorder="1"/>
    <xf numFmtId="0" fontId="0" fillId="0" borderId="0" xfId="0" applyBorder="1"/>
    <xf numFmtId="0" fontId="1" fillId="0" borderId="5" xfId="0" applyFont="1" applyBorder="1"/>
    <xf numFmtId="0" fontId="0" fillId="0" borderId="0" xfId="0" applyFill="1" applyBorder="1"/>
    <xf numFmtId="0" fontId="0" fillId="0" borderId="0" xfId="0" applyAlignment="1">
      <alignment vertical="top" wrapText="1"/>
    </xf>
    <xf numFmtId="0" fontId="0" fillId="0" borderId="6" xfId="0" applyBorder="1"/>
    <xf numFmtId="164" fontId="1" fillId="0" borderId="3" xfId="0" applyNumberFormat="1" applyFont="1" applyBorder="1"/>
    <xf numFmtId="0" fontId="0" fillId="0" borderId="7" xfId="0" applyBorder="1"/>
    <xf numFmtId="164" fontId="1" fillId="0" borderId="5" xfId="0" applyNumberFormat="1" applyFont="1" applyBorder="1"/>
    <xf numFmtId="0" fontId="2" fillId="0" borderId="0" xfId="0" applyFont="1" applyBorder="1"/>
    <xf numFmtId="1" fontId="2" fillId="0" borderId="4" xfId="0" applyNumberFormat="1" applyFont="1" applyBorder="1"/>
    <xf numFmtId="1" fontId="2" fillId="0" borderId="0" xfId="0" applyNumberFormat="1" applyFont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164" fontId="1" fillId="0" borderId="11" xfId="0" applyNumberFormat="1" applyFont="1" applyBorder="1"/>
    <xf numFmtId="165" fontId="0" fillId="0" borderId="0" xfId="0" applyNumberFormat="1" applyBorder="1"/>
    <xf numFmtId="165" fontId="0" fillId="0" borderId="10" xfId="0" applyNumberFormat="1" applyBorder="1"/>
    <xf numFmtId="10" fontId="0" fillId="0" borderId="0" xfId="0" applyNumberFormat="1" applyBorder="1"/>
    <xf numFmtId="10" fontId="0" fillId="0" borderId="10" xfId="0" applyNumberFormat="1" applyBorder="1"/>
    <xf numFmtId="0" fontId="0" fillId="0" borderId="3" xfId="0" applyBorder="1"/>
    <xf numFmtId="0" fontId="0" fillId="0" borderId="5" xfId="0" applyBorder="1"/>
    <xf numFmtId="0" fontId="1" fillId="0" borderId="11" xfId="0" applyFont="1" applyBorder="1"/>
    <xf numFmtId="164" fontId="0" fillId="0" borderId="0" xfId="0" applyNumberFormat="1" applyBorder="1"/>
    <xf numFmtId="164" fontId="0" fillId="0" borderId="10" xfId="0" applyNumberFormat="1" applyBorder="1"/>
    <xf numFmtId="2" fontId="0" fillId="0" borderId="0" xfId="0" applyNumberFormat="1" applyBorder="1"/>
    <xf numFmtId="2" fontId="0" fillId="0" borderId="10" xfId="0" applyNumberFormat="1" applyBorder="1"/>
    <xf numFmtId="164" fontId="0" fillId="0" borderId="4" xfId="0" applyNumberFormat="1" applyBorder="1"/>
    <xf numFmtId="164" fontId="0" fillId="0" borderId="9" xfId="0" applyNumberFormat="1" applyBorder="1"/>
    <xf numFmtId="0" fontId="0" fillId="0" borderId="6" xfId="0" applyFont="1" applyBorder="1"/>
    <xf numFmtId="0" fontId="0" fillId="0" borderId="6" xfId="0" applyFill="1" applyBorder="1"/>
    <xf numFmtId="164" fontId="1" fillId="0" borderId="7" xfId="0" applyNumberFormat="1" applyFont="1" applyBorder="1"/>
    <xf numFmtId="164" fontId="1" fillId="0" borderId="8" xfId="0" applyNumberFormat="1" applyFont="1" applyBorder="1"/>
    <xf numFmtId="0" fontId="0" fillId="0" borderId="1" xfId="0" applyBorder="1" applyAlignment="1">
      <alignment vertical="top"/>
    </xf>
    <xf numFmtId="0" fontId="6" fillId="0" borderId="0" xfId="0" applyFont="1"/>
    <xf numFmtId="0" fontId="0" fillId="0" borderId="0" xfId="0" quotePrefix="1" applyNumberFormat="1"/>
    <xf numFmtId="0" fontId="6" fillId="0" borderId="0" xfId="0" applyFont="1" applyAlignment="1">
      <alignment horizontal="right"/>
    </xf>
    <xf numFmtId="0" fontId="7" fillId="0" borderId="0" xfId="0" quotePrefix="1" applyNumberFormat="1" applyFont="1"/>
    <xf numFmtId="0" fontId="0" fillId="0" borderId="0" xfId="0" applyNumberFormat="1" applyFill="1" applyBorder="1"/>
    <xf numFmtId="0" fontId="8" fillId="0" borderId="0" xfId="2" applyFont="1"/>
    <xf numFmtId="0" fontId="8" fillId="0" borderId="0" xfId="2"/>
    <xf numFmtId="0" fontId="7" fillId="0" borderId="0" xfId="3" quotePrefix="1" applyNumberFormat="1"/>
    <xf numFmtId="0" fontId="7" fillId="0" borderId="0" xfId="3"/>
    <xf numFmtId="0" fontId="9" fillId="33" borderId="21" xfId="0" applyFont="1" applyFill="1" applyBorder="1" applyAlignment="1">
      <alignment horizontal="center" vertical="center"/>
    </xf>
    <xf numFmtId="0" fontId="10" fillId="34" borderId="21" xfId="0" applyFont="1" applyFill="1" applyBorder="1"/>
    <xf numFmtId="167" fontId="10" fillId="34" borderId="21" xfId="0" applyNumberFormat="1" applyFont="1" applyFill="1" applyBorder="1"/>
    <xf numFmtId="1" fontId="10" fillId="34" borderId="21" xfId="0" applyNumberFormat="1" applyFont="1" applyFill="1" applyBorder="1"/>
    <xf numFmtId="164" fontId="10" fillId="34" borderId="21" xfId="0" applyNumberFormat="1" applyFont="1" applyFill="1" applyBorder="1"/>
    <xf numFmtId="2" fontId="0" fillId="0" borderId="0" xfId="0" applyNumberFormat="1" applyProtection="1">
      <protection locked="0"/>
    </xf>
    <xf numFmtId="0" fontId="9" fillId="35" borderId="21" xfId="0" applyFont="1" applyFill="1" applyBorder="1"/>
    <xf numFmtId="167" fontId="9" fillId="35" borderId="21" xfId="0" applyNumberFormat="1" applyFont="1" applyFill="1" applyBorder="1"/>
    <xf numFmtId="1" fontId="9" fillId="35" borderId="21" xfId="0" applyNumberFormat="1" applyFont="1" applyFill="1" applyBorder="1"/>
    <xf numFmtId="164" fontId="9" fillId="35" borderId="21" xfId="0" applyNumberFormat="1" applyFont="1" applyFill="1" applyBorder="1"/>
    <xf numFmtId="0" fontId="9" fillId="36" borderId="21" xfId="0" applyFont="1" applyFill="1" applyBorder="1"/>
    <xf numFmtId="167" fontId="9" fillId="36" borderId="21" xfId="0" applyNumberFormat="1" applyFont="1" applyFill="1" applyBorder="1"/>
    <xf numFmtId="1" fontId="9" fillId="36" borderId="21" xfId="0" applyNumberFormat="1" applyFont="1" applyFill="1" applyBorder="1"/>
    <xf numFmtId="164" fontId="9" fillId="36" borderId="21" xfId="0" applyNumberFormat="1" applyFont="1" applyFill="1" applyBorder="1"/>
    <xf numFmtId="0" fontId="9" fillId="37" borderId="21" xfId="0" applyFont="1" applyFill="1" applyBorder="1"/>
    <xf numFmtId="167" fontId="9" fillId="37" borderId="21" xfId="0" applyNumberFormat="1" applyFont="1" applyFill="1" applyBorder="1"/>
    <xf numFmtId="1" fontId="9" fillId="37" borderId="21" xfId="0" applyNumberFormat="1" applyFont="1" applyFill="1" applyBorder="1"/>
    <xf numFmtId="164" fontId="9" fillId="37" borderId="21" xfId="0" applyNumberFormat="1" applyFont="1" applyFill="1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4" fillId="0" borderId="23" xfId="0" applyFont="1" applyBorder="1"/>
    <xf numFmtId="3" fontId="0" fillId="0" borderId="0" xfId="0" applyNumberFormat="1"/>
    <xf numFmtId="0" fontId="4" fillId="0" borderId="22" xfId="0" applyFont="1" applyBorder="1"/>
    <xf numFmtId="10" fontId="0" fillId="0" borderId="0" xfId="0" applyNumberFormat="1"/>
    <xf numFmtId="0" fontId="5" fillId="0" borderId="0" xfId="0" applyFont="1"/>
    <xf numFmtId="1" fontId="0" fillId="0" borderId="4" xfId="0" applyNumberFormat="1" applyBorder="1"/>
    <xf numFmtId="1" fontId="0" fillId="0" borderId="0" xfId="0" applyNumberFormat="1" applyBorder="1"/>
    <xf numFmtId="0" fontId="28" fillId="38" borderId="0" xfId="3" applyFont="1" applyFill="1" applyAlignment="1" applyProtection="1">
      <alignment horizontal="left"/>
    </xf>
    <xf numFmtId="0" fontId="29" fillId="38" borderId="0" xfId="3" applyFont="1" applyFill="1" applyAlignment="1" applyProtection="1">
      <alignment horizontal="center"/>
    </xf>
    <xf numFmtId="0" fontId="30" fillId="0" borderId="0" xfId="3" applyFont="1" applyProtection="1"/>
    <xf numFmtId="0" fontId="31" fillId="0" borderId="0" xfId="3" applyFont="1" applyProtection="1"/>
    <xf numFmtId="0" fontId="32" fillId="0" borderId="5" xfId="3" applyFont="1" applyBorder="1"/>
    <xf numFmtId="0" fontId="32" fillId="0" borderId="0" xfId="3" applyFont="1"/>
    <xf numFmtId="0" fontId="32" fillId="0" borderId="0" xfId="3" applyFont="1" applyBorder="1" applyAlignment="1">
      <alignment horizontal="center"/>
    </xf>
    <xf numFmtId="0" fontId="32" fillId="0" borderId="0" xfId="3" applyFont="1" applyAlignment="1">
      <alignment horizontal="right"/>
    </xf>
    <xf numFmtId="0" fontId="32" fillId="0" borderId="0" xfId="3" quotePrefix="1" applyNumberFormat="1" applyFont="1" applyFill="1"/>
    <xf numFmtId="0" fontId="32" fillId="40" borderId="0" xfId="3" quotePrefix="1" applyNumberFormat="1" applyFont="1" applyFill="1"/>
    <xf numFmtId="0" fontId="32" fillId="0" borderId="5" xfId="3" quotePrefix="1" applyNumberFormat="1" applyFont="1" applyBorder="1"/>
    <xf numFmtId="0" fontId="32" fillId="0" borderId="0" xfId="3" quotePrefix="1" applyNumberFormat="1" applyFont="1"/>
    <xf numFmtId="0" fontId="32" fillId="0" borderId="7" xfId="3" quotePrefix="1" applyNumberFormat="1" applyFont="1" applyFill="1" applyBorder="1"/>
    <xf numFmtId="0" fontId="27" fillId="0" borderId="0" xfId="53" applyAlignment="1" applyProtection="1"/>
    <xf numFmtId="0" fontId="0" fillId="0" borderId="6" xfId="0" applyBorder="1" applyAlignment="1">
      <alignment wrapText="1"/>
    </xf>
    <xf numFmtId="0" fontId="0" fillId="0" borderId="25" xfId="0" applyBorder="1"/>
    <xf numFmtId="1" fontId="0" fillId="0" borderId="10" xfId="0" applyNumberFormat="1" applyBorder="1"/>
    <xf numFmtId="0" fontId="0" fillId="0" borderId="7" xfId="0" applyFill="1" applyBorder="1"/>
    <xf numFmtId="0" fontId="5" fillId="0" borderId="1" xfId="0" applyFont="1" applyBorder="1"/>
    <xf numFmtId="165" fontId="0" fillId="0" borderId="25" xfId="0" applyNumberFormat="1" applyBorder="1"/>
    <xf numFmtId="1" fontId="0" fillId="0" borderId="25" xfId="0" applyNumberFormat="1" applyBorder="1"/>
    <xf numFmtId="164" fontId="0" fillId="0" borderId="25" xfId="0" applyNumberFormat="1" applyBorder="1"/>
    <xf numFmtId="1" fontId="0" fillId="0" borderId="1" xfId="0" applyNumberFormat="1" applyBorder="1"/>
    <xf numFmtId="1" fontId="0" fillId="0" borderId="9" xfId="0" applyNumberFormat="1" applyBorder="1"/>
    <xf numFmtId="166" fontId="0" fillId="0" borderId="0" xfId="0" applyNumberFormat="1" applyBorder="1"/>
    <xf numFmtId="165" fontId="0" fillId="0" borderId="0" xfId="1" applyNumberFormat="1" applyFont="1" applyBorder="1"/>
    <xf numFmtId="10" fontId="0" fillId="0" borderId="0" xfId="1" applyNumberFormat="1" applyFont="1" applyBorder="1"/>
    <xf numFmtId="166" fontId="0" fillId="0" borderId="10" xfId="0" applyNumberFormat="1" applyBorder="1"/>
    <xf numFmtId="165" fontId="0" fillId="0" borderId="10" xfId="1" applyNumberFormat="1" applyFont="1" applyBorder="1"/>
    <xf numFmtId="10" fontId="0" fillId="0" borderId="10" xfId="1" applyNumberFormat="1" applyFont="1" applyBorder="1"/>
    <xf numFmtId="164" fontId="0" fillId="0" borderId="1" xfId="0" applyNumberFormat="1" applyBorder="1"/>
    <xf numFmtId="165" fontId="0" fillId="0" borderId="25" xfId="1" applyNumberFormat="1" applyFont="1" applyBorder="1"/>
    <xf numFmtId="168" fontId="0" fillId="0" borderId="0" xfId="1" applyNumberFormat="1" applyFont="1" applyBorder="1"/>
    <xf numFmtId="168" fontId="0" fillId="0" borderId="10" xfId="1" applyNumberFormat="1" applyFont="1" applyBorder="1"/>
    <xf numFmtId="10" fontId="0" fillId="0" borderId="25" xfId="1" applyNumberFormat="1" applyFont="1" applyBorder="1"/>
    <xf numFmtId="2" fontId="0" fillId="0" borderId="25" xfId="0" applyNumberFormat="1" applyBorder="1"/>
    <xf numFmtId="0" fontId="27" fillId="0" borderId="0" xfId="53" applyAlignment="1" applyProtection="1">
      <alignment horizontal="center"/>
    </xf>
    <xf numFmtId="0" fontId="0" fillId="0" borderId="0" xfId="0" applyAlignment="1">
      <alignment horizontal="center"/>
    </xf>
    <xf numFmtId="0" fontId="9" fillId="33" borderId="21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1" fillId="0" borderId="7" xfId="0" applyFont="1" applyBorder="1"/>
    <xf numFmtId="0" fontId="1" fillId="0" borderId="8" xfId="0" applyFont="1" applyBorder="1"/>
    <xf numFmtId="0" fontId="33" fillId="39" borderId="0" xfId="3" applyFont="1" applyFill="1"/>
    <xf numFmtId="0" fontId="33" fillId="39" borderId="4" xfId="3" applyFont="1" applyFill="1" applyBorder="1"/>
    <xf numFmtId="0" fontId="33" fillId="39" borderId="0" xfId="3" applyFont="1" applyFill="1" applyBorder="1"/>
    <xf numFmtId="0" fontId="33" fillId="39" borderId="5" xfId="3" applyFont="1" applyFill="1" applyBorder="1"/>
    <xf numFmtId="0" fontId="33" fillId="41" borderId="5" xfId="3" applyFont="1" applyFill="1" applyBorder="1"/>
    <xf numFmtId="0" fontId="33" fillId="41" borderId="4" xfId="3" applyFont="1" applyFill="1" applyBorder="1"/>
    <xf numFmtId="0" fontId="33" fillId="41" borderId="0" xfId="3" applyFont="1" applyFill="1" applyBorder="1"/>
    <xf numFmtId="0" fontId="33" fillId="41" borderId="0" xfId="3" applyFont="1" applyFill="1"/>
    <xf numFmtId="0" fontId="33" fillId="43" borderId="0" xfId="3" applyFont="1" applyFill="1"/>
    <xf numFmtId="0" fontId="33" fillId="43" borderId="4" xfId="3" applyFont="1" applyFill="1" applyBorder="1"/>
    <xf numFmtId="0" fontId="33" fillId="43" borderId="0" xfId="3" applyFont="1" applyFill="1" applyBorder="1"/>
    <xf numFmtId="0" fontId="33" fillId="37" borderId="5" xfId="3" applyFont="1" applyFill="1" applyBorder="1"/>
    <xf numFmtId="0" fontId="33" fillId="37" borderId="0" xfId="3" applyFont="1" applyFill="1"/>
    <xf numFmtId="0" fontId="33" fillId="37" borderId="4" xfId="3" applyFont="1" applyFill="1" applyBorder="1"/>
    <xf numFmtId="0" fontId="33" fillId="37" borderId="0" xfId="3" applyFont="1" applyFill="1" applyBorder="1"/>
    <xf numFmtId="0" fontId="33" fillId="37" borderId="7" xfId="3" applyFont="1" applyFill="1" applyBorder="1"/>
    <xf numFmtId="0" fontId="32" fillId="0" borderId="5" xfId="3" applyFont="1" applyBorder="1" applyAlignment="1">
      <alignment horizontal="center"/>
    </xf>
    <xf numFmtId="0" fontId="32" fillId="42" borderId="0" xfId="3" applyNumberFormat="1" applyFont="1" applyFill="1" applyBorder="1" applyAlignment="1">
      <alignment horizontal="left"/>
    </xf>
    <xf numFmtId="0" fontId="32" fillId="42" borderId="4" xfId="3" applyNumberFormat="1" applyFont="1" applyFill="1" applyBorder="1" applyAlignment="1">
      <alignment horizontal="left"/>
    </xf>
    <xf numFmtId="0" fontId="32" fillId="42" borderId="5" xfId="3" applyNumberFormat="1" applyFont="1" applyFill="1" applyBorder="1" applyAlignment="1">
      <alignment horizontal="left"/>
    </xf>
  </cellXfs>
  <cellStyles count="54">
    <cellStyle name="20% - Accent1 2" xfId="4"/>
    <cellStyle name="20% - Accent2 2" xfId="5"/>
    <cellStyle name="20% - Accent3 2" xfId="6"/>
    <cellStyle name="20% - Accent4 2" xfId="7"/>
    <cellStyle name="20% - Accent5 2" xfId="8"/>
    <cellStyle name="20% - Accent6 2" xfId="9"/>
    <cellStyle name="40% - Accent1 2" xfId="10"/>
    <cellStyle name="40% - Accent2 2" xfId="11"/>
    <cellStyle name="40% - Accent3 2" xfId="12"/>
    <cellStyle name="40% - Accent4 2" xfId="13"/>
    <cellStyle name="40% - Accent5 2" xfId="14"/>
    <cellStyle name="40% - Accent6 2" xfId="15"/>
    <cellStyle name="60% - Accent1 2" xfId="16"/>
    <cellStyle name="60% - Accent2 2" xfId="17"/>
    <cellStyle name="60% - Accent3 2" xfId="18"/>
    <cellStyle name="60% - Accent4 2" xfId="19"/>
    <cellStyle name="60% - Accent5 2" xfId="20"/>
    <cellStyle name="60% - Accent6 2" xfId="21"/>
    <cellStyle name="Accent1 2" xfId="22"/>
    <cellStyle name="Accent2 2" xfId="23"/>
    <cellStyle name="Accent3 2" xfId="24"/>
    <cellStyle name="Accent4 2" xfId="25"/>
    <cellStyle name="Accent5 2" xfId="26"/>
    <cellStyle name="Accent6 2" xfId="27"/>
    <cellStyle name="Bad 2" xfId="28"/>
    <cellStyle name="Calculation 2" xfId="29"/>
    <cellStyle name="Check Cell 2" xfId="30"/>
    <cellStyle name="Explanatory Text 2" xfId="31"/>
    <cellStyle name="Good 2" xfId="32"/>
    <cellStyle name="Heading 1 2" xfId="33"/>
    <cellStyle name="Heading 2 2" xfId="34"/>
    <cellStyle name="Heading 3 2" xfId="35"/>
    <cellStyle name="Heading 4 2" xfId="36"/>
    <cellStyle name="Hyperlink" xfId="53" builtinId="8"/>
    <cellStyle name="Input 2" xfId="37"/>
    <cellStyle name="Linked Cell 2" xfId="38"/>
    <cellStyle name="Neutral 2" xfId="39"/>
    <cellStyle name="Normal" xfId="0" builtinId="0"/>
    <cellStyle name="Normal 2" xfId="3"/>
    <cellStyle name="Normal 2 2" xfId="40"/>
    <cellStyle name="Normal 2 3" xfId="41"/>
    <cellStyle name="Normal 3" xfId="42"/>
    <cellStyle name="Normal 3 2" xfId="43"/>
    <cellStyle name="Normal 3 3" xfId="44"/>
    <cellStyle name="Normal 3 3 2" xfId="45"/>
    <cellStyle name="Normal 3 4" xfId="46"/>
    <cellStyle name="Normal 4" xfId="47"/>
    <cellStyle name="Normal 5" xfId="48"/>
    <cellStyle name="Normal_EFISCENResults_20110223" xfId="2"/>
    <cellStyle name="Note 2" xfId="49"/>
    <cellStyle name="Output 2" xfId="50"/>
    <cellStyle name="Percent" xfId="1" builtinId="5"/>
    <cellStyle name="Total 2" xfId="51"/>
    <cellStyle name="Warning Text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Summary!$B$2</c:f>
          <c:strCache>
            <c:ptCount val="1"/>
            <c:pt idx="0">
              <c:v>EFSOS Total</c:v>
            </c:pt>
          </c:strCache>
        </c:strRef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Summary!$C$4</c:f>
              <c:strCache>
                <c:ptCount val="1"/>
                <c:pt idx="0">
                  <c:v>B2 reference</c:v>
                </c:pt>
              </c:strCache>
            </c:strRef>
          </c:tx>
          <c:invertIfNegative val="0"/>
          <c:cat>
            <c:strRef>
              <c:f>Summary!$I$21:$I$25</c:f>
              <c:strCache>
                <c:ptCount val="5"/>
                <c:pt idx="0">
                  <c:v>C1 resources</c:v>
                </c:pt>
                <c:pt idx="1">
                  <c:v>C2 health</c:v>
                </c:pt>
                <c:pt idx="2">
                  <c:v>C3 production</c:v>
                </c:pt>
                <c:pt idx="3">
                  <c:v>C4 biodiversity</c:v>
                </c:pt>
                <c:pt idx="4">
                  <c:v>C6 socio-economic</c:v>
                </c:pt>
              </c:strCache>
            </c:strRef>
          </c:cat>
          <c:val>
            <c:numRef>
              <c:f>(Summary!$C$9,Summary!$C$12,Summary!$C$15,Summary!$C$19,Summary!$C$25)</c:f>
              <c:numCache>
                <c:formatCode>0.0</c:formatCode>
                <c:ptCount val="5"/>
                <c:pt idx="0">
                  <c:v>3.25</c:v>
                </c:pt>
                <c:pt idx="1">
                  <c:v>3</c:v>
                </c:pt>
                <c:pt idx="2">
                  <c:v>4</c:v>
                </c:pt>
                <c:pt idx="3">
                  <c:v>2.6666666666666665</c:v>
                </c:pt>
                <c:pt idx="4">
                  <c:v>3.2</c:v>
                </c:pt>
              </c:numCache>
            </c:numRef>
          </c:val>
        </c:ser>
        <c:ser>
          <c:idx val="1"/>
          <c:order val="1"/>
          <c:tx>
            <c:strRef>
              <c:f>Summary!$D$4</c:f>
              <c:strCache>
                <c:ptCount val="1"/>
                <c:pt idx="0">
                  <c:v>B2 carbon</c:v>
                </c:pt>
              </c:strCache>
            </c:strRef>
          </c:tx>
          <c:invertIfNegative val="0"/>
          <c:cat>
            <c:strRef>
              <c:f>Summary!$I$21:$I$25</c:f>
              <c:strCache>
                <c:ptCount val="5"/>
                <c:pt idx="0">
                  <c:v>C1 resources</c:v>
                </c:pt>
                <c:pt idx="1">
                  <c:v>C2 health</c:v>
                </c:pt>
                <c:pt idx="2">
                  <c:v>C3 production</c:v>
                </c:pt>
                <c:pt idx="3">
                  <c:v>C4 biodiversity</c:v>
                </c:pt>
                <c:pt idx="4">
                  <c:v>C6 socio-economic</c:v>
                </c:pt>
              </c:strCache>
            </c:strRef>
          </c:cat>
          <c:val>
            <c:numRef>
              <c:f>(Summary!$D$9,Summary!$D$12,Summary!$D$15,Summary!$D$19,Summary!$D$25)</c:f>
              <c:numCache>
                <c:formatCode>0.0</c:formatCode>
                <c:ptCount val="5"/>
                <c:pt idx="0">
                  <c:v>3.25</c:v>
                </c:pt>
                <c:pt idx="1">
                  <c:v>3</c:v>
                </c:pt>
                <c:pt idx="2">
                  <c:v>3.5</c:v>
                </c:pt>
                <c:pt idx="3">
                  <c:v>2.6666666666666665</c:v>
                </c:pt>
                <c:pt idx="4">
                  <c:v>3.2</c:v>
                </c:pt>
              </c:numCache>
            </c:numRef>
          </c:val>
        </c:ser>
        <c:ser>
          <c:idx val="2"/>
          <c:order val="2"/>
          <c:tx>
            <c:strRef>
              <c:f>Summary!$E$4</c:f>
              <c:strCache>
                <c:ptCount val="1"/>
                <c:pt idx="0">
                  <c:v>B2 biodiversity</c:v>
                </c:pt>
              </c:strCache>
            </c:strRef>
          </c:tx>
          <c:invertIfNegative val="0"/>
          <c:cat>
            <c:strRef>
              <c:f>Summary!$I$21:$I$25</c:f>
              <c:strCache>
                <c:ptCount val="5"/>
                <c:pt idx="0">
                  <c:v>C1 resources</c:v>
                </c:pt>
                <c:pt idx="1">
                  <c:v>C2 health</c:v>
                </c:pt>
                <c:pt idx="2">
                  <c:v>C3 production</c:v>
                </c:pt>
                <c:pt idx="3">
                  <c:v>C4 biodiversity</c:v>
                </c:pt>
                <c:pt idx="4">
                  <c:v>C6 socio-economic</c:v>
                </c:pt>
              </c:strCache>
            </c:strRef>
          </c:cat>
          <c:val>
            <c:numRef>
              <c:f>(Summary!$E$9,Summary!$E$12,Summary!$E$15,Summary!$E$19,Summary!$E$25)</c:f>
              <c:numCache>
                <c:formatCode>0.0</c:formatCode>
                <c:ptCount val="5"/>
                <c:pt idx="0">
                  <c:v>3.25</c:v>
                </c:pt>
                <c:pt idx="1">
                  <c:v>2.5</c:v>
                </c:pt>
                <c:pt idx="2">
                  <c:v>#N/A</c:v>
                </c:pt>
                <c:pt idx="3">
                  <c:v>3</c:v>
                </c:pt>
                <c:pt idx="4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Summary!$F$4</c:f>
              <c:strCache>
                <c:ptCount val="1"/>
                <c:pt idx="0">
                  <c:v>B2 wood energy</c:v>
                </c:pt>
              </c:strCache>
            </c:strRef>
          </c:tx>
          <c:invertIfNegative val="0"/>
          <c:cat>
            <c:strRef>
              <c:f>Summary!$I$21:$I$25</c:f>
              <c:strCache>
                <c:ptCount val="5"/>
                <c:pt idx="0">
                  <c:v>C1 resources</c:v>
                </c:pt>
                <c:pt idx="1">
                  <c:v>C2 health</c:v>
                </c:pt>
                <c:pt idx="2">
                  <c:v>C3 production</c:v>
                </c:pt>
                <c:pt idx="3">
                  <c:v>C4 biodiversity</c:v>
                </c:pt>
                <c:pt idx="4">
                  <c:v>C6 socio-economic</c:v>
                </c:pt>
              </c:strCache>
            </c:strRef>
          </c:cat>
          <c:val>
            <c:numRef>
              <c:f>(Summary!$F$9,Summary!$F$12,Summary!$F$15,Summary!$F$19,Summary!$F$25)</c:f>
              <c:numCache>
                <c:formatCode>0.0</c:formatCode>
                <c:ptCount val="5"/>
                <c:pt idx="0">
                  <c:v>2.75</c:v>
                </c:pt>
                <c:pt idx="1">
                  <c:v>3</c:v>
                </c:pt>
                <c:pt idx="2">
                  <c:v>4</c:v>
                </c:pt>
                <c:pt idx="3">
                  <c:v>2.6666666666666665</c:v>
                </c:pt>
                <c:pt idx="4">
                  <c:v>3.2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96448"/>
        <c:axId val="97097984"/>
      </c:barChart>
      <c:catAx>
        <c:axId val="9709644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97097984"/>
        <c:crosses val="autoZero"/>
        <c:auto val="1"/>
        <c:lblAlgn val="ctr"/>
        <c:lblOffset val="100"/>
        <c:noMultiLvlLbl val="0"/>
      </c:catAx>
      <c:valAx>
        <c:axId val="97097984"/>
        <c:scaling>
          <c:orientation val="minMax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crossAx val="970964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 Forest resources and carbon'!$A$26</c:f>
          <c:strCache>
            <c:ptCount val="1"/>
            <c:pt idx="0">
              <c:v>C1 Forest resources and carbon</c:v>
            </c:pt>
          </c:strCache>
        </c:strRef>
      </c:tx>
      <c:layout/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'C1 Forest resources and carbon'!$E$4</c:f>
              <c:strCache>
                <c:ptCount val="1"/>
                <c:pt idx="0">
                  <c:v>B2 reference</c:v>
                </c:pt>
              </c:strCache>
            </c:strRef>
          </c:tx>
          <c:invertIfNegative val="0"/>
          <c:cat>
            <c:strRef>
              <c:f>'C1 Forest resources and carbon'!$R$4:$R$8</c:f>
              <c:strCache>
                <c:ptCount val="5"/>
                <c:pt idx="0">
                  <c:v>Forest cover</c:v>
                </c:pt>
                <c:pt idx="1">
                  <c:v>Growing stock</c:v>
                </c:pt>
                <c:pt idx="2">
                  <c:v>Living carbon</c:v>
                </c:pt>
                <c:pt idx="3">
                  <c:v>Soil carbon</c:v>
                </c:pt>
                <c:pt idx="4">
                  <c:v>Average</c:v>
                </c:pt>
              </c:strCache>
            </c:strRef>
          </c:cat>
          <c:val>
            <c:numRef>
              <c:f>('C1 Forest resources and carbon'!$E$10,'C1 Forest resources and carbon'!$E$15,'C1 Forest resources and carbon'!$E$20,'C1 Forest resources and carbon'!$E$25,'C1 Forest resources and carbon'!$E$26)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 formatCode="0.0">
                  <c:v>3.25</c:v>
                </c:pt>
              </c:numCache>
            </c:numRef>
          </c:val>
        </c:ser>
        <c:ser>
          <c:idx val="1"/>
          <c:order val="1"/>
          <c:tx>
            <c:strRef>
              <c:f>'C1 Forest resources and carbon'!$F$4</c:f>
              <c:strCache>
                <c:ptCount val="1"/>
                <c:pt idx="0">
                  <c:v>B2 carbon</c:v>
                </c:pt>
              </c:strCache>
            </c:strRef>
          </c:tx>
          <c:invertIfNegative val="0"/>
          <c:cat>
            <c:strRef>
              <c:f>'C1 Forest resources and carbon'!$R$4:$R$8</c:f>
              <c:strCache>
                <c:ptCount val="5"/>
                <c:pt idx="0">
                  <c:v>Forest cover</c:v>
                </c:pt>
                <c:pt idx="1">
                  <c:v>Growing stock</c:v>
                </c:pt>
                <c:pt idx="2">
                  <c:v>Living carbon</c:v>
                </c:pt>
                <c:pt idx="3">
                  <c:v>Soil carbon</c:v>
                </c:pt>
                <c:pt idx="4">
                  <c:v>Average</c:v>
                </c:pt>
              </c:strCache>
            </c:strRef>
          </c:cat>
          <c:val>
            <c:numRef>
              <c:f>('C1 Forest resources and carbon'!$F$10,'C1 Forest resources and carbon'!$F$15,'C1 Forest resources and carbon'!$F$20,'C1 Forest resources and carbon'!$F$25,'C1 Forest resources and carbon'!$F$26)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 formatCode="0.0">
                  <c:v>3.25</c:v>
                </c:pt>
              </c:numCache>
            </c:numRef>
          </c:val>
        </c:ser>
        <c:ser>
          <c:idx val="2"/>
          <c:order val="2"/>
          <c:tx>
            <c:strRef>
              <c:f>'C1 Forest resources and carbon'!$G$4</c:f>
              <c:strCache>
                <c:ptCount val="1"/>
                <c:pt idx="0">
                  <c:v>B2 biodiversity</c:v>
                </c:pt>
              </c:strCache>
            </c:strRef>
          </c:tx>
          <c:invertIfNegative val="0"/>
          <c:cat>
            <c:strRef>
              <c:f>'C1 Forest resources and carbon'!$R$4:$R$8</c:f>
              <c:strCache>
                <c:ptCount val="5"/>
                <c:pt idx="0">
                  <c:v>Forest cover</c:v>
                </c:pt>
                <c:pt idx="1">
                  <c:v>Growing stock</c:v>
                </c:pt>
                <c:pt idx="2">
                  <c:v>Living carbon</c:v>
                </c:pt>
                <c:pt idx="3">
                  <c:v>Soil carbon</c:v>
                </c:pt>
                <c:pt idx="4">
                  <c:v>Average</c:v>
                </c:pt>
              </c:strCache>
            </c:strRef>
          </c:cat>
          <c:val>
            <c:numRef>
              <c:f>('C1 Forest resources and carbon'!$G$10,'C1 Forest resources and carbon'!$G$15,'C1 Forest resources and carbon'!$G$20,'C1 Forest resources and carbon'!$G$25,'C1 Forest resources and carbon'!$G$26)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 formatCode="0.0">
                  <c:v>3.25</c:v>
                </c:pt>
              </c:numCache>
            </c:numRef>
          </c:val>
        </c:ser>
        <c:ser>
          <c:idx val="3"/>
          <c:order val="3"/>
          <c:tx>
            <c:strRef>
              <c:f>'C1 Forest resources and carbon'!$H$4</c:f>
              <c:strCache>
                <c:ptCount val="1"/>
                <c:pt idx="0">
                  <c:v>B2 wood energy</c:v>
                </c:pt>
              </c:strCache>
            </c:strRef>
          </c:tx>
          <c:invertIfNegative val="0"/>
          <c:cat>
            <c:strRef>
              <c:f>'C1 Forest resources and carbon'!$R$4:$R$8</c:f>
              <c:strCache>
                <c:ptCount val="5"/>
                <c:pt idx="0">
                  <c:v>Forest cover</c:v>
                </c:pt>
                <c:pt idx="1">
                  <c:v>Growing stock</c:v>
                </c:pt>
                <c:pt idx="2">
                  <c:v>Living carbon</c:v>
                </c:pt>
                <c:pt idx="3">
                  <c:v>Soil carbon</c:v>
                </c:pt>
                <c:pt idx="4">
                  <c:v>Average</c:v>
                </c:pt>
              </c:strCache>
            </c:strRef>
          </c:cat>
          <c:val>
            <c:numRef>
              <c:f>('C1 Forest resources and carbon'!$H$10,'C1 Forest resources and carbon'!$H$15,'C1 Forest resources and carbon'!$H$20,'C1 Forest resources and carbon'!$H$25,'C1 Forest resources and carbon'!$H$26)</c:f>
              <c:numCache>
                <c:formatCode>General</c:formatCode>
                <c:ptCount val="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 formatCode="0.0">
                  <c:v>2.75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169280"/>
        <c:axId val="87207296"/>
      </c:barChart>
      <c:catAx>
        <c:axId val="87169280"/>
        <c:scaling>
          <c:orientation val="minMax"/>
        </c:scaling>
        <c:delete val="0"/>
        <c:axPos val="b"/>
        <c:majorTickMark val="out"/>
        <c:minorTickMark val="none"/>
        <c:tickLblPos val="nextTo"/>
        <c:crossAx val="87207296"/>
        <c:crosses val="autoZero"/>
        <c:auto val="1"/>
        <c:lblAlgn val="ctr"/>
        <c:lblOffset val="100"/>
        <c:noMultiLvlLbl val="0"/>
      </c:catAx>
      <c:valAx>
        <c:axId val="87207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71692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'C2 Health and vitality'!$A$14</c:f>
          <c:strCache>
            <c:ptCount val="1"/>
            <c:pt idx="0">
              <c:v>C2 Health and vitality</c:v>
            </c:pt>
          </c:strCache>
        </c:strRef>
      </c:tx>
      <c:layout/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'C2 Health and vitality'!$D$4</c:f>
              <c:strCache>
                <c:ptCount val="1"/>
                <c:pt idx="0">
                  <c:v>B2 reference</c:v>
                </c:pt>
              </c:strCache>
            </c:strRef>
          </c:tx>
          <c:invertIfNegative val="0"/>
          <c:cat>
            <c:strRef>
              <c:f>'C2 Health and vitality'!$I$4:$I$8</c:f>
              <c:strCache>
                <c:ptCount val="3"/>
                <c:pt idx="0">
                  <c:v>Fire</c:v>
                </c:pt>
                <c:pt idx="1">
                  <c:v>Wind</c:v>
                </c:pt>
                <c:pt idx="2">
                  <c:v>Average</c:v>
                </c:pt>
              </c:strCache>
            </c:strRef>
          </c:cat>
          <c:val>
            <c:numRef>
              <c:f>('C2 Health and vitality'!$D$9,'C2 Health and vitality'!$D$13:$D$14)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tx>
            <c:strRef>
              <c:f>'C2 Health and vitality'!$E$4</c:f>
              <c:strCache>
                <c:ptCount val="1"/>
                <c:pt idx="0">
                  <c:v>B2 carbon</c:v>
                </c:pt>
              </c:strCache>
            </c:strRef>
          </c:tx>
          <c:invertIfNegative val="0"/>
          <c:cat>
            <c:strRef>
              <c:f>'C2 Health and vitality'!$I$4:$I$8</c:f>
              <c:strCache>
                <c:ptCount val="3"/>
                <c:pt idx="0">
                  <c:v>Fire</c:v>
                </c:pt>
                <c:pt idx="1">
                  <c:v>Wind</c:v>
                </c:pt>
                <c:pt idx="2">
                  <c:v>Average</c:v>
                </c:pt>
              </c:strCache>
            </c:strRef>
          </c:cat>
          <c:val>
            <c:numRef>
              <c:f>('C2 Health and vitality'!$E$9,'C2 Health and vitality'!$E$13:$E$14)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</c:ser>
        <c:ser>
          <c:idx val="2"/>
          <c:order val="2"/>
          <c:tx>
            <c:strRef>
              <c:f>'C2 Health and vitality'!$F$4</c:f>
              <c:strCache>
                <c:ptCount val="1"/>
                <c:pt idx="0">
                  <c:v>B2 biodiversity</c:v>
                </c:pt>
              </c:strCache>
            </c:strRef>
          </c:tx>
          <c:invertIfNegative val="0"/>
          <c:cat>
            <c:strRef>
              <c:f>'C2 Health and vitality'!$I$4:$I$8</c:f>
              <c:strCache>
                <c:ptCount val="3"/>
                <c:pt idx="0">
                  <c:v>Fire</c:v>
                </c:pt>
                <c:pt idx="1">
                  <c:v>Wind</c:v>
                </c:pt>
                <c:pt idx="2">
                  <c:v>Average</c:v>
                </c:pt>
              </c:strCache>
            </c:strRef>
          </c:cat>
          <c:val>
            <c:numRef>
              <c:f>('C2 Health and vitality'!$F$9,'C2 Health and vitality'!$F$13:$F$14)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2.5</c:v>
                </c:pt>
              </c:numCache>
            </c:numRef>
          </c:val>
        </c:ser>
        <c:ser>
          <c:idx val="3"/>
          <c:order val="3"/>
          <c:tx>
            <c:strRef>
              <c:f>'C2 Health and vitality'!$G$4</c:f>
              <c:strCache>
                <c:ptCount val="1"/>
                <c:pt idx="0">
                  <c:v>B2 wood energy</c:v>
                </c:pt>
              </c:strCache>
            </c:strRef>
          </c:tx>
          <c:invertIfNegative val="0"/>
          <c:cat>
            <c:strRef>
              <c:f>'C2 Health and vitality'!$I$4:$I$8</c:f>
              <c:strCache>
                <c:ptCount val="3"/>
                <c:pt idx="0">
                  <c:v>Fire</c:v>
                </c:pt>
                <c:pt idx="1">
                  <c:v>Wind</c:v>
                </c:pt>
                <c:pt idx="2">
                  <c:v>Average</c:v>
                </c:pt>
              </c:strCache>
            </c:strRef>
          </c:cat>
          <c:val>
            <c:numRef>
              <c:f>('C2 Health and vitality'!$G$9,'C2 Health and vitality'!$G$13:$G$14)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066624"/>
        <c:axId val="227068160"/>
      </c:barChart>
      <c:catAx>
        <c:axId val="227066624"/>
        <c:scaling>
          <c:orientation val="minMax"/>
        </c:scaling>
        <c:delete val="0"/>
        <c:axPos val="b"/>
        <c:majorTickMark val="out"/>
        <c:minorTickMark val="none"/>
        <c:tickLblPos val="nextTo"/>
        <c:crossAx val="227068160"/>
        <c:crosses val="autoZero"/>
        <c:auto val="1"/>
        <c:lblAlgn val="ctr"/>
        <c:lblOffset val="100"/>
        <c:noMultiLvlLbl val="0"/>
      </c:catAx>
      <c:valAx>
        <c:axId val="227068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70666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'C3 Productive functions'!$A$15</c:f>
          <c:strCache>
            <c:ptCount val="1"/>
            <c:pt idx="0">
              <c:v>C3 Productive functions</c:v>
            </c:pt>
          </c:strCache>
        </c:strRef>
      </c:tx>
      <c:layout/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'C3 Productive functions'!$E$4</c:f>
              <c:strCache>
                <c:ptCount val="1"/>
                <c:pt idx="0">
                  <c:v>B2 reference</c:v>
                </c:pt>
              </c:strCache>
            </c:strRef>
          </c:tx>
          <c:invertIfNegative val="0"/>
          <c:cat>
            <c:strRef>
              <c:f>'C3 Productive functions'!$K$5:$K$7</c:f>
              <c:strCache>
                <c:ptCount val="3"/>
                <c:pt idx="0">
                  <c:v>Ratio fellings/NAI</c:v>
                </c:pt>
                <c:pt idx="1">
                  <c:v>Marketed roundwood/growing stock</c:v>
                </c:pt>
                <c:pt idx="2">
                  <c:v>Average</c:v>
                </c:pt>
              </c:strCache>
            </c:strRef>
          </c:cat>
          <c:val>
            <c:numRef>
              <c:f>('C3 Productive functions'!$E$9,'C3 Productive functions'!$E$14:$E$15)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 formatCode="0.0">
                  <c:v>4</c:v>
                </c:pt>
              </c:numCache>
            </c:numRef>
          </c:val>
        </c:ser>
        <c:ser>
          <c:idx val="1"/>
          <c:order val="1"/>
          <c:tx>
            <c:strRef>
              <c:f>'C3 Productive functions'!$F$4</c:f>
              <c:strCache>
                <c:ptCount val="1"/>
                <c:pt idx="0">
                  <c:v>B2 carbon</c:v>
                </c:pt>
              </c:strCache>
            </c:strRef>
          </c:tx>
          <c:invertIfNegative val="0"/>
          <c:cat>
            <c:strRef>
              <c:f>'C3 Productive functions'!$K$5:$K$7</c:f>
              <c:strCache>
                <c:ptCount val="3"/>
                <c:pt idx="0">
                  <c:v>Ratio fellings/NAI</c:v>
                </c:pt>
                <c:pt idx="1">
                  <c:v>Marketed roundwood/growing stock</c:v>
                </c:pt>
                <c:pt idx="2">
                  <c:v>Average</c:v>
                </c:pt>
              </c:strCache>
            </c:strRef>
          </c:cat>
          <c:val>
            <c:numRef>
              <c:f>('C3 Productive functions'!$F$9,'C3 Productive functions'!$F$14:$F$15)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 formatCode="0.0">
                  <c:v>3.5</c:v>
                </c:pt>
              </c:numCache>
            </c:numRef>
          </c:val>
        </c:ser>
        <c:ser>
          <c:idx val="2"/>
          <c:order val="2"/>
          <c:tx>
            <c:strRef>
              <c:f>'C3 Productive functions'!$G$4</c:f>
              <c:strCache>
                <c:ptCount val="1"/>
                <c:pt idx="0">
                  <c:v>B2 biodiversity</c:v>
                </c:pt>
              </c:strCache>
            </c:strRef>
          </c:tx>
          <c:invertIfNegative val="0"/>
          <c:cat>
            <c:strRef>
              <c:f>'C3 Productive functions'!$K$5:$K$7</c:f>
              <c:strCache>
                <c:ptCount val="3"/>
                <c:pt idx="0">
                  <c:v>Ratio fellings/NAI</c:v>
                </c:pt>
                <c:pt idx="1">
                  <c:v>Marketed roundwood/growing stock</c:v>
                </c:pt>
                <c:pt idx="2">
                  <c:v>Average</c:v>
                </c:pt>
              </c:strCache>
            </c:strRef>
          </c:cat>
          <c:val>
            <c:numRef>
              <c:f>('C3 Productive functions'!$G$9,'C3 Productive functions'!$G$14:$G$15)</c:f>
              <c:numCache>
                <c:formatCode>General</c:formatCode>
                <c:ptCount val="3"/>
                <c:pt idx="0">
                  <c:v>4</c:v>
                </c:pt>
                <c:pt idx="1">
                  <c:v>#N/A</c:v>
                </c:pt>
                <c:pt idx="2" formatCode="0.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'C3 Productive functions'!$H$4</c:f>
              <c:strCache>
                <c:ptCount val="1"/>
                <c:pt idx="0">
                  <c:v>B2 wood energy</c:v>
                </c:pt>
              </c:strCache>
            </c:strRef>
          </c:tx>
          <c:invertIfNegative val="0"/>
          <c:cat>
            <c:strRef>
              <c:f>'C3 Productive functions'!$K$5:$K$7</c:f>
              <c:strCache>
                <c:ptCount val="3"/>
                <c:pt idx="0">
                  <c:v>Ratio fellings/NAI</c:v>
                </c:pt>
                <c:pt idx="1">
                  <c:v>Marketed roundwood/growing stock</c:v>
                </c:pt>
                <c:pt idx="2">
                  <c:v>Average</c:v>
                </c:pt>
              </c:strCache>
            </c:strRef>
          </c:cat>
          <c:val>
            <c:numRef>
              <c:f>('C3 Productive functions'!$H$9,'C3 Productive functions'!$H$14:$H$15)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 formatCode="0.0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851008"/>
        <c:axId val="131852544"/>
      </c:barChart>
      <c:catAx>
        <c:axId val="1318510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NL"/>
          </a:p>
        </c:txPr>
        <c:crossAx val="131852544"/>
        <c:crosses val="autoZero"/>
        <c:auto val="1"/>
        <c:lblAlgn val="ctr"/>
        <c:lblOffset val="100"/>
        <c:noMultiLvlLbl val="0"/>
      </c:catAx>
      <c:valAx>
        <c:axId val="131852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18510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'C4 Biodiversity'!$A$23</c:f>
          <c:strCache>
            <c:ptCount val="1"/>
            <c:pt idx="0">
              <c:v>C4 Biodiversity in forest ecosystems</c:v>
            </c:pt>
          </c:strCache>
        </c:strRef>
      </c:tx>
      <c:layout/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'C4 Biodiversity'!$E$4</c:f>
              <c:strCache>
                <c:ptCount val="1"/>
                <c:pt idx="0">
                  <c:v>B2 reference</c:v>
                </c:pt>
              </c:strCache>
            </c:strRef>
          </c:tx>
          <c:invertIfNegative val="0"/>
          <c:cat>
            <c:strRef>
              <c:f>'C4 Biodiversity'!$K$4:$K$7</c:f>
              <c:strCache>
                <c:ptCount val="4"/>
                <c:pt idx="0">
                  <c:v>Deadwood</c:v>
                </c:pt>
                <c:pt idx="1">
                  <c:v>FNAWS</c:v>
                </c:pt>
                <c:pt idx="2">
                  <c:v>Old forest</c:v>
                </c:pt>
                <c:pt idx="3">
                  <c:v>Average</c:v>
                </c:pt>
              </c:strCache>
            </c:strRef>
          </c:cat>
          <c:val>
            <c:numRef>
              <c:f>('C4 Biodiversity'!$E$10,'C4 Biodiversity'!$E$14,'C4 Biodiversity'!$E$22:$E$23)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 formatCode="0.0">
                  <c:v>2.6666666666666665</c:v>
                </c:pt>
              </c:numCache>
            </c:numRef>
          </c:val>
        </c:ser>
        <c:ser>
          <c:idx val="1"/>
          <c:order val="1"/>
          <c:tx>
            <c:strRef>
              <c:f>'C4 Biodiversity'!$F$4</c:f>
              <c:strCache>
                <c:ptCount val="1"/>
                <c:pt idx="0">
                  <c:v>B2 carbon</c:v>
                </c:pt>
              </c:strCache>
            </c:strRef>
          </c:tx>
          <c:invertIfNegative val="0"/>
          <c:cat>
            <c:strRef>
              <c:f>'C4 Biodiversity'!$K$4:$K$7</c:f>
              <c:strCache>
                <c:ptCount val="4"/>
                <c:pt idx="0">
                  <c:v>Deadwood</c:v>
                </c:pt>
                <c:pt idx="1">
                  <c:v>FNAWS</c:v>
                </c:pt>
                <c:pt idx="2">
                  <c:v>Old forest</c:v>
                </c:pt>
                <c:pt idx="3">
                  <c:v>Average</c:v>
                </c:pt>
              </c:strCache>
            </c:strRef>
          </c:cat>
          <c:val>
            <c:numRef>
              <c:f>('C4 Biodiversity'!$F$10,'C4 Biodiversity'!$F$14,'C4 Biodiversity'!$F$22:$F$23)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 formatCode="0.0">
                  <c:v>2.6666666666666665</c:v>
                </c:pt>
              </c:numCache>
            </c:numRef>
          </c:val>
        </c:ser>
        <c:ser>
          <c:idx val="2"/>
          <c:order val="2"/>
          <c:tx>
            <c:strRef>
              <c:f>'C4 Biodiversity'!$G$4</c:f>
              <c:strCache>
                <c:ptCount val="1"/>
                <c:pt idx="0">
                  <c:v>B2 biodiversity</c:v>
                </c:pt>
              </c:strCache>
            </c:strRef>
          </c:tx>
          <c:invertIfNegative val="0"/>
          <c:cat>
            <c:strRef>
              <c:f>'C4 Biodiversity'!$K$4:$K$7</c:f>
              <c:strCache>
                <c:ptCount val="4"/>
                <c:pt idx="0">
                  <c:v>Deadwood</c:v>
                </c:pt>
                <c:pt idx="1">
                  <c:v>FNAWS</c:v>
                </c:pt>
                <c:pt idx="2">
                  <c:v>Old forest</c:v>
                </c:pt>
                <c:pt idx="3">
                  <c:v>Average</c:v>
                </c:pt>
              </c:strCache>
            </c:strRef>
          </c:cat>
          <c:val>
            <c:numRef>
              <c:f>('C4 Biodiversity'!$G$10,'C4 Biodiversity'!$G$14,'C4 Biodiversity'!$G$22:$G$23)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 formatCode="0.0">
                  <c:v>3</c:v>
                </c:pt>
              </c:numCache>
            </c:numRef>
          </c:val>
        </c:ser>
        <c:ser>
          <c:idx val="3"/>
          <c:order val="3"/>
          <c:tx>
            <c:strRef>
              <c:f>'C4 Biodiversity'!$H$4</c:f>
              <c:strCache>
                <c:ptCount val="1"/>
                <c:pt idx="0">
                  <c:v>B2 wood energy</c:v>
                </c:pt>
              </c:strCache>
            </c:strRef>
          </c:tx>
          <c:invertIfNegative val="0"/>
          <c:cat>
            <c:strRef>
              <c:f>'C4 Biodiversity'!$K$4:$K$7</c:f>
              <c:strCache>
                <c:ptCount val="4"/>
                <c:pt idx="0">
                  <c:v>Deadwood</c:v>
                </c:pt>
                <c:pt idx="1">
                  <c:v>FNAWS</c:v>
                </c:pt>
                <c:pt idx="2">
                  <c:v>Old forest</c:v>
                </c:pt>
                <c:pt idx="3">
                  <c:v>Average</c:v>
                </c:pt>
              </c:strCache>
            </c:strRef>
          </c:cat>
          <c:val>
            <c:numRef>
              <c:f>('C4 Biodiversity'!$H$10,'C4 Biodiversity'!$H$14,'C4 Biodiversity'!$H$22:$H$23)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 formatCode="0.0">
                  <c:v>2.6666666666666665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416960"/>
        <c:axId val="103418496"/>
      </c:barChart>
      <c:catAx>
        <c:axId val="103416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03418496"/>
        <c:crosses val="autoZero"/>
        <c:auto val="1"/>
        <c:lblAlgn val="ctr"/>
        <c:lblOffset val="100"/>
        <c:noMultiLvlLbl val="0"/>
      </c:catAx>
      <c:valAx>
        <c:axId val="103418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34169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'C6 Socio-economic functions'!$A$29</c:f>
          <c:strCache>
            <c:ptCount val="1"/>
            <c:pt idx="0">
              <c:v>C6 Socio-economic functions</c:v>
            </c:pt>
          </c:strCache>
        </c:strRef>
      </c:tx>
      <c:layout/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'C6 Socio-economic functions'!$E$4</c:f>
              <c:strCache>
                <c:ptCount val="1"/>
                <c:pt idx="0">
                  <c:v>B2 reference</c:v>
                </c:pt>
              </c:strCache>
            </c:strRef>
          </c:tx>
          <c:invertIfNegative val="0"/>
          <c:cat>
            <c:strRef>
              <c:f>'C6 Socio-economic functions'!$J$4:$J$9</c:f>
              <c:strCache>
                <c:ptCount val="6"/>
                <c:pt idx="0">
                  <c:v>GDP share</c:v>
                </c:pt>
                <c:pt idx="1">
                  <c:v>Wood product consumption</c:v>
                </c:pt>
                <c:pt idx="2">
                  <c:v>Import</c:v>
                </c:pt>
                <c:pt idx="3">
                  <c:v>Wood energy consumption</c:v>
                </c:pt>
                <c:pt idx="4">
                  <c:v>Recreational value</c:v>
                </c:pt>
                <c:pt idx="5">
                  <c:v>Average</c:v>
                </c:pt>
              </c:strCache>
            </c:strRef>
          </c:cat>
          <c:val>
            <c:numRef>
              <c:f>('C6 Socio-economic functions'!$E$10,'C6 Socio-economic functions'!$E$14,'C6 Socio-economic functions'!$E$20,'C6 Socio-economic functions'!$E$24,'C6 Socio-economic functions'!$E$28:$E$29)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3.2</c:v>
                </c:pt>
              </c:numCache>
            </c:numRef>
          </c:val>
        </c:ser>
        <c:ser>
          <c:idx val="1"/>
          <c:order val="1"/>
          <c:tx>
            <c:strRef>
              <c:f>'C6 Socio-economic functions'!$F$4</c:f>
              <c:strCache>
                <c:ptCount val="1"/>
                <c:pt idx="0">
                  <c:v>B2 carbon</c:v>
                </c:pt>
              </c:strCache>
            </c:strRef>
          </c:tx>
          <c:invertIfNegative val="0"/>
          <c:cat>
            <c:strRef>
              <c:f>'C6 Socio-economic functions'!$J$4:$J$9</c:f>
              <c:strCache>
                <c:ptCount val="6"/>
                <c:pt idx="0">
                  <c:v>GDP share</c:v>
                </c:pt>
                <c:pt idx="1">
                  <c:v>Wood product consumption</c:v>
                </c:pt>
                <c:pt idx="2">
                  <c:v>Import</c:v>
                </c:pt>
                <c:pt idx="3">
                  <c:v>Wood energy consumption</c:v>
                </c:pt>
                <c:pt idx="4">
                  <c:v>Recreational value</c:v>
                </c:pt>
                <c:pt idx="5">
                  <c:v>Average</c:v>
                </c:pt>
              </c:strCache>
            </c:strRef>
          </c:cat>
          <c:val>
            <c:numRef>
              <c:f>('C6 Socio-economic functions'!$F$10,'C6 Socio-economic functions'!$F$14,'C6 Socio-economic functions'!$F$20,'C6 Socio-economic functions'!$F$24,'C6 Socio-economic functions'!$F$28:$F$29)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3.2</c:v>
                </c:pt>
              </c:numCache>
            </c:numRef>
          </c:val>
        </c:ser>
        <c:ser>
          <c:idx val="2"/>
          <c:order val="2"/>
          <c:tx>
            <c:strRef>
              <c:f>'C6 Socio-economic functions'!$G$4</c:f>
              <c:strCache>
                <c:ptCount val="1"/>
                <c:pt idx="0">
                  <c:v>B2 biodiversity</c:v>
                </c:pt>
              </c:strCache>
            </c:strRef>
          </c:tx>
          <c:invertIfNegative val="0"/>
          <c:cat>
            <c:strRef>
              <c:f>'C6 Socio-economic functions'!$J$4:$J$9</c:f>
              <c:strCache>
                <c:ptCount val="6"/>
                <c:pt idx="0">
                  <c:v>GDP share</c:v>
                </c:pt>
                <c:pt idx="1">
                  <c:v>Wood product consumption</c:v>
                </c:pt>
                <c:pt idx="2">
                  <c:v>Import</c:v>
                </c:pt>
                <c:pt idx="3">
                  <c:v>Wood energy consumption</c:v>
                </c:pt>
                <c:pt idx="4">
                  <c:v>Recreational value</c:v>
                </c:pt>
                <c:pt idx="5">
                  <c:v>Average</c:v>
                </c:pt>
              </c:strCache>
            </c:strRef>
          </c:cat>
          <c:val>
            <c:numRef>
              <c:f>('C6 Socio-economic functions'!$G$10,'C6 Socio-economic functions'!$G$14,'C6 Socio-economic functions'!$G$20,'C6 Socio-economic functions'!$G$24,'C6 Socio-economic functions'!$G$28:$G$29)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5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'C6 Socio-economic functions'!$H$4</c:f>
              <c:strCache>
                <c:ptCount val="1"/>
                <c:pt idx="0">
                  <c:v>B2 wood energy</c:v>
                </c:pt>
              </c:strCache>
            </c:strRef>
          </c:tx>
          <c:invertIfNegative val="0"/>
          <c:cat>
            <c:strRef>
              <c:f>'C6 Socio-economic functions'!$J$4:$J$9</c:f>
              <c:strCache>
                <c:ptCount val="6"/>
                <c:pt idx="0">
                  <c:v>GDP share</c:v>
                </c:pt>
                <c:pt idx="1">
                  <c:v>Wood product consumption</c:v>
                </c:pt>
                <c:pt idx="2">
                  <c:v>Import</c:v>
                </c:pt>
                <c:pt idx="3">
                  <c:v>Wood energy consumption</c:v>
                </c:pt>
                <c:pt idx="4">
                  <c:v>Recreational value</c:v>
                </c:pt>
                <c:pt idx="5">
                  <c:v>Average</c:v>
                </c:pt>
              </c:strCache>
            </c:strRef>
          </c:cat>
          <c:val>
            <c:numRef>
              <c:f>('C6 Socio-economic functions'!$H$10,'C6 Socio-economic functions'!$H$14,'C6 Socio-economic functions'!$H$20,'C6 Socio-economic functions'!$H$24,'C6 Socio-economic functions'!$H$28:$H$29)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3.2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924864"/>
        <c:axId val="236382464"/>
      </c:barChart>
      <c:catAx>
        <c:axId val="235924864"/>
        <c:scaling>
          <c:orientation val="minMax"/>
        </c:scaling>
        <c:delete val="0"/>
        <c:axPos val="b"/>
        <c:majorTickMark val="out"/>
        <c:minorTickMark val="none"/>
        <c:tickLblPos val="nextTo"/>
        <c:crossAx val="236382464"/>
        <c:crosses val="autoZero"/>
        <c:auto val="1"/>
        <c:lblAlgn val="ctr"/>
        <c:lblOffset val="100"/>
        <c:noMultiLvlLbl val="0"/>
      </c:catAx>
      <c:valAx>
        <c:axId val="236382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9248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419100</xdr:colOff>
      <xdr:row>23</xdr:row>
      <xdr:rowOff>142875</xdr:rowOff>
    </xdr:to>
    <xdr:sp macro="" textlink="">
      <xdr:nvSpPr>
        <xdr:cNvPr id="2" name="TextBox 1"/>
        <xdr:cNvSpPr txBox="1"/>
      </xdr:nvSpPr>
      <xdr:spPr>
        <a:xfrm>
          <a:off x="0" y="0"/>
          <a:ext cx="7124700" cy="4524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3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file is part of a series of files to make the numerical outputs of the European Forest Sector Outlook Study (EFSOS II)</a:t>
          </a:r>
          <a:r>
            <a:rPr lang="en-GB" sz="13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more accessible. This file contains the results of the sustainability analysis of all 4 quantified scenarios in terms of wood balance, product balance and trade balance, as presented in Chapter 4 of the main report.</a:t>
          </a:r>
          <a:r>
            <a:rPr lang="en-GB" sz="13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Data are from various sources within the model framework</a:t>
          </a:r>
          <a:r>
            <a:rPr lang="en-GB" sz="13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of EFSOS II. </a:t>
          </a:r>
          <a:r>
            <a:rPr lang="en-GB" sz="13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file is prepared by M.J. Schelhaas (Alterra, Wageningen UR). Information on the whole EFSOS II study can be found in the main report:</a:t>
          </a:r>
        </a:p>
        <a:p>
          <a:endParaRPr lang="nl-NL" sz="13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3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UNECE and FAO 2011 The European Forest Sector Outlook Study II 2010-2030. United Nations, New York and Geneva, 2011 (abbreviated to EFSOS II)</a:t>
          </a:r>
        </a:p>
        <a:p>
          <a:endParaRPr lang="nl-NL" sz="13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3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When using the data, please include the abovementioned reference.</a:t>
          </a:r>
          <a:endParaRPr lang="nl-NL" sz="13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l-NL" sz="1300"/>
        </a:p>
        <a:p>
          <a:endParaRPr lang="nl-NL" sz="1300"/>
        </a:p>
        <a:p>
          <a:r>
            <a:rPr lang="nl-NL" sz="1300"/>
            <a:t>How to use</a:t>
          </a:r>
          <a:r>
            <a:rPr lang="nl-NL" sz="1300" baseline="0"/>
            <a:t> the file: Go to the sheet 'Selection panel', and select the country or country group you are interested in. The next sheets show a summary over all criteria, and detailed data per criteria for the selected country (group).</a:t>
          </a:r>
          <a:endParaRPr lang="nl-NL" sz="13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0</xdr:rowOff>
    </xdr:from>
    <xdr:to>
      <xdr:col>15</xdr:col>
      <xdr:colOff>257175</xdr:colOff>
      <xdr:row>24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561975"/>
          <a:ext cx="6962775" cy="408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142875</xdr:colOff>
      <xdr:row>38</xdr:row>
      <xdr:rowOff>114300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86875" cy="735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47624</xdr:colOff>
      <xdr:row>4</xdr:row>
      <xdr:rowOff>23812</xdr:rowOff>
    </xdr:from>
    <xdr:to>
      <xdr:col>17</xdr:col>
      <xdr:colOff>380999</xdr:colOff>
      <xdr:row>25</xdr:row>
      <xdr:rowOff>171450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257175</xdr:colOff>
      <xdr:row>3</xdr:row>
      <xdr:rowOff>14286</xdr:rowOff>
    </xdr:from>
    <xdr:to>
      <xdr:col>19</xdr:col>
      <xdr:colOff>257175</xdr:colOff>
      <xdr:row>25</xdr:row>
      <xdr:rowOff>190499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238124</xdr:colOff>
      <xdr:row>2</xdr:row>
      <xdr:rowOff>176212</xdr:rowOff>
    </xdr:from>
    <xdr:to>
      <xdr:col>16</xdr:col>
      <xdr:colOff>600074</xdr:colOff>
      <xdr:row>27</xdr:row>
      <xdr:rowOff>171450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590549</xdr:colOff>
      <xdr:row>3</xdr:row>
      <xdr:rowOff>14286</xdr:rowOff>
    </xdr:from>
    <xdr:to>
      <xdr:col>19</xdr:col>
      <xdr:colOff>504824</xdr:colOff>
      <xdr:row>21</xdr:row>
      <xdr:rowOff>171449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9524</xdr:colOff>
      <xdr:row>3</xdr:row>
      <xdr:rowOff>14287</xdr:rowOff>
    </xdr:from>
    <xdr:to>
      <xdr:col>20</xdr:col>
      <xdr:colOff>514349</xdr:colOff>
      <xdr:row>27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3</xdr:row>
      <xdr:rowOff>14287</xdr:rowOff>
    </xdr:from>
    <xdr:to>
      <xdr:col>19</xdr:col>
      <xdr:colOff>533400</xdr:colOff>
      <xdr:row>29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workbookViewId="0">
      <selection activeCell="C13" sqref="C13"/>
    </sheetView>
  </sheetViews>
  <sheetFormatPr defaultRowHeight="15" x14ac:dyDescent="0.25"/>
  <cols>
    <col min="1" max="1" width="69.85546875" customWidth="1"/>
    <col min="2" max="2" width="27" bestFit="1" customWidth="1"/>
    <col min="3" max="3" width="12.5703125" bestFit="1" customWidth="1"/>
    <col min="4" max="5" width="12.28515625" bestFit="1" customWidth="1"/>
    <col min="6" max="6" width="10.7109375" bestFit="1" customWidth="1"/>
    <col min="7" max="7" width="14.28515625" bestFit="1" customWidth="1"/>
    <col min="8" max="8" width="15.28515625" bestFit="1" customWidth="1"/>
  </cols>
  <sheetData>
    <row r="1" spans="1:10" x14ac:dyDescent="0.25">
      <c r="A1" s="112" t="s">
        <v>412</v>
      </c>
      <c r="B1" s="112"/>
      <c r="C1" s="89"/>
      <c r="D1" s="89"/>
      <c r="E1" s="89"/>
      <c r="F1" s="89"/>
      <c r="G1" s="89"/>
      <c r="H1" s="89"/>
    </row>
    <row r="2" spans="1:10" x14ac:dyDescent="0.25">
      <c r="A2" t="s">
        <v>5</v>
      </c>
      <c r="B2" t="str">
        <f>Summary!B2</f>
        <v>EFSOS Total</v>
      </c>
    </row>
    <row r="4" spans="1:10" x14ac:dyDescent="0.25">
      <c r="A4" s="6"/>
      <c r="B4" s="6"/>
      <c r="C4" s="6"/>
      <c r="D4" s="94" t="s">
        <v>0</v>
      </c>
      <c r="E4" s="5" t="str">
        <f>Summary!C4</f>
        <v>B2 reference</v>
      </c>
      <c r="F4" s="5" t="str">
        <f>Summary!D4</f>
        <v>B2 carbon</v>
      </c>
      <c r="G4" s="5" t="str">
        <f>Summary!E4</f>
        <v>B2 biodiversity</v>
      </c>
      <c r="H4" s="18" t="str">
        <f>Summary!F4</f>
        <v>B2 wood energy</v>
      </c>
      <c r="J4" t="s">
        <v>528</v>
      </c>
    </row>
    <row r="5" spans="1:10" x14ac:dyDescent="0.25">
      <c r="A5" s="6"/>
      <c r="B5" s="6"/>
      <c r="C5" s="6" t="s">
        <v>467</v>
      </c>
      <c r="D5" s="91">
        <v>2010</v>
      </c>
      <c r="E5" s="6">
        <v>2030</v>
      </c>
      <c r="F5" s="6">
        <v>2030</v>
      </c>
      <c r="G5" s="6">
        <v>2030</v>
      </c>
      <c r="H5" s="19">
        <v>2030</v>
      </c>
      <c r="J5" t="s">
        <v>529</v>
      </c>
    </row>
    <row r="6" spans="1:10" x14ac:dyDescent="0.25">
      <c r="A6" s="1" t="s">
        <v>515</v>
      </c>
      <c r="B6" s="5" t="s">
        <v>41</v>
      </c>
      <c r="C6" s="5" t="s">
        <v>483</v>
      </c>
      <c r="D6" s="98">
        <f>VLOOKUP(CONCATENATE(D$4,$B$2,D$5),GDPshare!$A:$L,6,FALSE)</f>
        <v>100990.54286000002</v>
      </c>
      <c r="E6" s="74">
        <f>VLOOKUP(CONCATENATE(E$4,$B$2,E$5),GDPshare!$A:$L,6,FALSE)</f>
        <v>142122.07841999998</v>
      </c>
      <c r="F6" s="74">
        <f>E6</f>
        <v>142122.07841999998</v>
      </c>
      <c r="G6" s="74" t="e">
        <f>VLOOKUP(CONCATENATE(G$4,$B$2,G$5),GDPshare!$A:$L,6,FALSE)</f>
        <v>#N/A</v>
      </c>
      <c r="H6" s="99">
        <f>VLOOKUP(CONCATENATE(H$4,$B$2,H$5),GDPshare!$A:$L,6,FALSE)</f>
        <v>141928.96487999998</v>
      </c>
      <c r="J6" t="s">
        <v>530</v>
      </c>
    </row>
    <row r="7" spans="1:10" x14ac:dyDescent="0.25">
      <c r="A7" s="91"/>
      <c r="B7" s="6" t="s">
        <v>42</v>
      </c>
      <c r="C7" s="6" t="s">
        <v>483</v>
      </c>
      <c r="D7" s="96">
        <f>VLOOKUP(CONCATENATE(D$4,$B$2,D$5),GDPshare!$A:$L,7,FALSE)/1000000</f>
        <v>12144801.981567979</v>
      </c>
      <c r="E7" s="75">
        <f>VLOOKUP(CONCATENATE(E$4,$B$2,E$5),GDPshare!$A:$L,7,FALSE)/1000000</f>
        <v>15519084.269364135</v>
      </c>
      <c r="F7" s="75">
        <f>E7</f>
        <v>15519084.269364135</v>
      </c>
      <c r="G7" s="75" t="e">
        <f>VLOOKUP(CONCATENATE(G$4,$B$2,G$5),GDPshare!$A:$L,7,FALSE)/1000000</f>
        <v>#N/A</v>
      </c>
      <c r="H7" s="92">
        <f>VLOOKUP(CONCATENATE(H$4,$B$2,H$5),GDPshare!$A:$L,7,FALSE)/1000000</f>
        <v>15519084.269364135</v>
      </c>
      <c r="J7" t="s">
        <v>531</v>
      </c>
    </row>
    <row r="8" spans="1:10" x14ac:dyDescent="0.25">
      <c r="A8" s="91"/>
      <c r="B8" s="6" t="s">
        <v>43</v>
      </c>
      <c r="C8" s="6" t="s">
        <v>468</v>
      </c>
      <c r="D8" s="110">
        <f>D6/D7</f>
        <v>8.3155363927112317E-3</v>
      </c>
      <c r="E8" s="102">
        <f>E6/E7</f>
        <v>9.157890759093297E-3</v>
      </c>
      <c r="F8" s="102">
        <f>F6/F7</f>
        <v>9.157890759093297E-3</v>
      </c>
      <c r="G8" s="102" t="e">
        <f>G6/G7</f>
        <v>#N/A</v>
      </c>
      <c r="H8" s="105">
        <f>H6/H7</f>
        <v>9.14544714214734E-3</v>
      </c>
      <c r="J8" t="s">
        <v>532</v>
      </c>
    </row>
    <row r="9" spans="1:10" x14ac:dyDescent="0.25">
      <c r="A9" s="91"/>
      <c r="B9" s="6" t="s">
        <v>50</v>
      </c>
      <c r="C9" s="6" t="s">
        <v>469</v>
      </c>
      <c r="D9" s="91"/>
      <c r="E9" s="108">
        <f>(E8-$D8)/20</f>
        <v>4.2117718319103265E-5</v>
      </c>
      <c r="F9" s="108">
        <f t="shared" ref="F9:H9" si="0">(F8-$D8)/20</f>
        <v>4.2117718319103265E-5</v>
      </c>
      <c r="G9" s="108" t="e">
        <f t="shared" si="0"/>
        <v>#N/A</v>
      </c>
      <c r="H9" s="109">
        <f t="shared" si="0"/>
        <v>4.1495537471805419E-5</v>
      </c>
      <c r="J9" t="s">
        <v>522</v>
      </c>
    </row>
    <row r="10" spans="1:10" x14ac:dyDescent="0.25">
      <c r="A10" s="25"/>
      <c r="B10" s="26" t="s">
        <v>6</v>
      </c>
      <c r="C10" s="26"/>
      <c r="D10" s="25"/>
      <c r="E10" s="7">
        <f>VLOOKUP(CONCATENATE($B$2,E$4),'Score data'!$A:$S,15,FALSE)</f>
        <v>3</v>
      </c>
      <c r="F10" s="7">
        <f>VLOOKUP(CONCATENATE($B$2,F$4),'Score data'!$A:$S,15,FALSE)</f>
        <v>3</v>
      </c>
      <c r="G10" s="7" t="e">
        <f>VLOOKUP(CONCATENATE($B$2,G$4),'Score data'!$A:$S,15,FALSE)</f>
        <v>#N/A</v>
      </c>
      <c r="H10" s="27">
        <f>VLOOKUP(CONCATENATE($B$2,H$4),'Score data'!$A:$S,15,FALSE)</f>
        <v>3</v>
      </c>
    </row>
    <row r="11" spans="1:10" x14ac:dyDescent="0.25">
      <c r="A11" s="1" t="s">
        <v>516</v>
      </c>
      <c r="B11" s="5" t="s">
        <v>51</v>
      </c>
      <c r="C11" s="5" t="s">
        <v>484</v>
      </c>
      <c r="D11" s="98">
        <f>VLOOKUP(CONCATENATE(D$4,$B$2,D$5),Consumption2!$A:$L,6,FALSE)</f>
        <v>734282.11600000004</v>
      </c>
      <c r="E11" s="74">
        <f>VLOOKUP(CONCATENATE(E$4,$B$2,E$5),Consumption2!$A:$L,6,FALSE)</f>
        <v>846443.46600000001</v>
      </c>
      <c r="F11" s="74">
        <f>E11</f>
        <v>846443.46600000001</v>
      </c>
      <c r="G11" s="74" t="e">
        <f>VLOOKUP(CONCATENATE(G$4,$B$2,G$5),Consumption2!$A:$L,6,FALSE)</f>
        <v>#N/A</v>
      </c>
      <c r="H11" s="99">
        <f>VLOOKUP(CONCATENATE(H$4,$B$2,H$5),Consumption2!$A:$L,6,FALSE)</f>
        <v>842106.49499999988</v>
      </c>
    </row>
    <row r="12" spans="1:10" x14ac:dyDescent="0.25">
      <c r="A12" s="91"/>
      <c r="B12" s="6" t="s">
        <v>48</v>
      </c>
      <c r="C12" s="8">
        <v>1000</v>
      </c>
      <c r="D12" s="96">
        <f>VLOOKUP($B$2,'SOEF2011 basic data'!$A:$P,5,FALSE)</f>
        <v>672849.73599999992</v>
      </c>
      <c r="E12" s="75">
        <f>VLOOKUP($B$2,'SOEF2011 basic data'!$A:$P,5,FALSE)</f>
        <v>672849.73599999992</v>
      </c>
      <c r="F12" s="75">
        <f>VLOOKUP($B$2,'SOEF2011 basic data'!$A:$P,5,FALSE)</f>
        <v>672849.73599999992</v>
      </c>
      <c r="G12" s="75">
        <f>VLOOKUP($B$2,'SOEF2011 basic data'!$A:$P,5,FALSE)</f>
        <v>672849.73599999992</v>
      </c>
      <c r="H12" s="92">
        <f>VLOOKUP($B$2,'SOEF2011 basic data'!$A:$P,5,FALSE)</f>
        <v>672849.73599999992</v>
      </c>
    </row>
    <row r="13" spans="1:10" x14ac:dyDescent="0.25">
      <c r="A13" s="91"/>
      <c r="B13" s="6" t="s">
        <v>52</v>
      </c>
      <c r="C13" s="8" t="s">
        <v>485</v>
      </c>
      <c r="D13" s="111">
        <f>D11/D12</f>
        <v>1.0913017821262847</v>
      </c>
      <c r="E13" s="30">
        <f t="shared" ref="E13:H13" si="1">E11/E12</f>
        <v>1.2579977678701209</v>
      </c>
      <c r="F13" s="30">
        <f t="shared" si="1"/>
        <v>1.2579977678701209</v>
      </c>
      <c r="G13" s="30" t="e">
        <f t="shared" si="1"/>
        <v>#N/A</v>
      </c>
      <c r="H13" s="31">
        <f t="shared" si="1"/>
        <v>1.2515520924570891</v>
      </c>
    </row>
    <row r="14" spans="1:10" x14ac:dyDescent="0.25">
      <c r="A14" s="25"/>
      <c r="B14" s="26" t="s">
        <v>6</v>
      </c>
      <c r="C14" s="26"/>
      <c r="D14" s="25"/>
      <c r="E14" s="7">
        <f>VLOOKUP(CONCATENATE($B$2,E$4),'Score data'!$A:$S,16,FALSE)</f>
        <v>3</v>
      </c>
      <c r="F14" s="7">
        <f>VLOOKUP(CONCATENATE($B$2,F$4),'Score data'!$A:$S,16,FALSE)</f>
        <v>3</v>
      </c>
      <c r="G14" s="7" t="e">
        <f>VLOOKUP(CONCATENATE($B$2,G$4),'Score data'!$A:$S,16,FALSE)</f>
        <v>#N/A</v>
      </c>
      <c r="H14" s="27">
        <f>VLOOKUP(CONCATENATE($B$2,H$4),'Score data'!$A:$S,16,FALSE)</f>
        <v>3</v>
      </c>
    </row>
    <row r="15" spans="1:10" hidden="1" x14ac:dyDescent="0.25">
      <c r="A15" s="6"/>
      <c r="B15" s="6" t="s">
        <v>410</v>
      </c>
      <c r="C15" s="6"/>
      <c r="D15" s="91">
        <f>VLOOKUP(CONCATENATE(D$4,$B$2,D$5),Consumption2!$A:$N,8,FALSE)</f>
        <v>-34118.018000000025</v>
      </c>
      <c r="E15" s="6">
        <f>VLOOKUP(CONCATENATE(E$4,$B$2,E$5),Consumption2!$A:$N,8,FALSE)</f>
        <v>-62946.082000000009</v>
      </c>
      <c r="F15" s="6">
        <f>E15</f>
        <v>-62946.082000000009</v>
      </c>
      <c r="G15" s="6" t="e">
        <f>VLOOKUP(CONCATENATE(G$4,$B$2,G$5),Consumption2!$A:$N,8,FALSE)</f>
        <v>#N/A</v>
      </c>
      <c r="H15" s="19">
        <f>VLOOKUP(CONCATENATE(H$4,$B$2,H$5),Consumption2!$A:$N,8,FALSE)</f>
        <v>-48609.997999999978</v>
      </c>
    </row>
    <row r="16" spans="1:10" hidden="1" x14ac:dyDescent="0.25">
      <c r="A16" s="6"/>
      <c r="B16" s="6" t="s">
        <v>411</v>
      </c>
      <c r="C16" s="6"/>
      <c r="D16" s="91">
        <f>VLOOKUP(CONCATENATE(D$4,$B$2,D$5),Consumption!$A:$N,7,FALSE)</f>
        <v>12310.723600000005</v>
      </c>
      <c r="E16" s="6">
        <f>VLOOKUP(CONCATENATE(E$4,$B$2,E$5),Consumption!$A:$N,7,FALSE)</f>
        <v>987.76639999996951</v>
      </c>
      <c r="F16" s="6">
        <f>E16</f>
        <v>987.76639999996951</v>
      </c>
      <c r="G16" s="6" t="e">
        <f>VLOOKUP(CONCATENATE(G$4,$B$2,G$5),Consumption!$A:$N,7,FALSE)</f>
        <v>#N/A</v>
      </c>
      <c r="H16" s="19">
        <f>VLOOKUP(CONCATENATE(H$4,$B$2,H$5),Consumption!$A:$N,7,FALSE)</f>
        <v>32618.31920000002</v>
      </c>
    </row>
    <row r="17" spans="1:8" x14ac:dyDescent="0.25">
      <c r="A17" s="1" t="s">
        <v>517</v>
      </c>
      <c r="B17" s="5" t="s">
        <v>53</v>
      </c>
      <c r="C17" s="5" t="s">
        <v>484</v>
      </c>
      <c r="D17" s="98">
        <f>D15+D16</f>
        <v>-21807.294400000021</v>
      </c>
      <c r="E17" s="74">
        <f>E15+E16</f>
        <v>-61958.315600000038</v>
      </c>
      <c r="F17" s="74">
        <f>F15+F16</f>
        <v>-61958.315600000038</v>
      </c>
      <c r="G17" s="74" t="e">
        <f>G15+G16</f>
        <v>#N/A</v>
      </c>
      <c r="H17" s="99">
        <f>H15+H16</f>
        <v>-15991.678799999958</v>
      </c>
    </row>
    <row r="18" spans="1:8" x14ac:dyDescent="0.25">
      <c r="A18" s="91"/>
      <c r="B18" s="6" t="s">
        <v>45</v>
      </c>
      <c r="C18" s="6" t="s">
        <v>484</v>
      </c>
      <c r="D18" s="96">
        <f>VLOOKUP(CONCATENATE(D$4,$B$2,D$5),Consumption2!$A:$N,6,FALSE)</f>
        <v>734282.11600000004</v>
      </c>
      <c r="E18" s="75">
        <f>VLOOKUP(CONCATENATE(E$4,$B$2,E$5),Consumption2!$A:$N,6,FALSE)</f>
        <v>846443.46600000001</v>
      </c>
      <c r="F18" s="75">
        <f>E18</f>
        <v>846443.46600000001</v>
      </c>
      <c r="G18" s="75" t="e">
        <f>VLOOKUP(CONCATENATE(G$4,$B$2,G$5),Consumption2!$A:$N,6,FALSE)</f>
        <v>#N/A</v>
      </c>
      <c r="H18" s="92">
        <f>VLOOKUP(CONCATENATE(H$4,$B$2,H$5),Consumption2!$A:$N,6,FALSE)</f>
        <v>842106.49499999988</v>
      </c>
    </row>
    <row r="19" spans="1:8" x14ac:dyDescent="0.25">
      <c r="A19" s="91"/>
      <c r="B19" s="6" t="s">
        <v>46</v>
      </c>
      <c r="C19" s="6" t="s">
        <v>468</v>
      </c>
      <c r="D19" s="107">
        <f>D17/D18</f>
        <v>-2.9698795496743407E-2</v>
      </c>
      <c r="E19" s="101">
        <f t="shared" ref="E19:H19" si="2">E17/E18</f>
        <v>-7.319840968563876E-2</v>
      </c>
      <c r="F19" s="101">
        <f t="shared" si="2"/>
        <v>-7.319840968563876E-2</v>
      </c>
      <c r="G19" s="101" t="e">
        <f t="shared" si="2"/>
        <v>#N/A</v>
      </c>
      <c r="H19" s="104">
        <f t="shared" si="2"/>
        <v>-1.8990090796057759E-2</v>
      </c>
    </row>
    <row r="20" spans="1:8" x14ac:dyDescent="0.25">
      <c r="A20" s="25"/>
      <c r="B20" s="26" t="s">
        <v>6</v>
      </c>
      <c r="C20" s="26"/>
      <c r="D20" s="25"/>
      <c r="E20" s="7">
        <f>VLOOKUP(CONCATENATE($B$2,E$4),'Score data'!$A:$S,17,FALSE)</f>
        <v>3</v>
      </c>
      <c r="F20" s="7">
        <f>VLOOKUP(CONCATENATE($B$2,F$4),'Score data'!$A:$S,17,FALSE)</f>
        <v>3</v>
      </c>
      <c r="G20" s="7" t="e">
        <f>VLOOKUP(CONCATENATE($B$2,G$4),'Score data'!$A:$S,17,FALSE)</f>
        <v>#N/A</v>
      </c>
      <c r="H20" s="27">
        <f>VLOOKUP(CONCATENATE($B$2,H$4),'Score data'!$A:$S,17,FALSE)</f>
        <v>3</v>
      </c>
    </row>
    <row r="21" spans="1:8" x14ac:dyDescent="0.25">
      <c r="A21" s="38" t="s">
        <v>518</v>
      </c>
      <c r="B21" s="5" t="s">
        <v>47</v>
      </c>
      <c r="C21" s="5" t="s">
        <v>484</v>
      </c>
      <c r="D21" s="98">
        <f>VLOOKUP(CONCATENATE(D$4,$B$2,D$5),Consumption!$A:$H,8,FALSE)</f>
        <v>428558.69999999995</v>
      </c>
      <c r="E21" s="74">
        <f>VLOOKUP(CONCATENATE(E$4,$B$2,E$5),Consumption!$A:$H,8,FALSE)</f>
        <v>577206.69999999995</v>
      </c>
      <c r="F21" s="74" t="e">
        <f>VLOOKUP(CONCATENATE(F$4,$B$2,F$5),Consumption!$A:$H,8,FALSE)</f>
        <v>#N/A</v>
      </c>
      <c r="G21" s="74" t="e">
        <f>VLOOKUP(CONCATENATE(G$4,$B$2,G$5),Consumption!$A:$H,8,FALSE)</f>
        <v>#N/A</v>
      </c>
      <c r="H21" s="99">
        <f>VLOOKUP(CONCATENATE(H$4,$B$2,H$5),Consumption!$A:$H,8,FALSE)</f>
        <v>849763.5</v>
      </c>
    </row>
    <row r="22" spans="1:8" x14ac:dyDescent="0.25">
      <c r="A22" s="91"/>
      <c r="B22" s="6" t="s">
        <v>48</v>
      </c>
      <c r="C22" s="8">
        <v>1000</v>
      </c>
      <c r="D22" s="96">
        <f>D12</f>
        <v>672849.73599999992</v>
      </c>
      <c r="E22" s="75">
        <f t="shared" ref="E22:H22" si="3">E12</f>
        <v>672849.73599999992</v>
      </c>
      <c r="F22" s="75">
        <f t="shared" si="3"/>
        <v>672849.73599999992</v>
      </c>
      <c r="G22" s="75">
        <f t="shared" si="3"/>
        <v>672849.73599999992</v>
      </c>
      <c r="H22" s="92">
        <f t="shared" si="3"/>
        <v>672849.73599999992</v>
      </c>
    </row>
    <row r="23" spans="1:8" x14ac:dyDescent="0.25">
      <c r="A23" s="91"/>
      <c r="B23" s="6" t="s">
        <v>49</v>
      </c>
      <c r="C23" s="8" t="s">
        <v>485</v>
      </c>
      <c r="D23" s="111">
        <f>D21/D22</f>
        <v>0.63693076933896575</v>
      </c>
      <c r="E23" s="30">
        <f t="shared" ref="E23" si="4">E21/E22</f>
        <v>0.8578537957544804</v>
      </c>
      <c r="F23" s="30" t="e">
        <f t="shared" ref="F23" si="5">F21/F22</f>
        <v>#N/A</v>
      </c>
      <c r="G23" s="30" t="e">
        <f t="shared" ref="G23" si="6">G21/G22</f>
        <v>#N/A</v>
      </c>
      <c r="H23" s="31">
        <f t="shared" ref="H23" si="7">H21/H22</f>
        <v>1.2629320553081114</v>
      </c>
    </row>
    <row r="24" spans="1:8" x14ac:dyDescent="0.25">
      <c r="A24" s="25"/>
      <c r="B24" s="26" t="s">
        <v>6</v>
      </c>
      <c r="C24" s="26"/>
      <c r="D24" s="25"/>
      <c r="E24" s="7">
        <f>VLOOKUP(CONCATENATE($B$2,E$4),'Score data'!$A:$S,18,FALSE)</f>
        <v>3</v>
      </c>
      <c r="F24" s="7">
        <f>VLOOKUP(CONCATENATE($B$2,F$4),'Score data'!$A:$S,18,FALSE)</f>
        <v>3</v>
      </c>
      <c r="G24" s="7" t="e">
        <f>VLOOKUP(CONCATENATE($B$2,G$4),'Score data'!$A:$S,18,FALSE)</f>
        <v>#N/A</v>
      </c>
      <c r="H24" s="27">
        <f>VLOOKUP(CONCATENATE($B$2,H$4),'Score data'!$A:$S,18,FALSE)</f>
        <v>3</v>
      </c>
    </row>
    <row r="25" spans="1:8" hidden="1" x14ac:dyDescent="0.25">
      <c r="A25" s="6"/>
      <c r="B25" s="6" t="s">
        <v>409</v>
      </c>
      <c r="C25" s="6"/>
      <c r="D25" s="96">
        <f>VLOOKUP(CONCATENATE(D$4,$B$2,D$5),Recreation!$A:$L,9,FALSE)</f>
        <v>738459.5638657501</v>
      </c>
      <c r="E25" s="75">
        <f>VLOOKUP(CONCATENATE(E$4,$B$2,E$5),Recreation!$A:$L,9,FALSE)</f>
        <v>743009.2145024999</v>
      </c>
      <c r="F25" s="75">
        <f>VLOOKUP(CONCATENATE(F$4,$B$2,F$5),Recreation!$A:$L,9,FALSE)</f>
        <v>774840.95734574983</v>
      </c>
      <c r="G25" s="75">
        <f>VLOOKUP(CONCATENATE(G$4,$B$2,G$5),Recreation!$A:$L,9,FALSE)</f>
        <v>769157.96611575026</v>
      </c>
      <c r="H25" s="92">
        <f>VLOOKUP(CONCATENATE(H$4,$B$2,H$5),Recreation!$A:$L,9,FALSE)</f>
        <v>739718.27475175005</v>
      </c>
    </row>
    <row r="26" spans="1:8" hidden="1" x14ac:dyDescent="0.25">
      <c r="A26" s="6"/>
      <c r="B26" s="6" t="s">
        <v>7</v>
      </c>
      <c r="C26" s="6"/>
      <c r="D26" s="96">
        <f>VLOOKUP(CONCATENATE(D$4,$B$2,D$5),Recreation!$A:$L,8,FALSE)</f>
        <v>155811.45791299999</v>
      </c>
      <c r="E26" s="75">
        <f>VLOOKUP(CONCATENATE(E$4,$B$2,E$5),Recreation!$A:$L,8,FALSE)</f>
        <v>159129.50193500004</v>
      </c>
      <c r="F26" s="75">
        <f>VLOOKUP(CONCATENATE(F$4,$B$2,F$5),Recreation!$A:$L,8,FALSE)</f>
        <v>159424.474173</v>
      </c>
      <c r="G26" s="75">
        <f>VLOOKUP(CONCATENATE(G$4,$B$2,G$5),Recreation!$A:$L,8,FALSE)</f>
        <v>153475.59774900001</v>
      </c>
      <c r="H26" s="92">
        <f>VLOOKUP(CONCATENATE(H$4,$B$2,H$5),Recreation!$A:$L,8,FALSE)</f>
        <v>159130.68710500002</v>
      </c>
    </row>
    <row r="27" spans="1:8" x14ac:dyDescent="0.25">
      <c r="A27" s="1" t="s">
        <v>519</v>
      </c>
      <c r="B27" s="5" t="s">
        <v>54</v>
      </c>
      <c r="C27" s="5"/>
      <c r="D27" s="106">
        <f>D25/D26</f>
        <v>4.7394432589038589</v>
      </c>
      <c r="E27" s="32">
        <f t="shared" ref="E27:H27" si="8">E25/E26</f>
        <v>4.6692109600518856</v>
      </c>
      <c r="F27" s="32">
        <f t="shared" si="8"/>
        <v>4.8602384380765065</v>
      </c>
      <c r="G27" s="32">
        <f t="shared" si="8"/>
        <v>5.0115977875105671</v>
      </c>
      <c r="H27" s="33">
        <f t="shared" si="8"/>
        <v>4.648495448672687</v>
      </c>
    </row>
    <row r="28" spans="1:8" x14ac:dyDescent="0.25">
      <c r="A28" s="25"/>
      <c r="B28" s="26" t="s">
        <v>6</v>
      </c>
      <c r="C28" s="26"/>
      <c r="D28" s="25"/>
      <c r="E28" s="7">
        <f>VLOOKUP(CONCATENATE($B$2,E$4),'Score data'!$A:$S,19,FALSE)</f>
        <v>4</v>
      </c>
      <c r="F28" s="7">
        <f>VLOOKUP(CONCATENATE($B$2,F$4),'Score data'!$A:$S,19,FALSE)</f>
        <v>4</v>
      </c>
      <c r="G28" s="7">
        <f>VLOOKUP(CONCATENATE($B$2,G$4),'Score data'!$A:$S,19,FALSE)</f>
        <v>5</v>
      </c>
      <c r="H28" s="27">
        <f>VLOOKUP(CONCATENATE($B$2,H$4),'Score data'!$A:$S,19,FALSE)</f>
        <v>4</v>
      </c>
    </row>
    <row r="29" spans="1:8" x14ac:dyDescent="0.25">
      <c r="A29" s="34" t="s">
        <v>58</v>
      </c>
      <c r="B29" s="12" t="s">
        <v>9</v>
      </c>
      <c r="C29" s="12"/>
      <c r="D29" s="10"/>
      <c r="E29" s="12">
        <f>AVERAGE(E28,E24,E20,E14,E10)</f>
        <v>3.2</v>
      </c>
      <c r="F29" s="12">
        <f>AVERAGE(F28,F24,F20,F14,F10)</f>
        <v>3.2</v>
      </c>
      <c r="G29" s="12" t="e">
        <f>AVERAGE(G28,G24,G20,G14,G10)</f>
        <v>#N/A</v>
      </c>
      <c r="H29" s="17">
        <f>AVERAGE(H28,H24,H20,H14,H10)</f>
        <v>3.2</v>
      </c>
    </row>
    <row r="30" spans="1:8" x14ac:dyDescent="0.25">
      <c r="A30" s="6"/>
      <c r="B30" s="6"/>
      <c r="C30" s="6"/>
      <c r="D30" s="6"/>
      <c r="E30" s="6"/>
      <c r="F30" s="6"/>
      <c r="G30" s="6"/>
      <c r="H30" s="6"/>
    </row>
  </sheetData>
  <mergeCells count="1">
    <mergeCell ref="A1:B1"/>
  </mergeCells>
  <hyperlinks>
    <hyperlink ref="A1" location="'Selection panel'!A1" display="Please go to the tab 'Selection panel' to change the country and/or the selected scenarios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5"/>
  <sheetViews>
    <sheetView topLeftCell="C1" workbookViewId="0">
      <pane ySplit="1" topLeftCell="A25" activePane="bottomLeft" state="frozen"/>
      <selection pane="bottomLeft" activeCell="R1" sqref="R1"/>
    </sheetView>
  </sheetViews>
  <sheetFormatPr defaultRowHeight="15" x14ac:dyDescent="0.25"/>
  <cols>
    <col min="3" max="3" width="15.28515625" bestFit="1" customWidth="1"/>
    <col min="4" max="4" width="17" style="19" bestFit="1" customWidth="1"/>
  </cols>
  <sheetData>
    <row r="1" spans="1:19" x14ac:dyDescent="0.25">
      <c r="A1" t="s">
        <v>118</v>
      </c>
      <c r="B1" t="s">
        <v>10</v>
      </c>
      <c r="C1" t="s">
        <v>11</v>
      </c>
      <c r="D1" s="19" t="s">
        <v>16</v>
      </c>
      <c r="E1" s="8" t="s">
        <v>17</v>
      </c>
      <c r="F1" s="8" t="s">
        <v>18</v>
      </c>
      <c r="G1" s="8" t="s">
        <v>19</v>
      </c>
      <c r="H1" s="8" t="s">
        <v>24</v>
      </c>
      <c r="I1" s="8" t="s">
        <v>25</v>
      </c>
      <c r="J1" s="8" t="s">
        <v>31</v>
      </c>
      <c r="K1" s="8" t="s">
        <v>32</v>
      </c>
      <c r="L1" s="8" t="s">
        <v>55</v>
      </c>
      <c r="M1" s="8" t="s">
        <v>56</v>
      </c>
      <c r="N1" s="8" t="s">
        <v>57</v>
      </c>
      <c r="O1" s="8" t="s">
        <v>59</v>
      </c>
      <c r="P1" s="8" t="s">
        <v>60</v>
      </c>
      <c r="Q1" s="8" t="s">
        <v>61</v>
      </c>
      <c r="R1" s="8" t="s">
        <v>62</v>
      </c>
      <c r="S1" s="8" t="s">
        <v>63</v>
      </c>
    </row>
    <row r="2" spans="1:19" x14ac:dyDescent="0.25">
      <c r="A2" t="str">
        <f>CONCATENATE(B2,C2)</f>
        <v>BelarusB2 reference</v>
      </c>
      <c r="B2" t="s">
        <v>73</v>
      </c>
      <c r="C2" t="s">
        <v>0</v>
      </c>
      <c r="D2">
        <v>4</v>
      </c>
      <c r="E2">
        <v>4</v>
      </c>
      <c r="F2">
        <v>3</v>
      </c>
      <c r="G2">
        <v>3</v>
      </c>
      <c r="H2">
        <v>3</v>
      </c>
      <c r="I2">
        <v>3</v>
      </c>
      <c r="J2">
        <v>4</v>
      </c>
      <c r="K2">
        <v>4</v>
      </c>
      <c r="L2" s="43">
        <v>3</v>
      </c>
      <c r="M2">
        <v>4</v>
      </c>
      <c r="N2">
        <v>4</v>
      </c>
      <c r="O2">
        <v>2</v>
      </c>
      <c r="P2">
        <v>3</v>
      </c>
      <c r="Q2">
        <v>4</v>
      </c>
      <c r="R2">
        <v>3</v>
      </c>
      <c r="S2">
        <v>2</v>
      </c>
    </row>
    <row r="3" spans="1:19" x14ac:dyDescent="0.25">
      <c r="A3" t="str">
        <f t="shared" ref="A3:A66" si="0">CONCATENATE(B3,C3)</f>
        <v>Czech RepublicB2 reference</v>
      </c>
      <c r="B3" t="s">
        <v>79</v>
      </c>
      <c r="C3" t="s">
        <v>0</v>
      </c>
      <c r="D3">
        <v>3</v>
      </c>
      <c r="E3">
        <v>3</v>
      </c>
      <c r="F3">
        <v>3</v>
      </c>
      <c r="G3">
        <v>3</v>
      </c>
      <c r="H3">
        <v>4</v>
      </c>
      <c r="I3">
        <v>2</v>
      </c>
      <c r="J3">
        <v>1</v>
      </c>
      <c r="K3">
        <v>5</v>
      </c>
      <c r="L3" s="43">
        <v>2</v>
      </c>
      <c r="M3">
        <v>3</v>
      </c>
      <c r="N3">
        <v>2</v>
      </c>
      <c r="O3">
        <v>2</v>
      </c>
      <c r="P3">
        <v>4</v>
      </c>
      <c r="Q3">
        <v>4</v>
      </c>
      <c r="R3">
        <v>3</v>
      </c>
      <c r="S3">
        <v>2</v>
      </c>
    </row>
    <row r="4" spans="1:19" x14ac:dyDescent="0.25">
      <c r="A4" t="str">
        <f t="shared" si="0"/>
        <v>HungaryB2 reference</v>
      </c>
      <c r="B4" t="s">
        <v>86</v>
      </c>
      <c r="C4" t="s">
        <v>0</v>
      </c>
      <c r="D4">
        <v>4</v>
      </c>
      <c r="E4">
        <v>2</v>
      </c>
      <c r="F4">
        <v>2</v>
      </c>
      <c r="G4">
        <v>2</v>
      </c>
      <c r="H4">
        <v>4</v>
      </c>
      <c r="I4">
        <v>4</v>
      </c>
      <c r="J4">
        <v>4</v>
      </c>
      <c r="K4">
        <v>4</v>
      </c>
      <c r="L4" s="43">
        <v>2</v>
      </c>
      <c r="M4">
        <v>3</v>
      </c>
      <c r="N4">
        <v>3</v>
      </c>
      <c r="O4">
        <v>3</v>
      </c>
      <c r="P4">
        <v>3</v>
      </c>
      <c r="Q4">
        <v>4</v>
      </c>
      <c r="R4">
        <v>3</v>
      </c>
      <c r="S4">
        <v>2</v>
      </c>
    </row>
    <row r="5" spans="1:19" x14ac:dyDescent="0.25">
      <c r="A5" t="str">
        <f t="shared" si="0"/>
        <v>Republic of MoldovaB2 reference</v>
      </c>
      <c r="B5" t="s">
        <v>99</v>
      </c>
      <c r="C5" t="s">
        <v>0</v>
      </c>
      <c r="D5">
        <v>3</v>
      </c>
      <c r="E5">
        <v>4</v>
      </c>
      <c r="F5">
        <v>3</v>
      </c>
      <c r="G5">
        <v>2</v>
      </c>
      <c r="H5">
        <v>5</v>
      </c>
      <c r="I5">
        <v>4</v>
      </c>
      <c r="J5">
        <v>4</v>
      </c>
      <c r="K5" t="e">
        <v>#N/A</v>
      </c>
      <c r="L5" s="43">
        <v>2</v>
      </c>
      <c r="M5">
        <v>4</v>
      </c>
      <c r="N5">
        <v>4</v>
      </c>
      <c r="O5" t="e">
        <v>#N/A</v>
      </c>
      <c r="P5" t="e">
        <v>#N/A</v>
      </c>
      <c r="Q5" t="e">
        <v>#N/A</v>
      </c>
      <c r="R5" t="e">
        <v>#N/A</v>
      </c>
      <c r="S5">
        <v>5</v>
      </c>
    </row>
    <row r="6" spans="1:19" x14ac:dyDescent="0.25">
      <c r="A6" t="str">
        <f t="shared" si="0"/>
        <v>PolandB2 reference</v>
      </c>
      <c r="B6" t="s">
        <v>97</v>
      </c>
      <c r="C6" t="s">
        <v>0</v>
      </c>
      <c r="D6">
        <v>3</v>
      </c>
      <c r="E6">
        <v>3</v>
      </c>
      <c r="F6">
        <v>3</v>
      </c>
      <c r="G6">
        <v>2</v>
      </c>
      <c r="H6">
        <v>3</v>
      </c>
      <c r="I6">
        <v>3</v>
      </c>
      <c r="J6">
        <v>4</v>
      </c>
      <c r="K6">
        <v>4</v>
      </c>
      <c r="L6" s="43">
        <v>2</v>
      </c>
      <c r="M6">
        <v>2</v>
      </c>
      <c r="N6">
        <v>2</v>
      </c>
      <c r="O6">
        <v>2</v>
      </c>
      <c r="P6">
        <v>3</v>
      </c>
      <c r="Q6">
        <v>3</v>
      </c>
      <c r="R6">
        <v>3</v>
      </c>
      <c r="S6">
        <v>2</v>
      </c>
    </row>
    <row r="7" spans="1:19" x14ac:dyDescent="0.25">
      <c r="A7" t="str">
        <f t="shared" si="0"/>
        <v>RomaniaB2 reference</v>
      </c>
      <c r="B7" t="s">
        <v>100</v>
      </c>
      <c r="C7" t="s">
        <v>0</v>
      </c>
      <c r="D7">
        <v>4</v>
      </c>
      <c r="E7">
        <v>3</v>
      </c>
      <c r="F7">
        <v>3</v>
      </c>
      <c r="G7">
        <v>2</v>
      </c>
      <c r="H7">
        <v>4</v>
      </c>
      <c r="I7">
        <v>3</v>
      </c>
      <c r="J7">
        <v>4</v>
      </c>
      <c r="K7">
        <v>4</v>
      </c>
      <c r="L7" s="43">
        <v>2</v>
      </c>
      <c r="M7">
        <v>4</v>
      </c>
      <c r="N7">
        <v>2</v>
      </c>
      <c r="O7">
        <v>3</v>
      </c>
      <c r="P7">
        <v>2</v>
      </c>
      <c r="Q7">
        <v>5</v>
      </c>
      <c r="R7">
        <v>3</v>
      </c>
      <c r="S7">
        <v>3</v>
      </c>
    </row>
    <row r="8" spans="1:19" x14ac:dyDescent="0.25">
      <c r="A8" t="str">
        <f t="shared" si="0"/>
        <v>SlovakiaB2 reference</v>
      </c>
      <c r="B8" t="s">
        <v>102</v>
      </c>
      <c r="C8" t="s">
        <v>0</v>
      </c>
      <c r="D8">
        <v>3</v>
      </c>
      <c r="E8">
        <v>3</v>
      </c>
      <c r="F8">
        <v>3</v>
      </c>
      <c r="G8">
        <v>3</v>
      </c>
      <c r="H8">
        <v>4</v>
      </c>
      <c r="I8">
        <v>3</v>
      </c>
      <c r="J8">
        <v>1</v>
      </c>
      <c r="K8">
        <v>5</v>
      </c>
      <c r="L8" s="43">
        <v>2</v>
      </c>
      <c r="M8">
        <v>3</v>
      </c>
      <c r="N8">
        <v>3</v>
      </c>
      <c r="O8">
        <v>2</v>
      </c>
      <c r="P8">
        <v>4</v>
      </c>
      <c r="Q8">
        <v>3</v>
      </c>
      <c r="R8">
        <v>2</v>
      </c>
      <c r="S8">
        <v>3</v>
      </c>
    </row>
    <row r="9" spans="1:19" x14ac:dyDescent="0.25">
      <c r="A9" t="str">
        <f t="shared" si="0"/>
        <v>UkraineB2 reference</v>
      </c>
      <c r="B9" t="s">
        <v>109</v>
      </c>
      <c r="C9" t="s">
        <v>0</v>
      </c>
      <c r="D9">
        <v>3</v>
      </c>
      <c r="E9">
        <v>4</v>
      </c>
      <c r="F9">
        <v>3</v>
      </c>
      <c r="G9">
        <v>3</v>
      </c>
      <c r="H9">
        <v>4</v>
      </c>
      <c r="I9">
        <v>2</v>
      </c>
      <c r="J9">
        <v>4</v>
      </c>
      <c r="K9">
        <v>3</v>
      </c>
      <c r="L9" s="43">
        <v>3</v>
      </c>
      <c r="M9">
        <v>5</v>
      </c>
      <c r="N9">
        <v>5</v>
      </c>
      <c r="O9">
        <v>2</v>
      </c>
      <c r="P9">
        <v>1</v>
      </c>
      <c r="Q9">
        <v>3</v>
      </c>
      <c r="R9">
        <v>1</v>
      </c>
      <c r="S9">
        <v>4</v>
      </c>
    </row>
    <row r="10" spans="1:19" x14ac:dyDescent="0.25">
      <c r="A10" t="str">
        <f t="shared" si="0"/>
        <v>CentralEastB2 reference</v>
      </c>
      <c r="B10" t="s">
        <v>418</v>
      </c>
      <c r="C10" t="s">
        <v>0</v>
      </c>
      <c r="D10">
        <v>3</v>
      </c>
      <c r="E10">
        <v>3</v>
      </c>
      <c r="F10">
        <v>3</v>
      </c>
      <c r="G10">
        <v>2</v>
      </c>
      <c r="H10">
        <v>4</v>
      </c>
      <c r="I10">
        <v>3</v>
      </c>
      <c r="J10">
        <v>4</v>
      </c>
      <c r="K10">
        <v>4</v>
      </c>
      <c r="L10" s="43">
        <v>2</v>
      </c>
      <c r="M10">
        <v>4</v>
      </c>
      <c r="N10">
        <v>3</v>
      </c>
      <c r="O10">
        <v>2</v>
      </c>
      <c r="P10">
        <v>3</v>
      </c>
      <c r="Q10">
        <v>4</v>
      </c>
      <c r="R10">
        <v>2</v>
      </c>
      <c r="S10">
        <v>3</v>
      </c>
    </row>
    <row r="11" spans="1:19" x14ac:dyDescent="0.25">
      <c r="A11" t="str">
        <f t="shared" si="0"/>
        <v>AustriaB2 reference</v>
      </c>
      <c r="B11" t="s">
        <v>72</v>
      </c>
      <c r="C11" t="s">
        <v>0</v>
      </c>
      <c r="D11">
        <v>3</v>
      </c>
      <c r="E11">
        <v>3</v>
      </c>
      <c r="F11">
        <v>3</v>
      </c>
      <c r="G11">
        <v>3</v>
      </c>
      <c r="H11">
        <v>4</v>
      </c>
      <c r="I11">
        <v>2</v>
      </c>
      <c r="J11">
        <v>2</v>
      </c>
      <c r="K11">
        <v>4</v>
      </c>
      <c r="L11" s="43">
        <v>2</v>
      </c>
      <c r="M11">
        <v>3</v>
      </c>
      <c r="N11">
        <v>1</v>
      </c>
      <c r="O11">
        <v>2</v>
      </c>
      <c r="P11">
        <v>4</v>
      </c>
      <c r="Q11">
        <v>4</v>
      </c>
      <c r="R11">
        <v>4</v>
      </c>
      <c r="S11">
        <v>2</v>
      </c>
    </row>
    <row r="12" spans="1:19" x14ac:dyDescent="0.25">
      <c r="A12" t="str">
        <f t="shared" si="0"/>
        <v>BelgiumB2 reference</v>
      </c>
      <c r="B12" t="s">
        <v>74</v>
      </c>
      <c r="C12" t="s">
        <v>0</v>
      </c>
      <c r="D12">
        <v>3</v>
      </c>
      <c r="E12">
        <v>3</v>
      </c>
      <c r="F12">
        <v>3</v>
      </c>
      <c r="G12">
        <v>2</v>
      </c>
      <c r="H12">
        <v>3</v>
      </c>
      <c r="I12">
        <v>3</v>
      </c>
      <c r="J12">
        <v>4</v>
      </c>
      <c r="K12">
        <v>3</v>
      </c>
      <c r="L12" s="43">
        <v>2</v>
      </c>
      <c r="M12">
        <v>1</v>
      </c>
      <c r="N12">
        <v>2</v>
      </c>
      <c r="O12">
        <v>3</v>
      </c>
      <c r="P12">
        <v>4</v>
      </c>
      <c r="Q12">
        <v>2</v>
      </c>
      <c r="R12">
        <v>2</v>
      </c>
      <c r="S12">
        <v>3</v>
      </c>
    </row>
    <row r="13" spans="1:19" x14ac:dyDescent="0.25">
      <c r="A13" t="str">
        <f t="shared" si="0"/>
        <v>SwitzerlandB2 reference</v>
      </c>
      <c r="B13" t="s">
        <v>106</v>
      </c>
      <c r="C13" t="s">
        <v>0</v>
      </c>
      <c r="D13">
        <v>4</v>
      </c>
      <c r="E13">
        <v>5</v>
      </c>
      <c r="F13">
        <v>4</v>
      </c>
      <c r="G13">
        <v>3</v>
      </c>
      <c r="H13">
        <v>4</v>
      </c>
      <c r="I13">
        <v>2</v>
      </c>
      <c r="J13">
        <v>4</v>
      </c>
      <c r="K13">
        <v>3</v>
      </c>
      <c r="L13" s="43">
        <v>2</v>
      </c>
      <c r="M13">
        <v>2</v>
      </c>
      <c r="N13">
        <v>3</v>
      </c>
      <c r="O13">
        <v>2</v>
      </c>
      <c r="P13">
        <v>3</v>
      </c>
      <c r="Q13">
        <v>3</v>
      </c>
      <c r="R13">
        <v>2</v>
      </c>
      <c r="S13">
        <v>2</v>
      </c>
    </row>
    <row r="14" spans="1:19" x14ac:dyDescent="0.25">
      <c r="A14" t="str">
        <f t="shared" si="0"/>
        <v>GermanyB2 reference</v>
      </c>
      <c r="B14" t="s">
        <v>84</v>
      </c>
      <c r="C14" t="s">
        <v>0</v>
      </c>
      <c r="D14">
        <v>3</v>
      </c>
      <c r="E14">
        <v>4</v>
      </c>
      <c r="F14">
        <v>3</v>
      </c>
      <c r="G14">
        <v>3</v>
      </c>
      <c r="H14">
        <v>4</v>
      </c>
      <c r="I14">
        <v>2</v>
      </c>
      <c r="J14">
        <v>4</v>
      </c>
      <c r="K14">
        <v>3</v>
      </c>
      <c r="L14" s="43">
        <v>2</v>
      </c>
      <c r="M14">
        <v>1</v>
      </c>
      <c r="N14">
        <v>2</v>
      </c>
      <c r="O14">
        <v>3</v>
      </c>
      <c r="P14">
        <v>4</v>
      </c>
      <c r="Q14">
        <v>3</v>
      </c>
      <c r="R14">
        <v>2</v>
      </c>
      <c r="S14">
        <v>3</v>
      </c>
    </row>
    <row r="15" spans="1:19" x14ac:dyDescent="0.25">
      <c r="A15" t="str">
        <f t="shared" si="0"/>
        <v>FranceB2 reference</v>
      </c>
      <c r="B15" t="s">
        <v>83</v>
      </c>
      <c r="C15" t="s">
        <v>0</v>
      </c>
      <c r="D15">
        <v>3</v>
      </c>
      <c r="E15">
        <v>4</v>
      </c>
      <c r="F15">
        <v>3</v>
      </c>
      <c r="G15">
        <v>2</v>
      </c>
      <c r="H15">
        <v>3</v>
      </c>
      <c r="I15">
        <v>3</v>
      </c>
      <c r="J15">
        <v>4</v>
      </c>
      <c r="K15">
        <v>3</v>
      </c>
      <c r="L15" s="43">
        <v>2</v>
      </c>
      <c r="M15">
        <v>2</v>
      </c>
      <c r="N15">
        <v>2</v>
      </c>
      <c r="O15">
        <v>3</v>
      </c>
      <c r="P15">
        <v>3</v>
      </c>
      <c r="Q15">
        <v>3</v>
      </c>
      <c r="R15">
        <v>3</v>
      </c>
      <c r="S15">
        <v>3</v>
      </c>
    </row>
    <row r="16" spans="1:19" x14ac:dyDescent="0.25">
      <c r="A16" t="str">
        <f t="shared" si="0"/>
        <v>United KingdomB2 reference</v>
      </c>
      <c r="B16" t="s">
        <v>110</v>
      </c>
      <c r="C16" t="s">
        <v>0</v>
      </c>
      <c r="D16">
        <v>3</v>
      </c>
      <c r="E16">
        <v>4</v>
      </c>
      <c r="F16">
        <v>3</v>
      </c>
      <c r="G16">
        <v>2</v>
      </c>
      <c r="H16">
        <v>3</v>
      </c>
      <c r="I16">
        <v>3</v>
      </c>
      <c r="J16">
        <v>4</v>
      </c>
      <c r="K16">
        <v>3</v>
      </c>
      <c r="L16" s="43">
        <v>2</v>
      </c>
      <c r="M16">
        <v>3</v>
      </c>
      <c r="N16">
        <v>3</v>
      </c>
      <c r="O16">
        <v>3</v>
      </c>
      <c r="P16">
        <v>3</v>
      </c>
      <c r="Q16">
        <v>2</v>
      </c>
      <c r="R16">
        <v>1</v>
      </c>
      <c r="S16">
        <v>2</v>
      </c>
    </row>
    <row r="17" spans="1:19" x14ac:dyDescent="0.25">
      <c r="A17" t="str">
        <f t="shared" si="0"/>
        <v>IrelandB2 reference</v>
      </c>
      <c r="B17" t="s">
        <v>88</v>
      </c>
      <c r="C17" t="s">
        <v>0</v>
      </c>
      <c r="D17">
        <v>4</v>
      </c>
      <c r="E17">
        <v>4</v>
      </c>
      <c r="F17">
        <v>3</v>
      </c>
      <c r="G17">
        <v>2</v>
      </c>
      <c r="H17">
        <v>2</v>
      </c>
      <c r="I17">
        <v>4</v>
      </c>
      <c r="J17">
        <v>4</v>
      </c>
      <c r="K17">
        <v>3</v>
      </c>
      <c r="L17" s="43">
        <v>2</v>
      </c>
      <c r="M17">
        <v>1</v>
      </c>
      <c r="N17">
        <v>3</v>
      </c>
      <c r="O17">
        <v>3</v>
      </c>
      <c r="P17">
        <v>4</v>
      </c>
      <c r="Q17">
        <v>2</v>
      </c>
      <c r="R17">
        <v>1</v>
      </c>
      <c r="S17">
        <v>1</v>
      </c>
    </row>
    <row r="18" spans="1:19" x14ac:dyDescent="0.25">
      <c r="A18" t="str">
        <f t="shared" si="0"/>
        <v>LuxembourgB2 reference</v>
      </c>
      <c r="B18" t="s">
        <v>92</v>
      </c>
      <c r="C18" t="s">
        <v>0</v>
      </c>
      <c r="D18">
        <v>3</v>
      </c>
      <c r="E18">
        <v>5</v>
      </c>
      <c r="F18">
        <v>4</v>
      </c>
      <c r="G18">
        <v>3</v>
      </c>
      <c r="H18">
        <v>5</v>
      </c>
      <c r="I18">
        <v>2</v>
      </c>
      <c r="J18">
        <v>4</v>
      </c>
      <c r="K18" t="e">
        <v>#N/A</v>
      </c>
      <c r="L18" s="43">
        <v>3</v>
      </c>
      <c r="M18">
        <v>1</v>
      </c>
      <c r="N18">
        <v>2</v>
      </c>
      <c r="O18" t="e">
        <v>#N/A</v>
      </c>
      <c r="P18" t="e">
        <v>#N/A</v>
      </c>
      <c r="Q18" t="e">
        <v>#N/A</v>
      </c>
      <c r="R18" t="e">
        <v>#N/A</v>
      </c>
      <c r="S18">
        <v>4</v>
      </c>
    </row>
    <row r="19" spans="1:19" x14ac:dyDescent="0.25">
      <c r="A19" t="str">
        <f t="shared" si="0"/>
        <v>NetherlandsB2 reference</v>
      </c>
      <c r="B19" t="s">
        <v>95</v>
      </c>
      <c r="C19" t="s">
        <v>0</v>
      </c>
      <c r="D19">
        <v>3</v>
      </c>
      <c r="E19">
        <v>5</v>
      </c>
      <c r="F19">
        <v>4</v>
      </c>
      <c r="G19">
        <v>3</v>
      </c>
      <c r="H19">
        <v>3</v>
      </c>
      <c r="I19">
        <v>3</v>
      </c>
      <c r="J19">
        <v>4</v>
      </c>
      <c r="K19">
        <v>3</v>
      </c>
      <c r="L19" s="43">
        <v>2</v>
      </c>
      <c r="M19">
        <v>3</v>
      </c>
      <c r="N19">
        <v>3</v>
      </c>
      <c r="O19">
        <v>3</v>
      </c>
      <c r="P19">
        <v>3</v>
      </c>
      <c r="Q19">
        <v>2</v>
      </c>
      <c r="R19">
        <v>2</v>
      </c>
      <c r="S19">
        <v>3</v>
      </c>
    </row>
    <row r="20" spans="1:19" x14ac:dyDescent="0.25">
      <c r="A20" t="str">
        <f t="shared" si="0"/>
        <v>CentralWestB2 reference</v>
      </c>
      <c r="B20" t="s">
        <v>427</v>
      </c>
      <c r="C20" t="s">
        <v>0</v>
      </c>
      <c r="D20">
        <v>3</v>
      </c>
      <c r="E20">
        <v>4</v>
      </c>
      <c r="F20">
        <v>3</v>
      </c>
      <c r="G20">
        <v>2</v>
      </c>
      <c r="H20">
        <v>4</v>
      </c>
      <c r="I20">
        <v>3</v>
      </c>
      <c r="J20">
        <v>4</v>
      </c>
      <c r="K20">
        <v>3</v>
      </c>
      <c r="L20" s="43">
        <v>2</v>
      </c>
      <c r="M20">
        <v>2</v>
      </c>
      <c r="N20">
        <v>2</v>
      </c>
      <c r="O20">
        <v>3</v>
      </c>
      <c r="P20">
        <v>3</v>
      </c>
      <c r="Q20">
        <v>3</v>
      </c>
      <c r="R20">
        <v>2</v>
      </c>
      <c r="S20">
        <v>3</v>
      </c>
    </row>
    <row r="21" spans="1:19" x14ac:dyDescent="0.25">
      <c r="A21" t="str">
        <f t="shared" si="0"/>
        <v>AlbaniaB2 reference</v>
      </c>
      <c r="B21" t="s">
        <v>71</v>
      </c>
      <c r="C21" t="s">
        <v>0</v>
      </c>
      <c r="D21">
        <v>2</v>
      </c>
      <c r="E21">
        <v>3</v>
      </c>
      <c r="F21">
        <v>3</v>
      </c>
      <c r="G21">
        <v>3</v>
      </c>
      <c r="H21">
        <v>3</v>
      </c>
      <c r="I21">
        <v>4</v>
      </c>
      <c r="J21">
        <v>4</v>
      </c>
      <c r="K21" t="e">
        <v>#N/A</v>
      </c>
      <c r="L21" s="43">
        <v>3</v>
      </c>
      <c r="M21">
        <v>4</v>
      </c>
      <c r="N21">
        <v>5</v>
      </c>
      <c r="O21" t="e">
        <v>#N/A</v>
      </c>
      <c r="P21" t="e">
        <v>#N/A</v>
      </c>
      <c r="Q21" t="e">
        <v>#N/A</v>
      </c>
      <c r="R21" t="e">
        <v>#N/A</v>
      </c>
      <c r="S21">
        <v>4</v>
      </c>
    </row>
    <row r="22" spans="1:19" x14ac:dyDescent="0.25">
      <c r="A22" t="str">
        <f t="shared" si="0"/>
        <v>Bosnia and HerzegovinaB2 reference</v>
      </c>
      <c r="B22" t="s">
        <v>75</v>
      </c>
      <c r="C22" t="s">
        <v>0</v>
      </c>
      <c r="D22">
        <v>3</v>
      </c>
      <c r="E22">
        <v>2</v>
      </c>
      <c r="F22">
        <v>2</v>
      </c>
      <c r="G22">
        <v>2</v>
      </c>
      <c r="H22" t="e">
        <v>#N/A</v>
      </c>
      <c r="I22" t="e">
        <v>#N/A</v>
      </c>
      <c r="J22">
        <v>2</v>
      </c>
      <c r="K22">
        <v>4</v>
      </c>
      <c r="L22" t="e">
        <v>#N/A</v>
      </c>
      <c r="M22">
        <v>5</v>
      </c>
      <c r="N22" t="e">
        <v>#N/A</v>
      </c>
      <c r="O22">
        <v>2</v>
      </c>
      <c r="P22">
        <v>2</v>
      </c>
      <c r="Q22">
        <v>3</v>
      </c>
      <c r="R22">
        <v>3</v>
      </c>
      <c r="S22" t="e">
        <v>#N/A</v>
      </c>
    </row>
    <row r="23" spans="1:19" x14ac:dyDescent="0.25">
      <c r="A23" t="str">
        <f t="shared" si="0"/>
        <v>BulgariaB2 reference</v>
      </c>
      <c r="B23" t="s">
        <v>76</v>
      </c>
      <c r="C23" t="s">
        <v>0</v>
      </c>
      <c r="D23">
        <v>5</v>
      </c>
      <c r="E23">
        <v>3</v>
      </c>
      <c r="F23">
        <v>3</v>
      </c>
      <c r="G23">
        <v>2</v>
      </c>
      <c r="H23">
        <v>3</v>
      </c>
      <c r="I23">
        <v>5</v>
      </c>
      <c r="J23">
        <v>4</v>
      </c>
      <c r="K23">
        <v>3</v>
      </c>
      <c r="L23" s="43">
        <v>1</v>
      </c>
      <c r="M23">
        <v>4</v>
      </c>
      <c r="N23">
        <v>2</v>
      </c>
      <c r="O23">
        <v>2</v>
      </c>
      <c r="P23">
        <v>2</v>
      </c>
      <c r="Q23">
        <v>4</v>
      </c>
      <c r="R23">
        <v>2</v>
      </c>
      <c r="S23">
        <v>2</v>
      </c>
    </row>
    <row r="24" spans="1:19" x14ac:dyDescent="0.25">
      <c r="A24" t="str">
        <f t="shared" si="0"/>
        <v>CyprusB2 reference</v>
      </c>
      <c r="B24" t="s">
        <v>78</v>
      </c>
      <c r="C24" t="s">
        <v>0</v>
      </c>
      <c r="D24">
        <v>3</v>
      </c>
      <c r="E24">
        <v>3</v>
      </c>
      <c r="F24">
        <v>3</v>
      </c>
      <c r="G24">
        <v>3</v>
      </c>
      <c r="H24" t="e">
        <v>#N/A</v>
      </c>
      <c r="I24" t="e">
        <v>#N/A</v>
      </c>
      <c r="J24">
        <v>4</v>
      </c>
      <c r="K24" t="e">
        <v>#N/A</v>
      </c>
      <c r="L24" t="e">
        <v>#N/A</v>
      </c>
      <c r="M24">
        <v>5</v>
      </c>
      <c r="N24" t="e">
        <v>#N/A</v>
      </c>
      <c r="O24" t="e">
        <v>#N/A</v>
      </c>
      <c r="P24" t="e">
        <v>#N/A</v>
      </c>
      <c r="Q24" t="e">
        <v>#N/A</v>
      </c>
      <c r="R24" t="e">
        <v>#N/A</v>
      </c>
      <c r="S24" t="e">
        <v>#N/A</v>
      </c>
    </row>
    <row r="25" spans="1:19" x14ac:dyDescent="0.25">
      <c r="A25" t="str">
        <f t="shared" si="0"/>
        <v>GreeceB2 reference</v>
      </c>
      <c r="B25" t="s">
        <v>85</v>
      </c>
      <c r="C25" t="s">
        <v>0</v>
      </c>
      <c r="D25">
        <v>5</v>
      </c>
      <c r="E25">
        <v>2</v>
      </c>
      <c r="F25">
        <v>2</v>
      </c>
      <c r="G25">
        <v>2</v>
      </c>
      <c r="H25" t="e">
        <v>#N/A</v>
      </c>
      <c r="I25" t="e">
        <v>#N/A</v>
      </c>
      <c r="J25">
        <v>4</v>
      </c>
      <c r="K25">
        <v>4</v>
      </c>
      <c r="L25" t="e">
        <v>#N/A</v>
      </c>
      <c r="M25">
        <v>2</v>
      </c>
      <c r="N25" t="e">
        <v>#N/A</v>
      </c>
      <c r="O25">
        <v>2</v>
      </c>
      <c r="P25">
        <v>3</v>
      </c>
      <c r="Q25">
        <v>2</v>
      </c>
      <c r="R25">
        <v>2</v>
      </c>
      <c r="S25" t="e">
        <v>#N/A</v>
      </c>
    </row>
    <row r="26" spans="1:19" x14ac:dyDescent="0.25">
      <c r="A26" t="str">
        <f t="shared" si="0"/>
        <v>CroatiaB2 reference</v>
      </c>
      <c r="B26" t="s">
        <v>77</v>
      </c>
      <c r="C26" t="s">
        <v>0</v>
      </c>
      <c r="D26">
        <v>3</v>
      </c>
      <c r="E26">
        <v>2</v>
      </c>
      <c r="F26">
        <v>2</v>
      </c>
      <c r="G26">
        <v>3</v>
      </c>
      <c r="H26">
        <v>4</v>
      </c>
      <c r="I26">
        <v>5</v>
      </c>
      <c r="J26">
        <v>1</v>
      </c>
      <c r="K26">
        <v>4</v>
      </c>
      <c r="L26" s="43">
        <v>2</v>
      </c>
      <c r="M26">
        <v>3</v>
      </c>
      <c r="N26">
        <v>2</v>
      </c>
      <c r="O26">
        <v>2</v>
      </c>
      <c r="P26">
        <v>3</v>
      </c>
      <c r="Q26">
        <v>5</v>
      </c>
      <c r="R26">
        <v>2</v>
      </c>
      <c r="S26">
        <v>3</v>
      </c>
    </row>
    <row r="27" spans="1:19" x14ac:dyDescent="0.25">
      <c r="A27" t="str">
        <f t="shared" si="0"/>
        <v>MontenegroB2 reference</v>
      </c>
      <c r="B27" t="s">
        <v>94</v>
      </c>
      <c r="C27" t="s">
        <v>0</v>
      </c>
      <c r="D27">
        <v>3</v>
      </c>
      <c r="E27">
        <v>4</v>
      </c>
      <c r="F27">
        <v>3</v>
      </c>
      <c r="G27">
        <v>3</v>
      </c>
      <c r="H27" t="e">
        <v>#N/A</v>
      </c>
      <c r="I27" t="e">
        <v>#N/A</v>
      </c>
      <c r="J27">
        <v>4</v>
      </c>
      <c r="K27" t="e">
        <v>#N/A</v>
      </c>
      <c r="L27" t="e">
        <v>#N/A</v>
      </c>
      <c r="M27">
        <v>3</v>
      </c>
      <c r="N27" t="e">
        <v>#N/A</v>
      </c>
      <c r="O27" t="e">
        <v>#N/A</v>
      </c>
      <c r="P27" t="e">
        <v>#N/A</v>
      </c>
      <c r="Q27" t="e">
        <v>#N/A</v>
      </c>
      <c r="R27" t="e">
        <v>#N/A</v>
      </c>
      <c r="S27" t="e">
        <v>#N/A</v>
      </c>
    </row>
    <row r="28" spans="1:19" x14ac:dyDescent="0.25">
      <c r="A28" t="str">
        <f t="shared" si="0"/>
        <v>The former Yugoslav Republic of MacedoniaB2 reference</v>
      </c>
      <c r="B28" t="s">
        <v>107</v>
      </c>
      <c r="C28" t="s">
        <v>0</v>
      </c>
      <c r="D28">
        <v>4</v>
      </c>
      <c r="E28">
        <v>3</v>
      </c>
      <c r="F28">
        <v>3</v>
      </c>
      <c r="G28">
        <v>3</v>
      </c>
      <c r="H28" t="e">
        <v>#N/A</v>
      </c>
      <c r="I28" t="e">
        <v>#N/A</v>
      </c>
      <c r="J28">
        <v>1</v>
      </c>
      <c r="K28" t="e">
        <v>#N/A</v>
      </c>
      <c r="L28" t="e">
        <v>#N/A</v>
      </c>
      <c r="M28">
        <v>4</v>
      </c>
      <c r="N28" t="e">
        <v>#N/A</v>
      </c>
      <c r="O28" t="e">
        <v>#N/A</v>
      </c>
      <c r="P28" t="e">
        <v>#N/A</v>
      </c>
      <c r="Q28" t="e">
        <v>#N/A</v>
      </c>
      <c r="R28" t="e">
        <v>#N/A</v>
      </c>
      <c r="S28" t="e">
        <v>#N/A</v>
      </c>
    </row>
    <row r="29" spans="1:19" x14ac:dyDescent="0.25">
      <c r="A29" t="str">
        <f t="shared" si="0"/>
        <v>SerbiaB2 reference</v>
      </c>
      <c r="B29" t="s">
        <v>101</v>
      </c>
      <c r="C29" t="s">
        <v>0</v>
      </c>
      <c r="D29">
        <v>2</v>
      </c>
      <c r="E29">
        <v>4</v>
      </c>
      <c r="F29">
        <v>3</v>
      </c>
      <c r="G29">
        <v>3</v>
      </c>
      <c r="H29" t="e">
        <v>#N/A</v>
      </c>
      <c r="I29" t="e">
        <v>#N/A</v>
      </c>
      <c r="J29">
        <v>4</v>
      </c>
      <c r="K29">
        <v>3</v>
      </c>
      <c r="L29" t="e">
        <v>#N/A</v>
      </c>
      <c r="M29">
        <v>3</v>
      </c>
      <c r="N29" t="e">
        <v>#N/A</v>
      </c>
      <c r="O29" t="e">
        <v>#N/A</v>
      </c>
      <c r="P29">
        <v>2</v>
      </c>
      <c r="Q29">
        <v>3</v>
      </c>
      <c r="R29">
        <v>3</v>
      </c>
      <c r="S29" t="e">
        <v>#N/A</v>
      </c>
    </row>
    <row r="30" spans="1:19" x14ac:dyDescent="0.25">
      <c r="A30" t="str">
        <f t="shared" si="0"/>
        <v>SloveniaB2 reference</v>
      </c>
      <c r="B30" t="s">
        <v>103</v>
      </c>
      <c r="C30" t="s">
        <v>0</v>
      </c>
      <c r="D30">
        <v>3</v>
      </c>
      <c r="E30">
        <v>3</v>
      </c>
      <c r="F30">
        <v>3</v>
      </c>
      <c r="G30">
        <v>3</v>
      </c>
      <c r="H30">
        <v>5</v>
      </c>
      <c r="I30">
        <v>2</v>
      </c>
      <c r="J30">
        <v>2</v>
      </c>
      <c r="K30">
        <v>4</v>
      </c>
      <c r="L30" s="43">
        <v>3</v>
      </c>
      <c r="M30">
        <v>2</v>
      </c>
      <c r="N30">
        <v>5</v>
      </c>
      <c r="O30">
        <v>2</v>
      </c>
      <c r="P30">
        <v>4</v>
      </c>
      <c r="Q30">
        <v>5</v>
      </c>
      <c r="R30">
        <v>4</v>
      </c>
      <c r="S30">
        <v>3</v>
      </c>
    </row>
    <row r="31" spans="1:19" x14ac:dyDescent="0.25">
      <c r="A31" t="str">
        <f t="shared" si="0"/>
        <v>TurkeyB2 reference</v>
      </c>
      <c r="B31" t="s">
        <v>108</v>
      </c>
      <c r="C31" t="s">
        <v>0</v>
      </c>
      <c r="D31">
        <v>3</v>
      </c>
      <c r="E31">
        <v>2</v>
      </c>
      <c r="F31">
        <v>2</v>
      </c>
      <c r="G31">
        <v>2</v>
      </c>
      <c r="H31">
        <v>2</v>
      </c>
      <c r="I31">
        <v>3</v>
      </c>
      <c r="J31">
        <v>1</v>
      </c>
      <c r="K31">
        <v>3</v>
      </c>
      <c r="L31" s="43">
        <v>2</v>
      </c>
      <c r="M31">
        <v>3</v>
      </c>
      <c r="N31">
        <v>4</v>
      </c>
      <c r="O31">
        <v>3</v>
      </c>
      <c r="P31">
        <v>2</v>
      </c>
      <c r="Q31">
        <v>2</v>
      </c>
      <c r="R31">
        <v>2</v>
      </c>
      <c r="S31">
        <v>3</v>
      </c>
    </row>
    <row r="32" spans="1:19" x14ac:dyDescent="0.25">
      <c r="A32" t="str">
        <f t="shared" si="0"/>
        <v>SouthEastB2 reference</v>
      </c>
      <c r="B32" t="s">
        <v>111</v>
      </c>
      <c r="C32" t="s">
        <v>0</v>
      </c>
      <c r="D32">
        <v>3</v>
      </c>
      <c r="E32">
        <v>3</v>
      </c>
      <c r="F32">
        <v>3</v>
      </c>
      <c r="G32">
        <v>2</v>
      </c>
      <c r="H32">
        <v>3</v>
      </c>
      <c r="I32">
        <v>3</v>
      </c>
      <c r="J32">
        <v>4</v>
      </c>
      <c r="K32">
        <v>3</v>
      </c>
      <c r="L32" s="43">
        <v>2</v>
      </c>
      <c r="M32">
        <v>3</v>
      </c>
      <c r="N32">
        <v>3</v>
      </c>
      <c r="O32">
        <v>3</v>
      </c>
      <c r="P32">
        <v>2</v>
      </c>
      <c r="Q32">
        <v>3</v>
      </c>
      <c r="R32">
        <v>2</v>
      </c>
      <c r="S32">
        <v>3</v>
      </c>
    </row>
    <row r="33" spans="1:19" x14ac:dyDescent="0.25">
      <c r="A33" t="str">
        <f t="shared" si="0"/>
        <v>SpainB2 reference</v>
      </c>
      <c r="B33" t="s">
        <v>104</v>
      </c>
      <c r="C33" t="s">
        <v>0</v>
      </c>
      <c r="D33">
        <v>5</v>
      </c>
      <c r="E33">
        <v>3</v>
      </c>
      <c r="F33">
        <v>3</v>
      </c>
      <c r="G33">
        <v>2</v>
      </c>
      <c r="H33">
        <v>2</v>
      </c>
      <c r="I33">
        <v>4</v>
      </c>
      <c r="J33">
        <v>4</v>
      </c>
      <c r="K33">
        <v>3</v>
      </c>
      <c r="L33" s="43">
        <v>2</v>
      </c>
      <c r="M33">
        <v>4</v>
      </c>
      <c r="N33">
        <v>1</v>
      </c>
      <c r="O33">
        <v>3</v>
      </c>
      <c r="P33">
        <v>3</v>
      </c>
      <c r="Q33">
        <v>2</v>
      </c>
      <c r="R33">
        <v>2</v>
      </c>
      <c r="S33">
        <v>2</v>
      </c>
    </row>
    <row r="34" spans="1:19" x14ac:dyDescent="0.25">
      <c r="A34" t="str">
        <f t="shared" si="0"/>
        <v>ItalyB2 reference</v>
      </c>
      <c r="B34" t="s">
        <v>89</v>
      </c>
      <c r="C34" t="s">
        <v>0</v>
      </c>
      <c r="D34">
        <v>5</v>
      </c>
      <c r="E34">
        <v>4</v>
      </c>
      <c r="F34">
        <v>3</v>
      </c>
      <c r="G34">
        <v>2</v>
      </c>
      <c r="H34">
        <v>4</v>
      </c>
      <c r="I34">
        <v>4</v>
      </c>
      <c r="J34">
        <v>4</v>
      </c>
      <c r="K34">
        <v>3</v>
      </c>
      <c r="L34" s="43">
        <v>2</v>
      </c>
      <c r="M34">
        <v>3</v>
      </c>
      <c r="N34">
        <v>3</v>
      </c>
      <c r="O34">
        <v>3</v>
      </c>
      <c r="P34">
        <v>3</v>
      </c>
      <c r="Q34">
        <v>2</v>
      </c>
      <c r="R34">
        <v>2</v>
      </c>
      <c r="S34">
        <v>4</v>
      </c>
    </row>
    <row r="35" spans="1:19" x14ac:dyDescent="0.25">
      <c r="A35" t="str">
        <f t="shared" si="0"/>
        <v>MaltaB2 reference</v>
      </c>
      <c r="B35" t="s">
        <v>93</v>
      </c>
      <c r="C35" t="s">
        <v>0</v>
      </c>
      <c r="D35" t="e">
        <v>#N/A</v>
      </c>
      <c r="E35" t="e">
        <v>#N/A</v>
      </c>
      <c r="F35" t="e">
        <v>#N/A</v>
      </c>
      <c r="G35" t="e">
        <v>#N/A</v>
      </c>
      <c r="H35" t="e">
        <v>#N/A</v>
      </c>
      <c r="I35" t="e">
        <v>#N/A</v>
      </c>
      <c r="J35" t="e">
        <v>#N/A</v>
      </c>
      <c r="K35" t="e">
        <v>#N/A</v>
      </c>
      <c r="L35" t="e">
        <v>#N/A</v>
      </c>
      <c r="M35" t="e">
        <v>#N/A</v>
      </c>
      <c r="N35" t="e">
        <v>#N/A</v>
      </c>
      <c r="O35" t="e">
        <v>#N/A</v>
      </c>
      <c r="P35" t="e">
        <v>#N/A</v>
      </c>
      <c r="Q35" t="e">
        <v>#N/A</v>
      </c>
      <c r="R35" t="e">
        <v>#N/A</v>
      </c>
      <c r="S35" t="e">
        <v>#N/A</v>
      </c>
    </row>
    <row r="36" spans="1:19" x14ac:dyDescent="0.25">
      <c r="A36" t="str">
        <f t="shared" si="0"/>
        <v>PortugalB2 reference</v>
      </c>
      <c r="B36" t="s">
        <v>98</v>
      </c>
      <c r="C36" t="s">
        <v>0</v>
      </c>
      <c r="D36">
        <v>3</v>
      </c>
      <c r="E36">
        <v>4</v>
      </c>
      <c r="F36">
        <v>3</v>
      </c>
      <c r="G36">
        <v>2</v>
      </c>
      <c r="H36">
        <v>2</v>
      </c>
      <c r="I36">
        <v>5</v>
      </c>
      <c r="J36">
        <v>4</v>
      </c>
      <c r="K36">
        <v>4</v>
      </c>
      <c r="L36" s="43">
        <v>2</v>
      </c>
      <c r="M36">
        <v>5</v>
      </c>
      <c r="N36">
        <v>3</v>
      </c>
      <c r="O36">
        <v>3</v>
      </c>
      <c r="P36">
        <v>3</v>
      </c>
      <c r="Q36">
        <v>3</v>
      </c>
      <c r="R36">
        <v>3</v>
      </c>
      <c r="S36">
        <v>2</v>
      </c>
    </row>
    <row r="37" spans="1:19" x14ac:dyDescent="0.25">
      <c r="A37" t="str">
        <f t="shared" si="0"/>
        <v>SouthWestB2 reference</v>
      </c>
      <c r="B37" t="s">
        <v>115</v>
      </c>
      <c r="C37" t="s">
        <v>0</v>
      </c>
      <c r="D37">
        <v>5</v>
      </c>
      <c r="E37">
        <v>4</v>
      </c>
      <c r="F37">
        <v>3</v>
      </c>
      <c r="G37">
        <v>2</v>
      </c>
      <c r="H37">
        <v>2</v>
      </c>
      <c r="I37">
        <v>4</v>
      </c>
      <c r="J37">
        <v>4</v>
      </c>
      <c r="K37">
        <v>3</v>
      </c>
      <c r="L37" s="43">
        <v>2</v>
      </c>
      <c r="M37">
        <v>4</v>
      </c>
      <c r="N37">
        <v>1</v>
      </c>
      <c r="O37">
        <v>3</v>
      </c>
      <c r="P37">
        <v>3</v>
      </c>
      <c r="Q37">
        <v>2</v>
      </c>
      <c r="R37">
        <v>2</v>
      </c>
      <c r="S37">
        <v>2</v>
      </c>
    </row>
    <row r="38" spans="1:19" x14ac:dyDescent="0.25">
      <c r="A38" t="str">
        <f t="shared" si="0"/>
        <v>DenmarkB2 reference</v>
      </c>
      <c r="B38" t="s">
        <v>80</v>
      </c>
      <c r="C38" t="s">
        <v>0</v>
      </c>
      <c r="D38">
        <v>4</v>
      </c>
      <c r="E38">
        <v>4</v>
      </c>
      <c r="F38">
        <v>4</v>
      </c>
      <c r="G38">
        <v>2</v>
      </c>
      <c r="H38">
        <v>3</v>
      </c>
      <c r="I38">
        <v>4</v>
      </c>
      <c r="J38">
        <v>4</v>
      </c>
      <c r="K38">
        <v>3</v>
      </c>
      <c r="L38" s="43">
        <v>2</v>
      </c>
      <c r="M38">
        <v>1</v>
      </c>
      <c r="N38">
        <v>2</v>
      </c>
      <c r="O38">
        <v>2</v>
      </c>
      <c r="P38">
        <v>4</v>
      </c>
      <c r="Q38">
        <v>1</v>
      </c>
      <c r="R38">
        <v>4</v>
      </c>
      <c r="S38">
        <v>1</v>
      </c>
    </row>
    <row r="39" spans="1:19" x14ac:dyDescent="0.25">
      <c r="A39" t="str">
        <f t="shared" si="0"/>
        <v>EstoniaB2 reference</v>
      </c>
      <c r="B39" t="s">
        <v>81</v>
      </c>
      <c r="C39" t="s">
        <v>0</v>
      </c>
      <c r="D39">
        <v>3</v>
      </c>
      <c r="E39">
        <v>2</v>
      </c>
      <c r="F39">
        <v>2</v>
      </c>
      <c r="G39">
        <v>3</v>
      </c>
      <c r="H39">
        <v>4</v>
      </c>
      <c r="I39">
        <v>3</v>
      </c>
      <c r="J39">
        <v>1</v>
      </c>
      <c r="K39">
        <v>5</v>
      </c>
      <c r="L39" s="43">
        <v>3</v>
      </c>
      <c r="M39">
        <v>3</v>
      </c>
      <c r="N39">
        <v>3</v>
      </c>
      <c r="O39">
        <v>1</v>
      </c>
      <c r="P39">
        <v>5</v>
      </c>
      <c r="Q39">
        <v>5</v>
      </c>
      <c r="R39">
        <v>5</v>
      </c>
      <c r="S39">
        <v>5</v>
      </c>
    </row>
    <row r="40" spans="1:19" x14ac:dyDescent="0.25">
      <c r="A40" t="str">
        <f t="shared" si="0"/>
        <v>FinlandB2 reference</v>
      </c>
      <c r="B40" t="s">
        <v>82</v>
      </c>
      <c r="C40" t="s">
        <v>0</v>
      </c>
      <c r="D40">
        <v>2</v>
      </c>
      <c r="E40">
        <v>4</v>
      </c>
      <c r="F40">
        <v>3</v>
      </c>
      <c r="G40">
        <v>3</v>
      </c>
      <c r="H40">
        <v>3</v>
      </c>
      <c r="I40">
        <v>3</v>
      </c>
      <c r="J40">
        <v>4</v>
      </c>
      <c r="K40">
        <v>4</v>
      </c>
      <c r="L40" s="43">
        <v>3</v>
      </c>
      <c r="M40">
        <v>3</v>
      </c>
      <c r="N40">
        <v>1</v>
      </c>
      <c r="O40">
        <v>3</v>
      </c>
      <c r="P40">
        <v>5</v>
      </c>
      <c r="Q40">
        <v>5</v>
      </c>
      <c r="R40">
        <v>5</v>
      </c>
      <c r="S40">
        <v>5</v>
      </c>
    </row>
    <row r="41" spans="1:19" x14ac:dyDescent="0.25">
      <c r="A41" t="str">
        <f t="shared" si="0"/>
        <v>IcelandB2 reference</v>
      </c>
      <c r="B41" t="s">
        <v>87</v>
      </c>
      <c r="C41" t="s">
        <v>0</v>
      </c>
      <c r="D41" t="e">
        <v>#N/A</v>
      </c>
      <c r="E41" t="e">
        <v>#N/A</v>
      </c>
      <c r="F41" t="e">
        <v>#N/A</v>
      </c>
      <c r="G41" t="e">
        <v>#N/A</v>
      </c>
      <c r="H41" t="e">
        <v>#N/A</v>
      </c>
      <c r="I41" t="e">
        <v>#N/A</v>
      </c>
      <c r="J41" t="e">
        <v>#N/A</v>
      </c>
      <c r="K41" t="e">
        <v>#N/A</v>
      </c>
      <c r="L41" t="e">
        <v>#N/A</v>
      </c>
      <c r="M41" t="e">
        <v>#N/A</v>
      </c>
      <c r="N41" t="e">
        <v>#N/A</v>
      </c>
      <c r="O41" t="e">
        <v>#N/A</v>
      </c>
      <c r="P41" t="e">
        <v>#N/A</v>
      </c>
      <c r="Q41" t="e">
        <v>#N/A</v>
      </c>
      <c r="R41" t="e">
        <v>#N/A</v>
      </c>
      <c r="S41" t="e">
        <v>#N/A</v>
      </c>
    </row>
    <row r="42" spans="1:19" x14ac:dyDescent="0.25">
      <c r="A42" t="str">
        <f t="shared" si="0"/>
        <v>LithuaniaB2 reference</v>
      </c>
      <c r="B42" t="s">
        <v>91</v>
      </c>
      <c r="C42" t="s">
        <v>0</v>
      </c>
      <c r="D42">
        <v>4</v>
      </c>
      <c r="E42">
        <v>2</v>
      </c>
      <c r="F42">
        <v>2</v>
      </c>
      <c r="G42">
        <v>2</v>
      </c>
      <c r="H42">
        <v>3</v>
      </c>
      <c r="I42">
        <v>3</v>
      </c>
      <c r="J42">
        <v>4</v>
      </c>
      <c r="K42">
        <v>4</v>
      </c>
      <c r="L42" s="43">
        <v>2</v>
      </c>
      <c r="M42">
        <v>3</v>
      </c>
      <c r="N42">
        <v>2</v>
      </c>
      <c r="O42">
        <v>2</v>
      </c>
      <c r="P42">
        <v>4</v>
      </c>
      <c r="Q42">
        <v>4</v>
      </c>
      <c r="R42">
        <v>3</v>
      </c>
      <c r="S42">
        <v>5</v>
      </c>
    </row>
    <row r="43" spans="1:19" x14ac:dyDescent="0.25">
      <c r="A43" t="str">
        <f t="shared" si="0"/>
        <v>LatviaB2 reference</v>
      </c>
      <c r="B43" t="s">
        <v>90</v>
      </c>
      <c r="C43" t="s">
        <v>0</v>
      </c>
      <c r="D43">
        <v>4</v>
      </c>
      <c r="E43">
        <v>4</v>
      </c>
      <c r="F43">
        <v>3</v>
      </c>
      <c r="G43">
        <v>2</v>
      </c>
      <c r="H43">
        <v>4</v>
      </c>
      <c r="I43">
        <v>3</v>
      </c>
      <c r="J43">
        <v>4</v>
      </c>
      <c r="K43">
        <v>4</v>
      </c>
      <c r="L43" s="43">
        <v>2</v>
      </c>
      <c r="M43">
        <v>2</v>
      </c>
      <c r="N43">
        <v>3</v>
      </c>
      <c r="O43">
        <v>2</v>
      </c>
      <c r="P43">
        <v>5</v>
      </c>
      <c r="Q43">
        <v>5</v>
      </c>
      <c r="R43">
        <v>5</v>
      </c>
      <c r="S43">
        <v>5</v>
      </c>
    </row>
    <row r="44" spans="1:19" x14ac:dyDescent="0.25">
      <c r="A44" t="str">
        <f t="shared" si="0"/>
        <v>NorwayB2 reference</v>
      </c>
      <c r="B44" t="s">
        <v>96</v>
      </c>
      <c r="C44" t="s">
        <v>0</v>
      </c>
      <c r="D44">
        <v>3</v>
      </c>
      <c r="E44">
        <v>3</v>
      </c>
      <c r="F44">
        <v>3</v>
      </c>
      <c r="G44">
        <v>3</v>
      </c>
      <c r="H44">
        <v>3</v>
      </c>
      <c r="I44">
        <v>2</v>
      </c>
      <c r="J44">
        <v>2</v>
      </c>
      <c r="K44">
        <v>4</v>
      </c>
      <c r="L44" s="43">
        <v>3</v>
      </c>
      <c r="M44">
        <v>4</v>
      </c>
      <c r="N44">
        <v>1</v>
      </c>
      <c r="O44">
        <v>3</v>
      </c>
      <c r="P44">
        <v>4</v>
      </c>
      <c r="Q44">
        <v>5</v>
      </c>
      <c r="R44">
        <v>4</v>
      </c>
      <c r="S44">
        <v>5</v>
      </c>
    </row>
    <row r="45" spans="1:19" x14ac:dyDescent="0.25">
      <c r="A45" t="str">
        <f t="shared" si="0"/>
        <v>SwedenB2 reference</v>
      </c>
      <c r="B45" t="s">
        <v>105</v>
      </c>
      <c r="C45" t="s">
        <v>0</v>
      </c>
      <c r="D45">
        <v>3</v>
      </c>
      <c r="E45">
        <v>4</v>
      </c>
      <c r="F45">
        <v>3</v>
      </c>
      <c r="G45">
        <v>3</v>
      </c>
      <c r="H45">
        <v>3</v>
      </c>
      <c r="I45">
        <v>2</v>
      </c>
      <c r="J45">
        <v>4</v>
      </c>
      <c r="K45">
        <v>4</v>
      </c>
      <c r="L45" s="43">
        <v>2</v>
      </c>
      <c r="M45">
        <v>4</v>
      </c>
      <c r="N45">
        <v>1</v>
      </c>
      <c r="O45">
        <v>3</v>
      </c>
      <c r="P45">
        <v>4</v>
      </c>
      <c r="Q45">
        <v>5</v>
      </c>
      <c r="R45">
        <v>5</v>
      </c>
      <c r="S45">
        <v>5</v>
      </c>
    </row>
    <row r="46" spans="1:19" x14ac:dyDescent="0.25">
      <c r="A46" t="str">
        <f t="shared" si="0"/>
        <v>NorthB2 reference</v>
      </c>
      <c r="B46" t="s">
        <v>114</v>
      </c>
      <c r="C46" t="s">
        <v>0</v>
      </c>
      <c r="D46">
        <v>3</v>
      </c>
      <c r="E46">
        <v>4</v>
      </c>
      <c r="F46">
        <v>3</v>
      </c>
      <c r="G46">
        <v>3</v>
      </c>
      <c r="H46">
        <v>3</v>
      </c>
      <c r="I46">
        <v>2</v>
      </c>
      <c r="J46">
        <v>4</v>
      </c>
      <c r="K46">
        <v>4</v>
      </c>
      <c r="L46" s="43">
        <v>2</v>
      </c>
      <c r="M46">
        <v>4</v>
      </c>
      <c r="N46">
        <v>1</v>
      </c>
      <c r="O46">
        <v>3</v>
      </c>
      <c r="P46">
        <v>4</v>
      </c>
      <c r="Q46">
        <v>5</v>
      </c>
      <c r="R46">
        <v>5</v>
      </c>
      <c r="S46">
        <v>5</v>
      </c>
    </row>
    <row r="47" spans="1:19" x14ac:dyDescent="0.25">
      <c r="A47" t="str">
        <f t="shared" si="0"/>
        <v>EFSOS totalB2 reference</v>
      </c>
      <c r="B47" t="s">
        <v>4</v>
      </c>
      <c r="C47" t="s">
        <v>0</v>
      </c>
      <c r="D47">
        <v>3</v>
      </c>
      <c r="E47">
        <v>4</v>
      </c>
      <c r="F47">
        <v>3</v>
      </c>
      <c r="G47">
        <v>3</v>
      </c>
      <c r="H47">
        <v>3</v>
      </c>
      <c r="I47">
        <v>3</v>
      </c>
      <c r="J47">
        <v>4</v>
      </c>
      <c r="K47">
        <v>4</v>
      </c>
      <c r="L47" s="43">
        <v>2</v>
      </c>
      <c r="M47">
        <v>4</v>
      </c>
      <c r="N47">
        <v>2</v>
      </c>
      <c r="O47">
        <v>3</v>
      </c>
      <c r="P47">
        <v>3</v>
      </c>
      <c r="Q47">
        <v>3</v>
      </c>
      <c r="R47">
        <v>3</v>
      </c>
      <c r="S47">
        <v>4</v>
      </c>
    </row>
    <row r="48" spans="1:19" x14ac:dyDescent="0.25">
      <c r="A48" t="str">
        <f t="shared" si="0"/>
        <v>BelarusB2 biodiversity</v>
      </c>
      <c r="B48" t="s">
        <v>73</v>
      </c>
      <c r="C48" t="s">
        <v>2</v>
      </c>
      <c r="D48">
        <v>4</v>
      </c>
      <c r="E48">
        <v>4</v>
      </c>
      <c r="F48">
        <v>3</v>
      </c>
      <c r="G48">
        <v>3</v>
      </c>
      <c r="H48">
        <v>4</v>
      </c>
      <c r="I48">
        <v>2</v>
      </c>
      <c r="J48">
        <v>4</v>
      </c>
      <c r="K48" t="e">
        <v>#N/A</v>
      </c>
      <c r="L48" s="43">
        <v>3</v>
      </c>
      <c r="M48">
        <v>4</v>
      </c>
      <c r="N48">
        <v>4</v>
      </c>
      <c r="O48" t="e">
        <v>#N/A</v>
      </c>
      <c r="P48" t="e">
        <v>#N/A</v>
      </c>
      <c r="Q48" t="e">
        <v>#N/A</v>
      </c>
      <c r="R48" t="e">
        <v>#N/A</v>
      </c>
      <c r="S48">
        <v>3</v>
      </c>
    </row>
    <row r="49" spans="1:19" x14ac:dyDescent="0.25">
      <c r="A49" t="str">
        <f t="shared" si="0"/>
        <v>Czech RepublicB2 biodiversity</v>
      </c>
      <c r="B49" t="s">
        <v>79</v>
      </c>
      <c r="C49" t="s">
        <v>2</v>
      </c>
      <c r="D49">
        <v>3</v>
      </c>
      <c r="E49">
        <v>4</v>
      </c>
      <c r="F49">
        <v>3</v>
      </c>
      <c r="G49">
        <v>3</v>
      </c>
      <c r="H49">
        <v>4</v>
      </c>
      <c r="I49">
        <v>2</v>
      </c>
      <c r="J49">
        <v>2</v>
      </c>
      <c r="K49" t="e">
        <v>#N/A</v>
      </c>
      <c r="L49" s="43">
        <v>3</v>
      </c>
      <c r="M49">
        <v>3</v>
      </c>
      <c r="N49">
        <v>4</v>
      </c>
      <c r="O49" t="e">
        <v>#N/A</v>
      </c>
      <c r="P49" t="e">
        <v>#N/A</v>
      </c>
      <c r="Q49" t="e">
        <v>#N/A</v>
      </c>
      <c r="R49" t="e">
        <v>#N/A</v>
      </c>
      <c r="S49">
        <v>3</v>
      </c>
    </row>
    <row r="50" spans="1:19" x14ac:dyDescent="0.25">
      <c r="A50" t="str">
        <f t="shared" si="0"/>
        <v>HungaryB2 biodiversity</v>
      </c>
      <c r="B50" t="s">
        <v>86</v>
      </c>
      <c r="C50" t="s">
        <v>2</v>
      </c>
      <c r="D50">
        <v>4</v>
      </c>
      <c r="E50">
        <v>4</v>
      </c>
      <c r="F50">
        <v>3</v>
      </c>
      <c r="G50">
        <v>2</v>
      </c>
      <c r="H50">
        <v>4</v>
      </c>
      <c r="I50">
        <v>4</v>
      </c>
      <c r="J50">
        <v>4</v>
      </c>
      <c r="K50" t="e">
        <v>#N/A</v>
      </c>
      <c r="L50" s="43">
        <v>2</v>
      </c>
      <c r="M50">
        <v>4</v>
      </c>
      <c r="N50">
        <v>5</v>
      </c>
      <c r="O50" t="e">
        <v>#N/A</v>
      </c>
      <c r="P50" t="e">
        <v>#N/A</v>
      </c>
      <c r="Q50" t="e">
        <v>#N/A</v>
      </c>
      <c r="R50" t="e">
        <v>#N/A</v>
      </c>
      <c r="S50">
        <v>3</v>
      </c>
    </row>
    <row r="51" spans="1:19" x14ac:dyDescent="0.25">
      <c r="A51" t="str">
        <f t="shared" si="0"/>
        <v>Republic of MoldovaB2 biodiversity</v>
      </c>
      <c r="B51" t="s">
        <v>99</v>
      </c>
      <c r="C51" t="s">
        <v>2</v>
      </c>
      <c r="D51">
        <v>3</v>
      </c>
      <c r="E51">
        <v>4</v>
      </c>
      <c r="F51">
        <v>4</v>
      </c>
      <c r="G51">
        <v>2</v>
      </c>
      <c r="H51">
        <v>5</v>
      </c>
      <c r="I51">
        <v>4</v>
      </c>
      <c r="J51">
        <v>4</v>
      </c>
      <c r="K51" t="e">
        <v>#N/A</v>
      </c>
      <c r="L51" s="43">
        <v>3</v>
      </c>
      <c r="M51">
        <v>4</v>
      </c>
      <c r="N51">
        <v>5</v>
      </c>
      <c r="O51" t="e">
        <v>#N/A</v>
      </c>
      <c r="P51" t="e">
        <v>#N/A</v>
      </c>
      <c r="Q51" t="e">
        <v>#N/A</v>
      </c>
      <c r="R51" t="e">
        <v>#N/A</v>
      </c>
      <c r="S51">
        <v>5</v>
      </c>
    </row>
    <row r="52" spans="1:19" x14ac:dyDescent="0.25">
      <c r="A52" t="str">
        <f t="shared" si="0"/>
        <v>PolandB2 biodiversity</v>
      </c>
      <c r="B52" t="s">
        <v>97</v>
      </c>
      <c r="C52" t="s">
        <v>2</v>
      </c>
      <c r="D52">
        <v>3</v>
      </c>
      <c r="E52">
        <v>5</v>
      </c>
      <c r="F52">
        <v>4</v>
      </c>
      <c r="G52">
        <v>2</v>
      </c>
      <c r="H52">
        <v>3</v>
      </c>
      <c r="I52">
        <v>2</v>
      </c>
      <c r="J52">
        <v>4</v>
      </c>
      <c r="K52" t="e">
        <v>#N/A</v>
      </c>
      <c r="L52" s="43">
        <v>2</v>
      </c>
      <c r="M52">
        <v>3</v>
      </c>
      <c r="N52">
        <v>5</v>
      </c>
      <c r="O52" t="e">
        <v>#N/A</v>
      </c>
      <c r="P52" t="e">
        <v>#N/A</v>
      </c>
      <c r="Q52" t="e">
        <v>#N/A</v>
      </c>
      <c r="R52" t="e">
        <v>#N/A</v>
      </c>
      <c r="S52">
        <v>2</v>
      </c>
    </row>
    <row r="53" spans="1:19" x14ac:dyDescent="0.25">
      <c r="A53" t="str">
        <f t="shared" si="0"/>
        <v>RomaniaB2 biodiversity</v>
      </c>
      <c r="B53" t="s">
        <v>100</v>
      </c>
      <c r="C53" t="s">
        <v>2</v>
      </c>
      <c r="D53">
        <v>4</v>
      </c>
      <c r="E53">
        <v>5</v>
      </c>
      <c r="F53">
        <v>4</v>
      </c>
      <c r="G53">
        <v>2</v>
      </c>
      <c r="H53">
        <v>5</v>
      </c>
      <c r="I53">
        <v>2</v>
      </c>
      <c r="J53">
        <v>4</v>
      </c>
      <c r="K53" t="e">
        <v>#N/A</v>
      </c>
      <c r="L53" s="43">
        <v>2</v>
      </c>
      <c r="M53">
        <v>4</v>
      </c>
      <c r="N53">
        <v>5</v>
      </c>
      <c r="O53" t="e">
        <v>#N/A</v>
      </c>
      <c r="P53" t="e">
        <v>#N/A</v>
      </c>
      <c r="Q53" t="e">
        <v>#N/A</v>
      </c>
      <c r="R53" t="e">
        <v>#N/A</v>
      </c>
      <c r="S53">
        <v>4</v>
      </c>
    </row>
    <row r="54" spans="1:19" x14ac:dyDescent="0.25">
      <c r="A54" t="str">
        <f t="shared" si="0"/>
        <v>SlovakiaB2 biodiversity</v>
      </c>
      <c r="B54" t="s">
        <v>102</v>
      </c>
      <c r="C54" t="s">
        <v>2</v>
      </c>
      <c r="D54">
        <v>3</v>
      </c>
      <c r="E54">
        <v>5</v>
      </c>
      <c r="F54">
        <v>4</v>
      </c>
      <c r="G54">
        <v>3</v>
      </c>
      <c r="H54">
        <v>5</v>
      </c>
      <c r="I54">
        <v>2</v>
      </c>
      <c r="J54">
        <v>4</v>
      </c>
      <c r="K54" t="e">
        <v>#N/A</v>
      </c>
      <c r="L54" s="43">
        <v>2</v>
      </c>
      <c r="M54">
        <v>3</v>
      </c>
      <c r="N54">
        <v>5</v>
      </c>
      <c r="O54" t="e">
        <v>#N/A</v>
      </c>
      <c r="P54" t="e">
        <v>#N/A</v>
      </c>
      <c r="Q54" t="e">
        <v>#N/A</v>
      </c>
      <c r="R54" t="e">
        <v>#N/A</v>
      </c>
      <c r="S54">
        <v>4</v>
      </c>
    </row>
    <row r="55" spans="1:19" x14ac:dyDescent="0.25">
      <c r="A55" t="str">
        <f t="shared" si="0"/>
        <v>UkraineB2 biodiversity</v>
      </c>
      <c r="B55" t="s">
        <v>109</v>
      </c>
      <c r="C55" t="s">
        <v>2</v>
      </c>
      <c r="D55">
        <v>3</v>
      </c>
      <c r="E55">
        <v>4</v>
      </c>
      <c r="F55">
        <v>3</v>
      </c>
      <c r="G55">
        <v>2</v>
      </c>
      <c r="H55">
        <v>4</v>
      </c>
      <c r="I55">
        <v>2</v>
      </c>
      <c r="J55">
        <v>4</v>
      </c>
      <c r="K55" t="e">
        <v>#N/A</v>
      </c>
      <c r="L55" s="43">
        <v>3</v>
      </c>
      <c r="M55">
        <v>5</v>
      </c>
      <c r="N55">
        <v>5</v>
      </c>
      <c r="O55" t="e">
        <v>#N/A</v>
      </c>
      <c r="P55" t="e">
        <v>#N/A</v>
      </c>
      <c r="Q55" t="e">
        <v>#N/A</v>
      </c>
      <c r="R55" t="e">
        <v>#N/A</v>
      </c>
      <c r="S55">
        <v>4</v>
      </c>
    </row>
    <row r="56" spans="1:19" x14ac:dyDescent="0.25">
      <c r="A56" t="str">
        <f t="shared" si="0"/>
        <v>CentralEastB2 biodiversity</v>
      </c>
      <c r="B56" t="s">
        <v>418</v>
      </c>
      <c r="C56" t="s">
        <v>2</v>
      </c>
      <c r="D56">
        <v>3</v>
      </c>
      <c r="E56">
        <v>4</v>
      </c>
      <c r="F56">
        <v>3</v>
      </c>
      <c r="G56">
        <v>2</v>
      </c>
      <c r="H56">
        <v>4</v>
      </c>
      <c r="I56">
        <v>2</v>
      </c>
      <c r="J56">
        <v>4</v>
      </c>
      <c r="K56" t="e">
        <v>#N/A</v>
      </c>
      <c r="L56" s="43">
        <v>2</v>
      </c>
      <c r="M56">
        <v>4</v>
      </c>
      <c r="N56">
        <v>5</v>
      </c>
      <c r="O56" t="e">
        <v>#N/A</v>
      </c>
      <c r="P56" t="e">
        <v>#N/A</v>
      </c>
      <c r="Q56" t="e">
        <v>#N/A</v>
      </c>
      <c r="R56" t="e">
        <v>#N/A</v>
      </c>
      <c r="S56">
        <v>3</v>
      </c>
    </row>
    <row r="57" spans="1:19" x14ac:dyDescent="0.25">
      <c r="A57" t="str">
        <f t="shared" si="0"/>
        <v>AustriaB2 biodiversity</v>
      </c>
      <c r="B57" t="s">
        <v>72</v>
      </c>
      <c r="C57" t="s">
        <v>2</v>
      </c>
      <c r="D57">
        <v>3</v>
      </c>
      <c r="E57">
        <v>4</v>
      </c>
      <c r="F57">
        <v>3</v>
      </c>
      <c r="G57">
        <v>3</v>
      </c>
      <c r="H57">
        <v>4</v>
      </c>
      <c r="I57">
        <v>2</v>
      </c>
      <c r="J57">
        <v>4</v>
      </c>
      <c r="K57" t="e">
        <v>#N/A</v>
      </c>
      <c r="L57" s="43">
        <v>3</v>
      </c>
      <c r="M57">
        <v>3</v>
      </c>
      <c r="N57">
        <v>1</v>
      </c>
      <c r="O57" t="e">
        <v>#N/A</v>
      </c>
      <c r="P57" t="e">
        <v>#N/A</v>
      </c>
      <c r="Q57" t="e">
        <v>#N/A</v>
      </c>
      <c r="R57" t="e">
        <v>#N/A</v>
      </c>
      <c r="S57">
        <v>2</v>
      </c>
    </row>
    <row r="58" spans="1:19" x14ac:dyDescent="0.25">
      <c r="A58" t="str">
        <f t="shared" si="0"/>
        <v>BelgiumB2 biodiversity</v>
      </c>
      <c r="B58" t="s">
        <v>74</v>
      </c>
      <c r="C58" t="s">
        <v>2</v>
      </c>
      <c r="D58">
        <v>3</v>
      </c>
      <c r="E58">
        <v>5</v>
      </c>
      <c r="F58">
        <v>4</v>
      </c>
      <c r="G58">
        <v>2</v>
      </c>
      <c r="H58">
        <v>4</v>
      </c>
      <c r="I58">
        <v>2</v>
      </c>
      <c r="J58">
        <v>4</v>
      </c>
      <c r="K58" t="e">
        <v>#N/A</v>
      </c>
      <c r="L58" s="43">
        <v>2</v>
      </c>
      <c r="M58">
        <v>2</v>
      </c>
      <c r="N58">
        <v>4</v>
      </c>
      <c r="O58" t="e">
        <v>#N/A</v>
      </c>
      <c r="P58" t="e">
        <v>#N/A</v>
      </c>
      <c r="Q58" t="e">
        <v>#N/A</v>
      </c>
      <c r="R58" t="e">
        <v>#N/A</v>
      </c>
      <c r="S58">
        <v>3</v>
      </c>
    </row>
    <row r="59" spans="1:19" x14ac:dyDescent="0.25">
      <c r="A59" t="str">
        <f t="shared" si="0"/>
        <v>SwitzerlandB2 biodiversity</v>
      </c>
      <c r="B59" t="s">
        <v>106</v>
      </c>
      <c r="C59" t="s">
        <v>2</v>
      </c>
      <c r="D59">
        <v>4</v>
      </c>
      <c r="E59">
        <v>5</v>
      </c>
      <c r="F59">
        <v>4</v>
      </c>
      <c r="G59">
        <v>3</v>
      </c>
      <c r="H59">
        <v>5</v>
      </c>
      <c r="I59">
        <v>2</v>
      </c>
      <c r="J59">
        <v>4</v>
      </c>
      <c r="K59" t="e">
        <v>#N/A</v>
      </c>
      <c r="L59" s="43">
        <v>2</v>
      </c>
      <c r="M59">
        <v>3</v>
      </c>
      <c r="N59">
        <v>3</v>
      </c>
      <c r="O59" t="e">
        <v>#N/A</v>
      </c>
      <c r="P59" t="e">
        <v>#N/A</v>
      </c>
      <c r="Q59" t="e">
        <v>#N/A</v>
      </c>
      <c r="R59" t="e">
        <v>#N/A</v>
      </c>
      <c r="S59">
        <v>3</v>
      </c>
    </row>
    <row r="60" spans="1:19" x14ac:dyDescent="0.25">
      <c r="A60" t="str">
        <f t="shared" si="0"/>
        <v>GermanyB2 biodiversity</v>
      </c>
      <c r="B60" t="s">
        <v>84</v>
      </c>
      <c r="C60" t="s">
        <v>2</v>
      </c>
      <c r="D60">
        <v>3</v>
      </c>
      <c r="E60">
        <v>5</v>
      </c>
      <c r="F60">
        <v>4</v>
      </c>
      <c r="G60">
        <v>3</v>
      </c>
      <c r="H60">
        <v>4</v>
      </c>
      <c r="I60">
        <v>2</v>
      </c>
      <c r="J60">
        <v>4</v>
      </c>
      <c r="K60" t="e">
        <v>#N/A</v>
      </c>
      <c r="L60" s="43">
        <v>3</v>
      </c>
      <c r="M60">
        <v>2</v>
      </c>
      <c r="N60">
        <v>4</v>
      </c>
      <c r="O60" t="e">
        <v>#N/A</v>
      </c>
      <c r="P60" t="e">
        <v>#N/A</v>
      </c>
      <c r="Q60" t="e">
        <v>#N/A</v>
      </c>
      <c r="R60" t="e">
        <v>#N/A</v>
      </c>
      <c r="S60">
        <v>3</v>
      </c>
    </row>
    <row r="61" spans="1:19" x14ac:dyDescent="0.25">
      <c r="A61" t="str">
        <f t="shared" si="0"/>
        <v>FranceB2 biodiversity</v>
      </c>
      <c r="B61" t="s">
        <v>83</v>
      </c>
      <c r="C61" t="s">
        <v>2</v>
      </c>
      <c r="D61">
        <v>3</v>
      </c>
      <c r="E61">
        <v>4</v>
      </c>
      <c r="F61">
        <v>4</v>
      </c>
      <c r="G61">
        <v>3</v>
      </c>
      <c r="H61">
        <v>4</v>
      </c>
      <c r="I61">
        <v>3</v>
      </c>
      <c r="J61">
        <v>4</v>
      </c>
      <c r="K61" t="e">
        <v>#N/A</v>
      </c>
      <c r="L61" s="43">
        <v>2</v>
      </c>
      <c r="M61">
        <v>3</v>
      </c>
      <c r="N61">
        <v>4</v>
      </c>
      <c r="O61" t="e">
        <v>#N/A</v>
      </c>
      <c r="P61" t="e">
        <v>#N/A</v>
      </c>
      <c r="Q61" t="e">
        <v>#N/A</v>
      </c>
      <c r="R61" t="e">
        <v>#N/A</v>
      </c>
      <c r="S61">
        <v>4</v>
      </c>
    </row>
    <row r="62" spans="1:19" x14ac:dyDescent="0.25">
      <c r="A62" t="str">
        <f t="shared" si="0"/>
        <v>United KingdomB2 biodiversity</v>
      </c>
      <c r="B62" t="s">
        <v>110</v>
      </c>
      <c r="C62" t="s">
        <v>2</v>
      </c>
      <c r="D62">
        <v>3</v>
      </c>
      <c r="E62">
        <v>5</v>
      </c>
      <c r="F62">
        <v>4</v>
      </c>
      <c r="G62">
        <v>3</v>
      </c>
      <c r="H62">
        <v>4</v>
      </c>
      <c r="I62">
        <v>2</v>
      </c>
      <c r="J62">
        <v>4</v>
      </c>
      <c r="K62" t="e">
        <v>#N/A</v>
      </c>
      <c r="L62" s="43">
        <v>2</v>
      </c>
      <c r="M62">
        <v>3</v>
      </c>
      <c r="N62">
        <v>3</v>
      </c>
      <c r="O62" t="e">
        <v>#N/A</v>
      </c>
      <c r="P62" t="e">
        <v>#N/A</v>
      </c>
      <c r="Q62" t="e">
        <v>#N/A</v>
      </c>
      <c r="R62" t="e">
        <v>#N/A</v>
      </c>
      <c r="S62">
        <v>3</v>
      </c>
    </row>
    <row r="63" spans="1:19" x14ac:dyDescent="0.25">
      <c r="A63" t="str">
        <f t="shared" si="0"/>
        <v>IrelandB2 biodiversity</v>
      </c>
      <c r="B63" t="s">
        <v>88</v>
      </c>
      <c r="C63" t="s">
        <v>2</v>
      </c>
      <c r="D63">
        <v>4</v>
      </c>
      <c r="E63">
        <v>5</v>
      </c>
      <c r="F63">
        <v>4</v>
      </c>
      <c r="G63">
        <v>2</v>
      </c>
      <c r="H63">
        <v>2</v>
      </c>
      <c r="I63">
        <v>3</v>
      </c>
      <c r="J63">
        <v>4</v>
      </c>
      <c r="K63" t="e">
        <v>#N/A</v>
      </c>
      <c r="L63" s="43">
        <v>2</v>
      </c>
      <c r="M63">
        <v>2</v>
      </c>
      <c r="N63">
        <v>3</v>
      </c>
      <c r="O63" t="e">
        <v>#N/A</v>
      </c>
      <c r="P63" t="e">
        <v>#N/A</v>
      </c>
      <c r="Q63" t="e">
        <v>#N/A</v>
      </c>
      <c r="R63" t="e">
        <v>#N/A</v>
      </c>
      <c r="S63">
        <v>1</v>
      </c>
    </row>
    <row r="64" spans="1:19" x14ac:dyDescent="0.25">
      <c r="A64" t="str">
        <f t="shared" si="0"/>
        <v>LuxembourgB2 biodiversity</v>
      </c>
      <c r="B64" t="s">
        <v>92</v>
      </c>
      <c r="C64" t="s">
        <v>2</v>
      </c>
      <c r="D64">
        <v>3</v>
      </c>
      <c r="E64">
        <v>5</v>
      </c>
      <c r="F64">
        <v>4</v>
      </c>
      <c r="G64">
        <v>3</v>
      </c>
      <c r="H64">
        <v>5</v>
      </c>
      <c r="I64">
        <v>2</v>
      </c>
      <c r="J64">
        <v>4</v>
      </c>
      <c r="K64" t="e">
        <v>#N/A</v>
      </c>
      <c r="L64" s="43">
        <v>4</v>
      </c>
      <c r="M64">
        <v>2</v>
      </c>
      <c r="N64">
        <v>4</v>
      </c>
      <c r="O64" t="e">
        <v>#N/A</v>
      </c>
      <c r="P64" t="e">
        <v>#N/A</v>
      </c>
      <c r="Q64" t="e">
        <v>#N/A</v>
      </c>
      <c r="R64" t="e">
        <v>#N/A</v>
      </c>
      <c r="S64">
        <v>4</v>
      </c>
    </row>
    <row r="65" spans="1:19" x14ac:dyDescent="0.25">
      <c r="A65" t="str">
        <f t="shared" si="0"/>
        <v>NetherlandsB2 biodiversity</v>
      </c>
      <c r="B65" t="s">
        <v>95</v>
      </c>
      <c r="C65" t="s">
        <v>2</v>
      </c>
      <c r="D65">
        <v>3</v>
      </c>
      <c r="E65">
        <v>5</v>
      </c>
      <c r="F65">
        <v>4</v>
      </c>
      <c r="G65">
        <v>3</v>
      </c>
      <c r="H65">
        <v>4</v>
      </c>
      <c r="I65">
        <v>2</v>
      </c>
      <c r="J65">
        <v>4</v>
      </c>
      <c r="K65" t="e">
        <v>#N/A</v>
      </c>
      <c r="L65" s="43">
        <v>2</v>
      </c>
      <c r="M65">
        <v>4</v>
      </c>
      <c r="N65">
        <v>5</v>
      </c>
      <c r="O65" t="e">
        <v>#N/A</v>
      </c>
      <c r="P65" t="e">
        <v>#N/A</v>
      </c>
      <c r="Q65" t="e">
        <v>#N/A</v>
      </c>
      <c r="R65" t="e">
        <v>#N/A</v>
      </c>
      <c r="S65">
        <v>4</v>
      </c>
    </row>
    <row r="66" spans="1:19" x14ac:dyDescent="0.25">
      <c r="A66" t="str">
        <f t="shared" si="0"/>
        <v>CentralWestB2 biodiversity</v>
      </c>
      <c r="B66" t="s">
        <v>427</v>
      </c>
      <c r="C66" t="s">
        <v>2</v>
      </c>
      <c r="D66">
        <v>3</v>
      </c>
      <c r="E66">
        <v>5</v>
      </c>
      <c r="F66">
        <v>4</v>
      </c>
      <c r="G66">
        <v>3</v>
      </c>
      <c r="H66">
        <v>4</v>
      </c>
      <c r="I66">
        <v>2</v>
      </c>
      <c r="J66">
        <v>4</v>
      </c>
      <c r="K66" t="e">
        <v>#N/A</v>
      </c>
      <c r="L66" s="43">
        <v>3</v>
      </c>
      <c r="M66">
        <v>3</v>
      </c>
      <c r="N66">
        <v>3</v>
      </c>
      <c r="O66" t="e">
        <v>#N/A</v>
      </c>
      <c r="P66" t="e">
        <v>#N/A</v>
      </c>
      <c r="Q66" t="e">
        <v>#N/A</v>
      </c>
      <c r="R66" t="e">
        <v>#N/A</v>
      </c>
      <c r="S66">
        <v>3</v>
      </c>
    </row>
    <row r="67" spans="1:19" x14ac:dyDescent="0.25">
      <c r="A67" t="str">
        <f t="shared" ref="A67:A130" si="1">CONCATENATE(B67,C67)</f>
        <v>AlbaniaB2 biodiversity</v>
      </c>
      <c r="B67" t="s">
        <v>71</v>
      </c>
      <c r="C67" t="s">
        <v>2</v>
      </c>
      <c r="D67">
        <v>2</v>
      </c>
      <c r="E67">
        <v>3</v>
      </c>
      <c r="F67">
        <v>3</v>
      </c>
      <c r="G67">
        <v>3</v>
      </c>
      <c r="H67">
        <v>3</v>
      </c>
      <c r="I67">
        <v>4</v>
      </c>
      <c r="J67">
        <v>4</v>
      </c>
      <c r="K67" t="e">
        <v>#N/A</v>
      </c>
      <c r="L67" s="43">
        <v>3</v>
      </c>
      <c r="M67">
        <v>4</v>
      </c>
      <c r="N67">
        <v>5</v>
      </c>
      <c r="O67" t="e">
        <v>#N/A</v>
      </c>
      <c r="P67" t="e">
        <v>#N/A</v>
      </c>
      <c r="Q67" t="e">
        <v>#N/A</v>
      </c>
      <c r="R67" t="e">
        <v>#N/A</v>
      </c>
      <c r="S67">
        <v>4</v>
      </c>
    </row>
    <row r="68" spans="1:19" x14ac:dyDescent="0.25">
      <c r="A68" t="str">
        <f t="shared" si="1"/>
        <v>Bosnia and HerzegovinaB2 biodiversity</v>
      </c>
      <c r="B68" t="s">
        <v>75</v>
      </c>
      <c r="C68" t="s">
        <v>2</v>
      </c>
      <c r="D68">
        <v>3</v>
      </c>
      <c r="E68">
        <v>2</v>
      </c>
      <c r="F68">
        <v>2</v>
      </c>
      <c r="G68">
        <v>3</v>
      </c>
      <c r="H68" t="e">
        <v>#N/A</v>
      </c>
      <c r="I68" t="e">
        <v>#N/A</v>
      </c>
      <c r="J68">
        <v>2</v>
      </c>
      <c r="K68" t="e">
        <v>#N/A</v>
      </c>
      <c r="L68" t="e">
        <v>#N/A</v>
      </c>
      <c r="M68">
        <v>5</v>
      </c>
      <c r="N68" t="e">
        <v>#N/A</v>
      </c>
      <c r="O68" t="e">
        <v>#N/A</v>
      </c>
      <c r="P68" t="e">
        <v>#N/A</v>
      </c>
      <c r="Q68" t="e">
        <v>#N/A</v>
      </c>
      <c r="R68" t="e">
        <v>#N/A</v>
      </c>
      <c r="S68" t="e">
        <v>#N/A</v>
      </c>
    </row>
    <row r="69" spans="1:19" x14ac:dyDescent="0.25">
      <c r="A69" t="str">
        <f t="shared" si="1"/>
        <v>BulgariaB2 biodiversity</v>
      </c>
      <c r="B69" t="s">
        <v>76</v>
      </c>
      <c r="C69" t="s">
        <v>2</v>
      </c>
      <c r="D69">
        <v>5</v>
      </c>
      <c r="E69">
        <v>4</v>
      </c>
      <c r="F69">
        <v>3</v>
      </c>
      <c r="G69">
        <v>2</v>
      </c>
      <c r="H69">
        <v>3</v>
      </c>
      <c r="I69">
        <v>4</v>
      </c>
      <c r="J69">
        <v>4</v>
      </c>
      <c r="K69" t="e">
        <v>#N/A</v>
      </c>
      <c r="L69" s="43">
        <v>1</v>
      </c>
      <c r="M69">
        <v>4</v>
      </c>
      <c r="N69">
        <v>2</v>
      </c>
      <c r="O69" t="e">
        <v>#N/A</v>
      </c>
      <c r="P69" t="e">
        <v>#N/A</v>
      </c>
      <c r="Q69" t="e">
        <v>#N/A</v>
      </c>
      <c r="R69" t="e">
        <v>#N/A</v>
      </c>
      <c r="S69">
        <v>3</v>
      </c>
    </row>
    <row r="70" spans="1:19" x14ac:dyDescent="0.25">
      <c r="A70" t="str">
        <f t="shared" si="1"/>
        <v>CyprusB2 biodiversity</v>
      </c>
      <c r="B70" t="s">
        <v>78</v>
      </c>
      <c r="C70" t="s">
        <v>2</v>
      </c>
      <c r="D70">
        <v>3</v>
      </c>
      <c r="E70">
        <v>3</v>
      </c>
      <c r="F70">
        <v>3</v>
      </c>
      <c r="G70">
        <v>3</v>
      </c>
      <c r="H70" t="e">
        <v>#N/A</v>
      </c>
      <c r="I70" t="e">
        <v>#N/A</v>
      </c>
      <c r="J70">
        <v>4</v>
      </c>
      <c r="K70" t="e">
        <v>#N/A</v>
      </c>
      <c r="L70" t="e">
        <v>#N/A</v>
      </c>
      <c r="M70">
        <v>5</v>
      </c>
      <c r="N70" t="e">
        <v>#N/A</v>
      </c>
      <c r="O70" t="e">
        <v>#N/A</v>
      </c>
      <c r="P70" t="e">
        <v>#N/A</v>
      </c>
      <c r="Q70" t="e">
        <v>#N/A</v>
      </c>
      <c r="R70" t="e">
        <v>#N/A</v>
      </c>
      <c r="S70" t="e">
        <v>#N/A</v>
      </c>
    </row>
    <row r="71" spans="1:19" x14ac:dyDescent="0.25">
      <c r="A71" t="str">
        <f t="shared" si="1"/>
        <v>GreeceB2 biodiversity</v>
      </c>
      <c r="B71" t="s">
        <v>85</v>
      </c>
      <c r="C71" t="s">
        <v>2</v>
      </c>
      <c r="D71">
        <v>5</v>
      </c>
      <c r="E71">
        <v>2</v>
      </c>
      <c r="F71">
        <v>2</v>
      </c>
      <c r="G71">
        <v>2</v>
      </c>
      <c r="H71" t="e">
        <v>#N/A</v>
      </c>
      <c r="I71" t="e">
        <v>#N/A</v>
      </c>
      <c r="J71">
        <v>1</v>
      </c>
      <c r="K71" t="e">
        <v>#N/A</v>
      </c>
      <c r="L71" t="e">
        <v>#N/A</v>
      </c>
      <c r="M71">
        <v>3</v>
      </c>
      <c r="N71" t="e">
        <v>#N/A</v>
      </c>
      <c r="O71" t="e">
        <v>#N/A</v>
      </c>
      <c r="P71" t="e">
        <v>#N/A</v>
      </c>
      <c r="Q71" t="e">
        <v>#N/A</v>
      </c>
      <c r="R71" t="e">
        <v>#N/A</v>
      </c>
      <c r="S71" t="e">
        <v>#N/A</v>
      </c>
    </row>
    <row r="72" spans="1:19" x14ac:dyDescent="0.25">
      <c r="A72" t="str">
        <f t="shared" si="1"/>
        <v>CroatiaB2 biodiversity</v>
      </c>
      <c r="B72" t="s">
        <v>77</v>
      </c>
      <c r="C72" t="s">
        <v>2</v>
      </c>
      <c r="D72">
        <v>3</v>
      </c>
      <c r="E72">
        <v>3</v>
      </c>
      <c r="F72">
        <v>3</v>
      </c>
      <c r="G72">
        <v>3</v>
      </c>
      <c r="H72">
        <v>4</v>
      </c>
      <c r="I72">
        <v>5</v>
      </c>
      <c r="J72">
        <v>2</v>
      </c>
      <c r="K72" t="e">
        <v>#N/A</v>
      </c>
      <c r="L72" s="43">
        <v>3</v>
      </c>
      <c r="M72">
        <v>3</v>
      </c>
      <c r="N72">
        <v>5</v>
      </c>
      <c r="O72" t="e">
        <v>#N/A</v>
      </c>
      <c r="P72" t="e">
        <v>#N/A</v>
      </c>
      <c r="Q72" t="e">
        <v>#N/A</v>
      </c>
      <c r="R72" t="e">
        <v>#N/A</v>
      </c>
      <c r="S72">
        <v>4</v>
      </c>
    </row>
    <row r="73" spans="1:19" x14ac:dyDescent="0.25">
      <c r="A73" t="str">
        <f t="shared" si="1"/>
        <v>MontenegroB2 biodiversity</v>
      </c>
      <c r="B73" t="s">
        <v>94</v>
      </c>
      <c r="C73" t="s">
        <v>2</v>
      </c>
      <c r="D73">
        <v>3</v>
      </c>
      <c r="E73">
        <v>4</v>
      </c>
      <c r="F73">
        <v>3</v>
      </c>
      <c r="G73">
        <v>3</v>
      </c>
      <c r="H73" t="e">
        <v>#N/A</v>
      </c>
      <c r="I73" t="e">
        <v>#N/A</v>
      </c>
      <c r="J73">
        <v>4</v>
      </c>
      <c r="K73" t="e">
        <v>#N/A</v>
      </c>
      <c r="L73" t="e">
        <v>#N/A</v>
      </c>
      <c r="M73">
        <v>4</v>
      </c>
      <c r="N73" t="e">
        <v>#N/A</v>
      </c>
      <c r="O73" t="e">
        <v>#N/A</v>
      </c>
      <c r="P73" t="e">
        <v>#N/A</v>
      </c>
      <c r="Q73" t="e">
        <v>#N/A</v>
      </c>
      <c r="R73" t="e">
        <v>#N/A</v>
      </c>
      <c r="S73" t="e">
        <v>#N/A</v>
      </c>
    </row>
    <row r="74" spans="1:19" x14ac:dyDescent="0.25">
      <c r="A74" t="str">
        <f t="shared" si="1"/>
        <v>The former Yugoslav Republic of MacedoniaB2 biodiversity</v>
      </c>
      <c r="B74" t="s">
        <v>107</v>
      </c>
      <c r="C74" t="s">
        <v>2</v>
      </c>
      <c r="D74">
        <v>4</v>
      </c>
      <c r="E74">
        <v>3</v>
      </c>
      <c r="F74">
        <v>3</v>
      </c>
      <c r="G74">
        <v>3</v>
      </c>
      <c r="H74" t="e">
        <v>#N/A</v>
      </c>
      <c r="I74" t="e">
        <v>#N/A</v>
      </c>
      <c r="J74">
        <v>1</v>
      </c>
      <c r="K74" t="e">
        <v>#N/A</v>
      </c>
      <c r="L74" t="e">
        <v>#N/A</v>
      </c>
      <c r="M74">
        <v>4</v>
      </c>
      <c r="N74" t="e">
        <v>#N/A</v>
      </c>
      <c r="O74" t="e">
        <v>#N/A</v>
      </c>
      <c r="P74" t="e">
        <v>#N/A</v>
      </c>
      <c r="Q74" t="e">
        <v>#N/A</v>
      </c>
      <c r="R74" t="e">
        <v>#N/A</v>
      </c>
      <c r="S74" t="e">
        <v>#N/A</v>
      </c>
    </row>
    <row r="75" spans="1:19" x14ac:dyDescent="0.25">
      <c r="A75" t="str">
        <f t="shared" si="1"/>
        <v>SerbiaB2 biodiversity</v>
      </c>
      <c r="B75" t="s">
        <v>101</v>
      </c>
      <c r="C75" t="s">
        <v>2</v>
      </c>
      <c r="D75">
        <v>2</v>
      </c>
      <c r="E75">
        <v>4</v>
      </c>
      <c r="F75">
        <v>3</v>
      </c>
      <c r="G75">
        <v>3</v>
      </c>
      <c r="H75" t="e">
        <v>#N/A</v>
      </c>
      <c r="I75" t="e">
        <v>#N/A</v>
      </c>
      <c r="J75">
        <v>4</v>
      </c>
      <c r="K75" t="e">
        <v>#N/A</v>
      </c>
      <c r="L75" t="e">
        <v>#N/A</v>
      </c>
      <c r="M75">
        <v>3</v>
      </c>
      <c r="N75" t="e">
        <v>#N/A</v>
      </c>
      <c r="O75" t="e">
        <v>#N/A</v>
      </c>
      <c r="P75" t="e">
        <v>#N/A</v>
      </c>
      <c r="Q75" t="e">
        <v>#N/A</v>
      </c>
      <c r="R75" t="e">
        <v>#N/A</v>
      </c>
      <c r="S75" t="e">
        <v>#N/A</v>
      </c>
    </row>
    <row r="76" spans="1:19" x14ac:dyDescent="0.25">
      <c r="A76" t="str">
        <f t="shared" si="1"/>
        <v>SloveniaB2 biodiversity</v>
      </c>
      <c r="B76" t="s">
        <v>103</v>
      </c>
      <c r="C76" t="s">
        <v>2</v>
      </c>
      <c r="D76">
        <v>3</v>
      </c>
      <c r="E76">
        <v>4</v>
      </c>
      <c r="F76">
        <v>3</v>
      </c>
      <c r="G76">
        <v>3</v>
      </c>
      <c r="H76">
        <v>5</v>
      </c>
      <c r="I76">
        <v>2</v>
      </c>
      <c r="J76">
        <v>4</v>
      </c>
      <c r="K76" t="e">
        <v>#N/A</v>
      </c>
      <c r="L76" s="43">
        <v>3</v>
      </c>
      <c r="M76">
        <v>3</v>
      </c>
      <c r="N76">
        <v>5</v>
      </c>
      <c r="O76" t="e">
        <v>#N/A</v>
      </c>
      <c r="P76" t="e">
        <v>#N/A</v>
      </c>
      <c r="Q76" t="e">
        <v>#N/A</v>
      </c>
      <c r="R76" t="e">
        <v>#N/A</v>
      </c>
      <c r="S76">
        <v>3</v>
      </c>
    </row>
    <row r="77" spans="1:19" x14ac:dyDescent="0.25">
      <c r="A77" t="str">
        <f t="shared" si="1"/>
        <v>TurkeyB2 biodiversity</v>
      </c>
      <c r="B77" t="s">
        <v>108</v>
      </c>
      <c r="C77" t="s">
        <v>2</v>
      </c>
      <c r="D77">
        <v>3</v>
      </c>
      <c r="E77">
        <v>2</v>
      </c>
      <c r="F77">
        <v>2</v>
      </c>
      <c r="G77">
        <v>2</v>
      </c>
      <c r="H77">
        <v>2</v>
      </c>
      <c r="I77">
        <v>3</v>
      </c>
      <c r="J77">
        <v>1</v>
      </c>
      <c r="K77" t="e">
        <v>#N/A</v>
      </c>
      <c r="L77" s="43">
        <v>2</v>
      </c>
      <c r="M77">
        <v>4</v>
      </c>
      <c r="N77">
        <v>3</v>
      </c>
      <c r="O77" t="e">
        <v>#N/A</v>
      </c>
      <c r="P77" t="e">
        <v>#N/A</v>
      </c>
      <c r="Q77" t="e">
        <v>#N/A</v>
      </c>
      <c r="R77" t="e">
        <v>#N/A</v>
      </c>
      <c r="S77">
        <v>3</v>
      </c>
    </row>
    <row r="78" spans="1:19" x14ac:dyDescent="0.25">
      <c r="A78" t="str">
        <f t="shared" si="1"/>
        <v>SouthEastB2 biodiversity</v>
      </c>
      <c r="B78" t="s">
        <v>111</v>
      </c>
      <c r="C78" t="s">
        <v>2</v>
      </c>
      <c r="D78">
        <v>3</v>
      </c>
      <c r="E78">
        <v>3</v>
      </c>
      <c r="F78">
        <v>3</v>
      </c>
      <c r="G78">
        <v>2</v>
      </c>
      <c r="H78">
        <v>3</v>
      </c>
      <c r="I78">
        <v>3</v>
      </c>
      <c r="J78">
        <v>4</v>
      </c>
      <c r="K78" t="e">
        <v>#N/A</v>
      </c>
      <c r="L78" s="43">
        <v>2</v>
      </c>
      <c r="M78">
        <v>4</v>
      </c>
      <c r="N78">
        <v>3</v>
      </c>
      <c r="O78" t="e">
        <v>#N/A</v>
      </c>
      <c r="P78" t="e">
        <v>#N/A</v>
      </c>
      <c r="Q78" t="e">
        <v>#N/A</v>
      </c>
      <c r="R78" t="e">
        <v>#N/A</v>
      </c>
      <c r="S78">
        <v>3</v>
      </c>
    </row>
    <row r="79" spans="1:19" x14ac:dyDescent="0.25">
      <c r="A79" t="str">
        <f t="shared" si="1"/>
        <v>SpainB2 biodiversity</v>
      </c>
      <c r="B79" t="s">
        <v>104</v>
      </c>
      <c r="C79" t="s">
        <v>2</v>
      </c>
      <c r="D79">
        <v>5</v>
      </c>
      <c r="E79">
        <v>4</v>
      </c>
      <c r="F79">
        <v>3</v>
      </c>
      <c r="G79">
        <v>3</v>
      </c>
      <c r="H79">
        <v>2</v>
      </c>
      <c r="I79">
        <v>4</v>
      </c>
      <c r="J79">
        <v>4</v>
      </c>
      <c r="K79" t="e">
        <v>#N/A</v>
      </c>
      <c r="L79" s="43">
        <v>2</v>
      </c>
      <c r="M79">
        <v>4</v>
      </c>
      <c r="N79">
        <v>1</v>
      </c>
      <c r="O79" t="e">
        <v>#N/A</v>
      </c>
      <c r="P79" t="e">
        <v>#N/A</v>
      </c>
      <c r="Q79" t="e">
        <v>#N/A</v>
      </c>
      <c r="R79" t="e">
        <v>#N/A</v>
      </c>
      <c r="S79">
        <v>3</v>
      </c>
    </row>
    <row r="80" spans="1:19" x14ac:dyDescent="0.25">
      <c r="A80" t="str">
        <f t="shared" si="1"/>
        <v>ItalyB2 biodiversity</v>
      </c>
      <c r="B80" t="s">
        <v>89</v>
      </c>
      <c r="C80" t="s">
        <v>2</v>
      </c>
      <c r="D80">
        <v>5</v>
      </c>
      <c r="E80">
        <v>3</v>
      </c>
      <c r="F80">
        <v>3</v>
      </c>
      <c r="G80">
        <v>2</v>
      </c>
      <c r="H80">
        <v>4</v>
      </c>
      <c r="I80">
        <v>4</v>
      </c>
      <c r="J80">
        <v>4</v>
      </c>
      <c r="K80" t="e">
        <v>#N/A</v>
      </c>
      <c r="L80" s="43">
        <v>2</v>
      </c>
      <c r="M80">
        <v>3</v>
      </c>
      <c r="N80">
        <v>3</v>
      </c>
      <c r="O80" t="e">
        <v>#N/A</v>
      </c>
      <c r="P80" t="e">
        <v>#N/A</v>
      </c>
      <c r="Q80" t="e">
        <v>#N/A</v>
      </c>
      <c r="R80" t="e">
        <v>#N/A</v>
      </c>
      <c r="S80">
        <v>4</v>
      </c>
    </row>
    <row r="81" spans="1:19" x14ac:dyDescent="0.25">
      <c r="A81" t="str">
        <f t="shared" si="1"/>
        <v>MaltaB2 biodiversity</v>
      </c>
      <c r="B81" t="s">
        <v>93</v>
      </c>
      <c r="C81" t="s">
        <v>2</v>
      </c>
      <c r="D81" t="e">
        <v>#N/A</v>
      </c>
      <c r="E81" t="e">
        <v>#N/A</v>
      </c>
      <c r="F81" t="e">
        <v>#N/A</v>
      </c>
      <c r="G81" t="e">
        <v>#N/A</v>
      </c>
      <c r="H81" t="e">
        <v>#N/A</v>
      </c>
      <c r="I81" t="e">
        <v>#N/A</v>
      </c>
      <c r="J81" t="e">
        <v>#N/A</v>
      </c>
      <c r="K81" t="e">
        <v>#N/A</v>
      </c>
      <c r="L81" t="e">
        <v>#N/A</v>
      </c>
      <c r="M81" t="e">
        <v>#N/A</v>
      </c>
      <c r="N81" t="e">
        <v>#N/A</v>
      </c>
      <c r="O81" t="e">
        <v>#N/A</v>
      </c>
      <c r="P81" t="e">
        <v>#N/A</v>
      </c>
      <c r="Q81" t="e">
        <v>#N/A</v>
      </c>
      <c r="R81" t="e">
        <v>#N/A</v>
      </c>
      <c r="S81" t="e">
        <v>#N/A</v>
      </c>
    </row>
    <row r="82" spans="1:19" x14ac:dyDescent="0.25">
      <c r="A82" t="str">
        <f t="shared" si="1"/>
        <v>PortugalB2 biodiversity</v>
      </c>
      <c r="B82" t="s">
        <v>98</v>
      </c>
      <c r="C82" t="s">
        <v>2</v>
      </c>
      <c r="D82">
        <v>3</v>
      </c>
      <c r="E82">
        <v>5</v>
      </c>
      <c r="F82">
        <v>4</v>
      </c>
      <c r="G82">
        <v>3</v>
      </c>
      <c r="H82">
        <v>2</v>
      </c>
      <c r="I82">
        <v>4</v>
      </c>
      <c r="J82">
        <v>4</v>
      </c>
      <c r="K82" t="e">
        <v>#N/A</v>
      </c>
      <c r="L82" s="43">
        <v>2</v>
      </c>
      <c r="M82">
        <v>5</v>
      </c>
      <c r="N82">
        <v>3</v>
      </c>
      <c r="O82" t="e">
        <v>#N/A</v>
      </c>
      <c r="P82" t="e">
        <v>#N/A</v>
      </c>
      <c r="Q82" t="e">
        <v>#N/A</v>
      </c>
      <c r="R82" t="e">
        <v>#N/A</v>
      </c>
      <c r="S82">
        <v>3</v>
      </c>
    </row>
    <row r="83" spans="1:19" x14ac:dyDescent="0.25">
      <c r="A83" t="str">
        <f t="shared" si="1"/>
        <v>SouthWestB2 biodiversity</v>
      </c>
      <c r="B83" t="s">
        <v>115</v>
      </c>
      <c r="C83" t="s">
        <v>2</v>
      </c>
      <c r="D83">
        <v>5</v>
      </c>
      <c r="E83">
        <v>4</v>
      </c>
      <c r="F83">
        <v>3</v>
      </c>
      <c r="G83">
        <v>2</v>
      </c>
      <c r="H83">
        <v>3</v>
      </c>
      <c r="I83">
        <v>4</v>
      </c>
      <c r="J83">
        <v>4</v>
      </c>
      <c r="K83" t="e">
        <v>#N/A</v>
      </c>
      <c r="L83" s="43">
        <v>2</v>
      </c>
      <c r="M83">
        <v>4</v>
      </c>
      <c r="N83">
        <v>1</v>
      </c>
      <c r="O83" t="e">
        <v>#N/A</v>
      </c>
      <c r="P83" t="e">
        <v>#N/A</v>
      </c>
      <c r="Q83" t="e">
        <v>#N/A</v>
      </c>
      <c r="R83" t="e">
        <v>#N/A</v>
      </c>
      <c r="S83">
        <v>3</v>
      </c>
    </row>
    <row r="84" spans="1:19" x14ac:dyDescent="0.25">
      <c r="A84" t="str">
        <f t="shared" si="1"/>
        <v>DenmarkB2 biodiversity</v>
      </c>
      <c r="B84" t="s">
        <v>80</v>
      </c>
      <c r="C84" t="s">
        <v>2</v>
      </c>
      <c r="D84">
        <v>4</v>
      </c>
      <c r="E84">
        <v>5</v>
      </c>
      <c r="F84">
        <v>4</v>
      </c>
      <c r="G84">
        <v>2</v>
      </c>
      <c r="H84">
        <v>4</v>
      </c>
      <c r="I84">
        <v>3</v>
      </c>
      <c r="J84">
        <v>4</v>
      </c>
      <c r="K84" t="e">
        <v>#N/A</v>
      </c>
      <c r="L84" s="43">
        <v>2</v>
      </c>
      <c r="M84">
        <v>1</v>
      </c>
      <c r="N84">
        <v>3</v>
      </c>
      <c r="O84" t="e">
        <v>#N/A</v>
      </c>
      <c r="P84" t="e">
        <v>#N/A</v>
      </c>
      <c r="Q84" t="e">
        <v>#N/A</v>
      </c>
      <c r="R84" t="e">
        <v>#N/A</v>
      </c>
      <c r="S84">
        <v>2</v>
      </c>
    </row>
    <row r="85" spans="1:19" x14ac:dyDescent="0.25">
      <c r="A85" t="str">
        <f t="shared" si="1"/>
        <v>EstoniaB2 biodiversity</v>
      </c>
      <c r="B85" t="s">
        <v>81</v>
      </c>
      <c r="C85" t="s">
        <v>2</v>
      </c>
      <c r="D85">
        <v>3</v>
      </c>
      <c r="E85">
        <v>4</v>
      </c>
      <c r="F85">
        <v>3</v>
      </c>
      <c r="G85">
        <v>3</v>
      </c>
      <c r="H85">
        <v>4</v>
      </c>
      <c r="I85">
        <v>3</v>
      </c>
      <c r="J85">
        <v>2</v>
      </c>
      <c r="K85" t="e">
        <v>#N/A</v>
      </c>
      <c r="L85" s="43">
        <v>3</v>
      </c>
      <c r="M85">
        <v>3</v>
      </c>
      <c r="N85">
        <v>5</v>
      </c>
      <c r="O85" t="e">
        <v>#N/A</v>
      </c>
      <c r="P85" t="e">
        <v>#N/A</v>
      </c>
      <c r="Q85" t="e">
        <v>#N/A</v>
      </c>
      <c r="R85" t="e">
        <v>#N/A</v>
      </c>
      <c r="S85">
        <v>5</v>
      </c>
    </row>
    <row r="86" spans="1:19" x14ac:dyDescent="0.25">
      <c r="A86" t="str">
        <f t="shared" si="1"/>
        <v>FinlandB2 biodiversity</v>
      </c>
      <c r="B86" t="s">
        <v>82</v>
      </c>
      <c r="C86" t="s">
        <v>2</v>
      </c>
      <c r="D86">
        <v>2</v>
      </c>
      <c r="E86">
        <v>4</v>
      </c>
      <c r="F86">
        <v>4</v>
      </c>
      <c r="G86">
        <v>4</v>
      </c>
      <c r="H86">
        <v>3</v>
      </c>
      <c r="I86">
        <v>2</v>
      </c>
      <c r="J86">
        <v>4</v>
      </c>
      <c r="K86" t="e">
        <v>#N/A</v>
      </c>
      <c r="L86" s="43">
        <v>2</v>
      </c>
      <c r="M86">
        <v>4</v>
      </c>
      <c r="N86">
        <v>2</v>
      </c>
      <c r="O86" t="e">
        <v>#N/A</v>
      </c>
      <c r="P86" t="e">
        <v>#N/A</v>
      </c>
      <c r="Q86" t="e">
        <v>#N/A</v>
      </c>
      <c r="R86" t="e">
        <v>#N/A</v>
      </c>
      <c r="S86">
        <v>5</v>
      </c>
    </row>
    <row r="87" spans="1:19" x14ac:dyDescent="0.25">
      <c r="A87" t="str">
        <f t="shared" si="1"/>
        <v>IcelandB2 biodiversity</v>
      </c>
      <c r="B87" t="s">
        <v>87</v>
      </c>
      <c r="C87" t="s">
        <v>2</v>
      </c>
      <c r="D87" t="e">
        <v>#N/A</v>
      </c>
      <c r="E87" t="e">
        <v>#N/A</v>
      </c>
      <c r="F87" t="e">
        <v>#N/A</v>
      </c>
      <c r="G87" t="e">
        <v>#N/A</v>
      </c>
      <c r="H87" t="e">
        <v>#N/A</v>
      </c>
      <c r="I87" t="e">
        <v>#N/A</v>
      </c>
      <c r="J87" t="e">
        <v>#N/A</v>
      </c>
      <c r="K87" t="e">
        <v>#N/A</v>
      </c>
      <c r="L87" t="e">
        <v>#N/A</v>
      </c>
      <c r="M87" t="e">
        <v>#N/A</v>
      </c>
      <c r="N87" t="e">
        <v>#N/A</v>
      </c>
      <c r="O87" t="e">
        <v>#N/A</v>
      </c>
      <c r="P87" t="e">
        <v>#N/A</v>
      </c>
      <c r="Q87" t="e">
        <v>#N/A</v>
      </c>
      <c r="R87" t="e">
        <v>#N/A</v>
      </c>
      <c r="S87" t="e">
        <v>#N/A</v>
      </c>
    </row>
    <row r="88" spans="1:19" x14ac:dyDescent="0.25">
      <c r="A88" t="str">
        <f t="shared" si="1"/>
        <v>LithuaniaB2 biodiversity</v>
      </c>
      <c r="B88" t="s">
        <v>91</v>
      </c>
      <c r="C88" t="s">
        <v>2</v>
      </c>
      <c r="D88">
        <v>4</v>
      </c>
      <c r="E88">
        <v>4</v>
      </c>
      <c r="F88">
        <v>3</v>
      </c>
      <c r="G88">
        <v>2</v>
      </c>
      <c r="H88">
        <v>4</v>
      </c>
      <c r="I88">
        <v>2</v>
      </c>
      <c r="J88">
        <v>4</v>
      </c>
      <c r="K88" t="e">
        <v>#N/A</v>
      </c>
      <c r="L88" s="43">
        <v>2</v>
      </c>
      <c r="M88">
        <v>3</v>
      </c>
      <c r="N88">
        <v>5</v>
      </c>
      <c r="O88" t="e">
        <v>#N/A</v>
      </c>
      <c r="P88" t="e">
        <v>#N/A</v>
      </c>
      <c r="Q88" t="e">
        <v>#N/A</v>
      </c>
      <c r="R88" t="e">
        <v>#N/A</v>
      </c>
      <c r="S88">
        <v>5</v>
      </c>
    </row>
    <row r="89" spans="1:19" x14ac:dyDescent="0.25">
      <c r="A89" t="str">
        <f t="shared" si="1"/>
        <v>LatviaB2 biodiversity</v>
      </c>
      <c r="B89" t="s">
        <v>90</v>
      </c>
      <c r="C89" t="s">
        <v>2</v>
      </c>
      <c r="D89">
        <v>4</v>
      </c>
      <c r="E89">
        <v>5</v>
      </c>
      <c r="F89">
        <v>4</v>
      </c>
      <c r="G89">
        <v>2</v>
      </c>
      <c r="H89">
        <v>4</v>
      </c>
      <c r="I89">
        <v>3</v>
      </c>
      <c r="J89">
        <v>4</v>
      </c>
      <c r="K89" t="e">
        <v>#N/A</v>
      </c>
      <c r="L89" s="43">
        <v>2</v>
      </c>
      <c r="M89">
        <v>3</v>
      </c>
      <c r="N89">
        <v>5</v>
      </c>
      <c r="O89" t="e">
        <v>#N/A</v>
      </c>
      <c r="P89" t="e">
        <v>#N/A</v>
      </c>
      <c r="Q89" t="e">
        <v>#N/A</v>
      </c>
      <c r="R89" t="e">
        <v>#N/A</v>
      </c>
      <c r="S89">
        <v>5</v>
      </c>
    </row>
    <row r="90" spans="1:19" x14ac:dyDescent="0.25">
      <c r="A90" t="str">
        <f t="shared" si="1"/>
        <v>NorwayB2 biodiversity</v>
      </c>
      <c r="B90" t="s">
        <v>96</v>
      </c>
      <c r="C90" t="s">
        <v>2</v>
      </c>
      <c r="D90">
        <v>3</v>
      </c>
      <c r="E90">
        <v>4</v>
      </c>
      <c r="F90">
        <v>3</v>
      </c>
      <c r="G90">
        <v>3</v>
      </c>
      <c r="H90">
        <v>4</v>
      </c>
      <c r="I90">
        <v>2</v>
      </c>
      <c r="J90">
        <v>4</v>
      </c>
      <c r="K90" t="e">
        <v>#N/A</v>
      </c>
      <c r="L90" s="43">
        <v>3</v>
      </c>
      <c r="M90">
        <v>4</v>
      </c>
      <c r="N90">
        <v>1</v>
      </c>
      <c r="O90" t="e">
        <v>#N/A</v>
      </c>
      <c r="P90" t="e">
        <v>#N/A</v>
      </c>
      <c r="Q90" t="e">
        <v>#N/A</v>
      </c>
      <c r="R90" t="e">
        <v>#N/A</v>
      </c>
      <c r="S90">
        <v>5</v>
      </c>
    </row>
    <row r="91" spans="1:19" x14ac:dyDescent="0.25">
      <c r="A91" t="str">
        <f t="shared" si="1"/>
        <v>SwedenB2 biodiversity</v>
      </c>
      <c r="B91" t="s">
        <v>105</v>
      </c>
      <c r="C91" t="s">
        <v>2</v>
      </c>
      <c r="D91">
        <v>3</v>
      </c>
      <c r="E91">
        <v>4</v>
      </c>
      <c r="F91">
        <v>3</v>
      </c>
      <c r="G91">
        <v>3</v>
      </c>
      <c r="H91">
        <v>3</v>
      </c>
      <c r="I91">
        <v>2</v>
      </c>
      <c r="J91">
        <v>4</v>
      </c>
      <c r="K91" t="e">
        <v>#N/A</v>
      </c>
      <c r="L91" s="43">
        <v>2</v>
      </c>
      <c r="M91">
        <v>4</v>
      </c>
      <c r="N91">
        <v>1</v>
      </c>
      <c r="O91" t="e">
        <v>#N/A</v>
      </c>
      <c r="P91" t="e">
        <v>#N/A</v>
      </c>
      <c r="Q91" t="e">
        <v>#N/A</v>
      </c>
      <c r="R91" t="e">
        <v>#N/A</v>
      </c>
      <c r="S91">
        <v>5</v>
      </c>
    </row>
    <row r="92" spans="1:19" x14ac:dyDescent="0.25">
      <c r="A92" t="str">
        <f t="shared" si="1"/>
        <v>NorthB2 biodiversity</v>
      </c>
      <c r="B92" t="s">
        <v>114</v>
      </c>
      <c r="C92" t="s">
        <v>2</v>
      </c>
      <c r="D92">
        <v>3</v>
      </c>
      <c r="E92">
        <v>4</v>
      </c>
      <c r="F92">
        <v>3</v>
      </c>
      <c r="G92">
        <v>3</v>
      </c>
      <c r="H92">
        <v>3</v>
      </c>
      <c r="I92">
        <v>2</v>
      </c>
      <c r="J92">
        <v>4</v>
      </c>
      <c r="K92" t="e">
        <v>#N/A</v>
      </c>
      <c r="L92" s="43">
        <v>2</v>
      </c>
      <c r="M92">
        <v>4</v>
      </c>
      <c r="N92">
        <v>2</v>
      </c>
      <c r="O92" t="e">
        <v>#N/A</v>
      </c>
      <c r="P92" t="e">
        <v>#N/A</v>
      </c>
      <c r="Q92" t="e">
        <v>#N/A</v>
      </c>
      <c r="R92" t="e">
        <v>#N/A</v>
      </c>
      <c r="S92">
        <v>5</v>
      </c>
    </row>
    <row r="93" spans="1:19" x14ac:dyDescent="0.25">
      <c r="A93" t="str">
        <f t="shared" si="1"/>
        <v>EFSOS totalB2 biodiversity</v>
      </c>
      <c r="B93" t="s">
        <v>4</v>
      </c>
      <c r="C93" t="s">
        <v>2</v>
      </c>
      <c r="D93">
        <v>3</v>
      </c>
      <c r="E93">
        <v>4</v>
      </c>
      <c r="F93">
        <v>3</v>
      </c>
      <c r="G93">
        <v>3</v>
      </c>
      <c r="H93">
        <v>3</v>
      </c>
      <c r="I93">
        <v>2</v>
      </c>
      <c r="J93">
        <v>4</v>
      </c>
      <c r="K93" t="e">
        <v>#N/A</v>
      </c>
      <c r="L93" s="43">
        <v>2</v>
      </c>
      <c r="M93">
        <v>4</v>
      </c>
      <c r="N93">
        <v>3</v>
      </c>
      <c r="O93" t="e">
        <v>#N/A</v>
      </c>
      <c r="P93" t="e">
        <v>#N/A</v>
      </c>
      <c r="Q93" t="e">
        <v>#N/A</v>
      </c>
      <c r="R93" t="e">
        <v>#N/A</v>
      </c>
      <c r="S93">
        <v>5</v>
      </c>
    </row>
    <row r="94" spans="1:19" x14ac:dyDescent="0.25">
      <c r="A94" t="str">
        <f t="shared" si="1"/>
        <v>BelarusB2 wood energy</v>
      </c>
      <c r="B94" t="s">
        <v>73</v>
      </c>
      <c r="C94" t="s">
        <v>3</v>
      </c>
      <c r="D94">
        <v>4</v>
      </c>
      <c r="E94">
        <v>4</v>
      </c>
      <c r="F94">
        <v>3</v>
      </c>
      <c r="G94">
        <v>2</v>
      </c>
      <c r="H94">
        <v>3</v>
      </c>
      <c r="I94">
        <v>3</v>
      </c>
      <c r="J94">
        <v>4</v>
      </c>
      <c r="K94">
        <v>4</v>
      </c>
      <c r="L94" s="43">
        <v>3</v>
      </c>
      <c r="M94">
        <v>4</v>
      </c>
      <c r="N94">
        <v>4</v>
      </c>
      <c r="O94">
        <v>2</v>
      </c>
      <c r="P94">
        <v>3</v>
      </c>
      <c r="Q94">
        <v>4</v>
      </c>
      <c r="R94">
        <v>3</v>
      </c>
      <c r="S94">
        <v>2</v>
      </c>
    </row>
    <row r="95" spans="1:19" x14ac:dyDescent="0.25">
      <c r="A95" t="str">
        <f t="shared" si="1"/>
        <v>Czech RepublicB2 wood energy</v>
      </c>
      <c r="B95" t="s">
        <v>79</v>
      </c>
      <c r="C95" t="s">
        <v>3</v>
      </c>
      <c r="D95">
        <v>3</v>
      </c>
      <c r="E95">
        <v>3</v>
      </c>
      <c r="F95">
        <v>3</v>
      </c>
      <c r="G95">
        <v>3</v>
      </c>
      <c r="H95">
        <v>4</v>
      </c>
      <c r="I95">
        <v>2</v>
      </c>
      <c r="J95">
        <v>1</v>
      </c>
      <c r="K95">
        <v>5</v>
      </c>
      <c r="L95" s="43">
        <v>2</v>
      </c>
      <c r="M95">
        <v>3</v>
      </c>
      <c r="N95">
        <v>2</v>
      </c>
      <c r="O95">
        <v>2</v>
      </c>
      <c r="P95">
        <v>4</v>
      </c>
      <c r="Q95">
        <v>4</v>
      </c>
      <c r="R95">
        <v>3</v>
      </c>
      <c r="S95">
        <v>2</v>
      </c>
    </row>
    <row r="96" spans="1:19" x14ac:dyDescent="0.25">
      <c r="A96" t="str">
        <f t="shared" si="1"/>
        <v>HungaryB2 wood energy</v>
      </c>
      <c r="B96" t="s">
        <v>86</v>
      </c>
      <c r="C96" t="s">
        <v>3</v>
      </c>
      <c r="D96">
        <v>4</v>
      </c>
      <c r="E96">
        <v>2</v>
      </c>
      <c r="F96">
        <v>2</v>
      </c>
      <c r="G96">
        <v>2</v>
      </c>
      <c r="H96">
        <v>4</v>
      </c>
      <c r="I96">
        <v>4</v>
      </c>
      <c r="J96">
        <v>4</v>
      </c>
      <c r="K96">
        <v>5</v>
      </c>
      <c r="L96" s="43">
        <v>2</v>
      </c>
      <c r="M96">
        <v>3</v>
      </c>
      <c r="N96">
        <v>3</v>
      </c>
      <c r="O96">
        <v>3</v>
      </c>
      <c r="P96">
        <v>3</v>
      </c>
      <c r="Q96">
        <v>2</v>
      </c>
      <c r="R96">
        <v>4</v>
      </c>
      <c r="S96">
        <v>2</v>
      </c>
    </row>
    <row r="97" spans="1:19" x14ac:dyDescent="0.25">
      <c r="A97" t="str">
        <f t="shared" si="1"/>
        <v>Republic of MoldovaB2 wood energy</v>
      </c>
      <c r="B97" t="s">
        <v>99</v>
      </c>
      <c r="C97" t="s">
        <v>3</v>
      </c>
      <c r="D97">
        <v>3</v>
      </c>
      <c r="E97">
        <v>4</v>
      </c>
      <c r="F97">
        <v>3</v>
      </c>
      <c r="G97">
        <v>2</v>
      </c>
      <c r="H97">
        <v>5</v>
      </c>
      <c r="I97">
        <v>4</v>
      </c>
      <c r="J97">
        <v>4</v>
      </c>
      <c r="K97" t="e">
        <v>#N/A</v>
      </c>
      <c r="L97" s="43">
        <v>2</v>
      </c>
      <c r="M97">
        <v>4</v>
      </c>
      <c r="N97">
        <v>4</v>
      </c>
      <c r="O97" t="e">
        <v>#N/A</v>
      </c>
      <c r="P97" t="e">
        <v>#N/A</v>
      </c>
      <c r="Q97" t="e">
        <v>#N/A</v>
      </c>
      <c r="R97" t="e">
        <v>#N/A</v>
      </c>
      <c r="S97">
        <v>5</v>
      </c>
    </row>
    <row r="98" spans="1:19" x14ac:dyDescent="0.25">
      <c r="A98" t="str">
        <f t="shared" si="1"/>
        <v>PolandB2 wood energy</v>
      </c>
      <c r="B98" t="s">
        <v>97</v>
      </c>
      <c r="C98" t="s">
        <v>3</v>
      </c>
      <c r="D98">
        <v>3</v>
      </c>
      <c r="E98">
        <v>3</v>
      </c>
      <c r="F98">
        <v>3</v>
      </c>
      <c r="G98">
        <v>2</v>
      </c>
      <c r="H98">
        <v>3</v>
      </c>
      <c r="I98">
        <v>3</v>
      </c>
      <c r="J98">
        <v>4</v>
      </c>
      <c r="K98">
        <v>5</v>
      </c>
      <c r="L98" s="43">
        <v>2</v>
      </c>
      <c r="M98">
        <v>2</v>
      </c>
      <c r="N98">
        <v>2</v>
      </c>
      <c r="O98">
        <v>2</v>
      </c>
      <c r="P98">
        <v>3</v>
      </c>
      <c r="Q98">
        <v>3</v>
      </c>
      <c r="R98">
        <v>3</v>
      </c>
      <c r="S98">
        <v>2</v>
      </c>
    </row>
    <row r="99" spans="1:19" x14ac:dyDescent="0.25">
      <c r="A99" t="str">
        <f t="shared" si="1"/>
        <v>RomaniaB2 wood energy</v>
      </c>
      <c r="B99" t="s">
        <v>100</v>
      </c>
      <c r="C99" t="s">
        <v>3</v>
      </c>
      <c r="D99">
        <v>4</v>
      </c>
      <c r="E99">
        <v>3</v>
      </c>
      <c r="F99">
        <v>3</v>
      </c>
      <c r="G99">
        <v>2</v>
      </c>
      <c r="H99">
        <v>4</v>
      </c>
      <c r="I99">
        <v>3</v>
      </c>
      <c r="J99">
        <v>4</v>
      </c>
      <c r="K99">
        <v>4</v>
      </c>
      <c r="L99" s="43">
        <v>2</v>
      </c>
      <c r="M99">
        <v>4</v>
      </c>
      <c r="N99">
        <v>2</v>
      </c>
      <c r="O99">
        <v>3</v>
      </c>
      <c r="P99">
        <v>2</v>
      </c>
      <c r="Q99">
        <v>5</v>
      </c>
      <c r="R99">
        <v>3</v>
      </c>
      <c r="S99">
        <v>3</v>
      </c>
    </row>
    <row r="100" spans="1:19" x14ac:dyDescent="0.25">
      <c r="A100" t="str">
        <f t="shared" si="1"/>
        <v>SlovakiaB2 wood energy</v>
      </c>
      <c r="B100" t="s">
        <v>102</v>
      </c>
      <c r="C100" t="s">
        <v>3</v>
      </c>
      <c r="D100">
        <v>3</v>
      </c>
      <c r="E100">
        <v>3</v>
      </c>
      <c r="F100">
        <v>3</v>
      </c>
      <c r="G100">
        <v>3</v>
      </c>
      <c r="H100">
        <v>4</v>
      </c>
      <c r="I100">
        <v>3</v>
      </c>
      <c r="J100">
        <v>1</v>
      </c>
      <c r="K100">
        <v>5</v>
      </c>
      <c r="L100" s="43">
        <v>2</v>
      </c>
      <c r="M100">
        <v>3</v>
      </c>
      <c r="N100">
        <v>3</v>
      </c>
      <c r="O100">
        <v>2</v>
      </c>
      <c r="P100">
        <v>4</v>
      </c>
      <c r="Q100">
        <v>3</v>
      </c>
      <c r="R100">
        <v>2</v>
      </c>
      <c r="S100">
        <v>3</v>
      </c>
    </row>
    <row r="101" spans="1:19" x14ac:dyDescent="0.25">
      <c r="A101" t="str">
        <f t="shared" si="1"/>
        <v>UkraineB2 wood energy</v>
      </c>
      <c r="B101" t="s">
        <v>109</v>
      </c>
      <c r="C101" t="s">
        <v>3</v>
      </c>
      <c r="D101">
        <v>3</v>
      </c>
      <c r="E101">
        <v>4</v>
      </c>
      <c r="F101">
        <v>3</v>
      </c>
      <c r="G101">
        <v>3</v>
      </c>
      <c r="H101">
        <v>4</v>
      </c>
      <c r="I101">
        <v>2</v>
      </c>
      <c r="J101">
        <v>4</v>
      </c>
      <c r="K101">
        <v>3</v>
      </c>
      <c r="L101" s="43">
        <v>3</v>
      </c>
      <c r="M101">
        <v>5</v>
      </c>
      <c r="N101">
        <v>5</v>
      </c>
      <c r="O101">
        <v>2</v>
      </c>
      <c r="P101">
        <v>1</v>
      </c>
      <c r="Q101">
        <v>3</v>
      </c>
      <c r="R101">
        <v>2</v>
      </c>
      <c r="S101">
        <v>4</v>
      </c>
    </row>
    <row r="102" spans="1:19" x14ac:dyDescent="0.25">
      <c r="A102" t="str">
        <f t="shared" si="1"/>
        <v>CentralEastB2 wood energy</v>
      </c>
      <c r="B102" t="s">
        <v>418</v>
      </c>
      <c r="C102" t="s">
        <v>3</v>
      </c>
      <c r="D102">
        <v>3</v>
      </c>
      <c r="E102">
        <v>3</v>
      </c>
      <c r="F102">
        <v>3</v>
      </c>
      <c r="G102">
        <v>2</v>
      </c>
      <c r="H102">
        <v>4</v>
      </c>
      <c r="I102">
        <v>3</v>
      </c>
      <c r="J102">
        <v>4</v>
      </c>
      <c r="K102">
        <v>4</v>
      </c>
      <c r="L102" s="43">
        <v>2</v>
      </c>
      <c r="M102">
        <v>4</v>
      </c>
      <c r="N102">
        <v>3</v>
      </c>
      <c r="O102">
        <v>2</v>
      </c>
      <c r="P102">
        <v>3</v>
      </c>
      <c r="Q102">
        <v>3</v>
      </c>
      <c r="R102">
        <v>3</v>
      </c>
      <c r="S102">
        <v>3</v>
      </c>
    </row>
    <row r="103" spans="1:19" x14ac:dyDescent="0.25">
      <c r="A103" t="str">
        <f t="shared" si="1"/>
        <v>AustriaB2 wood energy</v>
      </c>
      <c r="B103" t="s">
        <v>72</v>
      </c>
      <c r="C103" t="s">
        <v>3</v>
      </c>
      <c r="D103">
        <v>3</v>
      </c>
      <c r="E103">
        <v>3</v>
      </c>
      <c r="F103">
        <v>3</v>
      </c>
      <c r="G103">
        <v>2</v>
      </c>
      <c r="H103">
        <v>4</v>
      </c>
      <c r="I103">
        <v>2</v>
      </c>
      <c r="J103">
        <v>2</v>
      </c>
      <c r="K103">
        <v>4</v>
      </c>
      <c r="L103" s="43">
        <v>2</v>
      </c>
      <c r="M103">
        <v>3</v>
      </c>
      <c r="N103">
        <v>1</v>
      </c>
      <c r="O103">
        <v>2</v>
      </c>
      <c r="P103">
        <v>4</v>
      </c>
      <c r="Q103">
        <v>4</v>
      </c>
      <c r="R103">
        <v>5</v>
      </c>
      <c r="S103">
        <v>2</v>
      </c>
    </row>
    <row r="104" spans="1:19" x14ac:dyDescent="0.25">
      <c r="A104" t="str">
        <f t="shared" si="1"/>
        <v>BelgiumB2 wood energy</v>
      </c>
      <c r="B104" t="s">
        <v>74</v>
      </c>
      <c r="C104" t="s">
        <v>3</v>
      </c>
      <c r="D104">
        <v>3</v>
      </c>
      <c r="E104">
        <v>3</v>
      </c>
      <c r="F104">
        <v>3</v>
      </c>
      <c r="G104">
        <v>2</v>
      </c>
      <c r="H104">
        <v>3</v>
      </c>
      <c r="I104">
        <v>3</v>
      </c>
      <c r="J104">
        <v>4</v>
      </c>
      <c r="K104">
        <v>4</v>
      </c>
      <c r="L104" s="43">
        <v>2</v>
      </c>
      <c r="M104">
        <v>1</v>
      </c>
      <c r="N104">
        <v>2</v>
      </c>
      <c r="O104">
        <v>3</v>
      </c>
      <c r="P104">
        <v>4</v>
      </c>
      <c r="Q104">
        <v>2</v>
      </c>
      <c r="R104">
        <v>4</v>
      </c>
      <c r="S104">
        <v>2</v>
      </c>
    </row>
    <row r="105" spans="1:19" x14ac:dyDescent="0.25">
      <c r="A105" t="str">
        <f t="shared" si="1"/>
        <v>SwitzerlandB2 wood energy</v>
      </c>
      <c r="B105" t="s">
        <v>106</v>
      </c>
      <c r="C105" t="s">
        <v>3</v>
      </c>
      <c r="D105">
        <v>4</v>
      </c>
      <c r="E105">
        <v>5</v>
      </c>
      <c r="F105">
        <v>4</v>
      </c>
      <c r="G105">
        <v>3</v>
      </c>
      <c r="H105">
        <v>4</v>
      </c>
      <c r="I105">
        <v>2</v>
      </c>
      <c r="J105">
        <v>4</v>
      </c>
      <c r="K105">
        <v>3</v>
      </c>
      <c r="L105" s="43">
        <v>2</v>
      </c>
      <c r="M105">
        <v>2</v>
      </c>
      <c r="N105">
        <v>3</v>
      </c>
      <c r="O105">
        <v>3</v>
      </c>
      <c r="P105">
        <v>3</v>
      </c>
      <c r="Q105">
        <v>3</v>
      </c>
      <c r="R105">
        <v>2</v>
      </c>
      <c r="S105">
        <v>2</v>
      </c>
    </row>
    <row r="106" spans="1:19" x14ac:dyDescent="0.25">
      <c r="A106" t="str">
        <f t="shared" si="1"/>
        <v>GermanyB2 wood energy</v>
      </c>
      <c r="B106" t="s">
        <v>84</v>
      </c>
      <c r="C106" t="s">
        <v>3</v>
      </c>
      <c r="D106">
        <v>3</v>
      </c>
      <c r="E106">
        <v>4</v>
      </c>
      <c r="F106">
        <v>3</v>
      </c>
      <c r="G106">
        <v>2</v>
      </c>
      <c r="H106">
        <v>4</v>
      </c>
      <c r="I106">
        <v>2</v>
      </c>
      <c r="J106">
        <v>4</v>
      </c>
      <c r="K106">
        <v>4</v>
      </c>
      <c r="L106" s="43">
        <v>2</v>
      </c>
      <c r="M106">
        <v>1</v>
      </c>
      <c r="N106">
        <v>2</v>
      </c>
      <c r="O106">
        <v>3</v>
      </c>
      <c r="P106">
        <v>4</v>
      </c>
      <c r="Q106">
        <v>3</v>
      </c>
      <c r="R106">
        <v>3</v>
      </c>
      <c r="S106">
        <v>3</v>
      </c>
    </row>
    <row r="107" spans="1:19" x14ac:dyDescent="0.25">
      <c r="A107" t="str">
        <f t="shared" si="1"/>
        <v>FranceB2 wood energy</v>
      </c>
      <c r="B107" t="s">
        <v>83</v>
      </c>
      <c r="C107" t="s">
        <v>3</v>
      </c>
      <c r="D107">
        <v>3</v>
      </c>
      <c r="E107">
        <v>4</v>
      </c>
      <c r="F107">
        <v>3</v>
      </c>
      <c r="G107">
        <v>2</v>
      </c>
      <c r="H107">
        <v>3</v>
      </c>
      <c r="I107">
        <v>3</v>
      </c>
      <c r="J107">
        <v>4</v>
      </c>
      <c r="K107">
        <v>4</v>
      </c>
      <c r="L107" s="43">
        <v>2</v>
      </c>
      <c r="M107">
        <v>2</v>
      </c>
      <c r="N107">
        <v>2</v>
      </c>
      <c r="O107">
        <v>3</v>
      </c>
      <c r="P107">
        <v>3</v>
      </c>
      <c r="Q107">
        <v>3</v>
      </c>
      <c r="R107">
        <v>4</v>
      </c>
      <c r="S107">
        <v>3</v>
      </c>
    </row>
    <row r="108" spans="1:19" x14ac:dyDescent="0.25">
      <c r="A108" t="str">
        <f t="shared" si="1"/>
        <v>United KingdomB2 wood energy</v>
      </c>
      <c r="B108" t="s">
        <v>110</v>
      </c>
      <c r="C108" t="s">
        <v>3</v>
      </c>
      <c r="D108">
        <v>3</v>
      </c>
      <c r="E108">
        <v>4</v>
      </c>
      <c r="F108">
        <v>3</v>
      </c>
      <c r="G108">
        <v>2</v>
      </c>
      <c r="H108">
        <v>3</v>
      </c>
      <c r="I108">
        <v>3</v>
      </c>
      <c r="J108">
        <v>4</v>
      </c>
      <c r="K108">
        <v>3</v>
      </c>
      <c r="L108" s="43">
        <v>2</v>
      </c>
      <c r="M108">
        <v>3</v>
      </c>
      <c r="N108">
        <v>3</v>
      </c>
      <c r="O108">
        <v>3</v>
      </c>
      <c r="P108">
        <v>3</v>
      </c>
      <c r="Q108">
        <v>2</v>
      </c>
      <c r="R108">
        <v>3</v>
      </c>
      <c r="S108">
        <v>2</v>
      </c>
    </row>
    <row r="109" spans="1:19" x14ac:dyDescent="0.25">
      <c r="A109" t="str">
        <f t="shared" si="1"/>
        <v>IrelandB2 wood energy</v>
      </c>
      <c r="B109" t="s">
        <v>88</v>
      </c>
      <c r="C109" t="s">
        <v>3</v>
      </c>
      <c r="D109">
        <v>4</v>
      </c>
      <c r="E109">
        <v>4</v>
      </c>
      <c r="F109">
        <v>3</v>
      </c>
      <c r="G109">
        <v>2</v>
      </c>
      <c r="H109">
        <v>2</v>
      </c>
      <c r="I109">
        <v>4</v>
      </c>
      <c r="J109">
        <v>4</v>
      </c>
      <c r="K109">
        <v>4</v>
      </c>
      <c r="L109" s="43">
        <v>2</v>
      </c>
      <c r="M109">
        <v>1</v>
      </c>
      <c r="N109">
        <v>3</v>
      </c>
      <c r="O109">
        <v>3</v>
      </c>
      <c r="P109">
        <v>4</v>
      </c>
      <c r="Q109">
        <v>2</v>
      </c>
      <c r="R109">
        <v>3</v>
      </c>
      <c r="S109">
        <v>1</v>
      </c>
    </row>
    <row r="110" spans="1:19" x14ac:dyDescent="0.25">
      <c r="A110" t="str">
        <f t="shared" si="1"/>
        <v>LuxembourgB2 wood energy</v>
      </c>
      <c r="B110" t="s">
        <v>92</v>
      </c>
      <c r="C110" t="s">
        <v>3</v>
      </c>
      <c r="D110">
        <v>3</v>
      </c>
      <c r="E110">
        <v>5</v>
      </c>
      <c r="F110">
        <v>4</v>
      </c>
      <c r="G110">
        <v>3</v>
      </c>
      <c r="H110">
        <v>5</v>
      </c>
      <c r="I110">
        <v>2</v>
      </c>
      <c r="J110">
        <v>4</v>
      </c>
      <c r="K110" t="e">
        <v>#N/A</v>
      </c>
      <c r="L110" s="43">
        <v>3</v>
      </c>
      <c r="M110">
        <v>1</v>
      </c>
      <c r="N110">
        <v>2</v>
      </c>
      <c r="O110" t="e">
        <v>#N/A</v>
      </c>
      <c r="P110" t="e">
        <v>#N/A</v>
      </c>
      <c r="Q110" t="e">
        <v>#N/A</v>
      </c>
      <c r="R110" t="e">
        <v>#N/A</v>
      </c>
      <c r="S110">
        <v>4</v>
      </c>
    </row>
    <row r="111" spans="1:19" x14ac:dyDescent="0.25">
      <c r="A111" t="str">
        <f t="shared" si="1"/>
        <v>NetherlandsB2 wood energy</v>
      </c>
      <c r="B111" t="s">
        <v>95</v>
      </c>
      <c r="C111" t="s">
        <v>3</v>
      </c>
      <c r="D111">
        <v>3</v>
      </c>
      <c r="E111">
        <v>5</v>
      </c>
      <c r="F111">
        <v>4</v>
      </c>
      <c r="G111">
        <v>3</v>
      </c>
      <c r="H111">
        <v>3</v>
      </c>
      <c r="I111">
        <v>3</v>
      </c>
      <c r="J111">
        <v>4</v>
      </c>
      <c r="K111">
        <v>3</v>
      </c>
      <c r="L111" s="43">
        <v>2</v>
      </c>
      <c r="M111">
        <v>3</v>
      </c>
      <c r="N111">
        <v>3</v>
      </c>
      <c r="O111">
        <v>3</v>
      </c>
      <c r="P111">
        <v>3</v>
      </c>
      <c r="Q111">
        <v>2</v>
      </c>
      <c r="R111">
        <v>3</v>
      </c>
      <c r="S111">
        <v>3</v>
      </c>
    </row>
    <row r="112" spans="1:19" x14ac:dyDescent="0.25">
      <c r="A112" t="str">
        <f t="shared" si="1"/>
        <v>CentralWestB2 wood energy</v>
      </c>
      <c r="B112" t="s">
        <v>427</v>
      </c>
      <c r="C112" t="s">
        <v>3</v>
      </c>
      <c r="D112">
        <v>3</v>
      </c>
      <c r="E112">
        <v>4</v>
      </c>
      <c r="F112">
        <v>3</v>
      </c>
      <c r="G112">
        <v>2</v>
      </c>
      <c r="H112">
        <v>4</v>
      </c>
      <c r="I112">
        <v>3</v>
      </c>
      <c r="J112">
        <v>4</v>
      </c>
      <c r="K112">
        <v>4</v>
      </c>
      <c r="L112" s="43">
        <v>2</v>
      </c>
      <c r="M112">
        <v>2</v>
      </c>
      <c r="N112">
        <v>2</v>
      </c>
      <c r="O112">
        <v>3</v>
      </c>
      <c r="P112">
        <v>3</v>
      </c>
      <c r="Q112">
        <v>3</v>
      </c>
      <c r="R112">
        <v>3</v>
      </c>
      <c r="S112">
        <v>3</v>
      </c>
    </row>
    <row r="113" spans="1:19" x14ac:dyDescent="0.25">
      <c r="A113" t="str">
        <f t="shared" si="1"/>
        <v>AlbaniaB2 wood energy</v>
      </c>
      <c r="B113" t="s">
        <v>71</v>
      </c>
      <c r="C113" t="s">
        <v>3</v>
      </c>
      <c r="D113">
        <v>2</v>
      </c>
      <c r="E113">
        <v>3</v>
      </c>
      <c r="F113">
        <v>3</v>
      </c>
      <c r="G113">
        <v>3</v>
      </c>
      <c r="H113">
        <v>3</v>
      </c>
      <c r="I113">
        <v>4</v>
      </c>
      <c r="J113">
        <v>4</v>
      </c>
      <c r="K113" t="e">
        <v>#N/A</v>
      </c>
      <c r="L113" s="43">
        <v>3</v>
      </c>
      <c r="M113">
        <v>4</v>
      </c>
      <c r="N113">
        <v>5</v>
      </c>
      <c r="O113" t="e">
        <v>#N/A</v>
      </c>
      <c r="P113" t="e">
        <v>#N/A</v>
      </c>
      <c r="Q113" t="e">
        <v>#N/A</v>
      </c>
      <c r="R113" t="e">
        <v>#N/A</v>
      </c>
      <c r="S113">
        <v>4</v>
      </c>
    </row>
    <row r="114" spans="1:19" x14ac:dyDescent="0.25">
      <c r="A114" t="str">
        <f t="shared" si="1"/>
        <v>Bosnia and HerzegovinaB2 wood energy</v>
      </c>
      <c r="B114" t="s">
        <v>75</v>
      </c>
      <c r="C114" t="s">
        <v>3</v>
      </c>
      <c r="D114">
        <v>3</v>
      </c>
      <c r="E114">
        <v>2</v>
      </c>
      <c r="F114">
        <v>2</v>
      </c>
      <c r="G114">
        <v>2</v>
      </c>
      <c r="H114" t="e">
        <v>#N/A</v>
      </c>
      <c r="I114" t="e">
        <v>#N/A</v>
      </c>
      <c r="J114">
        <v>2</v>
      </c>
      <c r="K114">
        <v>4</v>
      </c>
      <c r="L114" t="e">
        <v>#N/A</v>
      </c>
      <c r="M114">
        <v>5</v>
      </c>
      <c r="N114" t="e">
        <v>#N/A</v>
      </c>
      <c r="O114">
        <v>2</v>
      </c>
      <c r="P114">
        <v>2</v>
      </c>
      <c r="Q114">
        <v>3</v>
      </c>
      <c r="R114">
        <v>3</v>
      </c>
      <c r="S114" t="e">
        <v>#N/A</v>
      </c>
    </row>
    <row r="115" spans="1:19" x14ac:dyDescent="0.25">
      <c r="A115" t="str">
        <f t="shared" si="1"/>
        <v>BulgariaB2 wood energy</v>
      </c>
      <c r="B115" t="s">
        <v>76</v>
      </c>
      <c r="C115" t="s">
        <v>3</v>
      </c>
      <c r="D115">
        <v>5</v>
      </c>
      <c r="E115">
        <v>3</v>
      </c>
      <c r="F115">
        <v>3</v>
      </c>
      <c r="G115">
        <v>2</v>
      </c>
      <c r="H115">
        <v>3</v>
      </c>
      <c r="I115">
        <v>5</v>
      </c>
      <c r="J115">
        <v>4</v>
      </c>
      <c r="K115">
        <v>3</v>
      </c>
      <c r="L115" s="43">
        <v>1</v>
      </c>
      <c r="M115">
        <v>4</v>
      </c>
      <c r="N115">
        <v>2</v>
      </c>
      <c r="O115">
        <v>2</v>
      </c>
      <c r="P115">
        <v>2</v>
      </c>
      <c r="Q115">
        <v>4</v>
      </c>
      <c r="R115">
        <v>3</v>
      </c>
      <c r="S115">
        <v>2</v>
      </c>
    </row>
    <row r="116" spans="1:19" x14ac:dyDescent="0.25">
      <c r="A116" t="str">
        <f t="shared" si="1"/>
        <v>CyprusB2 wood energy</v>
      </c>
      <c r="B116" t="s">
        <v>78</v>
      </c>
      <c r="C116" t="s">
        <v>3</v>
      </c>
      <c r="D116">
        <v>3</v>
      </c>
      <c r="E116">
        <v>3</v>
      </c>
      <c r="F116">
        <v>3</v>
      </c>
      <c r="G116">
        <v>2</v>
      </c>
      <c r="H116" t="e">
        <v>#N/A</v>
      </c>
      <c r="I116" t="e">
        <v>#N/A</v>
      </c>
      <c r="J116">
        <v>4</v>
      </c>
      <c r="K116" t="e">
        <v>#N/A</v>
      </c>
      <c r="L116" t="e">
        <v>#N/A</v>
      </c>
      <c r="M116">
        <v>5</v>
      </c>
      <c r="N116" t="e">
        <v>#N/A</v>
      </c>
      <c r="O116" t="e">
        <v>#N/A</v>
      </c>
      <c r="P116" t="e">
        <v>#N/A</v>
      </c>
      <c r="Q116" t="e">
        <v>#N/A</v>
      </c>
      <c r="R116" t="e">
        <v>#N/A</v>
      </c>
      <c r="S116" t="e">
        <v>#N/A</v>
      </c>
    </row>
    <row r="117" spans="1:19" x14ac:dyDescent="0.25">
      <c r="A117" t="str">
        <f t="shared" si="1"/>
        <v>GreeceB2 wood energy</v>
      </c>
      <c r="B117" t="s">
        <v>85</v>
      </c>
      <c r="C117" t="s">
        <v>3</v>
      </c>
      <c r="D117">
        <v>5</v>
      </c>
      <c r="E117">
        <v>2</v>
      </c>
      <c r="F117">
        <v>2</v>
      </c>
      <c r="G117">
        <v>2</v>
      </c>
      <c r="H117" t="e">
        <v>#N/A</v>
      </c>
      <c r="I117" t="e">
        <v>#N/A</v>
      </c>
      <c r="J117">
        <v>2</v>
      </c>
      <c r="K117">
        <v>4</v>
      </c>
      <c r="L117" t="e">
        <v>#N/A</v>
      </c>
      <c r="M117">
        <v>2</v>
      </c>
      <c r="N117" t="e">
        <v>#N/A</v>
      </c>
      <c r="O117">
        <v>3</v>
      </c>
      <c r="P117">
        <v>3</v>
      </c>
      <c r="Q117">
        <v>2</v>
      </c>
      <c r="R117">
        <v>3</v>
      </c>
      <c r="S117" t="e">
        <v>#N/A</v>
      </c>
    </row>
    <row r="118" spans="1:19" x14ac:dyDescent="0.25">
      <c r="A118" t="str">
        <f t="shared" si="1"/>
        <v>CroatiaB2 wood energy</v>
      </c>
      <c r="B118" t="s">
        <v>77</v>
      </c>
      <c r="C118" t="s">
        <v>3</v>
      </c>
      <c r="D118">
        <v>3</v>
      </c>
      <c r="E118">
        <v>2</v>
      </c>
      <c r="F118">
        <v>2</v>
      </c>
      <c r="G118">
        <v>2</v>
      </c>
      <c r="H118">
        <v>4</v>
      </c>
      <c r="I118">
        <v>5</v>
      </c>
      <c r="J118">
        <v>1</v>
      </c>
      <c r="K118">
        <v>4</v>
      </c>
      <c r="L118" s="43">
        <v>2</v>
      </c>
      <c r="M118">
        <v>3</v>
      </c>
      <c r="N118">
        <v>2</v>
      </c>
      <c r="O118">
        <v>2</v>
      </c>
      <c r="P118">
        <v>3</v>
      </c>
      <c r="Q118">
        <v>4</v>
      </c>
      <c r="R118">
        <v>2</v>
      </c>
      <c r="S118">
        <v>3</v>
      </c>
    </row>
    <row r="119" spans="1:19" x14ac:dyDescent="0.25">
      <c r="A119" t="str">
        <f t="shared" si="1"/>
        <v>MontenegroB2 wood energy</v>
      </c>
      <c r="B119" t="s">
        <v>94</v>
      </c>
      <c r="C119" t="s">
        <v>3</v>
      </c>
      <c r="D119">
        <v>3</v>
      </c>
      <c r="E119">
        <v>4</v>
      </c>
      <c r="F119">
        <v>3</v>
      </c>
      <c r="G119">
        <v>2</v>
      </c>
      <c r="H119" t="e">
        <v>#N/A</v>
      </c>
      <c r="I119" t="e">
        <v>#N/A</v>
      </c>
      <c r="J119">
        <v>4</v>
      </c>
      <c r="K119" t="e">
        <v>#N/A</v>
      </c>
      <c r="L119" t="e">
        <v>#N/A</v>
      </c>
      <c r="M119">
        <v>3</v>
      </c>
      <c r="N119" t="e">
        <v>#N/A</v>
      </c>
      <c r="O119" t="e">
        <v>#N/A</v>
      </c>
      <c r="P119" t="e">
        <v>#N/A</v>
      </c>
      <c r="Q119" t="e">
        <v>#N/A</v>
      </c>
      <c r="R119" t="e">
        <v>#N/A</v>
      </c>
      <c r="S119" t="e">
        <v>#N/A</v>
      </c>
    </row>
    <row r="120" spans="1:19" x14ac:dyDescent="0.25">
      <c r="A120" t="str">
        <f t="shared" si="1"/>
        <v>The former Yugoslav Republic of MacedoniaB2 wood energy</v>
      </c>
      <c r="B120" t="s">
        <v>107</v>
      </c>
      <c r="C120" t="s">
        <v>3</v>
      </c>
      <c r="D120">
        <v>4</v>
      </c>
      <c r="E120">
        <v>3</v>
      </c>
      <c r="F120">
        <v>3</v>
      </c>
      <c r="G120">
        <v>2</v>
      </c>
      <c r="H120" t="e">
        <v>#N/A</v>
      </c>
      <c r="I120" t="e">
        <v>#N/A</v>
      </c>
      <c r="J120">
        <v>1</v>
      </c>
      <c r="K120" t="e">
        <v>#N/A</v>
      </c>
      <c r="L120" t="e">
        <v>#N/A</v>
      </c>
      <c r="M120">
        <v>4</v>
      </c>
      <c r="N120" t="e">
        <v>#N/A</v>
      </c>
      <c r="O120" t="e">
        <v>#N/A</v>
      </c>
      <c r="P120" t="e">
        <v>#N/A</v>
      </c>
      <c r="Q120" t="e">
        <v>#N/A</v>
      </c>
      <c r="R120" t="e">
        <v>#N/A</v>
      </c>
      <c r="S120" t="e">
        <v>#N/A</v>
      </c>
    </row>
    <row r="121" spans="1:19" x14ac:dyDescent="0.25">
      <c r="A121" t="str">
        <f t="shared" si="1"/>
        <v>SerbiaB2 wood energy</v>
      </c>
      <c r="B121" t="s">
        <v>101</v>
      </c>
      <c r="C121" t="s">
        <v>3</v>
      </c>
      <c r="D121">
        <v>2</v>
      </c>
      <c r="E121">
        <v>4</v>
      </c>
      <c r="F121">
        <v>3</v>
      </c>
      <c r="G121">
        <v>3</v>
      </c>
      <c r="H121" t="e">
        <v>#N/A</v>
      </c>
      <c r="I121" t="e">
        <v>#N/A</v>
      </c>
      <c r="J121">
        <v>4</v>
      </c>
      <c r="K121">
        <v>3</v>
      </c>
      <c r="L121" t="e">
        <v>#N/A</v>
      </c>
      <c r="M121">
        <v>3</v>
      </c>
      <c r="N121" t="e">
        <v>#N/A</v>
      </c>
      <c r="O121" t="e">
        <v>#N/A</v>
      </c>
      <c r="P121">
        <v>2</v>
      </c>
      <c r="Q121">
        <v>3</v>
      </c>
      <c r="R121">
        <v>3</v>
      </c>
      <c r="S121" t="e">
        <v>#N/A</v>
      </c>
    </row>
    <row r="122" spans="1:19" x14ac:dyDescent="0.25">
      <c r="A122" t="str">
        <f t="shared" si="1"/>
        <v>SloveniaB2 wood energy</v>
      </c>
      <c r="B122" t="s">
        <v>103</v>
      </c>
      <c r="C122" t="s">
        <v>3</v>
      </c>
      <c r="D122">
        <v>3</v>
      </c>
      <c r="E122">
        <v>3</v>
      </c>
      <c r="F122">
        <v>3</v>
      </c>
      <c r="G122">
        <v>3</v>
      </c>
      <c r="H122">
        <v>5</v>
      </c>
      <c r="I122">
        <v>2</v>
      </c>
      <c r="J122">
        <v>2</v>
      </c>
      <c r="K122">
        <v>5</v>
      </c>
      <c r="L122" s="43">
        <v>3</v>
      </c>
      <c r="M122">
        <v>2</v>
      </c>
      <c r="N122">
        <v>4</v>
      </c>
      <c r="O122">
        <v>2</v>
      </c>
      <c r="P122">
        <v>4</v>
      </c>
      <c r="Q122">
        <v>5</v>
      </c>
      <c r="R122">
        <v>4</v>
      </c>
      <c r="S122">
        <v>3</v>
      </c>
    </row>
    <row r="123" spans="1:19" x14ac:dyDescent="0.25">
      <c r="A123" t="str">
        <f t="shared" si="1"/>
        <v>TurkeyB2 wood energy</v>
      </c>
      <c r="B123" t="s">
        <v>108</v>
      </c>
      <c r="C123" t="s">
        <v>3</v>
      </c>
      <c r="D123">
        <v>3</v>
      </c>
      <c r="E123">
        <v>2</v>
      </c>
      <c r="F123">
        <v>2</v>
      </c>
      <c r="G123">
        <v>2</v>
      </c>
      <c r="H123">
        <v>2</v>
      </c>
      <c r="I123">
        <v>3</v>
      </c>
      <c r="J123">
        <v>1</v>
      </c>
      <c r="K123">
        <v>3</v>
      </c>
      <c r="L123" s="43">
        <v>2</v>
      </c>
      <c r="M123">
        <v>3</v>
      </c>
      <c r="N123">
        <v>4</v>
      </c>
      <c r="O123">
        <v>3</v>
      </c>
      <c r="P123">
        <v>2</v>
      </c>
      <c r="Q123">
        <v>2</v>
      </c>
      <c r="R123">
        <v>2</v>
      </c>
      <c r="S123">
        <v>3</v>
      </c>
    </row>
    <row r="124" spans="1:19" x14ac:dyDescent="0.25">
      <c r="A124" t="str">
        <f t="shared" si="1"/>
        <v>SouthEastB2 wood energy</v>
      </c>
      <c r="B124" t="s">
        <v>111</v>
      </c>
      <c r="C124" t="s">
        <v>3</v>
      </c>
      <c r="D124">
        <v>3</v>
      </c>
      <c r="E124">
        <v>3</v>
      </c>
      <c r="F124">
        <v>3</v>
      </c>
      <c r="G124">
        <v>2</v>
      </c>
      <c r="H124">
        <v>3</v>
      </c>
      <c r="I124">
        <v>3</v>
      </c>
      <c r="J124">
        <v>4</v>
      </c>
      <c r="K124">
        <v>4</v>
      </c>
      <c r="L124" s="43">
        <v>2</v>
      </c>
      <c r="M124">
        <v>3</v>
      </c>
      <c r="N124">
        <v>3</v>
      </c>
      <c r="O124">
        <v>3</v>
      </c>
      <c r="P124">
        <v>2</v>
      </c>
      <c r="Q124">
        <v>3</v>
      </c>
      <c r="R124">
        <v>2</v>
      </c>
      <c r="S124">
        <v>3</v>
      </c>
    </row>
    <row r="125" spans="1:19" x14ac:dyDescent="0.25">
      <c r="A125" t="str">
        <f t="shared" si="1"/>
        <v>SpainB2 wood energy</v>
      </c>
      <c r="B125" t="s">
        <v>104</v>
      </c>
      <c r="C125" t="s">
        <v>3</v>
      </c>
      <c r="D125">
        <v>5</v>
      </c>
      <c r="E125">
        <v>3</v>
      </c>
      <c r="F125">
        <v>3</v>
      </c>
      <c r="G125">
        <v>2</v>
      </c>
      <c r="H125">
        <v>2</v>
      </c>
      <c r="I125">
        <v>4</v>
      </c>
      <c r="J125">
        <v>4</v>
      </c>
      <c r="K125">
        <v>3</v>
      </c>
      <c r="L125" s="43">
        <v>2</v>
      </c>
      <c r="M125">
        <v>4</v>
      </c>
      <c r="N125">
        <v>1</v>
      </c>
      <c r="O125">
        <v>3</v>
      </c>
      <c r="P125">
        <v>3</v>
      </c>
      <c r="Q125">
        <v>2</v>
      </c>
      <c r="R125">
        <v>3</v>
      </c>
      <c r="S125">
        <v>2</v>
      </c>
    </row>
    <row r="126" spans="1:19" x14ac:dyDescent="0.25">
      <c r="A126" t="str">
        <f t="shared" si="1"/>
        <v>ItalyB2 wood energy</v>
      </c>
      <c r="B126" t="s">
        <v>89</v>
      </c>
      <c r="C126" t="s">
        <v>3</v>
      </c>
      <c r="D126">
        <v>5</v>
      </c>
      <c r="E126">
        <v>4</v>
      </c>
      <c r="F126">
        <v>3</v>
      </c>
      <c r="G126">
        <v>2</v>
      </c>
      <c r="H126">
        <v>4</v>
      </c>
      <c r="I126">
        <v>4</v>
      </c>
      <c r="J126">
        <v>4</v>
      </c>
      <c r="K126">
        <v>3</v>
      </c>
      <c r="L126" s="43">
        <v>2</v>
      </c>
      <c r="M126">
        <v>3</v>
      </c>
      <c r="N126">
        <v>3</v>
      </c>
      <c r="O126">
        <v>3</v>
      </c>
      <c r="P126">
        <v>3</v>
      </c>
      <c r="Q126">
        <v>2</v>
      </c>
      <c r="R126">
        <v>2</v>
      </c>
      <c r="S126">
        <v>4</v>
      </c>
    </row>
    <row r="127" spans="1:19" x14ac:dyDescent="0.25">
      <c r="A127" t="str">
        <f t="shared" si="1"/>
        <v>MaltaB2 wood energy</v>
      </c>
      <c r="B127" t="s">
        <v>93</v>
      </c>
      <c r="C127" t="s">
        <v>3</v>
      </c>
      <c r="D127" t="e">
        <v>#N/A</v>
      </c>
      <c r="E127" t="e">
        <v>#N/A</v>
      </c>
      <c r="F127" t="e">
        <v>#N/A</v>
      </c>
      <c r="G127" t="e">
        <v>#N/A</v>
      </c>
      <c r="H127" t="e">
        <v>#N/A</v>
      </c>
      <c r="I127" t="e">
        <v>#N/A</v>
      </c>
      <c r="J127" t="e">
        <v>#N/A</v>
      </c>
      <c r="K127" t="e">
        <v>#N/A</v>
      </c>
      <c r="L127" t="e">
        <v>#N/A</v>
      </c>
      <c r="M127" t="e">
        <v>#N/A</v>
      </c>
      <c r="N127" t="e">
        <v>#N/A</v>
      </c>
      <c r="O127" t="e">
        <v>#N/A</v>
      </c>
      <c r="P127" t="e">
        <v>#N/A</v>
      </c>
      <c r="Q127" t="e">
        <v>#N/A</v>
      </c>
      <c r="R127" t="e">
        <v>#N/A</v>
      </c>
      <c r="S127" t="e">
        <v>#N/A</v>
      </c>
    </row>
    <row r="128" spans="1:19" x14ac:dyDescent="0.25">
      <c r="A128" t="str">
        <f t="shared" si="1"/>
        <v>PortugalB2 wood energy</v>
      </c>
      <c r="B128" t="s">
        <v>98</v>
      </c>
      <c r="C128" t="s">
        <v>3</v>
      </c>
      <c r="D128">
        <v>3</v>
      </c>
      <c r="E128">
        <v>4</v>
      </c>
      <c r="F128">
        <v>3</v>
      </c>
      <c r="G128">
        <v>2</v>
      </c>
      <c r="H128">
        <v>2</v>
      </c>
      <c r="I128">
        <v>5</v>
      </c>
      <c r="J128">
        <v>4</v>
      </c>
      <c r="K128">
        <v>5</v>
      </c>
      <c r="L128" s="43">
        <v>2</v>
      </c>
      <c r="M128">
        <v>5</v>
      </c>
      <c r="N128">
        <v>3</v>
      </c>
      <c r="O128">
        <v>3</v>
      </c>
      <c r="P128">
        <v>3</v>
      </c>
      <c r="Q128">
        <v>2</v>
      </c>
      <c r="R128">
        <v>4</v>
      </c>
      <c r="S128">
        <v>2</v>
      </c>
    </row>
    <row r="129" spans="1:19" x14ac:dyDescent="0.25">
      <c r="A129" t="str">
        <f t="shared" si="1"/>
        <v>SouthWestB2 wood energy</v>
      </c>
      <c r="B129" t="s">
        <v>115</v>
      </c>
      <c r="C129" t="s">
        <v>3</v>
      </c>
      <c r="D129">
        <v>5</v>
      </c>
      <c r="E129">
        <v>4</v>
      </c>
      <c r="F129">
        <v>3</v>
      </c>
      <c r="G129">
        <v>2</v>
      </c>
      <c r="H129">
        <v>2</v>
      </c>
      <c r="I129">
        <v>4</v>
      </c>
      <c r="J129">
        <v>4</v>
      </c>
      <c r="K129">
        <v>3</v>
      </c>
      <c r="L129" s="43">
        <v>2</v>
      </c>
      <c r="M129">
        <v>4</v>
      </c>
      <c r="N129">
        <v>1</v>
      </c>
      <c r="O129">
        <v>3</v>
      </c>
      <c r="P129">
        <v>3</v>
      </c>
      <c r="Q129">
        <v>2</v>
      </c>
      <c r="R129">
        <v>3</v>
      </c>
      <c r="S129">
        <v>2</v>
      </c>
    </row>
    <row r="130" spans="1:19" x14ac:dyDescent="0.25">
      <c r="A130" t="str">
        <f t="shared" si="1"/>
        <v>DenmarkB2 wood energy</v>
      </c>
      <c r="B130" t="s">
        <v>80</v>
      </c>
      <c r="C130" t="s">
        <v>3</v>
      </c>
      <c r="D130">
        <v>4</v>
      </c>
      <c r="E130">
        <v>4</v>
      </c>
      <c r="F130">
        <v>4</v>
      </c>
      <c r="G130">
        <v>2</v>
      </c>
      <c r="H130">
        <v>3</v>
      </c>
      <c r="I130">
        <v>4</v>
      </c>
      <c r="J130">
        <v>4</v>
      </c>
      <c r="K130">
        <v>3</v>
      </c>
      <c r="L130" s="43">
        <v>2</v>
      </c>
      <c r="M130">
        <v>1</v>
      </c>
      <c r="N130">
        <v>2</v>
      </c>
      <c r="O130">
        <v>2</v>
      </c>
      <c r="P130">
        <v>4</v>
      </c>
      <c r="Q130">
        <v>1</v>
      </c>
      <c r="R130">
        <v>4</v>
      </c>
      <c r="S130">
        <v>1</v>
      </c>
    </row>
    <row r="131" spans="1:19" x14ac:dyDescent="0.25">
      <c r="A131" t="str">
        <f t="shared" ref="A131:A185" si="2">CONCATENATE(B131,C131)</f>
        <v>EstoniaB2 wood energy</v>
      </c>
      <c r="B131" t="s">
        <v>81</v>
      </c>
      <c r="C131" t="s">
        <v>3</v>
      </c>
      <c r="D131">
        <v>3</v>
      </c>
      <c r="E131">
        <v>2</v>
      </c>
      <c r="F131">
        <v>2</v>
      </c>
      <c r="G131">
        <v>3</v>
      </c>
      <c r="H131">
        <v>4</v>
      </c>
      <c r="I131">
        <v>3</v>
      </c>
      <c r="J131">
        <v>1</v>
      </c>
      <c r="K131">
        <v>5</v>
      </c>
      <c r="L131" s="43">
        <v>2</v>
      </c>
      <c r="M131">
        <v>3</v>
      </c>
      <c r="N131">
        <v>3</v>
      </c>
      <c r="O131">
        <v>1</v>
      </c>
      <c r="P131">
        <v>5</v>
      </c>
      <c r="Q131">
        <v>5</v>
      </c>
      <c r="R131">
        <v>5</v>
      </c>
      <c r="S131">
        <v>5</v>
      </c>
    </row>
    <row r="132" spans="1:19" x14ac:dyDescent="0.25">
      <c r="A132" t="str">
        <f t="shared" si="2"/>
        <v>FinlandB2 wood energy</v>
      </c>
      <c r="B132" t="s">
        <v>82</v>
      </c>
      <c r="C132" t="s">
        <v>3</v>
      </c>
      <c r="D132">
        <v>2</v>
      </c>
      <c r="E132">
        <v>4</v>
      </c>
      <c r="F132">
        <v>3</v>
      </c>
      <c r="G132">
        <v>3</v>
      </c>
      <c r="H132">
        <v>3</v>
      </c>
      <c r="I132">
        <v>3</v>
      </c>
      <c r="J132">
        <v>4</v>
      </c>
      <c r="K132">
        <v>4</v>
      </c>
      <c r="L132" s="43">
        <v>2</v>
      </c>
      <c r="M132">
        <v>3</v>
      </c>
      <c r="N132">
        <v>1</v>
      </c>
      <c r="O132">
        <v>3</v>
      </c>
      <c r="P132">
        <v>5</v>
      </c>
      <c r="Q132">
        <v>5</v>
      </c>
      <c r="R132">
        <v>5</v>
      </c>
      <c r="S132">
        <v>5</v>
      </c>
    </row>
    <row r="133" spans="1:19" x14ac:dyDescent="0.25">
      <c r="A133" t="str">
        <f t="shared" si="2"/>
        <v>IcelandB2 wood energy</v>
      </c>
      <c r="B133" t="s">
        <v>87</v>
      </c>
      <c r="C133" t="s">
        <v>3</v>
      </c>
      <c r="D133" t="e">
        <v>#N/A</v>
      </c>
      <c r="E133" t="e">
        <v>#N/A</v>
      </c>
      <c r="F133" t="e">
        <v>#N/A</v>
      </c>
      <c r="G133" t="e">
        <v>#N/A</v>
      </c>
      <c r="H133" t="e">
        <v>#N/A</v>
      </c>
      <c r="I133" t="e">
        <v>#N/A</v>
      </c>
      <c r="J133" t="e">
        <v>#N/A</v>
      </c>
      <c r="K133" t="e">
        <v>#N/A</v>
      </c>
      <c r="L133" t="e">
        <v>#N/A</v>
      </c>
      <c r="M133" t="e">
        <v>#N/A</v>
      </c>
      <c r="N133" t="e">
        <v>#N/A</v>
      </c>
      <c r="O133" t="e">
        <v>#N/A</v>
      </c>
      <c r="P133" t="e">
        <v>#N/A</v>
      </c>
      <c r="Q133" t="e">
        <v>#N/A</v>
      </c>
      <c r="R133" t="e">
        <v>#N/A</v>
      </c>
      <c r="S133" t="e">
        <v>#N/A</v>
      </c>
    </row>
    <row r="134" spans="1:19" x14ac:dyDescent="0.25">
      <c r="A134" t="str">
        <f t="shared" si="2"/>
        <v>LithuaniaB2 wood energy</v>
      </c>
      <c r="B134" t="s">
        <v>91</v>
      </c>
      <c r="C134" t="s">
        <v>3</v>
      </c>
      <c r="D134">
        <v>4</v>
      </c>
      <c r="E134">
        <v>2</v>
      </c>
      <c r="F134">
        <v>2</v>
      </c>
      <c r="G134">
        <v>2</v>
      </c>
      <c r="H134">
        <v>3</v>
      </c>
      <c r="I134">
        <v>3</v>
      </c>
      <c r="J134">
        <v>4</v>
      </c>
      <c r="K134">
        <v>5</v>
      </c>
      <c r="L134" s="43">
        <v>2</v>
      </c>
      <c r="M134">
        <v>3</v>
      </c>
      <c r="N134">
        <v>2</v>
      </c>
      <c r="O134">
        <v>2</v>
      </c>
      <c r="P134">
        <v>4</v>
      </c>
      <c r="Q134">
        <v>4</v>
      </c>
      <c r="R134">
        <v>4</v>
      </c>
      <c r="S134">
        <v>5</v>
      </c>
    </row>
    <row r="135" spans="1:19" x14ac:dyDescent="0.25">
      <c r="A135" t="str">
        <f t="shared" si="2"/>
        <v>LatviaB2 wood energy</v>
      </c>
      <c r="B135" t="s">
        <v>90</v>
      </c>
      <c r="C135" t="s">
        <v>3</v>
      </c>
      <c r="D135">
        <v>4</v>
      </c>
      <c r="E135">
        <v>3</v>
      </c>
      <c r="F135">
        <v>3</v>
      </c>
      <c r="G135">
        <v>2</v>
      </c>
      <c r="H135">
        <v>4</v>
      </c>
      <c r="I135">
        <v>3</v>
      </c>
      <c r="J135">
        <v>4</v>
      </c>
      <c r="K135">
        <v>5</v>
      </c>
      <c r="L135" s="43">
        <v>2</v>
      </c>
      <c r="M135">
        <v>2</v>
      </c>
      <c r="N135">
        <v>2</v>
      </c>
      <c r="O135">
        <v>2</v>
      </c>
      <c r="P135">
        <v>5</v>
      </c>
      <c r="Q135">
        <v>5</v>
      </c>
      <c r="R135">
        <v>5</v>
      </c>
      <c r="S135">
        <v>5</v>
      </c>
    </row>
    <row r="136" spans="1:19" x14ac:dyDescent="0.25">
      <c r="A136" t="str">
        <f t="shared" si="2"/>
        <v>NorwayB2 wood energy</v>
      </c>
      <c r="B136" t="s">
        <v>96</v>
      </c>
      <c r="C136" t="s">
        <v>3</v>
      </c>
      <c r="D136">
        <v>3</v>
      </c>
      <c r="E136">
        <v>3</v>
      </c>
      <c r="F136">
        <v>3</v>
      </c>
      <c r="G136">
        <v>3</v>
      </c>
      <c r="H136">
        <v>3</v>
      </c>
      <c r="I136">
        <v>2</v>
      </c>
      <c r="J136">
        <v>1</v>
      </c>
      <c r="K136">
        <v>5</v>
      </c>
      <c r="L136" s="43">
        <v>3</v>
      </c>
      <c r="M136">
        <v>4</v>
      </c>
      <c r="N136">
        <v>1</v>
      </c>
      <c r="O136">
        <v>3</v>
      </c>
      <c r="P136">
        <v>4</v>
      </c>
      <c r="Q136">
        <v>4</v>
      </c>
      <c r="R136">
        <v>4</v>
      </c>
      <c r="S136">
        <v>5</v>
      </c>
    </row>
    <row r="137" spans="1:19" x14ac:dyDescent="0.25">
      <c r="A137" t="str">
        <f t="shared" si="2"/>
        <v>SwedenB2 wood energy</v>
      </c>
      <c r="B137" t="s">
        <v>105</v>
      </c>
      <c r="C137" t="s">
        <v>3</v>
      </c>
      <c r="D137">
        <v>3</v>
      </c>
      <c r="E137">
        <v>3</v>
      </c>
      <c r="F137">
        <v>3</v>
      </c>
      <c r="G137">
        <v>3</v>
      </c>
      <c r="H137">
        <v>3</v>
      </c>
      <c r="I137">
        <v>2</v>
      </c>
      <c r="J137">
        <v>4</v>
      </c>
      <c r="K137">
        <v>5</v>
      </c>
      <c r="L137" s="43">
        <v>2</v>
      </c>
      <c r="M137">
        <v>4</v>
      </c>
      <c r="N137">
        <v>1</v>
      </c>
      <c r="O137">
        <v>3</v>
      </c>
      <c r="P137">
        <v>4</v>
      </c>
      <c r="Q137">
        <v>5</v>
      </c>
      <c r="R137">
        <v>5</v>
      </c>
      <c r="S137">
        <v>5</v>
      </c>
    </row>
    <row r="138" spans="1:19" x14ac:dyDescent="0.25">
      <c r="A138" t="str">
        <f t="shared" si="2"/>
        <v>NorthB2 wood energy</v>
      </c>
      <c r="B138" t="s">
        <v>114</v>
      </c>
      <c r="C138" t="s">
        <v>3</v>
      </c>
      <c r="D138">
        <v>3</v>
      </c>
      <c r="E138">
        <v>4</v>
      </c>
      <c r="F138">
        <v>3</v>
      </c>
      <c r="G138">
        <v>3</v>
      </c>
      <c r="H138">
        <v>3</v>
      </c>
      <c r="I138">
        <v>2</v>
      </c>
      <c r="J138">
        <v>4</v>
      </c>
      <c r="K138">
        <v>5</v>
      </c>
      <c r="L138" s="43">
        <v>2</v>
      </c>
      <c r="M138">
        <v>4</v>
      </c>
      <c r="N138">
        <v>1</v>
      </c>
      <c r="O138">
        <v>3</v>
      </c>
      <c r="P138">
        <v>4</v>
      </c>
      <c r="Q138">
        <v>5</v>
      </c>
      <c r="R138">
        <v>5</v>
      </c>
      <c r="S138">
        <v>5</v>
      </c>
    </row>
    <row r="139" spans="1:19" x14ac:dyDescent="0.25">
      <c r="A139" t="str">
        <f t="shared" si="2"/>
        <v>EFSOS totalB2 wood energy</v>
      </c>
      <c r="B139" t="s">
        <v>4</v>
      </c>
      <c r="C139" t="s">
        <v>3</v>
      </c>
      <c r="D139">
        <v>3</v>
      </c>
      <c r="E139">
        <v>3</v>
      </c>
      <c r="F139">
        <v>3</v>
      </c>
      <c r="G139">
        <v>2</v>
      </c>
      <c r="H139">
        <v>3</v>
      </c>
      <c r="I139">
        <v>3</v>
      </c>
      <c r="J139">
        <v>4</v>
      </c>
      <c r="K139">
        <v>4</v>
      </c>
      <c r="L139" s="43">
        <v>2</v>
      </c>
      <c r="M139">
        <v>4</v>
      </c>
      <c r="N139">
        <v>2</v>
      </c>
      <c r="O139">
        <v>3</v>
      </c>
      <c r="P139">
        <v>3</v>
      </c>
      <c r="Q139">
        <v>3</v>
      </c>
      <c r="R139">
        <v>3</v>
      </c>
      <c r="S139">
        <v>4</v>
      </c>
    </row>
    <row r="140" spans="1:19" x14ac:dyDescent="0.25">
      <c r="A140" t="str">
        <f t="shared" si="2"/>
        <v>BelarusB2 carbon</v>
      </c>
      <c r="B140" t="s">
        <v>73</v>
      </c>
      <c r="C140" t="s">
        <v>1</v>
      </c>
      <c r="D140">
        <v>4</v>
      </c>
      <c r="E140">
        <v>5</v>
      </c>
      <c r="F140">
        <v>4</v>
      </c>
      <c r="G140">
        <v>3</v>
      </c>
      <c r="H140">
        <v>4</v>
      </c>
      <c r="I140">
        <v>2</v>
      </c>
      <c r="J140">
        <v>4</v>
      </c>
      <c r="K140">
        <v>3</v>
      </c>
      <c r="L140" s="43">
        <v>2</v>
      </c>
      <c r="M140">
        <v>4</v>
      </c>
      <c r="N140">
        <v>4</v>
      </c>
      <c r="O140">
        <v>2</v>
      </c>
      <c r="P140">
        <v>3</v>
      </c>
      <c r="Q140">
        <v>4</v>
      </c>
      <c r="R140">
        <v>3</v>
      </c>
      <c r="S140">
        <v>3</v>
      </c>
    </row>
    <row r="141" spans="1:19" x14ac:dyDescent="0.25">
      <c r="A141" t="str">
        <f t="shared" si="2"/>
        <v>Czech RepublicB2 carbon</v>
      </c>
      <c r="B141" t="s">
        <v>79</v>
      </c>
      <c r="C141" t="s">
        <v>1</v>
      </c>
      <c r="D141">
        <v>3</v>
      </c>
      <c r="E141">
        <v>4</v>
      </c>
      <c r="F141">
        <v>3</v>
      </c>
      <c r="G141">
        <v>3</v>
      </c>
      <c r="H141">
        <v>4</v>
      </c>
      <c r="I141">
        <v>2</v>
      </c>
      <c r="J141">
        <v>4</v>
      </c>
      <c r="K141">
        <v>4</v>
      </c>
      <c r="L141" s="43">
        <v>2</v>
      </c>
      <c r="M141">
        <v>3</v>
      </c>
      <c r="N141">
        <v>5</v>
      </c>
      <c r="O141">
        <v>2</v>
      </c>
      <c r="P141">
        <v>4</v>
      </c>
      <c r="Q141">
        <v>4</v>
      </c>
      <c r="R141">
        <v>3</v>
      </c>
      <c r="S141">
        <v>3</v>
      </c>
    </row>
    <row r="142" spans="1:19" x14ac:dyDescent="0.25">
      <c r="A142" t="str">
        <f t="shared" si="2"/>
        <v>HungaryB2 carbon</v>
      </c>
      <c r="B142" t="s">
        <v>86</v>
      </c>
      <c r="C142" t="s">
        <v>1</v>
      </c>
      <c r="D142">
        <v>4</v>
      </c>
      <c r="E142">
        <v>3</v>
      </c>
      <c r="F142">
        <v>3</v>
      </c>
      <c r="G142">
        <v>2</v>
      </c>
      <c r="H142">
        <v>4</v>
      </c>
      <c r="I142">
        <v>4</v>
      </c>
      <c r="J142">
        <v>4</v>
      </c>
      <c r="K142">
        <v>4</v>
      </c>
      <c r="L142" s="43">
        <v>2</v>
      </c>
      <c r="M142">
        <v>3</v>
      </c>
      <c r="N142">
        <v>3</v>
      </c>
      <c r="O142">
        <v>3</v>
      </c>
      <c r="P142">
        <v>3</v>
      </c>
      <c r="Q142">
        <v>4</v>
      </c>
      <c r="R142">
        <v>3</v>
      </c>
      <c r="S142">
        <v>3</v>
      </c>
    </row>
    <row r="143" spans="1:19" x14ac:dyDescent="0.25">
      <c r="A143" t="str">
        <f t="shared" si="2"/>
        <v>Republic of MoldovaB2 carbon</v>
      </c>
      <c r="B143" t="s">
        <v>99</v>
      </c>
      <c r="C143" t="s">
        <v>1</v>
      </c>
      <c r="D143">
        <v>3</v>
      </c>
      <c r="E143">
        <v>4</v>
      </c>
      <c r="F143">
        <v>4</v>
      </c>
      <c r="G143">
        <v>3</v>
      </c>
      <c r="H143">
        <v>5</v>
      </c>
      <c r="I143">
        <v>4</v>
      </c>
      <c r="J143">
        <v>4</v>
      </c>
      <c r="K143" t="e">
        <v>#N/A</v>
      </c>
      <c r="L143" s="43">
        <v>3</v>
      </c>
      <c r="M143">
        <v>4</v>
      </c>
      <c r="N143">
        <v>5</v>
      </c>
      <c r="O143" t="e">
        <v>#N/A</v>
      </c>
      <c r="P143" t="e">
        <v>#N/A</v>
      </c>
      <c r="Q143" t="e">
        <v>#N/A</v>
      </c>
      <c r="R143" t="e">
        <v>#N/A</v>
      </c>
      <c r="S143">
        <v>5</v>
      </c>
    </row>
    <row r="144" spans="1:19" x14ac:dyDescent="0.25">
      <c r="A144" t="str">
        <f t="shared" si="2"/>
        <v>PolandB2 carbon</v>
      </c>
      <c r="B144" t="s">
        <v>97</v>
      </c>
      <c r="C144" t="s">
        <v>1</v>
      </c>
      <c r="D144">
        <v>3</v>
      </c>
      <c r="E144">
        <v>3</v>
      </c>
      <c r="F144">
        <v>3</v>
      </c>
      <c r="G144">
        <v>2</v>
      </c>
      <c r="H144">
        <v>3</v>
      </c>
      <c r="I144">
        <v>2</v>
      </c>
      <c r="J144">
        <v>4</v>
      </c>
      <c r="K144">
        <v>4</v>
      </c>
      <c r="L144" s="43">
        <v>2</v>
      </c>
      <c r="M144">
        <v>2</v>
      </c>
      <c r="N144">
        <v>2</v>
      </c>
      <c r="O144">
        <v>2</v>
      </c>
      <c r="P144">
        <v>3</v>
      </c>
      <c r="Q144">
        <v>3</v>
      </c>
      <c r="R144">
        <v>3</v>
      </c>
      <c r="S144">
        <v>2</v>
      </c>
    </row>
    <row r="145" spans="1:19" x14ac:dyDescent="0.25">
      <c r="A145" t="str">
        <f t="shared" si="2"/>
        <v>RomaniaB2 carbon</v>
      </c>
      <c r="B145" t="s">
        <v>100</v>
      </c>
      <c r="C145" t="s">
        <v>1</v>
      </c>
      <c r="D145">
        <v>4</v>
      </c>
      <c r="E145">
        <v>4</v>
      </c>
      <c r="F145">
        <v>3</v>
      </c>
      <c r="G145">
        <v>2</v>
      </c>
      <c r="H145">
        <v>5</v>
      </c>
      <c r="I145">
        <v>3</v>
      </c>
      <c r="J145">
        <v>4</v>
      </c>
      <c r="K145">
        <v>4</v>
      </c>
      <c r="L145" s="43">
        <v>2</v>
      </c>
      <c r="M145">
        <v>4</v>
      </c>
      <c r="N145">
        <v>3</v>
      </c>
      <c r="O145">
        <v>3</v>
      </c>
      <c r="P145">
        <v>2</v>
      </c>
      <c r="Q145">
        <v>5</v>
      </c>
      <c r="R145">
        <v>3</v>
      </c>
      <c r="S145">
        <v>3</v>
      </c>
    </row>
    <row r="146" spans="1:19" x14ac:dyDescent="0.25">
      <c r="A146" t="str">
        <f t="shared" si="2"/>
        <v>SlovakiaB2 carbon</v>
      </c>
      <c r="B146" t="s">
        <v>102</v>
      </c>
      <c r="C146" t="s">
        <v>1</v>
      </c>
      <c r="D146">
        <v>3</v>
      </c>
      <c r="E146">
        <v>3</v>
      </c>
      <c r="F146">
        <v>3</v>
      </c>
      <c r="G146">
        <v>3</v>
      </c>
      <c r="H146">
        <v>4</v>
      </c>
      <c r="I146">
        <v>3</v>
      </c>
      <c r="J146">
        <v>1</v>
      </c>
      <c r="K146">
        <v>5</v>
      </c>
      <c r="L146" s="43">
        <v>2</v>
      </c>
      <c r="M146">
        <v>3</v>
      </c>
      <c r="N146">
        <v>3</v>
      </c>
      <c r="O146">
        <v>2</v>
      </c>
      <c r="P146">
        <v>4</v>
      </c>
      <c r="Q146">
        <v>3</v>
      </c>
      <c r="R146">
        <v>2</v>
      </c>
      <c r="S146">
        <v>3</v>
      </c>
    </row>
    <row r="147" spans="1:19" x14ac:dyDescent="0.25">
      <c r="A147" t="str">
        <f t="shared" si="2"/>
        <v>UkraineB2 carbon</v>
      </c>
      <c r="B147" t="s">
        <v>109</v>
      </c>
      <c r="C147" t="s">
        <v>1</v>
      </c>
      <c r="D147">
        <v>3</v>
      </c>
      <c r="E147">
        <v>4</v>
      </c>
      <c r="F147">
        <v>3</v>
      </c>
      <c r="G147">
        <v>3</v>
      </c>
      <c r="H147">
        <v>4</v>
      </c>
      <c r="I147">
        <v>2</v>
      </c>
      <c r="J147">
        <v>4</v>
      </c>
      <c r="K147">
        <v>3</v>
      </c>
      <c r="L147" s="43">
        <v>3</v>
      </c>
      <c r="M147">
        <v>5</v>
      </c>
      <c r="N147">
        <v>5</v>
      </c>
      <c r="O147">
        <v>2</v>
      </c>
      <c r="P147">
        <v>1</v>
      </c>
      <c r="Q147">
        <v>3</v>
      </c>
      <c r="R147">
        <v>1</v>
      </c>
      <c r="S147">
        <v>4</v>
      </c>
    </row>
    <row r="148" spans="1:19" x14ac:dyDescent="0.25">
      <c r="A148" t="str">
        <f t="shared" si="2"/>
        <v>CentralEastB2 carbon</v>
      </c>
      <c r="B148" t="s">
        <v>418</v>
      </c>
      <c r="C148" t="s">
        <v>1</v>
      </c>
      <c r="D148">
        <v>3</v>
      </c>
      <c r="E148">
        <v>4</v>
      </c>
      <c r="F148">
        <v>3</v>
      </c>
      <c r="G148">
        <v>2</v>
      </c>
      <c r="H148">
        <v>4</v>
      </c>
      <c r="I148">
        <v>2</v>
      </c>
      <c r="J148">
        <v>4</v>
      </c>
      <c r="K148">
        <v>4</v>
      </c>
      <c r="L148" s="43">
        <v>2</v>
      </c>
      <c r="M148">
        <v>4</v>
      </c>
      <c r="N148">
        <v>4</v>
      </c>
      <c r="O148">
        <v>2</v>
      </c>
      <c r="P148">
        <v>3</v>
      </c>
      <c r="Q148">
        <v>4</v>
      </c>
      <c r="R148">
        <v>2</v>
      </c>
      <c r="S148">
        <v>3</v>
      </c>
    </row>
    <row r="149" spans="1:19" x14ac:dyDescent="0.25">
      <c r="A149" t="str">
        <f t="shared" si="2"/>
        <v>AustriaB2 carbon</v>
      </c>
      <c r="B149" t="s">
        <v>72</v>
      </c>
      <c r="C149" t="s">
        <v>1</v>
      </c>
      <c r="D149">
        <v>3</v>
      </c>
      <c r="E149">
        <v>5</v>
      </c>
      <c r="F149">
        <v>4</v>
      </c>
      <c r="G149">
        <v>3</v>
      </c>
      <c r="H149">
        <v>4</v>
      </c>
      <c r="I149">
        <v>2</v>
      </c>
      <c r="J149">
        <v>4</v>
      </c>
      <c r="K149">
        <v>3</v>
      </c>
      <c r="L149" s="43">
        <v>2</v>
      </c>
      <c r="M149">
        <v>3</v>
      </c>
      <c r="N149">
        <v>2</v>
      </c>
      <c r="O149">
        <v>2</v>
      </c>
      <c r="P149">
        <v>4</v>
      </c>
      <c r="Q149">
        <v>4</v>
      </c>
      <c r="R149">
        <v>4</v>
      </c>
      <c r="S149">
        <v>2</v>
      </c>
    </row>
    <row r="150" spans="1:19" x14ac:dyDescent="0.25">
      <c r="A150" t="str">
        <f t="shared" si="2"/>
        <v>BelgiumB2 carbon</v>
      </c>
      <c r="B150" t="s">
        <v>74</v>
      </c>
      <c r="C150" t="s">
        <v>1</v>
      </c>
      <c r="D150">
        <v>3</v>
      </c>
      <c r="E150">
        <v>3</v>
      </c>
      <c r="F150">
        <v>3</v>
      </c>
      <c r="G150">
        <v>2</v>
      </c>
      <c r="H150">
        <v>3</v>
      </c>
      <c r="I150">
        <v>3</v>
      </c>
      <c r="J150">
        <v>4</v>
      </c>
      <c r="K150">
        <v>3</v>
      </c>
      <c r="L150" s="43">
        <v>2</v>
      </c>
      <c r="M150">
        <v>1</v>
      </c>
      <c r="N150">
        <v>2</v>
      </c>
      <c r="O150">
        <v>3</v>
      </c>
      <c r="P150">
        <v>4</v>
      </c>
      <c r="Q150">
        <v>2</v>
      </c>
      <c r="R150">
        <v>2</v>
      </c>
      <c r="S150">
        <v>3</v>
      </c>
    </row>
    <row r="151" spans="1:19" x14ac:dyDescent="0.25">
      <c r="A151" t="str">
        <f t="shared" si="2"/>
        <v>SwitzerlandB2 carbon</v>
      </c>
      <c r="B151" t="s">
        <v>106</v>
      </c>
      <c r="C151" t="s">
        <v>1</v>
      </c>
      <c r="D151">
        <v>4</v>
      </c>
      <c r="E151">
        <v>5</v>
      </c>
      <c r="F151">
        <v>4</v>
      </c>
      <c r="G151">
        <v>3</v>
      </c>
      <c r="H151">
        <v>5</v>
      </c>
      <c r="I151">
        <v>2</v>
      </c>
      <c r="J151">
        <v>4</v>
      </c>
      <c r="K151">
        <v>3</v>
      </c>
      <c r="L151" s="43">
        <v>2</v>
      </c>
      <c r="M151">
        <v>2</v>
      </c>
      <c r="N151">
        <v>5</v>
      </c>
      <c r="O151">
        <v>2</v>
      </c>
      <c r="P151">
        <v>3</v>
      </c>
      <c r="Q151">
        <v>3</v>
      </c>
      <c r="R151">
        <v>2</v>
      </c>
      <c r="S151">
        <v>3</v>
      </c>
    </row>
    <row r="152" spans="1:19" x14ac:dyDescent="0.25">
      <c r="A152" t="str">
        <f t="shared" si="2"/>
        <v>GermanyB2 carbon</v>
      </c>
      <c r="B152" t="s">
        <v>84</v>
      </c>
      <c r="C152" t="s">
        <v>1</v>
      </c>
      <c r="D152">
        <v>3</v>
      </c>
      <c r="E152">
        <v>4</v>
      </c>
      <c r="F152">
        <v>3</v>
      </c>
      <c r="G152">
        <v>3</v>
      </c>
      <c r="H152">
        <v>4</v>
      </c>
      <c r="I152">
        <v>2</v>
      </c>
      <c r="J152">
        <v>4</v>
      </c>
      <c r="K152">
        <v>3</v>
      </c>
      <c r="L152" s="43">
        <v>2</v>
      </c>
      <c r="M152">
        <v>1</v>
      </c>
      <c r="N152">
        <v>2</v>
      </c>
      <c r="O152">
        <v>3</v>
      </c>
      <c r="P152">
        <v>4</v>
      </c>
      <c r="Q152">
        <v>3</v>
      </c>
      <c r="R152">
        <v>2</v>
      </c>
      <c r="S152">
        <v>3</v>
      </c>
    </row>
    <row r="153" spans="1:19" x14ac:dyDescent="0.25">
      <c r="A153" t="str">
        <f t="shared" si="2"/>
        <v>FranceB2 carbon</v>
      </c>
      <c r="B153" t="s">
        <v>83</v>
      </c>
      <c r="C153" t="s">
        <v>1</v>
      </c>
      <c r="D153">
        <v>3</v>
      </c>
      <c r="E153">
        <v>5</v>
      </c>
      <c r="F153">
        <v>4</v>
      </c>
      <c r="G153">
        <v>3</v>
      </c>
      <c r="H153">
        <v>4</v>
      </c>
      <c r="I153">
        <v>2</v>
      </c>
      <c r="J153">
        <v>4</v>
      </c>
      <c r="K153">
        <v>3</v>
      </c>
      <c r="L153" s="43">
        <v>2</v>
      </c>
      <c r="M153">
        <v>2</v>
      </c>
      <c r="N153">
        <v>5</v>
      </c>
      <c r="O153">
        <v>3</v>
      </c>
      <c r="P153">
        <v>3</v>
      </c>
      <c r="Q153">
        <v>3</v>
      </c>
      <c r="R153">
        <v>3</v>
      </c>
      <c r="S153">
        <v>4</v>
      </c>
    </row>
    <row r="154" spans="1:19" x14ac:dyDescent="0.25">
      <c r="A154" t="str">
        <f t="shared" si="2"/>
        <v>United KingdomB2 carbon</v>
      </c>
      <c r="B154" t="s">
        <v>110</v>
      </c>
      <c r="C154" t="s">
        <v>1</v>
      </c>
      <c r="D154">
        <v>3</v>
      </c>
      <c r="E154">
        <v>4</v>
      </c>
      <c r="F154">
        <v>3</v>
      </c>
      <c r="G154">
        <v>2</v>
      </c>
      <c r="H154">
        <v>3</v>
      </c>
      <c r="I154">
        <v>2</v>
      </c>
      <c r="J154">
        <v>4</v>
      </c>
      <c r="K154">
        <v>2</v>
      </c>
      <c r="L154" s="43">
        <v>2</v>
      </c>
      <c r="M154">
        <v>3</v>
      </c>
      <c r="N154">
        <v>3</v>
      </c>
      <c r="O154">
        <v>3</v>
      </c>
      <c r="P154">
        <v>3</v>
      </c>
      <c r="Q154">
        <v>2</v>
      </c>
      <c r="R154">
        <v>1</v>
      </c>
      <c r="S154">
        <v>2</v>
      </c>
    </row>
    <row r="155" spans="1:19" x14ac:dyDescent="0.25">
      <c r="A155" t="str">
        <f t="shared" si="2"/>
        <v>IrelandB2 carbon</v>
      </c>
      <c r="B155" t="s">
        <v>88</v>
      </c>
      <c r="C155" t="s">
        <v>1</v>
      </c>
      <c r="D155">
        <v>4</v>
      </c>
      <c r="E155">
        <v>4</v>
      </c>
      <c r="F155">
        <v>3</v>
      </c>
      <c r="G155">
        <v>2</v>
      </c>
      <c r="H155">
        <v>2</v>
      </c>
      <c r="I155">
        <v>4</v>
      </c>
      <c r="J155">
        <v>4</v>
      </c>
      <c r="K155">
        <v>3</v>
      </c>
      <c r="L155" s="43">
        <v>2</v>
      </c>
      <c r="M155">
        <v>1</v>
      </c>
      <c r="N155">
        <v>3</v>
      </c>
      <c r="O155">
        <v>3</v>
      </c>
      <c r="P155">
        <v>4</v>
      </c>
      <c r="Q155">
        <v>2</v>
      </c>
      <c r="R155">
        <v>1</v>
      </c>
      <c r="S155">
        <v>1</v>
      </c>
    </row>
    <row r="156" spans="1:19" x14ac:dyDescent="0.25">
      <c r="A156" t="str">
        <f t="shared" si="2"/>
        <v>LuxembourgB2 carbon</v>
      </c>
      <c r="B156" t="s">
        <v>92</v>
      </c>
      <c r="C156" t="s">
        <v>1</v>
      </c>
      <c r="D156">
        <v>3</v>
      </c>
      <c r="E156">
        <v>5</v>
      </c>
      <c r="F156">
        <v>4</v>
      </c>
      <c r="G156">
        <v>3</v>
      </c>
      <c r="H156">
        <v>5</v>
      </c>
      <c r="I156">
        <v>2</v>
      </c>
      <c r="J156">
        <v>4</v>
      </c>
      <c r="K156" t="e">
        <v>#N/A</v>
      </c>
      <c r="L156" s="43">
        <v>2</v>
      </c>
      <c r="M156">
        <v>1</v>
      </c>
      <c r="N156">
        <v>5</v>
      </c>
      <c r="O156" t="e">
        <v>#N/A</v>
      </c>
      <c r="P156" t="e">
        <v>#N/A</v>
      </c>
      <c r="Q156" t="e">
        <v>#N/A</v>
      </c>
      <c r="R156" t="e">
        <v>#N/A</v>
      </c>
      <c r="S156">
        <v>4</v>
      </c>
    </row>
    <row r="157" spans="1:19" x14ac:dyDescent="0.25">
      <c r="A157" t="str">
        <f t="shared" si="2"/>
        <v>NetherlandsB2 carbon</v>
      </c>
      <c r="B157" t="s">
        <v>95</v>
      </c>
      <c r="C157" t="s">
        <v>1</v>
      </c>
      <c r="D157">
        <v>3</v>
      </c>
      <c r="E157">
        <v>5</v>
      </c>
      <c r="F157">
        <v>4</v>
      </c>
      <c r="G157">
        <v>3</v>
      </c>
      <c r="H157">
        <v>4</v>
      </c>
      <c r="I157">
        <v>2</v>
      </c>
      <c r="J157">
        <v>4</v>
      </c>
      <c r="K157">
        <v>3</v>
      </c>
      <c r="L157" s="43">
        <v>2</v>
      </c>
      <c r="M157">
        <v>3</v>
      </c>
      <c r="N157">
        <v>4</v>
      </c>
      <c r="O157">
        <v>3</v>
      </c>
      <c r="P157">
        <v>3</v>
      </c>
      <c r="Q157">
        <v>2</v>
      </c>
      <c r="R157">
        <v>2</v>
      </c>
      <c r="S157">
        <v>3</v>
      </c>
    </row>
    <row r="158" spans="1:19" x14ac:dyDescent="0.25">
      <c r="A158" t="str">
        <f t="shared" si="2"/>
        <v>CentralWestB2 carbon</v>
      </c>
      <c r="B158" t="s">
        <v>427</v>
      </c>
      <c r="C158" t="s">
        <v>1</v>
      </c>
      <c r="D158">
        <v>3</v>
      </c>
      <c r="E158">
        <v>5</v>
      </c>
      <c r="F158">
        <v>4</v>
      </c>
      <c r="G158">
        <v>3</v>
      </c>
      <c r="H158">
        <v>4</v>
      </c>
      <c r="I158">
        <v>2</v>
      </c>
      <c r="J158">
        <v>4</v>
      </c>
      <c r="K158">
        <v>3</v>
      </c>
      <c r="L158" s="43">
        <v>2</v>
      </c>
      <c r="M158">
        <v>2</v>
      </c>
      <c r="N158">
        <v>4</v>
      </c>
      <c r="O158">
        <v>3</v>
      </c>
      <c r="P158">
        <v>3</v>
      </c>
      <c r="Q158">
        <v>3</v>
      </c>
      <c r="R158">
        <v>2</v>
      </c>
      <c r="S158">
        <v>3</v>
      </c>
    </row>
    <row r="159" spans="1:19" x14ac:dyDescent="0.25">
      <c r="A159" t="str">
        <f t="shared" si="2"/>
        <v>AlbaniaB2 carbon</v>
      </c>
      <c r="B159" t="s">
        <v>71</v>
      </c>
      <c r="C159" t="s">
        <v>1</v>
      </c>
      <c r="D159">
        <v>2</v>
      </c>
      <c r="E159">
        <v>3</v>
      </c>
      <c r="F159">
        <v>3</v>
      </c>
      <c r="G159">
        <v>2</v>
      </c>
      <c r="H159">
        <v>3</v>
      </c>
      <c r="I159">
        <v>4</v>
      </c>
      <c r="J159">
        <v>4</v>
      </c>
      <c r="K159" t="e">
        <v>#N/A</v>
      </c>
      <c r="L159" s="43">
        <v>3</v>
      </c>
      <c r="M159">
        <v>3</v>
      </c>
      <c r="N159">
        <v>5</v>
      </c>
      <c r="O159" t="e">
        <v>#N/A</v>
      </c>
      <c r="P159" t="e">
        <v>#N/A</v>
      </c>
      <c r="Q159" t="e">
        <v>#N/A</v>
      </c>
      <c r="R159" t="e">
        <v>#N/A</v>
      </c>
      <c r="S159">
        <v>5</v>
      </c>
    </row>
    <row r="160" spans="1:19" x14ac:dyDescent="0.25">
      <c r="A160" t="str">
        <f t="shared" si="2"/>
        <v>Bosnia and HerzegovinaB2 carbon</v>
      </c>
      <c r="B160" t="s">
        <v>75</v>
      </c>
      <c r="C160" t="s">
        <v>1</v>
      </c>
      <c r="D160">
        <v>3</v>
      </c>
      <c r="E160">
        <v>2</v>
      </c>
      <c r="F160">
        <v>2</v>
      </c>
      <c r="G160">
        <v>2</v>
      </c>
      <c r="H160" t="e">
        <v>#N/A</v>
      </c>
      <c r="I160" t="e">
        <v>#N/A</v>
      </c>
      <c r="J160">
        <v>2</v>
      </c>
      <c r="K160">
        <v>4</v>
      </c>
      <c r="L160" t="e">
        <v>#N/A</v>
      </c>
      <c r="M160">
        <v>5</v>
      </c>
      <c r="N160" t="e">
        <v>#N/A</v>
      </c>
      <c r="O160">
        <v>2</v>
      </c>
      <c r="P160">
        <v>2</v>
      </c>
      <c r="Q160">
        <v>3</v>
      </c>
      <c r="R160">
        <v>3</v>
      </c>
      <c r="S160" t="e">
        <v>#N/A</v>
      </c>
    </row>
    <row r="161" spans="1:19" x14ac:dyDescent="0.25">
      <c r="A161" t="str">
        <f t="shared" si="2"/>
        <v>BulgariaB2 carbon</v>
      </c>
      <c r="B161" t="s">
        <v>76</v>
      </c>
      <c r="C161" t="s">
        <v>1</v>
      </c>
      <c r="D161">
        <v>5</v>
      </c>
      <c r="E161">
        <v>3</v>
      </c>
      <c r="F161">
        <v>3</v>
      </c>
      <c r="G161">
        <v>2</v>
      </c>
      <c r="H161">
        <v>3</v>
      </c>
      <c r="I161">
        <v>4</v>
      </c>
      <c r="J161">
        <v>4</v>
      </c>
      <c r="K161">
        <v>3</v>
      </c>
      <c r="L161" s="43">
        <v>1</v>
      </c>
      <c r="M161">
        <v>4</v>
      </c>
      <c r="N161">
        <v>2</v>
      </c>
      <c r="O161">
        <v>2</v>
      </c>
      <c r="P161">
        <v>2</v>
      </c>
      <c r="Q161">
        <v>4</v>
      </c>
      <c r="R161">
        <v>2</v>
      </c>
      <c r="S161">
        <v>2</v>
      </c>
    </row>
    <row r="162" spans="1:19" x14ac:dyDescent="0.25">
      <c r="A162" t="str">
        <f t="shared" si="2"/>
        <v>CyprusB2 carbon</v>
      </c>
      <c r="B162" t="s">
        <v>78</v>
      </c>
      <c r="C162" t="s">
        <v>1</v>
      </c>
      <c r="D162">
        <v>3</v>
      </c>
      <c r="E162">
        <v>3</v>
      </c>
      <c r="F162">
        <v>3</v>
      </c>
      <c r="G162">
        <v>3</v>
      </c>
      <c r="H162" t="e">
        <v>#N/A</v>
      </c>
      <c r="I162" t="e">
        <v>#N/A</v>
      </c>
      <c r="J162">
        <v>4</v>
      </c>
      <c r="K162" t="e">
        <v>#N/A</v>
      </c>
      <c r="L162" t="e">
        <v>#N/A</v>
      </c>
      <c r="M162">
        <v>5</v>
      </c>
      <c r="N162" t="e">
        <v>#N/A</v>
      </c>
      <c r="O162" t="e">
        <v>#N/A</v>
      </c>
      <c r="P162" t="e">
        <v>#N/A</v>
      </c>
      <c r="Q162" t="e">
        <v>#N/A</v>
      </c>
      <c r="R162" t="e">
        <v>#N/A</v>
      </c>
      <c r="S162" t="e">
        <v>#N/A</v>
      </c>
    </row>
    <row r="163" spans="1:19" x14ac:dyDescent="0.25">
      <c r="A163" t="str">
        <f t="shared" si="2"/>
        <v>GreeceB2 carbon</v>
      </c>
      <c r="B163" t="s">
        <v>85</v>
      </c>
      <c r="C163" t="s">
        <v>1</v>
      </c>
      <c r="D163">
        <v>5</v>
      </c>
      <c r="E163">
        <v>2</v>
      </c>
      <c r="F163">
        <v>2</v>
      </c>
      <c r="G163">
        <v>2</v>
      </c>
      <c r="H163" t="e">
        <v>#N/A</v>
      </c>
      <c r="I163" t="e">
        <v>#N/A</v>
      </c>
      <c r="J163">
        <v>4</v>
      </c>
      <c r="K163">
        <v>4</v>
      </c>
      <c r="L163" t="e">
        <v>#N/A</v>
      </c>
      <c r="M163">
        <v>2</v>
      </c>
      <c r="N163" t="e">
        <v>#N/A</v>
      </c>
      <c r="O163">
        <v>2</v>
      </c>
      <c r="P163">
        <v>3</v>
      </c>
      <c r="Q163">
        <v>2</v>
      </c>
      <c r="R163">
        <v>2</v>
      </c>
      <c r="S163" t="e">
        <v>#N/A</v>
      </c>
    </row>
    <row r="164" spans="1:19" x14ac:dyDescent="0.25">
      <c r="A164" t="str">
        <f t="shared" si="2"/>
        <v>CroatiaB2 carbon</v>
      </c>
      <c r="B164" t="s">
        <v>77</v>
      </c>
      <c r="C164" t="s">
        <v>1</v>
      </c>
      <c r="D164">
        <v>3</v>
      </c>
      <c r="E164">
        <v>3</v>
      </c>
      <c r="F164">
        <v>3</v>
      </c>
      <c r="G164">
        <v>3</v>
      </c>
      <c r="H164">
        <v>4</v>
      </c>
      <c r="I164">
        <v>5</v>
      </c>
      <c r="J164">
        <v>2</v>
      </c>
      <c r="K164">
        <v>4</v>
      </c>
      <c r="L164" s="43">
        <v>2</v>
      </c>
      <c r="M164">
        <v>3</v>
      </c>
      <c r="N164">
        <v>2</v>
      </c>
      <c r="O164">
        <v>2</v>
      </c>
      <c r="P164">
        <v>3</v>
      </c>
      <c r="Q164">
        <v>5</v>
      </c>
      <c r="R164">
        <v>2</v>
      </c>
      <c r="S164">
        <v>4</v>
      </c>
    </row>
    <row r="165" spans="1:19" x14ac:dyDescent="0.25">
      <c r="A165" t="str">
        <f t="shared" si="2"/>
        <v>MontenegroB2 carbon</v>
      </c>
      <c r="B165" t="s">
        <v>94</v>
      </c>
      <c r="C165" t="s">
        <v>1</v>
      </c>
      <c r="D165">
        <v>3</v>
      </c>
      <c r="E165">
        <v>4</v>
      </c>
      <c r="F165">
        <v>3</v>
      </c>
      <c r="G165">
        <v>3</v>
      </c>
      <c r="H165" t="e">
        <v>#N/A</v>
      </c>
      <c r="I165" t="e">
        <v>#N/A</v>
      </c>
      <c r="J165">
        <v>4</v>
      </c>
      <c r="K165" t="e">
        <v>#N/A</v>
      </c>
      <c r="L165" t="e">
        <v>#N/A</v>
      </c>
      <c r="M165">
        <v>3</v>
      </c>
      <c r="N165" t="e">
        <v>#N/A</v>
      </c>
      <c r="O165" t="e">
        <v>#N/A</v>
      </c>
      <c r="P165" t="e">
        <v>#N/A</v>
      </c>
      <c r="Q165" t="e">
        <v>#N/A</v>
      </c>
      <c r="R165" t="e">
        <v>#N/A</v>
      </c>
      <c r="S165" t="e">
        <v>#N/A</v>
      </c>
    </row>
    <row r="166" spans="1:19" x14ac:dyDescent="0.25">
      <c r="A166" t="str">
        <f t="shared" si="2"/>
        <v>The former Yugoslav Republic of MacedoniaB2 carbon</v>
      </c>
      <c r="B166" t="s">
        <v>107</v>
      </c>
      <c r="C166" t="s">
        <v>1</v>
      </c>
      <c r="D166">
        <v>4</v>
      </c>
      <c r="E166">
        <v>3</v>
      </c>
      <c r="F166">
        <v>3</v>
      </c>
      <c r="G166">
        <v>3</v>
      </c>
      <c r="H166" t="e">
        <v>#N/A</v>
      </c>
      <c r="I166" t="e">
        <v>#N/A</v>
      </c>
      <c r="J166">
        <v>1</v>
      </c>
      <c r="K166" t="e">
        <v>#N/A</v>
      </c>
      <c r="L166" t="e">
        <v>#N/A</v>
      </c>
      <c r="M166">
        <v>4</v>
      </c>
      <c r="N166" t="e">
        <v>#N/A</v>
      </c>
      <c r="O166" t="e">
        <v>#N/A</v>
      </c>
      <c r="P166" t="e">
        <v>#N/A</v>
      </c>
      <c r="Q166" t="e">
        <v>#N/A</v>
      </c>
      <c r="R166" t="e">
        <v>#N/A</v>
      </c>
      <c r="S166" t="e">
        <v>#N/A</v>
      </c>
    </row>
    <row r="167" spans="1:19" x14ac:dyDescent="0.25">
      <c r="A167" t="str">
        <f t="shared" si="2"/>
        <v>SerbiaB2 carbon</v>
      </c>
      <c r="B167" t="s">
        <v>101</v>
      </c>
      <c r="C167" t="s">
        <v>1</v>
      </c>
      <c r="D167">
        <v>2</v>
      </c>
      <c r="E167">
        <v>4</v>
      </c>
      <c r="F167">
        <v>3</v>
      </c>
      <c r="G167">
        <v>3</v>
      </c>
      <c r="H167" t="e">
        <v>#N/A</v>
      </c>
      <c r="I167" t="e">
        <v>#N/A</v>
      </c>
      <c r="J167">
        <v>4</v>
      </c>
      <c r="K167">
        <v>3</v>
      </c>
      <c r="L167" t="e">
        <v>#N/A</v>
      </c>
      <c r="M167">
        <v>3</v>
      </c>
      <c r="N167" t="e">
        <v>#N/A</v>
      </c>
      <c r="O167" t="e">
        <v>#N/A</v>
      </c>
      <c r="P167">
        <v>2</v>
      </c>
      <c r="Q167">
        <v>3</v>
      </c>
      <c r="R167">
        <v>3</v>
      </c>
      <c r="S167" t="e">
        <v>#N/A</v>
      </c>
    </row>
    <row r="168" spans="1:19" x14ac:dyDescent="0.25">
      <c r="A168" t="str">
        <f t="shared" si="2"/>
        <v>SloveniaB2 carbon</v>
      </c>
      <c r="B168" t="s">
        <v>103</v>
      </c>
      <c r="C168" t="s">
        <v>1</v>
      </c>
      <c r="D168">
        <v>3</v>
      </c>
      <c r="E168">
        <v>4</v>
      </c>
      <c r="F168">
        <v>3</v>
      </c>
      <c r="G168">
        <v>3</v>
      </c>
      <c r="H168">
        <v>5</v>
      </c>
      <c r="I168">
        <v>2</v>
      </c>
      <c r="J168">
        <v>4</v>
      </c>
      <c r="K168">
        <v>4</v>
      </c>
      <c r="L168" s="43">
        <v>2</v>
      </c>
      <c r="M168">
        <v>2</v>
      </c>
      <c r="N168">
        <v>5</v>
      </c>
      <c r="O168">
        <v>2</v>
      </c>
      <c r="P168">
        <v>4</v>
      </c>
      <c r="Q168">
        <v>5</v>
      </c>
      <c r="R168">
        <v>4</v>
      </c>
      <c r="S168">
        <v>4</v>
      </c>
    </row>
    <row r="169" spans="1:19" x14ac:dyDescent="0.25">
      <c r="A169" t="str">
        <f t="shared" si="2"/>
        <v>TurkeyB2 carbon</v>
      </c>
      <c r="B169" t="s">
        <v>108</v>
      </c>
      <c r="C169" t="s">
        <v>1</v>
      </c>
      <c r="D169">
        <v>3</v>
      </c>
      <c r="E169">
        <v>3</v>
      </c>
      <c r="F169">
        <v>3</v>
      </c>
      <c r="G169">
        <v>2</v>
      </c>
      <c r="H169">
        <v>2</v>
      </c>
      <c r="I169">
        <v>2</v>
      </c>
      <c r="J169">
        <v>4</v>
      </c>
      <c r="K169">
        <v>3</v>
      </c>
      <c r="L169" s="43">
        <v>2</v>
      </c>
      <c r="M169">
        <v>3</v>
      </c>
      <c r="N169">
        <v>5</v>
      </c>
      <c r="O169">
        <v>3</v>
      </c>
      <c r="P169">
        <v>2</v>
      </c>
      <c r="Q169">
        <v>2</v>
      </c>
      <c r="R169">
        <v>2</v>
      </c>
      <c r="S169">
        <v>3</v>
      </c>
    </row>
    <row r="170" spans="1:19" x14ac:dyDescent="0.25">
      <c r="A170" t="str">
        <f t="shared" si="2"/>
        <v>SouthEastB2 carbon</v>
      </c>
      <c r="B170" t="s">
        <v>111</v>
      </c>
      <c r="C170" t="s">
        <v>1</v>
      </c>
      <c r="D170">
        <v>3</v>
      </c>
      <c r="E170">
        <v>3</v>
      </c>
      <c r="F170">
        <v>3</v>
      </c>
      <c r="G170">
        <v>2</v>
      </c>
      <c r="H170">
        <v>3</v>
      </c>
      <c r="I170">
        <v>3</v>
      </c>
      <c r="J170">
        <v>4</v>
      </c>
      <c r="K170">
        <v>3</v>
      </c>
      <c r="L170" s="43">
        <v>2</v>
      </c>
      <c r="M170">
        <v>3</v>
      </c>
      <c r="N170">
        <v>4</v>
      </c>
      <c r="O170">
        <v>3</v>
      </c>
      <c r="P170">
        <v>2</v>
      </c>
      <c r="Q170">
        <v>3</v>
      </c>
      <c r="R170">
        <v>2</v>
      </c>
      <c r="S170">
        <v>3</v>
      </c>
    </row>
    <row r="171" spans="1:19" x14ac:dyDescent="0.25">
      <c r="A171" t="str">
        <f t="shared" si="2"/>
        <v>SpainB2 carbon</v>
      </c>
      <c r="B171" t="s">
        <v>104</v>
      </c>
      <c r="C171" t="s">
        <v>1</v>
      </c>
      <c r="D171">
        <v>5</v>
      </c>
      <c r="E171">
        <v>4</v>
      </c>
      <c r="F171">
        <v>3</v>
      </c>
      <c r="G171">
        <v>2</v>
      </c>
      <c r="H171">
        <v>2</v>
      </c>
      <c r="I171">
        <v>4</v>
      </c>
      <c r="J171">
        <v>4</v>
      </c>
      <c r="K171">
        <v>2</v>
      </c>
      <c r="L171" s="43">
        <v>2</v>
      </c>
      <c r="M171">
        <v>4</v>
      </c>
      <c r="N171">
        <v>1</v>
      </c>
      <c r="O171">
        <v>3</v>
      </c>
      <c r="P171">
        <v>3</v>
      </c>
      <c r="Q171">
        <v>2</v>
      </c>
      <c r="R171">
        <v>2</v>
      </c>
      <c r="S171">
        <v>2</v>
      </c>
    </row>
    <row r="172" spans="1:19" x14ac:dyDescent="0.25">
      <c r="A172" t="str">
        <f t="shared" si="2"/>
        <v>ItalyB2 carbon</v>
      </c>
      <c r="B172" t="s">
        <v>89</v>
      </c>
      <c r="C172" t="s">
        <v>1</v>
      </c>
      <c r="D172">
        <v>5</v>
      </c>
      <c r="E172">
        <v>4</v>
      </c>
      <c r="F172">
        <v>3</v>
      </c>
      <c r="G172">
        <v>2</v>
      </c>
      <c r="H172">
        <v>5</v>
      </c>
      <c r="I172">
        <v>4</v>
      </c>
      <c r="J172">
        <v>4</v>
      </c>
      <c r="K172">
        <v>3</v>
      </c>
      <c r="L172" s="43">
        <v>2</v>
      </c>
      <c r="M172">
        <v>3</v>
      </c>
      <c r="N172">
        <v>4</v>
      </c>
      <c r="O172">
        <v>3</v>
      </c>
      <c r="P172">
        <v>3</v>
      </c>
      <c r="Q172">
        <v>2</v>
      </c>
      <c r="R172">
        <v>2</v>
      </c>
      <c r="S172">
        <v>5</v>
      </c>
    </row>
    <row r="173" spans="1:19" x14ac:dyDescent="0.25">
      <c r="A173" t="str">
        <f t="shared" si="2"/>
        <v>MaltaB2 carbon</v>
      </c>
      <c r="B173" t="s">
        <v>93</v>
      </c>
      <c r="C173" t="s">
        <v>1</v>
      </c>
      <c r="D173" t="e">
        <v>#N/A</v>
      </c>
      <c r="E173" t="e">
        <v>#N/A</v>
      </c>
      <c r="F173" t="e">
        <v>#N/A</v>
      </c>
      <c r="G173" t="e">
        <v>#N/A</v>
      </c>
      <c r="H173" t="e">
        <v>#N/A</v>
      </c>
      <c r="I173" t="e">
        <v>#N/A</v>
      </c>
      <c r="J173" t="e">
        <v>#N/A</v>
      </c>
      <c r="K173" t="e">
        <v>#N/A</v>
      </c>
      <c r="L173" t="e">
        <v>#N/A</v>
      </c>
      <c r="M173" t="e">
        <v>#N/A</v>
      </c>
      <c r="N173" t="e">
        <v>#N/A</v>
      </c>
      <c r="O173" t="e">
        <v>#N/A</v>
      </c>
      <c r="P173" t="e">
        <v>#N/A</v>
      </c>
      <c r="Q173" t="e">
        <v>#N/A</v>
      </c>
      <c r="R173" t="e">
        <v>#N/A</v>
      </c>
      <c r="S173" t="e">
        <v>#N/A</v>
      </c>
    </row>
    <row r="174" spans="1:19" x14ac:dyDescent="0.25">
      <c r="A174" t="str">
        <f t="shared" si="2"/>
        <v>PortugalB2 carbon</v>
      </c>
      <c r="B174" t="s">
        <v>98</v>
      </c>
      <c r="C174" t="s">
        <v>1</v>
      </c>
      <c r="D174">
        <v>3</v>
      </c>
      <c r="E174">
        <v>4</v>
      </c>
      <c r="F174">
        <v>3</v>
      </c>
      <c r="G174">
        <v>2</v>
      </c>
      <c r="H174">
        <v>2</v>
      </c>
      <c r="I174">
        <v>5</v>
      </c>
      <c r="J174">
        <v>4</v>
      </c>
      <c r="K174">
        <v>4</v>
      </c>
      <c r="L174" s="43">
        <v>2</v>
      </c>
      <c r="M174">
        <v>5</v>
      </c>
      <c r="N174">
        <v>3</v>
      </c>
      <c r="O174">
        <v>3</v>
      </c>
      <c r="P174">
        <v>3</v>
      </c>
      <c r="Q174">
        <v>3</v>
      </c>
      <c r="R174">
        <v>3</v>
      </c>
      <c r="S174">
        <v>2</v>
      </c>
    </row>
    <row r="175" spans="1:19" x14ac:dyDescent="0.25">
      <c r="A175" t="str">
        <f t="shared" si="2"/>
        <v>SouthWestB2 carbon</v>
      </c>
      <c r="B175" t="s">
        <v>115</v>
      </c>
      <c r="C175" t="s">
        <v>1</v>
      </c>
      <c r="D175">
        <v>5</v>
      </c>
      <c r="E175">
        <v>4</v>
      </c>
      <c r="F175">
        <v>3</v>
      </c>
      <c r="G175">
        <v>2</v>
      </c>
      <c r="H175">
        <v>2</v>
      </c>
      <c r="I175">
        <v>4</v>
      </c>
      <c r="J175">
        <v>4</v>
      </c>
      <c r="K175">
        <v>3</v>
      </c>
      <c r="L175" s="43">
        <v>2</v>
      </c>
      <c r="M175">
        <v>4</v>
      </c>
      <c r="N175">
        <v>1</v>
      </c>
      <c r="O175">
        <v>3</v>
      </c>
      <c r="P175">
        <v>3</v>
      </c>
      <c r="Q175">
        <v>2</v>
      </c>
      <c r="R175">
        <v>2</v>
      </c>
      <c r="S175">
        <v>3</v>
      </c>
    </row>
    <row r="176" spans="1:19" x14ac:dyDescent="0.25">
      <c r="A176" t="str">
        <f t="shared" si="2"/>
        <v>DenmarkB2 carbon</v>
      </c>
      <c r="B176" t="s">
        <v>80</v>
      </c>
      <c r="C176" t="s">
        <v>1</v>
      </c>
      <c r="D176">
        <v>4</v>
      </c>
      <c r="E176">
        <v>5</v>
      </c>
      <c r="F176">
        <v>4</v>
      </c>
      <c r="G176">
        <v>2</v>
      </c>
      <c r="H176">
        <v>3</v>
      </c>
      <c r="I176">
        <v>3</v>
      </c>
      <c r="J176">
        <v>4</v>
      </c>
      <c r="K176">
        <v>3</v>
      </c>
      <c r="L176" s="43">
        <v>2</v>
      </c>
      <c r="M176">
        <v>1</v>
      </c>
      <c r="N176">
        <v>3</v>
      </c>
      <c r="O176">
        <v>2</v>
      </c>
      <c r="P176">
        <v>4</v>
      </c>
      <c r="Q176">
        <v>1</v>
      </c>
      <c r="R176">
        <v>4</v>
      </c>
      <c r="S176">
        <v>2</v>
      </c>
    </row>
    <row r="177" spans="1:19" x14ac:dyDescent="0.25">
      <c r="A177" t="str">
        <f t="shared" si="2"/>
        <v>EstoniaB2 carbon</v>
      </c>
      <c r="B177" t="s">
        <v>81</v>
      </c>
      <c r="C177" t="s">
        <v>1</v>
      </c>
      <c r="D177">
        <v>3</v>
      </c>
      <c r="E177">
        <v>3</v>
      </c>
      <c r="F177">
        <v>3</v>
      </c>
      <c r="G177">
        <v>3</v>
      </c>
      <c r="H177">
        <v>4</v>
      </c>
      <c r="I177">
        <v>3</v>
      </c>
      <c r="J177">
        <v>4</v>
      </c>
      <c r="K177">
        <v>5</v>
      </c>
      <c r="L177" s="43">
        <v>2</v>
      </c>
      <c r="M177">
        <v>3</v>
      </c>
      <c r="N177">
        <v>3</v>
      </c>
      <c r="O177">
        <v>1</v>
      </c>
      <c r="P177">
        <v>5</v>
      </c>
      <c r="Q177">
        <v>5</v>
      </c>
      <c r="R177">
        <v>5</v>
      </c>
      <c r="S177">
        <v>5</v>
      </c>
    </row>
    <row r="178" spans="1:19" x14ac:dyDescent="0.25">
      <c r="A178" t="str">
        <f t="shared" si="2"/>
        <v>FinlandB2 carbon</v>
      </c>
      <c r="B178" t="s">
        <v>82</v>
      </c>
      <c r="C178" t="s">
        <v>1</v>
      </c>
      <c r="D178">
        <v>2</v>
      </c>
      <c r="E178">
        <v>4</v>
      </c>
      <c r="F178">
        <v>3</v>
      </c>
      <c r="G178">
        <v>3</v>
      </c>
      <c r="H178">
        <v>3</v>
      </c>
      <c r="I178">
        <v>3</v>
      </c>
      <c r="J178">
        <v>4</v>
      </c>
      <c r="K178">
        <v>4</v>
      </c>
      <c r="L178" s="43">
        <v>3</v>
      </c>
      <c r="M178">
        <v>3</v>
      </c>
      <c r="N178">
        <v>1</v>
      </c>
      <c r="O178">
        <v>3</v>
      </c>
      <c r="P178">
        <v>5</v>
      </c>
      <c r="Q178">
        <v>5</v>
      </c>
      <c r="R178">
        <v>5</v>
      </c>
      <c r="S178">
        <v>5</v>
      </c>
    </row>
    <row r="179" spans="1:19" x14ac:dyDescent="0.25">
      <c r="A179" t="str">
        <f t="shared" si="2"/>
        <v>IcelandB2 carbon</v>
      </c>
      <c r="B179" t="s">
        <v>87</v>
      </c>
      <c r="C179" t="s">
        <v>1</v>
      </c>
      <c r="D179" t="e">
        <v>#N/A</v>
      </c>
      <c r="E179" t="e">
        <v>#N/A</v>
      </c>
      <c r="F179" t="e">
        <v>#N/A</v>
      </c>
      <c r="G179" t="e">
        <v>#N/A</v>
      </c>
      <c r="H179" t="e">
        <v>#N/A</v>
      </c>
      <c r="I179" t="e">
        <v>#N/A</v>
      </c>
      <c r="J179" t="e">
        <v>#N/A</v>
      </c>
      <c r="K179" t="e">
        <v>#N/A</v>
      </c>
      <c r="L179" t="e">
        <v>#N/A</v>
      </c>
      <c r="M179" t="e">
        <v>#N/A</v>
      </c>
      <c r="N179" t="e">
        <v>#N/A</v>
      </c>
      <c r="O179" t="e">
        <v>#N/A</v>
      </c>
      <c r="P179" t="e">
        <v>#N/A</v>
      </c>
      <c r="Q179" t="e">
        <v>#N/A</v>
      </c>
      <c r="R179" t="e">
        <v>#N/A</v>
      </c>
      <c r="S179" t="e">
        <v>#N/A</v>
      </c>
    </row>
    <row r="180" spans="1:19" x14ac:dyDescent="0.25">
      <c r="A180" t="str">
        <f t="shared" si="2"/>
        <v>LithuaniaB2 carbon</v>
      </c>
      <c r="B180" t="s">
        <v>91</v>
      </c>
      <c r="C180" t="s">
        <v>1</v>
      </c>
      <c r="D180">
        <v>4</v>
      </c>
      <c r="E180">
        <v>2</v>
      </c>
      <c r="F180">
        <v>2</v>
      </c>
      <c r="G180">
        <v>2</v>
      </c>
      <c r="H180">
        <v>3</v>
      </c>
      <c r="I180">
        <v>3</v>
      </c>
      <c r="J180">
        <v>4</v>
      </c>
      <c r="K180">
        <v>4</v>
      </c>
      <c r="L180" s="43">
        <v>2</v>
      </c>
      <c r="M180">
        <v>3</v>
      </c>
      <c r="N180">
        <v>2</v>
      </c>
      <c r="O180">
        <v>2</v>
      </c>
      <c r="P180">
        <v>4</v>
      </c>
      <c r="Q180">
        <v>4</v>
      </c>
      <c r="R180">
        <v>3</v>
      </c>
      <c r="S180">
        <v>5</v>
      </c>
    </row>
    <row r="181" spans="1:19" x14ac:dyDescent="0.25">
      <c r="A181" t="str">
        <f t="shared" si="2"/>
        <v>LatviaB2 carbon</v>
      </c>
      <c r="B181" t="s">
        <v>90</v>
      </c>
      <c r="C181" t="s">
        <v>1</v>
      </c>
      <c r="D181">
        <v>4</v>
      </c>
      <c r="E181">
        <v>4</v>
      </c>
      <c r="F181">
        <v>3</v>
      </c>
      <c r="G181">
        <v>2</v>
      </c>
      <c r="H181">
        <v>4</v>
      </c>
      <c r="I181">
        <v>3</v>
      </c>
      <c r="J181">
        <v>4</v>
      </c>
      <c r="K181">
        <v>4</v>
      </c>
      <c r="L181" s="43">
        <v>2</v>
      </c>
      <c r="M181">
        <v>2</v>
      </c>
      <c r="N181">
        <v>3</v>
      </c>
      <c r="O181">
        <v>2</v>
      </c>
      <c r="P181">
        <v>5</v>
      </c>
      <c r="Q181">
        <v>5</v>
      </c>
      <c r="R181">
        <v>5</v>
      </c>
      <c r="S181">
        <v>5</v>
      </c>
    </row>
    <row r="182" spans="1:19" x14ac:dyDescent="0.25">
      <c r="A182" t="str">
        <f t="shared" si="2"/>
        <v>NorwayB2 carbon</v>
      </c>
      <c r="B182" t="s">
        <v>96</v>
      </c>
      <c r="C182" t="s">
        <v>1</v>
      </c>
      <c r="D182">
        <v>3</v>
      </c>
      <c r="E182">
        <v>4</v>
      </c>
      <c r="F182">
        <v>3</v>
      </c>
      <c r="G182">
        <v>3</v>
      </c>
      <c r="H182">
        <v>4</v>
      </c>
      <c r="I182">
        <v>2</v>
      </c>
      <c r="J182">
        <v>4</v>
      </c>
      <c r="K182">
        <v>3</v>
      </c>
      <c r="L182" s="43">
        <v>2</v>
      </c>
      <c r="M182">
        <v>4</v>
      </c>
      <c r="N182">
        <v>2</v>
      </c>
      <c r="O182">
        <v>3</v>
      </c>
      <c r="P182">
        <v>4</v>
      </c>
      <c r="Q182">
        <v>5</v>
      </c>
      <c r="R182">
        <v>4</v>
      </c>
      <c r="S182">
        <v>5</v>
      </c>
    </row>
    <row r="183" spans="1:19" x14ac:dyDescent="0.25">
      <c r="A183" t="str">
        <f t="shared" si="2"/>
        <v>SwedenB2 carbon</v>
      </c>
      <c r="B183" t="s">
        <v>105</v>
      </c>
      <c r="C183" t="s">
        <v>1</v>
      </c>
      <c r="D183">
        <v>3</v>
      </c>
      <c r="E183">
        <v>4</v>
      </c>
      <c r="F183">
        <v>3</v>
      </c>
      <c r="G183">
        <v>3</v>
      </c>
      <c r="H183">
        <v>3</v>
      </c>
      <c r="I183">
        <v>2</v>
      </c>
      <c r="J183">
        <v>4</v>
      </c>
      <c r="K183">
        <v>4</v>
      </c>
      <c r="L183" s="43">
        <v>2</v>
      </c>
      <c r="M183">
        <v>4</v>
      </c>
      <c r="N183">
        <v>1</v>
      </c>
      <c r="O183">
        <v>3</v>
      </c>
      <c r="P183">
        <v>4</v>
      </c>
      <c r="Q183">
        <v>5</v>
      </c>
      <c r="R183">
        <v>5</v>
      </c>
      <c r="S183">
        <v>5</v>
      </c>
    </row>
    <row r="184" spans="1:19" x14ac:dyDescent="0.25">
      <c r="A184" t="str">
        <f t="shared" si="2"/>
        <v>NorthB2 carbon</v>
      </c>
      <c r="B184" t="s">
        <v>114</v>
      </c>
      <c r="C184" t="s">
        <v>1</v>
      </c>
      <c r="D184">
        <v>3</v>
      </c>
      <c r="E184">
        <v>4</v>
      </c>
      <c r="F184">
        <v>3</v>
      </c>
      <c r="G184">
        <v>3</v>
      </c>
      <c r="H184">
        <v>3</v>
      </c>
      <c r="I184">
        <v>2</v>
      </c>
      <c r="J184">
        <v>4</v>
      </c>
      <c r="K184">
        <v>4</v>
      </c>
      <c r="L184" s="43">
        <v>2</v>
      </c>
      <c r="M184">
        <v>4</v>
      </c>
      <c r="N184">
        <v>1</v>
      </c>
      <c r="O184">
        <v>3</v>
      </c>
      <c r="P184">
        <v>4</v>
      </c>
      <c r="Q184">
        <v>5</v>
      </c>
      <c r="R184">
        <v>5</v>
      </c>
      <c r="S184">
        <v>5</v>
      </c>
    </row>
    <row r="185" spans="1:19" x14ac:dyDescent="0.25">
      <c r="A185" t="str">
        <f t="shared" si="2"/>
        <v>EFSOS totalB2 carbon</v>
      </c>
      <c r="B185" t="s">
        <v>4</v>
      </c>
      <c r="C185" t="s">
        <v>1</v>
      </c>
      <c r="D185">
        <v>3</v>
      </c>
      <c r="E185">
        <v>4</v>
      </c>
      <c r="F185">
        <v>3</v>
      </c>
      <c r="G185">
        <v>3</v>
      </c>
      <c r="H185">
        <v>3</v>
      </c>
      <c r="I185">
        <v>3</v>
      </c>
      <c r="J185">
        <v>4</v>
      </c>
      <c r="K185">
        <v>3</v>
      </c>
      <c r="L185" s="43">
        <v>2</v>
      </c>
      <c r="M185">
        <v>4</v>
      </c>
      <c r="N185">
        <v>2</v>
      </c>
      <c r="O185">
        <v>3</v>
      </c>
      <c r="P185">
        <v>3</v>
      </c>
      <c r="Q185">
        <v>3</v>
      </c>
      <c r="R185">
        <v>3</v>
      </c>
      <c r="S185">
        <v>4</v>
      </c>
    </row>
  </sheetData>
  <autoFilter ref="A1:S185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M1216"/>
  <sheetViews>
    <sheetView workbookViewId="0">
      <pane ySplit="1" topLeftCell="A2" activePane="bottomLeft" state="frozen"/>
      <selection sqref="A1:XFD1"/>
      <selection pane="bottomLeft" sqref="A1:XFD1"/>
    </sheetView>
  </sheetViews>
  <sheetFormatPr defaultColWidth="9.140625" defaultRowHeight="12.75" x14ac:dyDescent="0.2"/>
  <cols>
    <col min="1" max="1" width="9.140625" style="45"/>
    <col min="2" max="10" width="9.140625" style="47"/>
    <col min="11" max="16384" width="9.140625" style="45"/>
  </cols>
  <sheetData>
    <row r="1" spans="1:13" ht="15" x14ac:dyDescent="0.25">
      <c r="A1" s="44" t="s">
        <v>23</v>
      </c>
      <c r="B1" t="s">
        <v>69</v>
      </c>
      <c r="C1" t="s">
        <v>119</v>
      </c>
      <c r="D1" t="s">
        <v>120</v>
      </c>
      <c r="E1" t="s">
        <v>121</v>
      </c>
      <c r="F1" t="s">
        <v>122</v>
      </c>
      <c r="G1" t="s">
        <v>123</v>
      </c>
      <c r="H1" t="s">
        <v>7</v>
      </c>
      <c r="I1" t="s">
        <v>124</v>
      </c>
      <c r="J1" t="s">
        <v>27</v>
      </c>
      <c r="K1" s="44" t="s">
        <v>26</v>
      </c>
      <c r="L1" s="45" t="s">
        <v>125</v>
      </c>
      <c r="M1" s="45" t="s">
        <v>35</v>
      </c>
    </row>
    <row r="2" spans="1:13" ht="15" x14ac:dyDescent="0.25">
      <c r="A2" s="45" t="str">
        <f t="shared" ref="A2:A65" si="0">CONCATENATE(C2,E2,G2)</f>
        <v>B2 referenceAlbania2005</v>
      </c>
      <c r="B2">
        <v>5</v>
      </c>
      <c r="C2" t="s">
        <v>0</v>
      </c>
      <c r="D2" t="s">
        <v>126</v>
      </c>
      <c r="E2" t="s">
        <v>71</v>
      </c>
      <c r="F2" t="s">
        <v>111</v>
      </c>
      <c r="G2">
        <v>2005</v>
      </c>
      <c r="H2">
        <v>631.10673399999996</v>
      </c>
      <c r="I2">
        <v>58146.278593000003</v>
      </c>
      <c r="J2">
        <v>1156.2659327143699</v>
      </c>
      <c r="K2">
        <v>251.22932480922799</v>
      </c>
      <c r="L2">
        <v>782</v>
      </c>
      <c r="M2" s="45">
        <f>L2-H2</f>
        <v>150.89326600000004</v>
      </c>
    </row>
    <row r="3" spans="1:13" ht="15" x14ac:dyDescent="0.25">
      <c r="A3" s="45" t="str">
        <f t="shared" si="0"/>
        <v>B2 referenceAlbania2010</v>
      </c>
      <c r="B3">
        <v>5</v>
      </c>
      <c r="C3" t="s">
        <v>0</v>
      </c>
      <c r="D3" t="s">
        <v>126</v>
      </c>
      <c r="E3" t="s">
        <v>71</v>
      </c>
      <c r="F3" t="s">
        <v>111</v>
      </c>
      <c r="G3">
        <v>2010</v>
      </c>
      <c r="H3">
        <v>622.40662999999995</v>
      </c>
      <c r="I3">
        <v>60984.875700999997</v>
      </c>
      <c r="J3">
        <v>1044.38419906532</v>
      </c>
      <c r="K3">
        <v>476.66483501774599</v>
      </c>
      <c r="L3">
        <v>776.3</v>
      </c>
      <c r="M3" s="45">
        <f t="shared" ref="M3:M66" si="1">L3-H3</f>
        <v>153.89337</v>
      </c>
    </row>
    <row r="4" spans="1:13" ht="15" x14ac:dyDescent="0.25">
      <c r="A4" s="45" t="str">
        <f t="shared" si="0"/>
        <v>B2 referenceAlbania2015</v>
      </c>
      <c r="B4">
        <v>5</v>
      </c>
      <c r="C4" t="s">
        <v>0</v>
      </c>
      <c r="D4" t="s">
        <v>126</v>
      </c>
      <c r="E4" t="s">
        <v>71</v>
      </c>
      <c r="F4" t="s">
        <v>111</v>
      </c>
      <c r="G4">
        <v>2015</v>
      </c>
      <c r="H4">
        <v>613.70668699999999</v>
      </c>
      <c r="I4">
        <v>63052.837525000003</v>
      </c>
      <c r="J4">
        <v>914.79350673401996</v>
      </c>
      <c r="K4">
        <v>501.20103542147302</v>
      </c>
      <c r="L4">
        <v>770.6</v>
      </c>
      <c r="M4" s="45">
        <f t="shared" si="1"/>
        <v>156.89331300000003</v>
      </c>
    </row>
    <row r="5" spans="1:13" ht="15" x14ac:dyDescent="0.25">
      <c r="A5" s="45" t="str">
        <f t="shared" si="0"/>
        <v>B2 referenceAlbania2020</v>
      </c>
      <c r="B5">
        <v>5</v>
      </c>
      <c r="C5" t="s">
        <v>0</v>
      </c>
      <c r="D5" t="s">
        <v>126</v>
      </c>
      <c r="E5" t="s">
        <v>71</v>
      </c>
      <c r="F5" t="s">
        <v>111</v>
      </c>
      <c r="G5">
        <v>2020</v>
      </c>
      <c r="H5">
        <v>605.00662699999998</v>
      </c>
      <c r="I5">
        <v>64780.772461</v>
      </c>
      <c r="J5">
        <v>862.09972225443096</v>
      </c>
      <c r="K5">
        <v>516.51269837178302</v>
      </c>
      <c r="L5">
        <v>764.9</v>
      </c>
      <c r="M5" s="45">
        <f t="shared" si="1"/>
        <v>159.893373</v>
      </c>
    </row>
    <row r="6" spans="1:13" ht="15" x14ac:dyDescent="0.25">
      <c r="A6" s="45" t="str">
        <f t="shared" si="0"/>
        <v>B2 referenceAlbania2025</v>
      </c>
      <c r="B6">
        <v>5</v>
      </c>
      <c r="C6" t="s">
        <v>0</v>
      </c>
      <c r="D6" t="s">
        <v>126</v>
      </c>
      <c r="E6" t="s">
        <v>71</v>
      </c>
      <c r="F6" t="s">
        <v>111</v>
      </c>
      <c r="G6">
        <v>2025</v>
      </c>
      <c r="H6">
        <v>596.30668400000002</v>
      </c>
      <c r="I6">
        <v>66116.220795000001</v>
      </c>
      <c r="J6">
        <v>793.90773751698498</v>
      </c>
      <c r="K6">
        <v>526.81806090949397</v>
      </c>
      <c r="L6">
        <v>759.2</v>
      </c>
      <c r="M6" s="45">
        <f t="shared" si="1"/>
        <v>162.89331600000003</v>
      </c>
    </row>
    <row r="7" spans="1:13" ht="15" x14ac:dyDescent="0.25">
      <c r="A7" s="45" t="str">
        <f t="shared" si="0"/>
        <v>B2 referenceAlbania2030</v>
      </c>
      <c r="B7">
        <v>5</v>
      </c>
      <c r="C7" t="s">
        <v>0</v>
      </c>
      <c r="D7" t="s">
        <v>126</v>
      </c>
      <c r="E7" t="s">
        <v>71</v>
      </c>
      <c r="F7" t="s">
        <v>111</v>
      </c>
      <c r="G7">
        <v>2030</v>
      </c>
      <c r="H7">
        <v>587.60667999999998</v>
      </c>
      <c r="I7">
        <v>67045.169769</v>
      </c>
      <c r="J7">
        <v>713.54037003516601</v>
      </c>
      <c r="K7">
        <v>527.75052709405497</v>
      </c>
      <c r="L7">
        <v>753.5</v>
      </c>
      <c r="M7" s="45">
        <f t="shared" si="1"/>
        <v>165.89332000000002</v>
      </c>
    </row>
    <row r="8" spans="1:13" ht="15" x14ac:dyDescent="0.25">
      <c r="A8" s="45" t="str">
        <f t="shared" si="0"/>
        <v>B2 referenceAustria2005</v>
      </c>
      <c r="B8">
        <v>5</v>
      </c>
      <c r="C8" t="s">
        <v>0</v>
      </c>
      <c r="D8" t="s">
        <v>127</v>
      </c>
      <c r="E8" t="s">
        <v>72</v>
      </c>
      <c r="F8" t="s">
        <v>112</v>
      </c>
      <c r="G8">
        <v>2005</v>
      </c>
      <c r="H8">
        <v>3343.0591060000002</v>
      </c>
      <c r="I8">
        <v>1078521.1933009999</v>
      </c>
      <c r="J8">
        <v>28999.746469238198</v>
      </c>
      <c r="K8">
        <v>20293.217344459201</v>
      </c>
      <c r="L8">
        <v>3851</v>
      </c>
      <c r="M8" s="45">
        <f t="shared" si="1"/>
        <v>507.94089399999984</v>
      </c>
    </row>
    <row r="9" spans="1:13" ht="15" x14ac:dyDescent="0.25">
      <c r="A9" s="45" t="str">
        <f t="shared" si="0"/>
        <v>B2 referenceAustria2010</v>
      </c>
      <c r="B9">
        <v>5</v>
      </c>
      <c r="C9" t="s">
        <v>0</v>
      </c>
      <c r="D9" t="s">
        <v>127</v>
      </c>
      <c r="E9" t="s">
        <v>72</v>
      </c>
      <c r="F9" t="s">
        <v>112</v>
      </c>
      <c r="G9">
        <v>2010</v>
      </c>
      <c r="H9">
        <v>3343.0597579999999</v>
      </c>
      <c r="I9">
        <v>1075273.46321</v>
      </c>
      <c r="J9">
        <v>30357.048500519799</v>
      </c>
      <c r="K9">
        <v>31312.123869295101</v>
      </c>
      <c r="L9">
        <v>3857</v>
      </c>
      <c r="M9" s="45">
        <f t="shared" si="1"/>
        <v>513.94024200000013</v>
      </c>
    </row>
    <row r="10" spans="1:13" ht="15" x14ac:dyDescent="0.25">
      <c r="A10" s="45" t="str">
        <f t="shared" si="0"/>
        <v>B2 referenceAustria2015</v>
      </c>
      <c r="B10">
        <v>5</v>
      </c>
      <c r="C10" t="s">
        <v>0</v>
      </c>
      <c r="D10" t="s">
        <v>127</v>
      </c>
      <c r="E10" t="s">
        <v>72</v>
      </c>
      <c r="F10" t="s">
        <v>112</v>
      </c>
      <c r="G10">
        <v>2015</v>
      </c>
      <c r="H10">
        <v>3343.059401</v>
      </c>
      <c r="I10">
        <v>1079950.641817</v>
      </c>
      <c r="J10">
        <v>33161.106269164702</v>
      </c>
      <c r="K10">
        <v>32540.789795537999</v>
      </c>
      <c r="L10">
        <v>3863</v>
      </c>
      <c r="M10" s="45">
        <f t="shared" si="1"/>
        <v>519.94059900000002</v>
      </c>
    </row>
    <row r="11" spans="1:13" ht="15" x14ac:dyDescent="0.25">
      <c r="A11" s="45" t="str">
        <f t="shared" si="0"/>
        <v>B2 referenceAustria2020</v>
      </c>
      <c r="B11">
        <v>5</v>
      </c>
      <c r="C11" t="s">
        <v>0</v>
      </c>
      <c r="D11" t="s">
        <v>127</v>
      </c>
      <c r="E11" t="s">
        <v>72</v>
      </c>
      <c r="F11" t="s">
        <v>112</v>
      </c>
      <c r="G11">
        <v>2020</v>
      </c>
      <c r="H11">
        <v>3343.0595739999999</v>
      </c>
      <c r="I11">
        <v>1094061.9140979999</v>
      </c>
      <c r="J11">
        <v>35312.098969826096</v>
      </c>
      <c r="K11">
        <v>32805.821517526703</v>
      </c>
      <c r="L11">
        <v>3869</v>
      </c>
      <c r="M11" s="45">
        <f t="shared" si="1"/>
        <v>525.94042600000012</v>
      </c>
    </row>
    <row r="12" spans="1:13" ht="15" x14ac:dyDescent="0.25">
      <c r="A12" s="45" t="str">
        <f t="shared" si="0"/>
        <v>B2 referenceAustria2025</v>
      </c>
      <c r="B12">
        <v>5</v>
      </c>
      <c r="C12" t="s">
        <v>0</v>
      </c>
      <c r="D12" t="s">
        <v>127</v>
      </c>
      <c r="E12" t="s">
        <v>72</v>
      </c>
      <c r="F12" t="s">
        <v>112</v>
      </c>
      <c r="G12">
        <v>2025</v>
      </c>
      <c r="H12">
        <v>3343.059745</v>
      </c>
      <c r="I12">
        <v>1114068.099431</v>
      </c>
      <c r="J12">
        <v>37017.9860138078</v>
      </c>
      <c r="K12">
        <v>33334.619596008903</v>
      </c>
      <c r="L12">
        <v>3875</v>
      </c>
      <c r="M12" s="45">
        <f t="shared" si="1"/>
        <v>531.94025499999998</v>
      </c>
    </row>
    <row r="13" spans="1:13" ht="15" x14ac:dyDescent="0.25">
      <c r="A13" s="45" t="str">
        <f t="shared" si="0"/>
        <v>B2 referenceAustria2030</v>
      </c>
      <c r="B13">
        <v>5</v>
      </c>
      <c r="C13" t="s">
        <v>0</v>
      </c>
      <c r="D13" t="s">
        <v>127</v>
      </c>
      <c r="E13" t="s">
        <v>72</v>
      </c>
      <c r="F13" t="s">
        <v>112</v>
      </c>
      <c r="G13">
        <v>2030</v>
      </c>
      <c r="H13">
        <v>3343.0593720000002</v>
      </c>
      <c r="I13">
        <v>1122972.5366509999</v>
      </c>
      <c r="J13">
        <v>36147.954139171197</v>
      </c>
      <c r="K13">
        <v>34694.709586004697</v>
      </c>
      <c r="L13">
        <v>3881</v>
      </c>
      <c r="M13" s="45">
        <f t="shared" si="1"/>
        <v>537.94062799999983</v>
      </c>
    </row>
    <row r="14" spans="1:13" ht="15" x14ac:dyDescent="0.25">
      <c r="A14" s="45" t="str">
        <f t="shared" si="0"/>
        <v>B2 referenceBosnia and Herzegovina2010</v>
      </c>
      <c r="B14">
        <v>5</v>
      </c>
      <c r="C14" t="s">
        <v>0</v>
      </c>
      <c r="D14" t="s">
        <v>128</v>
      </c>
      <c r="E14" t="s">
        <v>75</v>
      </c>
      <c r="F14" t="s">
        <v>111</v>
      </c>
      <c r="G14">
        <v>2010</v>
      </c>
      <c r="H14">
        <v>1252.0020750000001</v>
      </c>
      <c r="I14">
        <v>209780.48437600001</v>
      </c>
      <c r="J14">
        <v>0</v>
      </c>
      <c r="K14">
        <v>0</v>
      </c>
      <c r="L14">
        <v>2185</v>
      </c>
      <c r="M14" s="45">
        <f t="shared" si="1"/>
        <v>932.9979249999999</v>
      </c>
    </row>
    <row r="15" spans="1:13" ht="15" x14ac:dyDescent="0.25">
      <c r="A15" s="45" t="str">
        <f t="shared" si="0"/>
        <v>B2 referenceBosnia and Herzegovina2015</v>
      </c>
      <c r="B15">
        <v>5</v>
      </c>
      <c r="C15" t="s">
        <v>0</v>
      </c>
      <c r="D15" t="s">
        <v>128</v>
      </c>
      <c r="E15" t="s">
        <v>75</v>
      </c>
      <c r="F15" t="s">
        <v>111</v>
      </c>
      <c r="G15">
        <v>2015</v>
      </c>
      <c r="H15">
        <v>1252.001953</v>
      </c>
      <c r="I15">
        <v>209021.171875</v>
      </c>
      <c r="J15">
        <v>5356.94137180916</v>
      </c>
      <c r="K15">
        <v>5508.8042097078696</v>
      </c>
      <c r="L15">
        <v>2185</v>
      </c>
      <c r="M15" s="45">
        <f t="shared" si="1"/>
        <v>932.99804700000004</v>
      </c>
    </row>
    <row r="16" spans="1:13" ht="15" x14ac:dyDescent="0.25">
      <c r="A16" s="45" t="str">
        <f t="shared" si="0"/>
        <v>B2 referenceBosnia and Herzegovina2020</v>
      </c>
      <c r="B16">
        <v>5</v>
      </c>
      <c r="C16" t="s">
        <v>0</v>
      </c>
      <c r="D16" t="s">
        <v>128</v>
      </c>
      <c r="E16" t="s">
        <v>75</v>
      </c>
      <c r="F16" t="s">
        <v>111</v>
      </c>
      <c r="G16">
        <v>2020</v>
      </c>
      <c r="H16">
        <v>1252.0020139999999</v>
      </c>
      <c r="I16">
        <v>209373.789063</v>
      </c>
      <c r="J16">
        <v>5508.8022728498199</v>
      </c>
      <c r="K16">
        <v>5438.2781020799002</v>
      </c>
      <c r="L16">
        <v>2185</v>
      </c>
      <c r="M16" s="45">
        <f t="shared" si="1"/>
        <v>932.99798600000008</v>
      </c>
    </row>
    <row r="17" spans="1:13" ht="15" x14ac:dyDescent="0.25">
      <c r="A17" s="45" t="str">
        <f t="shared" si="0"/>
        <v>B2 referenceBosnia and Herzegovina2025</v>
      </c>
      <c r="B17">
        <v>5</v>
      </c>
      <c r="C17" t="s">
        <v>0</v>
      </c>
      <c r="D17" t="s">
        <v>128</v>
      </c>
      <c r="E17" t="s">
        <v>75</v>
      </c>
      <c r="F17" t="s">
        <v>111</v>
      </c>
      <c r="G17">
        <v>2025</v>
      </c>
      <c r="H17">
        <v>1252.001984</v>
      </c>
      <c r="I17">
        <v>209457.71875100001</v>
      </c>
      <c r="J17">
        <v>5438.2808104533096</v>
      </c>
      <c r="K17">
        <v>5421.4950622272199</v>
      </c>
      <c r="L17">
        <v>2185</v>
      </c>
      <c r="M17" s="45">
        <f t="shared" si="1"/>
        <v>932.99801600000001</v>
      </c>
    </row>
    <row r="18" spans="1:13" ht="15" x14ac:dyDescent="0.25">
      <c r="A18" s="45" t="str">
        <f t="shared" si="0"/>
        <v>B2 referenceBosnia and Herzegovina2030</v>
      </c>
      <c r="B18">
        <v>5</v>
      </c>
      <c r="C18" t="s">
        <v>0</v>
      </c>
      <c r="D18" t="s">
        <v>128</v>
      </c>
      <c r="E18" t="s">
        <v>75</v>
      </c>
      <c r="F18" t="s">
        <v>111</v>
      </c>
      <c r="G18">
        <v>2030</v>
      </c>
      <c r="H18">
        <v>1252.0020139999999</v>
      </c>
      <c r="I18">
        <v>209462.796875</v>
      </c>
      <c r="J18">
        <v>5421.4937690196202</v>
      </c>
      <c r="K18">
        <v>5420.4782571310898</v>
      </c>
      <c r="L18">
        <v>2185</v>
      </c>
      <c r="M18" s="45">
        <f t="shared" si="1"/>
        <v>932.99798600000008</v>
      </c>
    </row>
    <row r="19" spans="1:13" ht="15" x14ac:dyDescent="0.25">
      <c r="A19" s="45" t="str">
        <f t="shared" si="0"/>
        <v>B2 referenceBelgium2005</v>
      </c>
      <c r="B19">
        <v>5</v>
      </c>
      <c r="C19" t="s">
        <v>0</v>
      </c>
      <c r="D19" t="s">
        <v>129</v>
      </c>
      <c r="E19" t="s">
        <v>74</v>
      </c>
      <c r="F19" t="s">
        <v>112</v>
      </c>
      <c r="G19">
        <v>2005</v>
      </c>
      <c r="H19">
        <v>666.97924999999998</v>
      </c>
      <c r="I19">
        <v>167167.64936800001</v>
      </c>
      <c r="J19">
        <v>5588.3407991424601</v>
      </c>
      <c r="K19">
        <v>4936.0614516237702</v>
      </c>
      <c r="L19">
        <v>672.6</v>
      </c>
      <c r="M19" s="45">
        <f t="shared" si="1"/>
        <v>5.6207500000000437</v>
      </c>
    </row>
    <row r="20" spans="1:13" ht="15" x14ac:dyDescent="0.25">
      <c r="A20" s="45" t="str">
        <f t="shared" si="0"/>
        <v>B2 referenceBelgium2010</v>
      </c>
      <c r="B20">
        <v>5</v>
      </c>
      <c r="C20" t="s">
        <v>0</v>
      </c>
      <c r="D20" t="s">
        <v>129</v>
      </c>
      <c r="E20" t="s">
        <v>74</v>
      </c>
      <c r="F20" t="s">
        <v>112</v>
      </c>
      <c r="G20">
        <v>2010</v>
      </c>
      <c r="H20">
        <v>672.17942700000003</v>
      </c>
      <c r="I20">
        <v>168653.813551</v>
      </c>
      <c r="J20">
        <v>5549.27968808883</v>
      </c>
      <c r="K20">
        <v>5252.0468186281496</v>
      </c>
      <c r="L20">
        <v>677.8</v>
      </c>
      <c r="M20" s="45">
        <f t="shared" si="1"/>
        <v>5.6205729999999221</v>
      </c>
    </row>
    <row r="21" spans="1:13" ht="15" x14ac:dyDescent="0.25">
      <c r="A21" s="45" t="str">
        <f t="shared" si="0"/>
        <v>B2 referenceBelgium2015</v>
      </c>
      <c r="B21">
        <v>5</v>
      </c>
      <c r="C21" t="s">
        <v>0</v>
      </c>
      <c r="D21" t="s">
        <v>129</v>
      </c>
      <c r="E21" t="s">
        <v>74</v>
      </c>
      <c r="F21" t="s">
        <v>112</v>
      </c>
      <c r="G21">
        <v>2015</v>
      </c>
      <c r="H21">
        <v>677.37929899999995</v>
      </c>
      <c r="I21">
        <v>170974.99907200001</v>
      </c>
      <c r="J21">
        <v>5642.1383178898304</v>
      </c>
      <c r="K21">
        <v>5177.9011320290201</v>
      </c>
      <c r="L21">
        <v>683</v>
      </c>
      <c r="M21" s="45">
        <f t="shared" si="1"/>
        <v>5.6207010000000537</v>
      </c>
    </row>
    <row r="22" spans="1:13" ht="15" x14ac:dyDescent="0.25">
      <c r="A22" s="45" t="str">
        <f t="shared" si="0"/>
        <v>B2 referenceBelgium2020</v>
      </c>
      <c r="B22">
        <v>5</v>
      </c>
      <c r="C22" t="s">
        <v>0</v>
      </c>
      <c r="D22" t="s">
        <v>129</v>
      </c>
      <c r="E22" t="s">
        <v>74</v>
      </c>
      <c r="F22" t="s">
        <v>112</v>
      </c>
      <c r="G22">
        <v>2020</v>
      </c>
      <c r="H22">
        <v>682.57941400000004</v>
      </c>
      <c r="I22">
        <v>172772.53589100001</v>
      </c>
      <c r="J22">
        <v>5506.6752860026199</v>
      </c>
      <c r="K22">
        <v>5147.1679152382303</v>
      </c>
      <c r="L22">
        <v>688.2</v>
      </c>
      <c r="M22" s="45">
        <f t="shared" si="1"/>
        <v>5.620586000000003</v>
      </c>
    </row>
    <row r="23" spans="1:13" ht="15" x14ac:dyDescent="0.25">
      <c r="A23" s="45" t="str">
        <f t="shared" si="0"/>
        <v>B2 referenceBelgium2025</v>
      </c>
      <c r="B23">
        <v>5</v>
      </c>
      <c r="C23" t="s">
        <v>0</v>
      </c>
      <c r="D23" t="s">
        <v>129</v>
      </c>
      <c r="E23" t="s">
        <v>74</v>
      </c>
      <c r="F23" t="s">
        <v>112</v>
      </c>
      <c r="G23">
        <v>2025</v>
      </c>
      <c r="H23">
        <v>687.77941499999997</v>
      </c>
      <c r="I23">
        <v>174131.505508</v>
      </c>
      <c r="J23">
        <v>5401.4647939398401</v>
      </c>
      <c r="K23">
        <v>5129.67091825027</v>
      </c>
      <c r="L23">
        <v>693.4</v>
      </c>
      <c r="M23" s="45">
        <f t="shared" si="1"/>
        <v>5.6205850000000055</v>
      </c>
    </row>
    <row r="24" spans="1:13" ht="15" x14ac:dyDescent="0.25">
      <c r="A24" s="45" t="str">
        <f t="shared" si="0"/>
        <v>B2 referenceBelgium2030</v>
      </c>
      <c r="B24">
        <v>5</v>
      </c>
      <c r="C24" t="s">
        <v>0</v>
      </c>
      <c r="D24" t="s">
        <v>129</v>
      </c>
      <c r="E24" t="s">
        <v>74</v>
      </c>
      <c r="F24" t="s">
        <v>112</v>
      </c>
      <c r="G24">
        <v>2030</v>
      </c>
      <c r="H24">
        <v>692.97942999999998</v>
      </c>
      <c r="I24">
        <v>175989.07865800001</v>
      </c>
      <c r="J24">
        <v>5356.2464100254701</v>
      </c>
      <c r="K24">
        <v>4984.7316709392098</v>
      </c>
      <c r="L24">
        <v>698.6</v>
      </c>
      <c r="M24" s="45">
        <f t="shared" si="1"/>
        <v>5.6205700000000434</v>
      </c>
    </row>
    <row r="25" spans="1:13" ht="15" x14ac:dyDescent="0.25">
      <c r="A25" s="45" t="str">
        <f t="shared" si="0"/>
        <v>B2 referenceBulgaria2005</v>
      </c>
      <c r="B25">
        <v>5</v>
      </c>
      <c r="C25" t="s">
        <v>0</v>
      </c>
      <c r="D25" t="s">
        <v>130</v>
      </c>
      <c r="E25" t="s">
        <v>76</v>
      </c>
      <c r="F25" t="s">
        <v>111</v>
      </c>
      <c r="G25">
        <v>2005</v>
      </c>
      <c r="H25">
        <v>2560.8745050000002</v>
      </c>
      <c r="I25">
        <v>377166.41632399999</v>
      </c>
      <c r="J25">
        <v>10945.0240137081</v>
      </c>
      <c r="K25">
        <v>8448.0887175416192</v>
      </c>
      <c r="L25">
        <v>3651</v>
      </c>
      <c r="M25" s="45">
        <f t="shared" si="1"/>
        <v>1090.1254949999998</v>
      </c>
    </row>
    <row r="26" spans="1:13" ht="15" x14ac:dyDescent="0.25">
      <c r="A26" s="45" t="str">
        <f t="shared" si="0"/>
        <v>B2 referenceBulgaria2010</v>
      </c>
      <c r="B26">
        <v>5</v>
      </c>
      <c r="C26" t="s">
        <v>0</v>
      </c>
      <c r="D26" t="s">
        <v>130</v>
      </c>
      <c r="E26" t="s">
        <v>76</v>
      </c>
      <c r="F26" t="s">
        <v>111</v>
      </c>
      <c r="G26">
        <v>2010</v>
      </c>
      <c r="H26">
        <v>2863.8744360000001</v>
      </c>
      <c r="I26">
        <v>391529.52835500002</v>
      </c>
      <c r="J26">
        <v>12337.1985392769</v>
      </c>
      <c r="K26">
        <v>9464.5761591165101</v>
      </c>
      <c r="L26">
        <v>3927</v>
      </c>
      <c r="M26" s="45">
        <f t="shared" si="1"/>
        <v>1063.1255639999999</v>
      </c>
    </row>
    <row r="27" spans="1:13" ht="15" x14ac:dyDescent="0.25">
      <c r="A27" s="45" t="str">
        <f t="shared" si="0"/>
        <v>B2 referenceBulgaria2015</v>
      </c>
      <c r="B27">
        <v>5</v>
      </c>
      <c r="C27" t="s">
        <v>0</v>
      </c>
      <c r="D27" t="s">
        <v>130</v>
      </c>
      <c r="E27" t="s">
        <v>76</v>
      </c>
      <c r="F27" t="s">
        <v>111</v>
      </c>
      <c r="G27">
        <v>2015</v>
      </c>
      <c r="H27">
        <v>3166.8744259999999</v>
      </c>
      <c r="I27">
        <v>412415.67783900001</v>
      </c>
      <c r="J27">
        <v>13707.7561096062</v>
      </c>
      <c r="K27">
        <v>9530.5258739521996</v>
      </c>
      <c r="L27">
        <v>4203</v>
      </c>
      <c r="M27" s="45">
        <f t="shared" si="1"/>
        <v>1036.1255740000001</v>
      </c>
    </row>
    <row r="28" spans="1:13" ht="15" x14ac:dyDescent="0.25">
      <c r="A28" s="45" t="str">
        <f t="shared" si="0"/>
        <v>B2 referenceBulgaria2020</v>
      </c>
      <c r="B28">
        <v>5</v>
      </c>
      <c r="C28" t="s">
        <v>0</v>
      </c>
      <c r="D28" t="s">
        <v>130</v>
      </c>
      <c r="E28" t="s">
        <v>76</v>
      </c>
      <c r="F28" t="s">
        <v>111</v>
      </c>
      <c r="G28">
        <v>2020</v>
      </c>
      <c r="H28">
        <v>3469.8745159999999</v>
      </c>
      <c r="I28">
        <v>440125.169528</v>
      </c>
      <c r="J28">
        <v>15133.035816814199</v>
      </c>
      <c r="K28">
        <v>9591.1376339692706</v>
      </c>
      <c r="L28">
        <v>4479</v>
      </c>
      <c r="M28" s="45">
        <f t="shared" si="1"/>
        <v>1009.1254840000001</v>
      </c>
    </row>
    <row r="29" spans="1:13" ht="15" x14ac:dyDescent="0.25">
      <c r="A29" s="45" t="str">
        <f t="shared" si="0"/>
        <v>B2 referenceBulgaria2025</v>
      </c>
      <c r="B29">
        <v>5</v>
      </c>
      <c r="C29" t="s">
        <v>0</v>
      </c>
      <c r="D29" t="s">
        <v>130</v>
      </c>
      <c r="E29" t="s">
        <v>76</v>
      </c>
      <c r="F29" t="s">
        <v>111</v>
      </c>
      <c r="G29">
        <v>2025</v>
      </c>
      <c r="H29">
        <v>3469.8743629999999</v>
      </c>
      <c r="I29">
        <v>468216.99479999999</v>
      </c>
      <c r="J29">
        <v>15223.5136630379</v>
      </c>
      <c r="K29">
        <v>9605.14874265045</v>
      </c>
      <c r="L29">
        <v>4479</v>
      </c>
      <c r="M29" s="45">
        <f t="shared" si="1"/>
        <v>1009.1256370000001</v>
      </c>
    </row>
    <row r="30" spans="1:13" ht="15" x14ac:dyDescent="0.25">
      <c r="A30" s="45" t="str">
        <f t="shared" si="0"/>
        <v>B2 referenceBulgaria2030</v>
      </c>
      <c r="B30">
        <v>5</v>
      </c>
      <c r="C30" t="s">
        <v>0</v>
      </c>
      <c r="D30" t="s">
        <v>130</v>
      </c>
      <c r="E30" t="s">
        <v>76</v>
      </c>
      <c r="F30" t="s">
        <v>111</v>
      </c>
      <c r="G30">
        <v>2030</v>
      </c>
      <c r="H30">
        <v>3469.8740349999998</v>
      </c>
      <c r="I30">
        <v>499305.271374</v>
      </c>
      <c r="J30">
        <v>15219.4266765422</v>
      </c>
      <c r="K30">
        <v>9001.7717185445999</v>
      </c>
      <c r="L30">
        <v>4479</v>
      </c>
      <c r="M30" s="45">
        <f t="shared" si="1"/>
        <v>1009.1259650000002</v>
      </c>
    </row>
    <row r="31" spans="1:13" ht="15" x14ac:dyDescent="0.25">
      <c r="A31" s="45" t="str">
        <f t="shared" si="0"/>
        <v>B2 referenceBelarus2005</v>
      </c>
      <c r="B31">
        <v>5</v>
      </c>
      <c r="C31" t="s">
        <v>0</v>
      </c>
      <c r="D31" t="s">
        <v>131</v>
      </c>
      <c r="E31" t="s">
        <v>73</v>
      </c>
      <c r="F31" t="s">
        <v>113</v>
      </c>
      <c r="G31">
        <v>2005</v>
      </c>
      <c r="H31">
        <v>6375.8865649999998</v>
      </c>
      <c r="I31">
        <v>1258892.2850889999</v>
      </c>
      <c r="J31">
        <v>40103.576526148398</v>
      </c>
      <c r="K31">
        <v>9966.1819476506007</v>
      </c>
      <c r="L31">
        <v>8436</v>
      </c>
      <c r="M31" s="45">
        <f t="shared" si="1"/>
        <v>2060.1134350000002</v>
      </c>
    </row>
    <row r="32" spans="1:13" ht="15" x14ac:dyDescent="0.25">
      <c r="A32" s="45" t="str">
        <f t="shared" si="0"/>
        <v>B2 referenceBelarus2010</v>
      </c>
      <c r="B32">
        <v>5</v>
      </c>
      <c r="C32" t="s">
        <v>0</v>
      </c>
      <c r="D32" t="s">
        <v>131</v>
      </c>
      <c r="E32" t="s">
        <v>73</v>
      </c>
      <c r="F32" t="s">
        <v>113</v>
      </c>
      <c r="G32">
        <v>2010</v>
      </c>
      <c r="H32">
        <v>6440.8868970000003</v>
      </c>
      <c r="I32">
        <v>1367281.9988249999</v>
      </c>
      <c r="J32">
        <v>37646.184645711597</v>
      </c>
      <c r="K32">
        <v>15968.241604679601</v>
      </c>
      <c r="L32">
        <v>8600</v>
      </c>
      <c r="M32" s="45">
        <f t="shared" si="1"/>
        <v>2159.1131029999997</v>
      </c>
    </row>
    <row r="33" spans="1:13" ht="15" x14ac:dyDescent="0.25">
      <c r="A33" s="45" t="str">
        <f t="shared" si="0"/>
        <v>B2 referenceBelarus2015</v>
      </c>
      <c r="B33">
        <v>5</v>
      </c>
      <c r="C33" t="s">
        <v>0</v>
      </c>
      <c r="D33" t="s">
        <v>131</v>
      </c>
      <c r="E33" t="s">
        <v>73</v>
      </c>
      <c r="F33" t="s">
        <v>113</v>
      </c>
      <c r="G33">
        <v>2015</v>
      </c>
      <c r="H33">
        <v>6505.8866930000004</v>
      </c>
      <c r="I33">
        <v>1469368.254216</v>
      </c>
      <c r="J33">
        <v>37101.8461206867</v>
      </c>
      <c r="K33">
        <v>16684.5945197043</v>
      </c>
      <c r="L33">
        <v>8764</v>
      </c>
      <c r="M33" s="45">
        <f t="shared" si="1"/>
        <v>2258.1133069999996</v>
      </c>
    </row>
    <row r="34" spans="1:13" ht="15" x14ac:dyDescent="0.25">
      <c r="A34" s="45" t="str">
        <f t="shared" si="0"/>
        <v>B2 referenceBelarus2020</v>
      </c>
      <c r="B34">
        <v>5</v>
      </c>
      <c r="C34" t="s">
        <v>0</v>
      </c>
      <c r="D34" t="s">
        <v>131</v>
      </c>
      <c r="E34" t="s">
        <v>73</v>
      </c>
      <c r="F34" t="s">
        <v>113</v>
      </c>
      <c r="G34">
        <v>2020</v>
      </c>
      <c r="H34">
        <v>6570.8866660000003</v>
      </c>
      <c r="I34">
        <v>1564871.691413</v>
      </c>
      <c r="J34">
        <v>37582.664345164398</v>
      </c>
      <c r="K34">
        <v>18481.9771691758</v>
      </c>
      <c r="L34">
        <v>8928</v>
      </c>
      <c r="M34" s="45">
        <f t="shared" si="1"/>
        <v>2357.1133339999997</v>
      </c>
    </row>
    <row r="35" spans="1:13" ht="15" x14ac:dyDescent="0.25">
      <c r="A35" s="45" t="str">
        <f t="shared" si="0"/>
        <v>B2 referenceBelarus2025</v>
      </c>
      <c r="B35">
        <v>5</v>
      </c>
      <c r="C35" t="s">
        <v>0</v>
      </c>
      <c r="D35" t="s">
        <v>131</v>
      </c>
      <c r="E35" t="s">
        <v>73</v>
      </c>
      <c r="F35" t="s">
        <v>113</v>
      </c>
      <c r="G35">
        <v>2025</v>
      </c>
      <c r="H35">
        <v>6635.8867060000002</v>
      </c>
      <c r="I35">
        <v>1644357.1899580001</v>
      </c>
      <c r="J35">
        <v>37266.013721870797</v>
      </c>
      <c r="K35">
        <v>21368.914253299499</v>
      </c>
      <c r="L35">
        <v>9092</v>
      </c>
      <c r="M35" s="45">
        <f t="shared" si="1"/>
        <v>2456.1132939999998</v>
      </c>
    </row>
    <row r="36" spans="1:13" ht="15" x14ac:dyDescent="0.25">
      <c r="A36" s="45" t="str">
        <f t="shared" si="0"/>
        <v>B2 referenceBelarus2030</v>
      </c>
      <c r="B36">
        <v>5</v>
      </c>
      <c r="C36" t="s">
        <v>0</v>
      </c>
      <c r="D36" t="s">
        <v>131</v>
      </c>
      <c r="E36" t="s">
        <v>73</v>
      </c>
      <c r="F36" t="s">
        <v>113</v>
      </c>
      <c r="G36">
        <v>2030</v>
      </c>
      <c r="H36">
        <v>6700.8861999999999</v>
      </c>
      <c r="I36">
        <v>1683245.658425</v>
      </c>
      <c r="J36">
        <v>36310.806051654901</v>
      </c>
      <c r="K36">
        <v>28533.1118191922</v>
      </c>
      <c r="L36">
        <v>9256</v>
      </c>
      <c r="M36" s="45">
        <f t="shared" si="1"/>
        <v>2555.1138000000001</v>
      </c>
    </row>
    <row r="37" spans="1:13" ht="15" x14ac:dyDescent="0.25">
      <c r="A37" s="45" t="str">
        <f t="shared" si="0"/>
        <v>B2 referenceSwitzerland2005</v>
      </c>
      <c r="B37">
        <v>5</v>
      </c>
      <c r="C37" t="s">
        <v>0</v>
      </c>
      <c r="D37" t="s">
        <v>132</v>
      </c>
      <c r="E37" t="s">
        <v>106</v>
      </c>
      <c r="F37" t="s">
        <v>112</v>
      </c>
      <c r="G37">
        <v>2005</v>
      </c>
      <c r="H37">
        <v>1177.9875050000001</v>
      </c>
      <c r="I37">
        <v>439425.56926000002</v>
      </c>
      <c r="J37">
        <v>10560.9408437767</v>
      </c>
      <c r="K37">
        <v>6708.4453960465098</v>
      </c>
      <c r="L37">
        <v>1217</v>
      </c>
      <c r="M37" s="45">
        <f t="shared" si="1"/>
        <v>39.012494999999944</v>
      </c>
    </row>
    <row r="38" spans="1:13" ht="15" x14ac:dyDescent="0.25">
      <c r="A38" s="45" t="str">
        <f t="shared" si="0"/>
        <v>B2 referenceSwitzerland2010</v>
      </c>
      <c r="B38">
        <v>5</v>
      </c>
      <c r="C38" t="s">
        <v>0</v>
      </c>
      <c r="D38" t="s">
        <v>132</v>
      </c>
      <c r="E38" t="s">
        <v>106</v>
      </c>
      <c r="F38" t="s">
        <v>112</v>
      </c>
      <c r="G38">
        <v>2010</v>
      </c>
      <c r="H38">
        <v>1199.987374</v>
      </c>
      <c r="I38">
        <v>461911.41955200001</v>
      </c>
      <c r="J38">
        <v>11229.662954122799</v>
      </c>
      <c r="K38">
        <v>6732.4930132558202</v>
      </c>
      <c r="L38">
        <v>1240</v>
      </c>
      <c r="M38" s="45">
        <f t="shared" si="1"/>
        <v>40.012625999999955</v>
      </c>
    </row>
    <row r="39" spans="1:13" ht="15" x14ac:dyDescent="0.25">
      <c r="A39" s="45" t="str">
        <f t="shared" si="0"/>
        <v>B2 referenceSwitzerland2015</v>
      </c>
      <c r="B39">
        <v>5</v>
      </c>
      <c r="C39" t="s">
        <v>0</v>
      </c>
      <c r="D39" t="s">
        <v>132</v>
      </c>
      <c r="E39" t="s">
        <v>106</v>
      </c>
      <c r="F39" t="s">
        <v>112</v>
      </c>
      <c r="G39">
        <v>2015</v>
      </c>
      <c r="H39">
        <v>1208.987173</v>
      </c>
      <c r="I39">
        <v>487225.986095</v>
      </c>
      <c r="J39">
        <v>11647.071462071501</v>
      </c>
      <c r="K39">
        <v>6584.1582644186101</v>
      </c>
      <c r="L39">
        <v>1263</v>
      </c>
      <c r="M39" s="45">
        <f t="shared" si="1"/>
        <v>54.012827000000016</v>
      </c>
    </row>
    <row r="40" spans="1:13" ht="15" x14ac:dyDescent="0.25">
      <c r="A40" s="45" t="str">
        <f t="shared" si="0"/>
        <v>B2 referenceSwitzerland2020</v>
      </c>
      <c r="B40">
        <v>5</v>
      </c>
      <c r="C40" t="s">
        <v>0</v>
      </c>
      <c r="D40" t="s">
        <v>132</v>
      </c>
      <c r="E40" t="s">
        <v>106</v>
      </c>
      <c r="F40" t="s">
        <v>112</v>
      </c>
      <c r="G40">
        <v>2020</v>
      </c>
      <c r="H40">
        <v>1217.9871330000001</v>
      </c>
      <c r="I40">
        <v>513086.81542599999</v>
      </c>
      <c r="J40">
        <v>11909.231033636001</v>
      </c>
      <c r="K40">
        <v>6737.06530232558</v>
      </c>
      <c r="L40">
        <v>1286</v>
      </c>
      <c r="M40" s="45">
        <f t="shared" si="1"/>
        <v>68.012866999999915</v>
      </c>
    </row>
    <row r="41" spans="1:13" ht="15" x14ac:dyDescent="0.25">
      <c r="A41" s="45" t="str">
        <f t="shared" si="0"/>
        <v>B2 referenceSwitzerland2025</v>
      </c>
      <c r="B41">
        <v>5</v>
      </c>
      <c r="C41" t="s">
        <v>0</v>
      </c>
      <c r="D41" t="s">
        <v>132</v>
      </c>
      <c r="E41" t="s">
        <v>106</v>
      </c>
      <c r="F41" t="s">
        <v>112</v>
      </c>
      <c r="G41">
        <v>2025</v>
      </c>
      <c r="H41">
        <v>1226.9872869999999</v>
      </c>
      <c r="I41">
        <v>538859.03468899999</v>
      </c>
      <c r="J41">
        <v>12378.295306232299</v>
      </c>
      <c r="K41">
        <v>7223.8516476744198</v>
      </c>
      <c r="L41">
        <v>1309</v>
      </c>
      <c r="M41" s="45">
        <f t="shared" si="1"/>
        <v>82.012713000000076</v>
      </c>
    </row>
    <row r="42" spans="1:13" ht="15" x14ac:dyDescent="0.25">
      <c r="A42" s="45" t="str">
        <f t="shared" si="0"/>
        <v>B2 referenceSwitzerland2030</v>
      </c>
      <c r="B42">
        <v>5</v>
      </c>
      <c r="C42" t="s">
        <v>0</v>
      </c>
      <c r="D42" t="s">
        <v>132</v>
      </c>
      <c r="E42" t="s">
        <v>106</v>
      </c>
      <c r="F42" t="s">
        <v>112</v>
      </c>
      <c r="G42">
        <v>2030</v>
      </c>
      <c r="H42">
        <v>1235.9870989999999</v>
      </c>
      <c r="I42">
        <v>564019.70507799997</v>
      </c>
      <c r="J42">
        <v>12916.820480389801</v>
      </c>
      <c r="K42">
        <v>7884.6863874418596</v>
      </c>
      <c r="L42">
        <v>1332</v>
      </c>
      <c r="M42" s="45">
        <f t="shared" si="1"/>
        <v>96.012901000000056</v>
      </c>
    </row>
    <row r="43" spans="1:13" ht="15" x14ac:dyDescent="0.25">
      <c r="A43" s="45" t="str">
        <f t="shared" si="0"/>
        <v>B2 referenceCyprus2010</v>
      </c>
      <c r="B43">
        <v>5</v>
      </c>
      <c r="C43" t="s">
        <v>0</v>
      </c>
      <c r="D43" t="s">
        <v>133</v>
      </c>
      <c r="E43" t="s">
        <v>78</v>
      </c>
      <c r="F43" t="s">
        <v>111</v>
      </c>
      <c r="G43">
        <v>2010</v>
      </c>
      <c r="H43">
        <v>41.398997999999999</v>
      </c>
      <c r="I43">
        <v>3310.6389159999999</v>
      </c>
      <c r="J43">
        <v>0</v>
      </c>
      <c r="K43">
        <v>0</v>
      </c>
      <c r="L43">
        <v>173.18199999999999</v>
      </c>
      <c r="M43" s="45">
        <f t="shared" si="1"/>
        <v>131.78300199999998</v>
      </c>
    </row>
    <row r="44" spans="1:13" ht="15" x14ac:dyDescent="0.25">
      <c r="A44" s="45" t="str">
        <f t="shared" si="0"/>
        <v>B2 referenceCyprus2015</v>
      </c>
      <c r="B44">
        <v>5</v>
      </c>
      <c r="C44" t="s">
        <v>0</v>
      </c>
      <c r="D44" t="s">
        <v>133</v>
      </c>
      <c r="E44" t="s">
        <v>78</v>
      </c>
      <c r="F44" t="s">
        <v>111</v>
      </c>
      <c r="G44">
        <v>2015</v>
      </c>
      <c r="H44">
        <v>41.399002000000003</v>
      </c>
      <c r="I44">
        <v>3405.4565429999998</v>
      </c>
      <c r="J44">
        <v>37.468746346128</v>
      </c>
      <c r="K44">
        <v>18.5052265909091</v>
      </c>
      <c r="L44">
        <v>173.51299999999998</v>
      </c>
      <c r="M44" s="45">
        <f t="shared" si="1"/>
        <v>132.11399799999998</v>
      </c>
    </row>
    <row r="45" spans="1:13" ht="15" x14ac:dyDescent="0.25">
      <c r="A45" s="45" t="str">
        <f t="shared" si="0"/>
        <v>B2 referenceCyprus2020</v>
      </c>
      <c r="B45">
        <v>5</v>
      </c>
      <c r="C45" t="s">
        <v>0</v>
      </c>
      <c r="D45" t="s">
        <v>133</v>
      </c>
      <c r="E45" t="s">
        <v>78</v>
      </c>
      <c r="F45" t="s">
        <v>111</v>
      </c>
      <c r="G45">
        <v>2020</v>
      </c>
      <c r="H45">
        <v>41.398997999999999</v>
      </c>
      <c r="I45">
        <v>3471.9897460000002</v>
      </c>
      <c r="J45">
        <v>32.728019267897999</v>
      </c>
      <c r="K45">
        <v>19.421364090909101</v>
      </c>
      <c r="L45">
        <v>173.84399999999997</v>
      </c>
      <c r="M45" s="45">
        <f t="shared" si="1"/>
        <v>132.44500199999996</v>
      </c>
    </row>
    <row r="46" spans="1:13" ht="15" x14ac:dyDescent="0.25">
      <c r="A46" s="45" t="str">
        <f t="shared" si="0"/>
        <v>B2 referenceCyprus2025</v>
      </c>
      <c r="B46">
        <v>5</v>
      </c>
      <c r="C46" t="s">
        <v>0</v>
      </c>
      <c r="D46" t="s">
        <v>133</v>
      </c>
      <c r="E46" t="s">
        <v>78</v>
      </c>
      <c r="F46" t="s">
        <v>111</v>
      </c>
      <c r="G46">
        <v>2025</v>
      </c>
      <c r="H46">
        <v>41.399002000000003</v>
      </c>
      <c r="I46">
        <v>3518.8173830000001</v>
      </c>
      <c r="J46">
        <v>29.401198629382002</v>
      </c>
      <c r="K46">
        <v>20.0356813636364</v>
      </c>
      <c r="L46">
        <v>174.17500000000001</v>
      </c>
      <c r="M46" s="45">
        <f t="shared" si="1"/>
        <v>132.77599800000002</v>
      </c>
    </row>
    <row r="47" spans="1:13" ht="15" x14ac:dyDescent="0.25">
      <c r="A47" s="45" t="str">
        <f t="shared" si="0"/>
        <v>B2 referenceCyprus2030</v>
      </c>
      <c r="B47">
        <v>5</v>
      </c>
      <c r="C47" t="s">
        <v>0</v>
      </c>
      <c r="D47" t="s">
        <v>133</v>
      </c>
      <c r="E47" t="s">
        <v>78</v>
      </c>
      <c r="F47" t="s">
        <v>111</v>
      </c>
      <c r="G47">
        <v>2030</v>
      </c>
      <c r="H47">
        <v>41.399002000000003</v>
      </c>
      <c r="I47">
        <v>3553.7214359999998</v>
      </c>
      <c r="J47">
        <v>27.059919470274</v>
      </c>
      <c r="K47">
        <v>20.079090909090901</v>
      </c>
      <c r="L47">
        <v>174.50599999999994</v>
      </c>
      <c r="M47" s="45">
        <f t="shared" si="1"/>
        <v>133.10699799999995</v>
      </c>
    </row>
    <row r="48" spans="1:13" ht="15" x14ac:dyDescent="0.25">
      <c r="A48" s="45" t="str">
        <f t="shared" si="0"/>
        <v>B2 referenceCzech Republic2005</v>
      </c>
      <c r="B48">
        <v>5</v>
      </c>
      <c r="C48" t="s">
        <v>0</v>
      </c>
      <c r="D48" t="s">
        <v>134</v>
      </c>
      <c r="E48" t="s">
        <v>79</v>
      </c>
      <c r="F48" t="s">
        <v>113</v>
      </c>
      <c r="G48">
        <v>2005</v>
      </c>
      <c r="H48">
        <v>2518.1030270000001</v>
      </c>
      <c r="I48">
        <v>844615.095233</v>
      </c>
      <c r="J48">
        <v>0</v>
      </c>
      <c r="K48">
        <v>0</v>
      </c>
      <c r="L48">
        <v>2647</v>
      </c>
      <c r="M48" s="45">
        <f t="shared" si="1"/>
        <v>128.89697299999989</v>
      </c>
    </row>
    <row r="49" spans="1:13" ht="15" x14ac:dyDescent="0.25">
      <c r="A49" s="45" t="str">
        <f t="shared" si="0"/>
        <v>B2 referenceCzech Republic2010</v>
      </c>
      <c r="B49">
        <v>5</v>
      </c>
      <c r="C49" t="s">
        <v>0</v>
      </c>
      <c r="D49" t="s">
        <v>134</v>
      </c>
      <c r="E49" t="s">
        <v>79</v>
      </c>
      <c r="F49" t="s">
        <v>113</v>
      </c>
      <c r="G49">
        <v>2010</v>
      </c>
      <c r="H49">
        <v>2475.1028160000001</v>
      </c>
      <c r="I49">
        <v>837935.64552500006</v>
      </c>
      <c r="J49">
        <v>19473.125290590498</v>
      </c>
      <c r="K49">
        <v>20809.014650888901</v>
      </c>
      <c r="L49">
        <v>2657</v>
      </c>
      <c r="M49" s="45">
        <f t="shared" si="1"/>
        <v>181.89718399999992</v>
      </c>
    </row>
    <row r="50" spans="1:13" ht="15" x14ac:dyDescent="0.25">
      <c r="A50" s="45" t="str">
        <f t="shared" si="0"/>
        <v>B2 referenceCzech Republic2015</v>
      </c>
      <c r="B50">
        <v>5</v>
      </c>
      <c r="C50" t="s">
        <v>0</v>
      </c>
      <c r="D50" t="s">
        <v>134</v>
      </c>
      <c r="E50" t="s">
        <v>79</v>
      </c>
      <c r="F50" t="s">
        <v>113</v>
      </c>
      <c r="G50">
        <v>2015</v>
      </c>
      <c r="H50">
        <v>2432.1030129999999</v>
      </c>
      <c r="I50">
        <v>826315.45756000106</v>
      </c>
      <c r="J50">
        <v>20043.894438820302</v>
      </c>
      <c r="K50">
        <v>22367.931211777799</v>
      </c>
      <c r="L50">
        <v>2667</v>
      </c>
      <c r="M50" s="45">
        <f t="shared" si="1"/>
        <v>234.89698700000008</v>
      </c>
    </row>
    <row r="51" spans="1:13" ht="15" x14ac:dyDescent="0.25">
      <c r="A51" s="45" t="str">
        <f t="shared" si="0"/>
        <v>B2 referenceCzech Republic2020</v>
      </c>
      <c r="B51">
        <v>5</v>
      </c>
      <c r="C51" t="s">
        <v>0</v>
      </c>
      <c r="D51" t="s">
        <v>134</v>
      </c>
      <c r="E51" t="s">
        <v>79</v>
      </c>
      <c r="F51" t="s">
        <v>113</v>
      </c>
      <c r="G51">
        <v>2020</v>
      </c>
      <c r="H51">
        <v>2389.1028200000001</v>
      </c>
      <c r="I51">
        <v>812012.56554700003</v>
      </c>
      <c r="J51">
        <v>20338.968339309798</v>
      </c>
      <c r="K51">
        <v>23199.5462071111</v>
      </c>
      <c r="L51">
        <v>2677</v>
      </c>
      <c r="M51" s="45">
        <f t="shared" si="1"/>
        <v>287.89717999999993</v>
      </c>
    </row>
    <row r="52" spans="1:13" ht="15" x14ac:dyDescent="0.25">
      <c r="A52" s="45" t="str">
        <f t="shared" si="0"/>
        <v>B2 referenceCzech Republic2025</v>
      </c>
      <c r="B52">
        <v>5</v>
      </c>
      <c r="C52" t="s">
        <v>0</v>
      </c>
      <c r="D52" t="s">
        <v>134</v>
      </c>
      <c r="E52" t="s">
        <v>79</v>
      </c>
      <c r="F52" t="s">
        <v>113</v>
      </c>
      <c r="G52">
        <v>2025</v>
      </c>
      <c r="H52">
        <v>2346.1029119999998</v>
      </c>
      <c r="I52">
        <v>798109.99622600002</v>
      </c>
      <c r="J52">
        <v>20459.384894736399</v>
      </c>
      <c r="K52">
        <v>23239.898124444499</v>
      </c>
      <c r="L52">
        <v>2687</v>
      </c>
      <c r="M52" s="45">
        <f t="shared" si="1"/>
        <v>340.89708800000017</v>
      </c>
    </row>
    <row r="53" spans="1:13" ht="15" x14ac:dyDescent="0.25">
      <c r="A53" s="45" t="str">
        <f t="shared" si="0"/>
        <v>B2 referenceCzech Republic2030</v>
      </c>
      <c r="B53">
        <v>5</v>
      </c>
      <c r="C53" t="s">
        <v>0</v>
      </c>
      <c r="D53" t="s">
        <v>134</v>
      </c>
      <c r="E53" t="s">
        <v>79</v>
      </c>
      <c r="F53" t="s">
        <v>113</v>
      </c>
      <c r="G53">
        <v>2030</v>
      </c>
      <c r="H53">
        <v>2303.1031090000001</v>
      </c>
      <c r="I53">
        <v>790590.89116100001</v>
      </c>
      <c r="J53">
        <v>20420.422289087401</v>
      </c>
      <c r="K53">
        <v>21924.242771111101</v>
      </c>
      <c r="L53">
        <v>2697</v>
      </c>
      <c r="M53" s="45">
        <f t="shared" si="1"/>
        <v>393.89689099999987</v>
      </c>
    </row>
    <row r="54" spans="1:13" ht="15" x14ac:dyDescent="0.25">
      <c r="A54" s="45" t="str">
        <f t="shared" si="0"/>
        <v>B2 referenceGermany2005</v>
      </c>
      <c r="B54">
        <v>5</v>
      </c>
      <c r="C54" t="s">
        <v>0</v>
      </c>
      <c r="D54" t="s">
        <v>135</v>
      </c>
      <c r="E54" t="s">
        <v>84</v>
      </c>
      <c r="F54" t="s">
        <v>112</v>
      </c>
      <c r="G54">
        <v>2005</v>
      </c>
      <c r="H54">
        <v>10568.135316</v>
      </c>
      <c r="I54">
        <v>3500920.1992199998</v>
      </c>
      <c r="J54">
        <v>111967.82562144</v>
      </c>
      <c r="K54">
        <v>85540.247589499995</v>
      </c>
      <c r="L54">
        <v>11076</v>
      </c>
      <c r="M54" s="45">
        <f t="shared" si="1"/>
        <v>507.86468400000012</v>
      </c>
    </row>
    <row r="55" spans="1:13" ht="15" x14ac:dyDescent="0.25">
      <c r="A55" s="45" t="str">
        <f t="shared" si="0"/>
        <v>B2 referenceGermany2010</v>
      </c>
      <c r="B55">
        <v>5</v>
      </c>
      <c r="C55" t="s">
        <v>0</v>
      </c>
      <c r="D55" t="s">
        <v>135</v>
      </c>
      <c r="E55" t="s">
        <v>84</v>
      </c>
      <c r="F55" t="s">
        <v>112</v>
      </c>
      <c r="G55">
        <v>2010</v>
      </c>
      <c r="H55">
        <v>10568.13379</v>
      </c>
      <c r="I55">
        <v>3627208.2968759998</v>
      </c>
      <c r="J55">
        <v>115576.653430854</v>
      </c>
      <c r="K55">
        <v>90319.034729249994</v>
      </c>
      <c r="L55">
        <v>11076</v>
      </c>
      <c r="M55" s="45">
        <f t="shared" si="1"/>
        <v>507.86621000000014</v>
      </c>
    </row>
    <row r="56" spans="1:13" ht="15" x14ac:dyDescent="0.25">
      <c r="A56" s="45" t="str">
        <f t="shared" si="0"/>
        <v>B2 referenceGermany2015</v>
      </c>
      <c r="B56">
        <v>5</v>
      </c>
      <c r="C56" t="s">
        <v>0</v>
      </c>
      <c r="D56" t="s">
        <v>135</v>
      </c>
      <c r="E56" t="s">
        <v>84</v>
      </c>
      <c r="F56" t="s">
        <v>112</v>
      </c>
      <c r="G56">
        <v>2015</v>
      </c>
      <c r="H56">
        <v>10568.134048</v>
      </c>
      <c r="I56">
        <v>3755989.5390630001</v>
      </c>
      <c r="J56">
        <v>117988.83346840199</v>
      </c>
      <c r="K56">
        <v>92232.585754500004</v>
      </c>
      <c r="L56">
        <v>11076</v>
      </c>
      <c r="M56" s="45">
        <f t="shared" si="1"/>
        <v>507.86595200000011</v>
      </c>
    </row>
    <row r="57" spans="1:13" ht="15" x14ac:dyDescent="0.25">
      <c r="A57" s="45" t="str">
        <f t="shared" si="0"/>
        <v>B2 referenceGermany2020</v>
      </c>
      <c r="B57">
        <v>5</v>
      </c>
      <c r="C57" t="s">
        <v>0</v>
      </c>
      <c r="D57" t="s">
        <v>135</v>
      </c>
      <c r="E57" t="s">
        <v>84</v>
      </c>
      <c r="F57" t="s">
        <v>112</v>
      </c>
      <c r="G57">
        <v>2020</v>
      </c>
      <c r="H57">
        <v>10568.133331000001</v>
      </c>
      <c r="I57">
        <v>3862161.9648440001</v>
      </c>
      <c r="J57">
        <v>118503.548046389</v>
      </c>
      <c r="K57">
        <v>97269.062042499994</v>
      </c>
      <c r="L57">
        <v>11076</v>
      </c>
      <c r="M57" s="45">
        <f t="shared" si="1"/>
        <v>507.86666899999909</v>
      </c>
    </row>
    <row r="58" spans="1:13" ht="15" x14ac:dyDescent="0.25">
      <c r="A58" s="45" t="str">
        <f t="shared" si="0"/>
        <v>B2 referenceGermany2025</v>
      </c>
      <c r="B58">
        <v>5</v>
      </c>
      <c r="C58" t="s">
        <v>0</v>
      </c>
      <c r="D58" t="s">
        <v>135</v>
      </c>
      <c r="E58" t="s">
        <v>84</v>
      </c>
      <c r="F58" t="s">
        <v>112</v>
      </c>
      <c r="G58">
        <v>2025</v>
      </c>
      <c r="H58">
        <v>10568.136399000001</v>
      </c>
      <c r="I58">
        <v>3952119.0078130001</v>
      </c>
      <c r="J58">
        <v>119900.100223881</v>
      </c>
      <c r="K58">
        <v>101908.69390925</v>
      </c>
      <c r="L58">
        <v>11076</v>
      </c>
      <c r="M58" s="45">
        <f t="shared" si="1"/>
        <v>507.86360099999911</v>
      </c>
    </row>
    <row r="59" spans="1:13" ht="15" x14ac:dyDescent="0.25">
      <c r="A59" s="45" t="str">
        <f t="shared" si="0"/>
        <v>B2 referenceGermany2030</v>
      </c>
      <c r="B59">
        <v>5</v>
      </c>
      <c r="C59" t="s">
        <v>0</v>
      </c>
      <c r="D59" t="s">
        <v>135</v>
      </c>
      <c r="E59" t="s">
        <v>84</v>
      </c>
      <c r="F59" t="s">
        <v>112</v>
      </c>
      <c r="G59">
        <v>2030</v>
      </c>
      <c r="H59">
        <v>10568.135393</v>
      </c>
      <c r="I59">
        <v>4051060.6367190001</v>
      </c>
      <c r="J59">
        <v>120616.394308024</v>
      </c>
      <c r="K59">
        <v>100828.071289</v>
      </c>
      <c r="L59">
        <v>11076</v>
      </c>
      <c r="M59" s="45">
        <f t="shared" si="1"/>
        <v>507.86460699999952</v>
      </c>
    </row>
    <row r="60" spans="1:13" ht="15" x14ac:dyDescent="0.25">
      <c r="A60" s="45" t="str">
        <f t="shared" si="0"/>
        <v>B2 referenceDenmark2005</v>
      </c>
      <c r="B60">
        <v>5</v>
      </c>
      <c r="C60" t="s">
        <v>0</v>
      </c>
      <c r="D60" t="s">
        <v>136</v>
      </c>
      <c r="E60" t="s">
        <v>80</v>
      </c>
      <c r="F60" t="s">
        <v>114</v>
      </c>
      <c r="G60">
        <v>2005</v>
      </c>
      <c r="H60">
        <v>545.58685000000003</v>
      </c>
      <c r="I60">
        <v>102521.459116</v>
      </c>
      <c r="J60">
        <v>4890.27646800192</v>
      </c>
      <c r="K60">
        <v>2386.9340210925502</v>
      </c>
      <c r="L60">
        <v>551.64858820524398</v>
      </c>
      <c r="M60" s="45">
        <f t="shared" si="1"/>
        <v>6.0617382052439552</v>
      </c>
    </row>
    <row r="61" spans="1:13" ht="15" x14ac:dyDescent="0.25">
      <c r="A61" s="45" t="str">
        <f t="shared" si="0"/>
        <v>B2 referenceDenmark2010</v>
      </c>
      <c r="B61">
        <v>5</v>
      </c>
      <c r="C61" t="s">
        <v>0</v>
      </c>
      <c r="D61" t="s">
        <v>136</v>
      </c>
      <c r="E61" t="s">
        <v>80</v>
      </c>
      <c r="F61" t="s">
        <v>114</v>
      </c>
      <c r="G61">
        <v>2010</v>
      </c>
      <c r="H61">
        <v>580.795794</v>
      </c>
      <c r="I61">
        <v>112606.22160999999</v>
      </c>
      <c r="J61">
        <v>5234.1067648335202</v>
      </c>
      <c r="K61">
        <v>3217.15430107886</v>
      </c>
      <c r="L61">
        <v>586.85735942695555</v>
      </c>
      <c r="M61" s="45">
        <f t="shared" si="1"/>
        <v>6.0615654269555534</v>
      </c>
    </row>
    <row r="62" spans="1:13" ht="15" x14ac:dyDescent="0.25">
      <c r="A62" s="45" t="str">
        <f t="shared" si="0"/>
        <v>B2 referenceDenmark2015</v>
      </c>
      <c r="B62">
        <v>5</v>
      </c>
      <c r="C62" t="s">
        <v>0</v>
      </c>
      <c r="D62" t="s">
        <v>136</v>
      </c>
      <c r="E62" t="s">
        <v>80</v>
      </c>
      <c r="F62" t="s">
        <v>114</v>
      </c>
      <c r="G62">
        <v>2015</v>
      </c>
      <c r="H62">
        <v>616.00487599999997</v>
      </c>
      <c r="I62">
        <v>125153.512346</v>
      </c>
      <c r="J62">
        <v>5869.8124934893503</v>
      </c>
      <c r="K62">
        <v>3360.3543871330799</v>
      </c>
      <c r="L62">
        <v>622.06613064866713</v>
      </c>
      <c r="M62" s="45">
        <f t="shared" si="1"/>
        <v>6.061254648667159</v>
      </c>
    </row>
    <row r="63" spans="1:13" ht="15" x14ac:dyDescent="0.25">
      <c r="A63" s="45" t="str">
        <f t="shared" si="0"/>
        <v>B2 referenceDenmark2020</v>
      </c>
      <c r="B63">
        <v>5</v>
      </c>
      <c r="C63" t="s">
        <v>0</v>
      </c>
      <c r="D63" t="s">
        <v>136</v>
      </c>
      <c r="E63" t="s">
        <v>80</v>
      </c>
      <c r="F63" t="s">
        <v>114</v>
      </c>
      <c r="G63">
        <v>2020</v>
      </c>
      <c r="H63">
        <v>651.21377299999995</v>
      </c>
      <c r="I63">
        <v>141334.44145099999</v>
      </c>
      <c r="J63">
        <v>6418.0280854636103</v>
      </c>
      <c r="K63">
        <v>3181.8422842086502</v>
      </c>
      <c r="L63">
        <v>657.2749018703787</v>
      </c>
      <c r="M63" s="45">
        <f t="shared" si="1"/>
        <v>6.0611288703787523</v>
      </c>
    </row>
    <row r="64" spans="1:13" ht="15" x14ac:dyDescent="0.25">
      <c r="A64" s="45" t="str">
        <f t="shared" si="0"/>
        <v>B2 referenceDenmark2025</v>
      </c>
      <c r="B64">
        <v>5</v>
      </c>
      <c r="C64" t="s">
        <v>0</v>
      </c>
      <c r="D64" t="s">
        <v>136</v>
      </c>
      <c r="E64" t="s">
        <v>80</v>
      </c>
      <c r="F64" t="s">
        <v>114</v>
      </c>
      <c r="G64">
        <v>2025</v>
      </c>
      <c r="H64">
        <v>686.422821</v>
      </c>
      <c r="I64">
        <v>160000.96491899999</v>
      </c>
      <c r="J64">
        <v>7088.0251824884799</v>
      </c>
      <c r="K64">
        <v>3354.7204277656101</v>
      </c>
      <c r="L64">
        <v>692.48367309209027</v>
      </c>
      <c r="M64" s="45">
        <f t="shared" si="1"/>
        <v>6.060852092090272</v>
      </c>
    </row>
    <row r="65" spans="1:13" ht="15" x14ac:dyDescent="0.25">
      <c r="A65" s="45" t="str">
        <f t="shared" si="0"/>
        <v>B2 referenceDenmark2030</v>
      </c>
      <c r="B65">
        <v>5</v>
      </c>
      <c r="C65" t="s">
        <v>0</v>
      </c>
      <c r="D65" t="s">
        <v>136</v>
      </c>
      <c r="E65" t="s">
        <v>80</v>
      </c>
      <c r="F65" t="s">
        <v>114</v>
      </c>
      <c r="G65">
        <v>2030</v>
      </c>
      <c r="H65">
        <v>721.63171399999999</v>
      </c>
      <c r="I65">
        <v>180839.99730300001</v>
      </c>
      <c r="J65">
        <v>7636.5167958717502</v>
      </c>
      <c r="K65">
        <v>3468.71031827766</v>
      </c>
      <c r="L65">
        <v>727.69244431380184</v>
      </c>
      <c r="M65" s="45">
        <f t="shared" si="1"/>
        <v>6.0607303138018551</v>
      </c>
    </row>
    <row r="66" spans="1:13" ht="15" x14ac:dyDescent="0.25">
      <c r="A66" s="45" t="str">
        <f t="shared" ref="A66:A129" si="2">CONCATENATE(C66,E66,G66)</f>
        <v>B2 referenceEstonia2005</v>
      </c>
      <c r="B66">
        <v>5</v>
      </c>
      <c r="C66" t="s">
        <v>0</v>
      </c>
      <c r="D66" t="s">
        <v>137</v>
      </c>
      <c r="E66" t="s">
        <v>81</v>
      </c>
      <c r="F66" t="s">
        <v>114</v>
      </c>
      <c r="G66">
        <v>2005</v>
      </c>
      <c r="H66">
        <v>2089.5839059999998</v>
      </c>
      <c r="I66">
        <v>439300.86364900001</v>
      </c>
      <c r="J66">
        <v>11765.4646198869</v>
      </c>
      <c r="K66">
        <v>11207.233562322001</v>
      </c>
      <c r="L66">
        <v>2264</v>
      </c>
      <c r="M66" s="45">
        <f t="shared" si="1"/>
        <v>174.41609400000016</v>
      </c>
    </row>
    <row r="67" spans="1:13" ht="15" x14ac:dyDescent="0.25">
      <c r="A67" s="45" t="str">
        <f t="shared" si="2"/>
        <v>B2 referenceEstonia2010</v>
      </c>
      <c r="B67">
        <v>5</v>
      </c>
      <c r="C67" t="s">
        <v>0</v>
      </c>
      <c r="D67" t="s">
        <v>137</v>
      </c>
      <c r="E67" t="s">
        <v>81</v>
      </c>
      <c r="F67" t="s">
        <v>114</v>
      </c>
      <c r="G67">
        <v>2010</v>
      </c>
      <c r="H67">
        <v>2076.583928</v>
      </c>
      <c r="I67">
        <v>446579.17993300001</v>
      </c>
      <c r="J67">
        <v>11699.371747023</v>
      </c>
      <c r="K67">
        <v>10243.7080683762</v>
      </c>
      <c r="L67">
        <v>2285</v>
      </c>
      <c r="M67" s="45">
        <f t="shared" ref="M67:M130" si="3">L67-H67</f>
        <v>208.41607199999999</v>
      </c>
    </row>
    <row r="68" spans="1:13" ht="15" x14ac:dyDescent="0.25">
      <c r="A68" s="45" t="str">
        <f t="shared" si="2"/>
        <v>B2 referenceEstonia2015</v>
      </c>
      <c r="B68">
        <v>5</v>
      </c>
      <c r="C68" t="s">
        <v>0</v>
      </c>
      <c r="D68" t="s">
        <v>137</v>
      </c>
      <c r="E68" t="s">
        <v>81</v>
      </c>
      <c r="F68" t="s">
        <v>114</v>
      </c>
      <c r="G68">
        <v>2015</v>
      </c>
      <c r="H68">
        <v>2063.5840069999999</v>
      </c>
      <c r="I68">
        <v>445684.235231</v>
      </c>
      <c r="J68">
        <v>11554.5859028409</v>
      </c>
      <c r="K68">
        <v>11733.574541177401</v>
      </c>
      <c r="L68">
        <v>2306</v>
      </c>
      <c r="M68" s="45">
        <f t="shared" si="3"/>
        <v>242.41599300000007</v>
      </c>
    </row>
    <row r="69" spans="1:13" ht="15" x14ac:dyDescent="0.25">
      <c r="A69" s="45" t="str">
        <f t="shared" si="2"/>
        <v>B2 referenceEstonia2020</v>
      </c>
      <c r="B69">
        <v>5</v>
      </c>
      <c r="C69" t="s">
        <v>0</v>
      </c>
      <c r="D69" t="s">
        <v>137</v>
      </c>
      <c r="E69" t="s">
        <v>81</v>
      </c>
      <c r="F69" t="s">
        <v>114</v>
      </c>
      <c r="G69">
        <v>2020</v>
      </c>
      <c r="H69">
        <v>2050.5840320000002</v>
      </c>
      <c r="I69">
        <v>438420.26916700002</v>
      </c>
      <c r="J69">
        <v>11615.548185968601</v>
      </c>
      <c r="K69">
        <v>13068.341763833499</v>
      </c>
      <c r="L69">
        <v>2327</v>
      </c>
      <c r="M69" s="45">
        <f t="shared" si="3"/>
        <v>276.41596799999979</v>
      </c>
    </row>
    <row r="70" spans="1:13" ht="15" x14ac:dyDescent="0.25">
      <c r="A70" s="45" t="str">
        <f t="shared" si="2"/>
        <v>B2 referenceEstonia2025</v>
      </c>
      <c r="B70">
        <v>5</v>
      </c>
      <c r="C70" t="s">
        <v>0</v>
      </c>
      <c r="D70" t="s">
        <v>137</v>
      </c>
      <c r="E70" t="s">
        <v>81</v>
      </c>
      <c r="F70" t="s">
        <v>114</v>
      </c>
      <c r="G70">
        <v>2025</v>
      </c>
      <c r="H70">
        <v>2037.583975</v>
      </c>
      <c r="I70">
        <v>430582.477663</v>
      </c>
      <c r="J70">
        <v>11757.518459955099</v>
      </c>
      <c r="K70">
        <v>13325.0769173959</v>
      </c>
      <c r="L70">
        <v>2348</v>
      </c>
      <c r="M70" s="45">
        <f t="shared" si="3"/>
        <v>310.41602499999999</v>
      </c>
    </row>
    <row r="71" spans="1:13" ht="15" x14ac:dyDescent="0.25">
      <c r="A71" s="45" t="str">
        <f t="shared" si="2"/>
        <v>B2 referenceEstonia2030</v>
      </c>
      <c r="B71">
        <v>5</v>
      </c>
      <c r="C71" t="s">
        <v>0</v>
      </c>
      <c r="D71" t="s">
        <v>137</v>
      </c>
      <c r="E71" t="s">
        <v>81</v>
      </c>
      <c r="F71" t="s">
        <v>114</v>
      </c>
      <c r="G71">
        <v>2030</v>
      </c>
      <c r="H71">
        <v>2024.5841029999999</v>
      </c>
      <c r="I71">
        <v>425697.281801</v>
      </c>
      <c r="J71">
        <v>11961.9884625469</v>
      </c>
      <c r="K71">
        <v>12939.0272581298</v>
      </c>
      <c r="L71">
        <v>2369</v>
      </c>
      <c r="M71" s="45">
        <f t="shared" si="3"/>
        <v>344.41589700000009</v>
      </c>
    </row>
    <row r="72" spans="1:13" ht="15" x14ac:dyDescent="0.25">
      <c r="A72" s="45" t="str">
        <f t="shared" si="2"/>
        <v>B2 referenceSpain2005</v>
      </c>
      <c r="B72">
        <v>5</v>
      </c>
      <c r="C72" t="s">
        <v>0</v>
      </c>
      <c r="D72" t="s">
        <v>138</v>
      </c>
      <c r="E72" t="s">
        <v>104</v>
      </c>
      <c r="F72" t="s">
        <v>115</v>
      </c>
      <c r="G72">
        <v>2005</v>
      </c>
      <c r="H72">
        <v>14193.001270000001</v>
      </c>
      <c r="I72">
        <v>816432.34668199997</v>
      </c>
      <c r="J72">
        <v>32583.399475988401</v>
      </c>
      <c r="K72">
        <v>20434.066605895401</v>
      </c>
      <c r="L72">
        <v>17293.189999999999</v>
      </c>
      <c r="M72" s="45">
        <f t="shared" si="3"/>
        <v>3100.188729999998</v>
      </c>
    </row>
    <row r="73" spans="1:13" ht="15" x14ac:dyDescent="0.25">
      <c r="A73" s="45" t="str">
        <f t="shared" si="2"/>
        <v>B2 referenceSpain2010</v>
      </c>
      <c r="B73">
        <v>5</v>
      </c>
      <c r="C73" t="s">
        <v>0</v>
      </c>
      <c r="D73" t="s">
        <v>138</v>
      </c>
      <c r="E73" t="s">
        <v>104</v>
      </c>
      <c r="F73" t="s">
        <v>115</v>
      </c>
      <c r="G73">
        <v>2010</v>
      </c>
      <c r="H73">
        <v>14915.30942</v>
      </c>
      <c r="I73">
        <v>879276.84716899996</v>
      </c>
      <c r="J73">
        <v>35574.251007100502</v>
      </c>
      <c r="K73">
        <v>23005.353448778798</v>
      </c>
      <c r="L73">
        <v>18173.28</v>
      </c>
      <c r="M73" s="45">
        <f t="shared" si="3"/>
        <v>3257.9705799999992</v>
      </c>
    </row>
    <row r="74" spans="1:13" ht="15" x14ac:dyDescent="0.25">
      <c r="A74" s="45" t="str">
        <f t="shared" si="2"/>
        <v>B2 referenceSpain2015</v>
      </c>
      <c r="B74">
        <v>5</v>
      </c>
      <c r="C74" t="s">
        <v>0</v>
      </c>
      <c r="D74" t="s">
        <v>138</v>
      </c>
      <c r="E74" t="s">
        <v>104</v>
      </c>
      <c r="F74" t="s">
        <v>115</v>
      </c>
      <c r="G74">
        <v>2015</v>
      </c>
      <c r="H74">
        <v>15637.615066</v>
      </c>
      <c r="I74">
        <v>948614.74145800003</v>
      </c>
      <c r="J74">
        <v>37155.137227189698</v>
      </c>
      <c r="K74">
        <v>23287.555444676898</v>
      </c>
      <c r="L74">
        <v>19053.37</v>
      </c>
      <c r="M74" s="45">
        <f t="shared" si="3"/>
        <v>3415.7549339999987</v>
      </c>
    </row>
    <row r="75" spans="1:13" ht="15" x14ac:dyDescent="0.25">
      <c r="A75" s="45" t="str">
        <f t="shared" si="2"/>
        <v>B2 referenceSpain2020</v>
      </c>
      <c r="B75">
        <v>5</v>
      </c>
      <c r="C75" t="s">
        <v>0</v>
      </c>
      <c r="D75" t="s">
        <v>138</v>
      </c>
      <c r="E75" t="s">
        <v>104</v>
      </c>
      <c r="F75" t="s">
        <v>115</v>
      </c>
      <c r="G75">
        <v>2020</v>
      </c>
      <c r="H75">
        <v>15637.626877000001</v>
      </c>
      <c r="I75">
        <v>1018417.064944</v>
      </c>
      <c r="J75">
        <v>37478.8912530569</v>
      </c>
      <c r="K75">
        <v>23518.429746527901</v>
      </c>
      <c r="L75">
        <v>19933.46</v>
      </c>
      <c r="M75" s="45">
        <f t="shared" si="3"/>
        <v>4295.8331229999985</v>
      </c>
    </row>
    <row r="76" spans="1:13" ht="15" x14ac:dyDescent="0.25">
      <c r="A76" s="45" t="str">
        <f t="shared" si="2"/>
        <v>B2 referenceSpain2025</v>
      </c>
      <c r="B76">
        <v>5</v>
      </c>
      <c r="C76" t="s">
        <v>0</v>
      </c>
      <c r="D76" t="s">
        <v>138</v>
      </c>
      <c r="E76" t="s">
        <v>104</v>
      </c>
      <c r="F76" t="s">
        <v>115</v>
      </c>
      <c r="G76">
        <v>2025</v>
      </c>
      <c r="H76">
        <v>15637.612751000001</v>
      </c>
      <c r="I76">
        <v>1096619.7019090001</v>
      </c>
      <c r="J76">
        <v>38781.104553614299</v>
      </c>
      <c r="K76">
        <v>23140.5739735241</v>
      </c>
      <c r="L76">
        <v>20813.55</v>
      </c>
      <c r="M76" s="45">
        <f t="shared" si="3"/>
        <v>5175.9372489999987</v>
      </c>
    </row>
    <row r="77" spans="1:13" ht="15" x14ac:dyDescent="0.25">
      <c r="A77" s="45" t="str">
        <f t="shared" si="2"/>
        <v>B2 referenceSpain2030</v>
      </c>
      <c r="B77">
        <v>5</v>
      </c>
      <c r="C77" t="s">
        <v>0</v>
      </c>
      <c r="D77" t="s">
        <v>138</v>
      </c>
      <c r="E77" t="s">
        <v>104</v>
      </c>
      <c r="F77" t="s">
        <v>115</v>
      </c>
      <c r="G77">
        <v>2030</v>
      </c>
      <c r="H77">
        <v>15637.626362999999</v>
      </c>
      <c r="I77">
        <v>1181861.612673</v>
      </c>
      <c r="J77">
        <v>39906.659056241697</v>
      </c>
      <c r="K77">
        <v>22858.276809290801</v>
      </c>
      <c r="L77">
        <v>21693.64</v>
      </c>
      <c r="M77" s="45">
        <f t="shared" si="3"/>
        <v>6056.013637</v>
      </c>
    </row>
    <row r="78" spans="1:13" ht="15" x14ac:dyDescent="0.25">
      <c r="A78" s="45" t="str">
        <f t="shared" si="2"/>
        <v>B2 referenceFinland2005</v>
      </c>
      <c r="B78">
        <v>5</v>
      </c>
      <c r="C78" t="s">
        <v>0</v>
      </c>
      <c r="D78" t="s">
        <v>139</v>
      </c>
      <c r="E78" t="s">
        <v>82</v>
      </c>
      <c r="F78" t="s">
        <v>114</v>
      </c>
      <c r="G78">
        <v>2005</v>
      </c>
      <c r="H78">
        <v>18551.383089999999</v>
      </c>
      <c r="I78">
        <v>1970877.417439</v>
      </c>
      <c r="J78">
        <v>0</v>
      </c>
      <c r="K78">
        <v>0</v>
      </c>
      <c r="L78">
        <v>22162</v>
      </c>
      <c r="M78" s="45">
        <f t="shared" si="3"/>
        <v>3610.6169100000006</v>
      </c>
    </row>
    <row r="79" spans="1:13" ht="15" x14ac:dyDescent="0.25">
      <c r="A79" s="45" t="str">
        <f t="shared" si="2"/>
        <v>B2 referenceFinland2010</v>
      </c>
      <c r="B79">
        <v>5</v>
      </c>
      <c r="C79" t="s">
        <v>0</v>
      </c>
      <c r="D79" t="s">
        <v>139</v>
      </c>
      <c r="E79" t="s">
        <v>82</v>
      </c>
      <c r="F79" t="s">
        <v>114</v>
      </c>
      <c r="G79">
        <v>2010</v>
      </c>
      <c r="H79">
        <v>18369.419604999999</v>
      </c>
      <c r="I79">
        <v>2057937.2668290001</v>
      </c>
      <c r="J79">
        <v>90932.915069517199</v>
      </c>
      <c r="K79">
        <v>73520.9447426767</v>
      </c>
      <c r="L79">
        <v>22084</v>
      </c>
      <c r="M79" s="45">
        <f t="shared" si="3"/>
        <v>3714.5803950000009</v>
      </c>
    </row>
    <row r="80" spans="1:13" ht="15" x14ac:dyDescent="0.25">
      <c r="A80" s="45" t="str">
        <f t="shared" si="2"/>
        <v>B2 referenceFinland2015</v>
      </c>
      <c r="B80">
        <v>5</v>
      </c>
      <c r="C80" t="s">
        <v>0</v>
      </c>
      <c r="D80" t="s">
        <v>139</v>
      </c>
      <c r="E80" t="s">
        <v>82</v>
      </c>
      <c r="F80" t="s">
        <v>114</v>
      </c>
      <c r="G80">
        <v>2015</v>
      </c>
      <c r="H80">
        <v>18187.455268000002</v>
      </c>
      <c r="I80">
        <v>2146290.5002080002</v>
      </c>
      <c r="J80">
        <v>96000.685983113493</v>
      </c>
      <c r="K80">
        <v>78330.039246288405</v>
      </c>
      <c r="L80">
        <v>22006</v>
      </c>
      <c r="M80" s="45">
        <f t="shared" si="3"/>
        <v>3818.5447319999985</v>
      </c>
    </row>
    <row r="81" spans="1:13" ht="15" x14ac:dyDescent="0.25">
      <c r="A81" s="45" t="str">
        <f t="shared" si="2"/>
        <v>B2 referenceFinland2020</v>
      </c>
      <c r="B81">
        <v>5</v>
      </c>
      <c r="C81" t="s">
        <v>0</v>
      </c>
      <c r="D81" t="s">
        <v>139</v>
      </c>
      <c r="E81" t="s">
        <v>82</v>
      </c>
      <c r="F81" t="s">
        <v>114</v>
      </c>
      <c r="G81">
        <v>2020</v>
      </c>
      <c r="H81">
        <v>18005.492503000001</v>
      </c>
      <c r="I81">
        <v>2257100.17392</v>
      </c>
      <c r="J81">
        <v>100496.377708004</v>
      </c>
      <c r="K81">
        <v>78334.444057796107</v>
      </c>
      <c r="L81">
        <v>21928</v>
      </c>
      <c r="M81" s="45">
        <f t="shared" si="3"/>
        <v>3922.5074969999987</v>
      </c>
    </row>
    <row r="82" spans="1:13" ht="15" x14ac:dyDescent="0.25">
      <c r="A82" s="45" t="str">
        <f t="shared" si="2"/>
        <v>B2 referenceFinland2025</v>
      </c>
      <c r="B82">
        <v>5</v>
      </c>
      <c r="C82" t="s">
        <v>0</v>
      </c>
      <c r="D82" t="s">
        <v>139</v>
      </c>
      <c r="E82" t="s">
        <v>82</v>
      </c>
      <c r="F82" t="s">
        <v>114</v>
      </c>
      <c r="G82">
        <v>2025</v>
      </c>
      <c r="H82">
        <v>17823.529857000001</v>
      </c>
      <c r="I82">
        <v>2391056.5492870002</v>
      </c>
      <c r="J82">
        <v>103686.5283312</v>
      </c>
      <c r="K82">
        <v>76895.253445171998</v>
      </c>
      <c r="L82">
        <v>21850</v>
      </c>
      <c r="M82" s="45">
        <f t="shared" si="3"/>
        <v>4026.4701429999986</v>
      </c>
    </row>
    <row r="83" spans="1:13" ht="15" x14ac:dyDescent="0.25">
      <c r="A83" s="45" t="str">
        <f t="shared" si="2"/>
        <v>B2 referenceFinland2030</v>
      </c>
      <c r="B83">
        <v>5</v>
      </c>
      <c r="C83" t="s">
        <v>0</v>
      </c>
      <c r="D83" t="s">
        <v>139</v>
      </c>
      <c r="E83" t="s">
        <v>82</v>
      </c>
      <c r="F83" t="s">
        <v>114</v>
      </c>
      <c r="G83">
        <v>2030</v>
      </c>
      <c r="H83">
        <v>17641.564891999999</v>
      </c>
      <c r="I83">
        <v>2533403.453371</v>
      </c>
      <c r="J83">
        <v>106272.037091729</v>
      </c>
      <c r="K83">
        <v>77802.657294271005</v>
      </c>
      <c r="L83">
        <v>21772</v>
      </c>
      <c r="M83" s="45">
        <f t="shared" si="3"/>
        <v>4130.4351080000015</v>
      </c>
    </row>
    <row r="84" spans="1:13" ht="15" x14ac:dyDescent="0.25">
      <c r="A84" s="45" t="str">
        <f t="shared" si="2"/>
        <v>B2 referenceFrance2005</v>
      </c>
      <c r="B84">
        <v>5</v>
      </c>
      <c r="C84" t="s">
        <v>0</v>
      </c>
      <c r="D84" t="s">
        <v>140</v>
      </c>
      <c r="E84" t="s">
        <v>83</v>
      </c>
      <c r="F84" t="s">
        <v>112</v>
      </c>
      <c r="G84">
        <v>2005</v>
      </c>
      <c r="H84">
        <v>14744.110403999999</v>
      </c>
      <c r="I84">
        <v>2406912.5293879998</v>
      </c>
      <c r="J84">
        <v>100481.153458748</v>
      </c>
      <c r="K84">
        <v>69115.771223975898</v>
      </c>
      <c r="L84">
        <v>15554</v>
      </c>
      <c r="M84" s="45">
        <f t="shared" si="3"/>
        <v>809.88959600000089</v>
      </c>
    </row>
    <row r="85" spans="1:13" ht="15" x14ac:dyDescent="0.25">
      <c r="A85" s="45" t="str">
        <f t="shared" si="2"/>
        <v>B2 referenceFrance2010</v>
      </c>
      <c r="B85">
        <v>5</v>
      </c>
      <c r="C85" t="s">
        <v>0</v>
      </c>
      <c r="D85" t="s">
        <v>140</v>
      </c>
      <c r="E85" t="s">
        <v>83</v>
      </c>
      <c r="F85" t="s">
        <v>112</v>
      </c>
      <c r="G85">
        <v>2010</v>
      </c>
      <c r="H85">
        <v>14842.109793</v>
      </c>
      <c r="I85">
        <v>2591172.616589</v>
      </c>
      <c r="J85">
        <v>104464.11346776799</v>
      </c>
      <c r="K85">
        <v>67612.094846555396</v>
      </c>
      <c r="L85">
        <v>15757</v>
      </c>
      <c r="M85" s="45">
        <f t="shared" si="3"/>
        <v>914.89020700000037</v>
      </c>
    </row>
    <row r="86" spans="1:13" ht="15" x14ac:dyDescent="0.25">
      <c r="A86" s="45" t="str">
        <f t="shared" si="2"/>
        <v>B2 referenceFrance2015</v>
      </c>
      <c r="B86">
        <v>5</v>
      </c>
      <c r="C86" t="s">
        <v>0</v>
      </c>
      <c r="D86" t="s">
        <v>140</v>
      </c>
      <c r="E86" t="s">
        <v>83</v>
      </c>
      <c r="F86" t="s">
        <v>112</v>
      </c>
      <c r="G86">
        <v>2015</v>
      </c>
      <c r="H86">
        <v>14940.110354</v>
      </c>
      <c r="I86">
        <v>2761768.3671639999</v>
      </c>
      <c r="J86">
        <v>102583.59404712899</v>
      </c>
      <c r="K86">
        <v>68464.443421114396</v>
      </c>
      <c r="L86">
        <v>15960</v>
      </c>
      <c r="M86" s="45">
        <f t="shared" si="3"/>
        <v>1019.8896459999996</v>
      </c>
    </row>
    <row r="87" spans="1:13" ht="15" x14ac:dyDescent="0.25">
      <c r="A87" s="45" t="str">
        <f t="shared" si="2"/>
        <v>B2 referenceFrance2020</v>
      </c>
      <c r="B87">
        <v>5</v>
      </c>
      <c r="C87" t="s">
        <v>0</v>
      </c>
      <c r="D87" t="s">
        <v>140</v>
      </c>
      <c r="E87" t="s">
        <v>83</v>
      </c>
      <c r="F87" t="s">
        <v>112</v>
      </c>
      <c r="G87">
        <v>2020</v>
      </c>
      <c r="H87">
        <v>15038.109613000001</v>
      </c>
      <c r="I87">
        <v>2893715.8673149999</v>
      </c>
      <c r="J87">
        <v>98898.498508499906</v>
      </c>
      <c r="K87">
        <v>72508.998473932006</v>
      </c>
      <c r="L87">
        <v>16163</v>
      </c>
      <c r="M87" s="45">
        <f t="shared" si="3"/>
        <v>1124.8903869999995</v>
      </c>
    </row>
    <row r="88" spans="1:13" ht="15" x14ac:dyDescent="0.25">
      <c r="A88" s="45" t="str">
        <f t="shared" si="2"/>
        <v>B2 referenceFrance2025</v>
      </c>
      <c r="B88">
        <v>5</v>
      </c>
      <c r="C88" t="s">
        <v>0</v>
      </c>
      <c r="D88" t="s">
        <v>140</v>
      </c>
      <c r="E88" t="s">
        <v>83</v>
      </c>
      <c r="F88" t="s">
        <v>112</v>
      </c>
      <c r="G88">
        <v>2025</v>
      </c>
      <c r="H88">
        <v>15136.106245000001</v>
      </c>
      <c r="I88">
        <v>2996828.5411660001</v>
      </c>
      <c r="J88">
        <v>99002.614902754794</v>
      </c>
      <c r="K88">
        <v>78380.079398255693</v>
      </c>
      <c r="L88">
        <v>16366</v>
      </c>
      <c r="M88" s="45">
        <f t="shared" si="3"/>
        <v>1229.8937549999991</v>
      </c>
    </row>
    <row r="89" spans="1:13" ht="15" x14ac:dyDescent="0.25">
      <c r="A89" s="45" t="str">
        <f t="shared" si="2"/>
        <v>B2 referenceFrance2030</v>
      </c>
      <c r="B89">
        <v>5</v>
      </c>
      <c r="C89" t="s">
        <v>0</v>
      </c>
      <c r="D89" t="s">
        <v>140</v>
      </c>
      <c r="E89" t="s">
        <v>83</v>
      </c>
      <c r="F89" t="s">
        <v>112</v>
      </c>
      <c r="G89">
        <v>2030</v>
      </c>
      <c r="H89">
        <v>15234.109662000001</v>
      </c>
      <c r="I89">
        <v>3103379.3414340001</v>
      </c>
      <c r="J89">
        <v>100105.438543568</v>
      </c>
      <c r="K89">
        <v>78795.2781200795</v>
      </c>
      <c r="L89">
        <v>16569</v>
      </c>
      <c r="M89" s="45">
        <f t="shared" si="3"/>
        <v>1334.8903379999992</v>
      </c>
    </row>
    <row r="90" spans="1:13" ht="15" x14ac:dyDescent="0.25">
      <c r="A90" s="45" t="str">
        <f t="shared" si="2"/>
        <v>B2 referenceGreece2010</v>
      </c>
      <c r="B90">
        <v>5</v>
      </c>
      <c r="C90" t="s">
        <v>0</v>
      </c>
      <c r="D90" t="s">
        <v>141</v>
      </c>
      <c r="E90" t="s">
        <v>85</v>
      </c>
      <c r="F90" t="s">
        <v>111</v>
      </c>
      <c r="G90">
        <v>2010</v>
      </c>
      <c r="H90">
        <v>3594.667481</v>
      </c>
      <c r="I90">
        <v>171731.148438</v>
      </c>
      <c r="J90">
        <v>0</v>
      </c>
      <c r="K90">
        <v>0</v>
      </c>
      <c r="L90">
        <v>3903</v>
      </c>
      <c r="M90" s="45">
        <f t="shared" si="3"/>
        <v>308.33251900000005</v>
      </c>
    </row>
    <row r="91" spans="1:13" ht="15" x14ac:dyDescent="0.25">
      <c r="A91" s="45" t="str">
        <f t="shared" si="2"/>
        <v>B2 referenceGreece2015</v>
      </c>
      <c r="B91">
        <v>5</v>
      </c>
      <c r="C91" t="s">
        <v>0</v>
      </c>
      <c r="D91" t="s">
        <v>141</v>
      </c>
      <c r="E91" t="s">
        <v>85</v>
      </c>
      <c r="F91" t="s">
        <v>111</v>
      </c>
      <c r="G91">
        <v>2015</v>
      </c>
      <c r="H91">
        <v>3733.7379150000002</v>
      </c>
      <c r="I91">
        <v>174336.15625</v>
      </c>
      <c r="J91">
        <v>4628.2919540613202</v>
      </c>
      <c r="K91">
        <v>4107.2911781736002</v>
      </c>
      <c r="L91">
        <v>4054</v>
      </c>
      <c r="M91" s="45">
        <f t="shared" si="3"/>
        <v>320.26208499999984</v>
      </c>
    </row>
    <row r="92" spans="1:13" ht="15" x14ac:dyDescent="0.25">
      <c r="A92" s="45" t="str">
        <f t="shared" si="2"/>
        <v>B2 referenceGreece2020</v>
      </c>
      <c r="B92">
        <v>5</v>
      </c>
      <c r="C92" t="s">
        <v>0</v>
      </c>
      <c r="D92" t="s">
        <v>141</v>
      </c>
      <c r="E92" t="s">
        <v>85</v>
      </c>
      <c r="F92" t="s">
        <v>111</v>
      </c>
      <c r="G92">
        <v>2020</v>
      </c>
      <c r="H92">
        <v>3872.808716</v>
      </c>
      <c r="I92">
        <v>172393.828125</v>
      </c>
      <c r="J92">
        <v>4223.0029904152998</v>
      </c>
      <c r="K92">
        <v>4611.4692986527898</v>
      </c>
      <c r="L92">
        <v>4205</v>
      </c>
      <c r="M92" s="45">
        <f t="shared" si="3"/>
        <v>332.191284</v>
      </c>
    </row>
    <row r="93" spans="1:13" ht="15" x14ac:dyDescent="0.25">
      <c r="A93" s="45" t="str">
        <f t="shared" si="2"/>
        <v>B2 referenceGreece2025</v>
      </c>
      <c r="B93">
        <v>5</v>
      </c>
      <c r="C93" t="s">
        <v>0</v>
      </c>
      <c r="D93" t="s">
        <v>141</v>
      </c>
      <c r="E93" t="s">
        <v>85</v>
      </c>
      <c r="F93" t="s">
        <v>111</v>
      </c>
      <c r="G93">
        <v>2025</v>
      </c>
      <c r="H93">
        <v>4011.8797599999998</v>
      </c>
      <c r="I93">
        <v>172632.90625</v>
      </c>
      <c r="J93">
        <v>4753.2069376920799</v>
      </c>
      <c r="K93">
        <v>4705.3925368400896</v>
      </c>
      <c r="L93">
        <v>4356</v>
      </c>
      <c r="M93" s="45">
        <f t="shared" si="3"/>
        <v>344.12024000000019</v>
      </c>
    </row>
    <row r="94" spans="1:13" ht="15" x14ac:dyDescent="0.25">
      <c r="A94" s="45" t="str">
        <f t="shared" si="2"/>
        <v>B2 referenceGreece2030</v>
      </c>
      <c r="B94">
        <v>5</v>
      </c>
      <c r="C94" t="s">
        <v>0</v>
      </c>
      <c r="D94" t="s">
        <v>141</v>
      </c>
      <c r="E94" t="s">
        <v>85</v>
      </c>
      <c r="F94" t="s">
        <v>111</v>
      </c>
      <c r="G94">
        <v>2030</v>
      </c>
      <c r="H94">
        <v>4150.9509280000002</v>
      </c>
      <c r="I94">
        <v>174135.75</v>
      </c>
      <c r="J94">
        <v>4862.7542289786597</v>
      </c>
      <c r="K94">
        <v>4562.1837831078901</v>
      </c>
      <c r="L94">
        <v>4507</v>
      </c>
      <c r="M94" s="45">
        <f t="shared" si="3"/>
        <v>356.0490719999998</v>
      </c>
    </row>
    <row r="95" spans="1:13" ht="15" x14ac:dyDescent="0.25">
      <c r="A95" s="45" t="str">
        <f t="shared" si="2"/>
        <v>B2 referenceCroatia2005</v>
      </c>
      <c r="B95">
        <v>5</v>
      </c>
      <c r="C95" t="s">
        <v>0</v>
      </c>
      <c r="D95" t="s">
        <v>142</v>
      </c>
      <c r="E95" t="s">
        <v>77</v>
      </c>
      <c r="F95" t="s">
        <v>111</v>
      </c>
      <c r="G95">
        <v>2005</v>
      </c>
      <c r="H95">
        <v>1745.0332960000001</v>
      </c>
      <c r="I95">
        <v>209383.419845</v>
      </c>
      <c r="J95">
        <v>6206.3378604412201</v>
      </c>
      <c r="K95">
        <v>4531.78498537634</v>
      </c>
      <c r="L95">
        <v>1903</v>
      </c>
      <c r="M95" s="45">
        <f t="shared" si="3"/>
        <v>157.96670399999994</v>
      </c>
    </row>
    <row r="96" spans="1:13" ht="15" x14ac:dyDescent="0.25">
      <c r="A96" s="45" t="str">
        <f t="shared" si="2"/>
        <v>B2 referenceCroatia2010</v>
      </c>
      <c r="B96">
        <v>5</v>
      </c>
      <c r="C96" t="s">
        <v>0</v>
      </c>
      <c r="D96" t="s">
        <v>142</v>
      </c>
      <c r="E96" t="s">
        <v>77</v>
      </c>
      <c r="F96" t="s">
        <v>111</v>
      </c>
      <c r="G96">
        <v>2010</v>
      </c>
      <c r="H96">
        <v>1741.0338959999999</v>
      </c>
      <c r="I96">
        <v>205381.31426700001</v>
      </c>
      <c r="J96">
        <v>6207.0810836362298</v>
      </c>
      <c r="K96">
        <v>7007.5020404301104</v>
      </c>
      <c r="L96">
        <v>1920</v>
      </c>
      <c r="M96" s="45">
        <f t="shared" si="3"/>
        <v>178.96610400000009</v>
      </c>
    </row>
    <row r="97" spans="1:13" ht="15" x14ac:dyDescent="0.25">
      <c r="A97" s="45" t="str">
        <f t="shared" si="2"/>
        <v>B2 referenceCroatia2015</v>
      </c>
      <c r="B97">
        <v>5</v>
      </c>
      <c r="C97" t="s">
        <v>0</v>
      </c>
      <c r="D97" t="s">
        <v>142</v>
      </c>
      <c r="E97" t="s">
        <v>77</v>
      </c>
      <c r="F97" t="s">
        <v>111</v>
      </c>
      <c r="G97">
        <v>2015</v>
      </c>
      <c r="H97">
        <v>1737.032923</v>
      </c>
      <c r="I97">
        <v>202818.29572600001</v>
      </c>
      <c r="J97">
        <v>6521.36461078293</v>
      </c>
      <c r="K97">
        <v>7033.9687477419302</v>
      </c>
      <c r="L97">
        <v>1937</v>
      </c>
      <c r="M97" s="45">
        <f t="shared" si="3"/>
        <v>199.96707700000002</v>
      </c>
    </row>
    <row r="98" spans="1:13" ht="15" x14ac:dyDescent="0.25">
      <c r="A98" s="45" t="str">
        <f t="shared" si="2"/>
        <v>B2 referenceCroatia2020</v>
      </c>
      <c r="B98">
        <v>5</v>
      </c>
      <c r="C98" t="s">
        <v>0</v>
      </c>
      <c r="D98" t="s">
        <v>142</v>
      </c>
      <c r="E98" t="s">
        <v>77</v>
      </c>
      <c r="F98" t="s">
        <v>111</v>
      </c>
      <c r="G98">
        <v>2020</v>
      </c>
      <c r="H98">
        <v>1733.033623</v>
      </c>
      <c r="I98">
        <v>201110.64299600001</v>
      </c>
      <c r="J98">
        <v>6720.5172092560397</v>
      </c>
      <c r="K98">
        <v>7062.0479965591403</v>
      </c>
      <c r="L98">
        <v>1954</v>
      </c>
      <c r="M98" s="45">
        <f t="shared" si="3"/>
        <v>220.96637699999997</v>
      </c>
    </row>
    <row r="99" spans="1:13" ht="15" x14ac:dyDescent="0.25">
      <c r="A99" s="45" t="str">
        <f t="shared" si="2"/>
        <v>B2 referenceCroatia2025</v>
      </c>
      <c r="B99">
        <v>5</v>
      </c>
      <c r="C99" t="s">
        <v>0</v>
      </c>
      <c r="D99" t="s">
        <v>142</v>
      </c>
      <c r="E99" t="s">
        <v>77</v>
      </c>
      <c r="F99" t="s">
        <v>111</v>
      </c>
      <c r="G99">
        <v>2025</v>
      </c>
      <c r="H99">
        <v>1729.0335250000001</v>
      </c>
      <c r="I99">
        <v>200293.25923699999</v>
      </c>
      <c r="J99">
        <v>6814.7667320829696</v>
      </c>
      <c r="K99">
        <v>6978.2436991397799</v>
      </c>
      <c r="L99">
        <v>1971</v>
      </c>
      <c r="M99" s="45">
        <f t="shared" si="3"/>
        <v>241.96647499999995</v>
      </c>
    </row>
    <row r="100" spans="1:13" ht="15" x14ac:dyDescent="0.25">
      <c r="A100" s="45" t="str">
        <f t="shared" si="2"/>
        <v>B2 referenceCroatia2030</v>
      </c>
      <c r="B100">
        <v>5</v>
      </c>
      <c r="C100" t="s">
        <v>0</v>
      </c>
      <c r="D100" t="s">
        <v>142</v>
      </c>
      <c r="E100" t="s">
        <v>77</v>
      </c>
      <c r="F100" t="s">
        <v>111</v>
      </c>
      <c r="G100">
        <v>2030</v>
      </c>
      <c r="H100">
        <v>1725.0334539999999</v>
      </c>
      <c r="I100">
        <v>199847.25316600001</v>
      </c>
      <c r="J100">
        <v>6829.0935839553604</v>
      </c>
      <c r="K100">
        <v>6918.2949384946196</v>
      </c>
      <c r="L100">
        <v>1988</v>
      </c>
      <c r="M100" s="45">
        <f t="shared" si="3"/>
        <v>262.96654600000011</v>
      </c>
    </row>
    <row r="101" spans="1:13" ht="15" x14ac:dyDescent="0.25">
      <c r="A101" s="45" t="str">
        <f t="shared" si="2"/>
        <v>B2 referenceHungary2005</v>
      </c>
      <c r="B101">
        <v>5</v>
      </c>
      <c r="C101" t="s">
        <v>0</v>
      </c>
      <c r="D101" t="s">
        <v>143</v>
      </c>
      <c r="E101" t="s">
        <v>86</v>
      </c>
      <c r="F101" t="s">
        <v>113</v>
      </c>
      <c r="G101">
        <v>2005</v>
      </c>
      <c r="H101">
        <v>1684.347078</v>
      </c>
      <c r="I101">
        <v>316529.21993299999</v>
      </c>
      <c r="J101">
        <v>0</v>
      </c>
      <c r="K101">
        <v>0</v>
      </c>
      <c r="L101">
        <v>1983</v>
      </c>
      <c r="M101" s="45">
        <f t="shared" si="3"/>
        <v>298.65292199999999</v>
      </c>
    </row>
    <row r="102" spans="1:13" ht="15" x14ac:dyDescent="0.25">
      <c r="A102" s="45" t="str">
        <f t="shared" si="2"/>
        <v>B2 referenceHungary2010</v>
      </c>
      <c r="B102">
        <v>5</v>
      </c>
      <c r="C102" t="s">
        <v>0</v>
      </c>
      <c r="D102" t="s">
        <v>143</v>
      </c>
      <c r="E102" t="s">
        <v>86</v>
      </c>
      <c r="F102" t="s">
        <v>113</v>
      </c>
      <c r="G102">
        <v>2010</v>
      </c>
      <c r="H102">
        <v>1726.3471850000001</v>
      </c>
      <c r="I102">
        <v>331174.98233500001</v>
      </c>
      <c r="J102">
        <v>12089.0465434006</v>
      </c>
      <c r="K102">
        <v>9159.8935257875492</v>
      </c>
      <c r="L102">
        <v>2039</v>
      </c>
      <c r="M102" s="45">
        <f t="shared" si="3"/>
        <v>312.65281499999992</v>
      </c>
    </row>
    <row r="103" spans="1:13" ht="15" x14ac:dyDescent="0.25">
      <c r="A103" s="45" t="str">
        <f t="shared" si="2"/>
        <v>B2 referenceHungary2015</v>
      </c>
      <c r="B103">
        <v>5</v>
      </c>
      <c r="C103" t="s">
        <v>0</v>
      </c>
      <c r="D103" t="s">
        <v>143</v>
      </c>
      <c r="E103" t="s">
        <v>86</v>
      </c>
      <c r="F103" t="s">
        <v>113</v>
      </c>
      <c r="G103">
        <v>2015</v>
      </c>
      <c r="H103">
        <v>1768.347133</v>
      </c>
      <c r="I103">
        <v>339723.99764900003</v>
      </c>
      <c r="J103">
        <v>12336.470585450101</v>
      </c>
      <c r="K103">
        <v>10626.667255201501</v>
      </c>
      <c r="L103">
        <v>2095</v>
      </c>
      <c r="M103" s="45">
        <f t="shared" si="3"/>
        <v>326.65286700000001</v>
      </c>
    </row>
    <row r="104" spans="1:13" ht="15" x14ac:dyDescent="0.25">
      <c r="A104" s="45" t="str">
        <f t="shared" si="2"/>
        <v>B2 referenceHungary2020</v>
      </c>
      <c r="B104">
        <v>5</v>
      </c>
      <c r="C104" t="s">
        <v>0</v>
      </c>
      <c r="D104" t="s">
        <v>143</v>
      </c>
      <c r="E104" t="s">
        <v>86</v>
      </c>
      <c r="F104" t="s">
        <v>113</v>
      </c>
      <c r="G104">
        <v>2020</v>
      </c>
      <c r="H104">
        <v>1810.3470480000001</v>
      </c>
      <c r="I104">
        <v>344665.13597599999</v>
      </c>
      <c r="J104">
        <v>12600.061292390101</v>
      </c>
      <c r="K104">
        <v>11611.832958315001</v>
      </c>
      <c r="L104">
        <v>2151</v>
      </c>
      <c r="M104" s="45">
        <f t="shared" si="3"/>
        <v>340.65295199999991</v>
      </c>
    </row>
    <row r="105" spans="1:13" ht="15" x14ac:dyDescent="0.25">
      <c r="A105" s="45" t="str">
        <f t="shared" si="2"/>
        <v>B2 referenceHungary2025</v>
      </c>
      <c r="B105">
        <v>5</v>
      </c>
      <c r="C105" t="s">
        <v>0</v>
      </c>
      <c r="D105" t="s">
        <v>143</v>
      </c>
      <c r="E105" t="s">
        <v>86</v>
      </c>
      <c r="F105" t="s">
        <v>113</v>
      </c>
      <c r="G105">
        <v>2025</v>
      </c>
      <c r="H105">
        <v>1852.3470600000001</v>
      </c>
      <c r="I105">
        <v>353178.14462500002</v>
      </c>
      <c r="J105">
        <v>12916.8233160049</v>
      </c>
      <c r="K105">
        <v>11214.2212901648</v>
      </c>
      <c r="L105">
        <v>2207</v>
      </c>
      <c r="M105" s="45">
        <f t="shared" si="3"/>
        <v>354.65293999999994</v>
      </c>
    </row>
    <row r="106" spans="1:13" ht="15" x14ac:dyDescent="0.25">
      <c r="A106" s="45" t="str">
        <f t="shared" si="2"/>
        <v>B2 referenceHungary2030</v>
      </c>
      <c r="B106">
        <v>5</v>
      </c>
      <c r="C106" t="s">
        <v>0</v>
      </c>
      <c r="D106" t="s">
        <v>143</v>
      </c>
      <c r="E106" t="s">
        <v>86</v>
      </c>
      <c r="F106" t="s">
        <v>113</v>
      </c>
      <c r="G106">
        <v>2030</v>
      </c>
      <c r="H106">
        <v>1894.3468350000001</v>
      </c>
      <c r="I106">
        <v>361857.963254</v>
      </c>
      <c r="J106">
        <v>13091.4438316141</v>
      </c>
      <c r="K106">
        <v>11355.4796188645</v>
      </c>
      <c r="L106">
        <v>2263</v>
      </c>
      <c r="M106" s="45">
        <f t="shared" si="3"/>
        <v>368.65316499999994</v>
      </c>
    </row>
    <row r="107" spans="1:13" ht="15" x14ac:dyDescent="0.25">
      <c r="A107" s="45" t="str">
        <f t="shared" si="2"/>
        <v>B2 referenceIreland2005</v>
      </c>
      <c r="B107">
        <v>5</v>
      </c>
      <c r="C107" t="s">
        <v>0</v>
      </c>
      <c r="D107" t="s">
        <v>144</v>
      </c>
      <c r="E107" t="s">
        <v>88</v>
      </c>
      <c r="F107" t="s">
        <v>112</v>
      </c>
      <c r="G107">
        <v>2005</v>
      </c>
      <c r="H107">
        <v>656.28715699999998</v>
      </c>
      <c r="I107">
        <v>73694.340333</v>
      </c>
      <c r="J107">
        <v>0</v>
      </c>
      <c r="K107">
        <v>0</v>
      </c>
      <c r="L107">
        <v>669</v>
      </c>
      <c r="M107" s="45">
        <f t="shared" si="3"/>
        <v>12.712843000000021</v>
      </c>
    </row>
    <row r="108" spans="1:13" ht="15" x14ac:dyDescent="0.25">
      <c r="A108" s="45" t="str">
        <f t="shared" si="2"/>
        <v>B2 referenceIreland2010</v>
      </c>
      <c r="B108">
        <v>5</v>
      </c>
      <c r="C108" t="s">
        <v>0</v>
      </c>
      <c r="D108" t="s">
        <v>144</v>
      </c>
      <c r="E108" t="s">
        <v>88</v>
      </c>
      <c r="F108" t="s">
        <v>112</v>
      </c>
      <c r="G108">
        <v>2010</v>
      </c>
      <c r="H108">
        <v>715.14709400000004</v>
      </c>
      <c r="I108">
        <v>88348.502686000007</v>
      </c>
      <c r="J108">
        <v>5460.0894808376697</v>
      </c>
      <c r="K108">
        <v>2529.2566121547002</v>
      </c>
      <c r="L108">
        <v>729</v>
      </c>
      <c r="M108" s="45">
        <f t="shared" si="3"/>
        <v>13.852905999999962</v>
      </c>
    </row>
    <row r="109" spans="1:13" ht="15" x14ac:dyDescent="0.25">
      <c r="A109" s="45" t="str">
        <f t="shared" si="2"/>
        <v>B2 referenceIreland2015</v>
      </c>
      <c r="B109">
        <v>5</v>
      </c>
      <c r="C109" t="s">
        <v>0</v>
      </c>
      <c r="D109" t="s">
        <v>144</v>
      </c>
      <c r="E109" t="s">
        <v>88</v>
      </c>
      <c r="F109" t="s">
        <v>112</v>
      </c>
      <c r="G109">
        <v>2015</v>
      </c>
      <c r="H109">
        <v>774.007293</v>
      </c>
      <c r="I109">
        <v>105297.831299</v>
      </c>
      <c r="J109">
        <v>6124.5719060066003</v>
      </c>
      <c r="K109">
        <v>2734.70639690608</v>
      </c>
      <c r="L109">
        <v>789</v>
      </c>
      <c r="M109" s="45">
        <f t="shared" si="3"/>
        <v>14.992706999999996</v>
      </c>
    </row>
    <row r="110" spans="1:13" ht="15" x14ac:dyDescent="0.25">
      <c r="A110" s="45" t="str">
        <f t="shared" si="2"/>
        <v>B2 referenceIreland2020</v>
      </c>
      <c r="B110">
        <v>5</v>
      </c>
      <c r="C110" t="s">
        <v>0</v>
      </c>
      <c r="D110" t="s">
        <v>144</v>
      </c>
      <c r="E110" t="s">
        <v>88</v>
      </c>
      <c r="F110" t="s">
        <v>112</v>
      </c>
      <c r="G110">
        <v>2020</v>
      </c>
      <c r="H110">
        <v>832.86733200000003</v>
      </c>
      <c r="I110">
        <v>121749.861206</v>
      </c>
      <c r="J110">
        <v>6712.8573628919003</v>
      </c>
      <c r="K110">
        <v>3422.4509683977899</v>
      </c>
      <c r="L110">
        <v>849</v>
      </c>
      <c r="M110" s="45">
        <f t="shared" si="3"/>
        <v>16.132667999999967</v>
      </c>
    </row>
    <row r="111" spans="1:13" ht="15" x14ac:dyDescent="0.25">
      <c r="A111" s="45" t="str">
        <f t="shared" si="2"/>
        <v>B2 referenceIreland2025</v>
      </c>
      <c r="B111">
        <v>5</v>
      </c>
      <c r="C111" t="s">
        <v>0</v>
      </c>
      <c r="D111" t="s">
        <v>144</v>
      </c>
      <c r="E111" t="s">
        <v>88</v>
      </c>
      <c r="F111" t="s">
        <v>112</v>
      </c>
      <c r="G111">
        <v>2025</v>
      </c>
      <c r="H111">
        <v>891.72714800000006</v>
      </c>
      <c r="I111">
        <v>139639.28198299999</v>
      </c>
      <c r="J111">
        <v>7156.7390006017604</v>
      </c>
      <c r="K111">
        <v>3578.85490850829</v>
      </c>
      <c r="L111">
        <v>909</v>
      </c>
      <c r="M111" s="45">
        <f t="shared" si="3"/>
        <v>17.272851999999943</v>
      </c>
    </row>
    <row r="112" spans="1:13" ht="15" x14ac:dyDescent="0.25">
      <c r="A112" s="45" t="str">
        <f t="shared" si="2"/>
        <v>B2 referenceIreland2030</v>
      </c>
      <c r="B112">
        <v>5</v>
      </c>
      <c r="C112" t="s">
        <v>0</v>
      </c>
      <c r="D112" t="s">
        <v>144</v>
      </c>
      <c r="E112" t="s">
        <v>88</v>
      </c>
      <c r="F112" t="s">
        <v>112</v>
      </c>
      <c r="G112">
        <v>2030</v>
      </c>
      <c r="H112">
        <v>950.58729200000005</v>
      </c>
      <c r="I112">
        <v>153510.36706700001</v>
      </c>
      <c r="J112">
        <v>6940.0129819593203</v>
      </c>
      <c r="K112">
        <v>4165.7962391160199</v>
      </c>
      <c r="L112">
        <v>969</v>
      </c>
      <c r="M112" s="45">
        <f t="shared" si="3"/>
        <v>18.412707999999952</v>
      </c>
    </row>
    <row r="113" spans="1:13" ht="15" x14ac:dyDescent="0.25">
      <c r="A113" s="45" t="str">
        <f t="shared" si="2"/>
        <v>B2 referenceItaly2005</v>
      </c>
      <c r="B113">
        <v>5</v>
      </c>
      <c r="C113" t="s">
        <v>0</v>
      </c>
      <c r="D113" t="s">
        <v>145</v>
      </c>
      <c r="E113" t="s">
        <v>89</v>
      </c>
      <c r="F113" t="s">
        <v>115</v>
      </c>
      <c r="G113">
        <v>2005</v>
      </c>
      <c r="H113">
        <v>7741.3993549999996</v>
      </c>
      <c r="I113">
        <v>1133765.480217</v>
      </c>
      <c r="J113">
        <v>0</v>
      </c>
      <c r="K113">
        <v>0</v>
      </c>
      <c r="L113">
        <v>8759</v>
      </c>
      <c r="M113" s="45">
        <f t="shared" si="3"/>
        <v>1017.6006450000004</v>
      </c>
    </row>
    <row r="114" spans="1:13" ht="15" x14ac:dyDescent="0.25">
      <c r="A114" s="45" t="str">
        <f t="shared" si="2"/>
        <v>B2 referenceItaly2010</v>
      </c>
      <c r="B114">
        <v>5</v>
      </c>
      <c r="C114" t="s">
        <v>0</v>
      </c>
      <c r="D114" t="s">
        <v>145</v>
      </c>
      <c r="E114" t="s">
        <v>89</v>
      </c>
      <c r="F114" t="s">
        <v>115</v>
      </c>
      <c r="G114">
        <v>2010</v>
      </c>
      <c r="H114">
        <v>8086.0721579999999</v>
      </c>
      <c r="I114">
        <v>1234197.719697</v>
      </c>
      <c r="J114">
        <v>30354.161530598602</v>
      </c>
      <c r="K114">
        <v>10267.7145298543</v>
      </c>
      <c r="L114">
        <v>9149</v>
      </c>
      <c r="M114" s="45">
        <f t="shared" si="3"/>
        <v>1062.9278420000001</v>
      </c>
    </row>
    <row r="115" spans="1:13" ht="15" x14ac:dyDescent="0.25">
      <c r="A115" s="45" t="str">
        <f t="shared" si="2"/>
        <v>B2 referenceItaly2015</v>
      </c>
      <c r="B115">
        <v>5</v>
      </c>
      <c r="C115" t="s">
        <v>0</v>
      </c>
      <c r="D115" t="s">
        <v>145</v>
      </c>
      <c r="E115" t="s">
        <v>89</v>
      </c>
      <c r="F115" t="s">
        <v>115</v>
      </c>
      <c r="G115">
        <v>2015</v>
      </c>
      <c r="H115">
        <v>8430.7452720000001</v>
      </c>
      <c r="I115">
        <v>1334513.7440780001</v>
      </c>
      <c r="J115">
        <v>30829.809996608299</v>
      </c>
      <c r="K115">
        <v>10766.605835091899</v>
      </c>
      <c r="L115">
        <v>9539</v>
      </c>
      <c r="M115" s="45">
        <f t="shared" si="3"/>
        <v>1108.2547279999999</v>
      </c>
    </row>
    <row r="116" spans="1:13" ht="15" x14ac:dyDescent="0.25">
      <c r="A116" s="45" t="str">
        <f t="shared" si="2"/>
        <v>B2 referenceItaly2020</v>
      </c>
      <c r="B116">
        <v>5</v>
      </c>
      <c r="C116" t="s">
        <v>0</v>
      </c>
      <c r="D116" t="s">
        <v>145</v>
      </c>
      <c r="E116" t="s">
        <v>89</v>
      </c>
      <c r="F116" t="s">
        <v>115</v>
      </c>
      <c r="G116">
        <v>2020</v>
      </c>
      <c r="H116">
        <v>8775.4187149999998</v>
      </c>
      <c r="I116">
        <v>1434094.2305759999</v>
      </c>
      <c r="J116">
        <v>31169.6117552834</v>
      </c>
      <c r="K116">
        <v>11253.515092082</v>
      </c>
      <c r="L116">
        <v>9929</v>
      </c>
      <c r="M116" s="45">
        <f t="shared" si="3"/>
        <v>1153.5812850000002</v>
      </c>
    </row>
    <row r="117" spans="1:13" ht="15" x14ac:dyDescent="0.25">
      <c r="A117" s="45" t="str">
        <f t="shared" si="2"/>
        <v>B2 referenceItaly2025</v>
      </c>
      <c r="B117">
        <v>5</v>
      </c>
      <c r="C117" t="s">
        <v>0</v>
      </c>
      <c r="D117" t="s">
        <v>145</v>
      </c>
      <c r="E117" t="s">
        <v>89</v>
      </c>
      <c r="F117" t="s">
        <v>115</v>
      </c>
      <c r="G117">
        <v>2025</v>
      </c>
      <c r="H117">
        <v>9120.0917300000001</v>
      </c>
      <c r="I117">
        <v>1537176.2459499999</v>
      </c>
      <c r="J117">
        <v>32424.640042528099</v>
      </c>
      <c r="K117">
        <v>11808.237816266201</v>
      </c>
      <c r="L117">
        <v>10319</v>
      </c>
      <c r="M117" s="45">
        <f t="shared" si="3"/>
        <v>1198.9082699999999</v>
      </c>
    </row>
    <row r="118" spans="1:13" ht="15" x14ac:dyDescent="0.25">
      <c r="A118" s="45" t="str">
        <f t="shared" si="2"/>
        <v>B2 referenceItaly2030</v>
      </c>
      <c r="B118">
        <v>5</v>
      </c>
      <c r="C118" t="s">
        <v>0</v>
      </c>
      <c r="D118" t="s">
        <v>145</v>
      </c>
      <c r="E118" t="s">
        <v>89</v>
      </c>
      <c r="F118" t="s">
        <v>115</v>
      </c>
      <c r="G118">
        <v>2030</v>
      </c>
      <c r="H118">
        <v>9464.7650990000002</v>
      </c>
      <c r="I118">
        <v>1641577.0800640001</v>
      </c>
      <c r="J118">
        <v>33696.9385815735</v>
      </c>
      <c r="K118">
        <v>12816.772663433399</v>
      </c>
      <c r="L118">
        <v>10709</v>
      </c>
      <c r="M118" s="45">
        <f t="shared" si="3"/>
        <v>1244.2349009999998</v>
      </c>
    </row>
    <row r="119" spans="1:13" ht="15" x14ac:dyDescent="0.25">
      <c r="A119" s="45" t="str">
        <f t="shared" si="2"/>
        <v>B2 referenceLithuania2005</v>
      </c>
      <c r="B119">
        <v>5</v>
      </c>
      <c r="C119" t="s">
        <v>0</v>
      </c>
      <c r="D119" t="s">
        <v>146</v>
      </c>
      <c r="E119" t="s">
        <v>91</v>
      </c>
      <c r="F119" t="s">
        <v>114</v>
      </c>
      <c r="G119">
        <v>2005</v>
      </c>
      <c r="H119">
        <v>1834.9576119999999</v>
      </c>
      <c r="I119">
        <v>341016.436407</v>
      </c>
      <c r="J119">
        <v>10532.678776316299</v>
      </c>
      <c r="K119">
        <v>7973.0826117647102</v>
      </c>
      <c r="L119">
        <v>2121</v>
      </c>
      <c r="M119" s="45">
        <f t="shared" si="3"/>
        <v>286.04238800000007</v>
      </c>
    </row>
    <row r="120" spans="1:13" ht="15" x14ac:dyDescent="0.25">
      <c r="A120" s="45" t="str">
        <f t="shared" si="2"/>
        <v>B2 referenceLithuania2010</v>
      </c>
      <c r="B120">
        <v>5</v>
      </c>
      <c r="C120" t="s">
        <v>0</v>
      </c>
      <c r="D120" t="s">
        <v>146</v>
      </c>
      <c r="E120" t="s">
        <v>91</v>
      </c>
      <c r="F120" t="s">
        <v>114</v>
      </c>
      <c r="G120">
        <v>2010</v>
      </c>
      <c r="H120">
        <v>1874.957776</v>
      </c>
      <c r="I120">
        <v>347246.90220999997</v>
      </c>
      <c r="J120">
        <v>10724.8934271773</v>
      </c>
      <c r="K120">
        <v>9478.8004778823597</v>
      </c>
      <c r="L120">
        <v>2165</v>
      </c>
      <c r="M120" s="45">
        <f t="shared" si="3"/>
        <v>290.04222400000003</v>
      </c>
    </row>
    <row r="121" spans="1:13" ht="15" x14ac:dyDescent="0.25">
      <c r="A121" s="45" t="str">
        <f t="shared" si="2"/>
        <v>B2 referenceLithuania2015</v>
      </c>
      <c r="B121">
        <v>5</v>
      </c>
      <c r="C121" t="s">
        <v>0</v>
      </c>
      <c r="D121" t="s">
        <v>146</v>
      </c>
      <c r="E121" t="s">
        <v>91</v>
      </c>
      <c r="F121" t="s">
        <v>114</v>
      </c>
      <c r="G121">
        <v>2015</v>
      </c>
      <c r="H121">
        <v>1914.9573800000001</v>
      </c>
      <c r="I121">
        <v>352633.37755099998</v>
      </c>
      <c r="J121">
        <v>11125.4802748124</v>
      </c>
      <c r="K121">
        <v>10048.185554588201</v>
      </c>
      <c r="L121">
        <v>2209</v>
      </c>
      <c r="M121" s="45">
        <f t="shared" si="3"/>
        <v>294.04261999999994</v>
      </c>
    </row>
    <row r="122" spans="1:13" ht="15" x14ac:dyDescent="0.25">
      <c r="A122" s="45" t="str">
        <f t="shared" si="2"/>
        <v>B2 referenceLithuania2020</v>
      </c>
      <c r="B122">
        <v>5</v>
      </c>
      <c r="C122" t="s">
        <v>0</v>
      </c>
      <c r="D122" t="s">
        <v>146</v>
      </c>
      <c r="E122" t="s">
        <v>91</v>
      </c>
      <c r="F122" t="s">
        <v>114</v>
      </c>
      <c r="G122">
        <v>2020</v>
      </c>
      <c r="H122">
        <v>1954.95677</v>
      </c>
      <c r="I122">
        <v>360869.73133799998</v>
      </c>
      <c r="J122">
        <v>11398.236790720401</v>
      </c>
      <c r="K122">
        <v>9750.9663091764705</v>
      </c>
      <c r="L122">
        <v>2253</v>
      </c>
      <c r="M122" s="45">
        <f t="shared" si="3"/>
        <v>298.04322999999999</v>
      </c>
    </row>
    <row r="123" spans="1:13" ht="15" x14ac:dyDescent="0.25">
      <c r="A123" s="45" t="str">
        <f t="shared" si="2"/>
        <v>B2 referenceLithuania2025</v>
      </c>
      <c r="B123">
        <v>5</v>
      </c>
      <c r="C123" t="s">
        <v>0</v>
      </c>
      <c r="D123" t="s">
        <v>146</v>
      </c>
      <c r="E123" t="s">
        <v>91</v>
      </c>
      <c r="F123" t="s">
        <v>114</v>
      </c>
      <c r="G123">
        <v>2025</v>
      </c>
      <c r="H123">
        <v>1994.956813</v>
      </c>
      <c r="I123">
        <v>366254.00517399999</v>
      </c>
      <c r="J123">
        <v>11449.2111036391</v>
      </c>
      <c r="K123">
        <v>10372.3562557647</v>
      </c>
      <c r="L123">
        <v>2297</v>
      </c>
      <c r="M123" s="45">
        <f t="shared" si="3"/>
        <v>302.04318699999999</v>
      </c>
    </row>
    <row r="124" spans="1:13" ht="15" x14ac:dyDescent="0.25">
      <c r="A124" s="45" t="str">
        <f t="shared" si="2"/>
        <v>B2 referenceLithuania2030</v>
      </c>
      <c r="B124">
        <v>5</v>
      </c>
      <c r="C124" t="s">
        <v>0</v>
      </c>
      <c r="D124" t="s">
        <v>146</v>
      </c>
      <c r="E124" t="s">
        <v>91</v>
      </c>
      <c r="F124" t="s">
        <v>114</v>
      </c>
      <c r="G124">
        <v>2030</v>
      </c>
      <c r="H124">
        <v>2034.9570160000001</v>
      </c>
      <c r="I124">
        <v>372254.79595100001</v>
      </c>
      <c r="J124">
        <v>11807.2734362679</v>
      </c>
      <c r="K124">
        <v>10607.115676470599</v>
      </c>
      <c r="L124">
        <v>2341</v>
      </c>
      <c r="M124" s="45">
        <f t="shared" si="3"/>
        <v>306.04298399999993</v>
      </c>
    </row>
    <row r="125" spans="1:13" ht="15" x14ac:dyDescent="0.25">
      <c r="A125" s="45" t="str">
        <f t="shared" si="2"/>
        <v>B2 referenceLuxembourg2005</v>
      </c>
      <c r="B125">
        <v>5</v>
      </c>
      <c r="C125" t="s">
        <v>0</v>
      </c>
      <c r="D125" t="s">
        <v>147</v>
      </c>
      <c r="E125" t="s">
        <v>92</v>
      </c>
      <c r="F125" t="s">
        <v>112</v>
      </c>
      <c r="G125">
        <v>2005</v>
      </c>
      <c r="H125">
        <v>86.103437</v>
      </c>
      <c r="I125">
        <v>36262.814079000003</v>
      </c>
      <c r="J125">
        <v>896.41094530286102</v>
      </c>
      <c r="K125">
        <v>347.47227075575</v>
      </c>
      <c r="L125">
        <v>86.75</v>
      </c>
      <c r="M125" s="45">
        <f t="shared" si="3"/>
        <v>0.64656300000000044</v>
      </c>
    </row>
    <row r="126" spans="1:13" ht="15" x14ac:dyDescent="0.25">
      <c r="A126" s="45" t="str">
        <f t="shared" si="2"/>
        <v>B2 referenceLuxembourg2010</v>
      </c>
      <c r="B126">
        <v>5</v>
      </c>
      <c r="C126" t="s">
        <v>0</v>
      </c>
      <c r="D126" t="s">
        <v>147</v>
      </c>
      <c r="E126" t="s">
        <v>92</v>
      </c>
      <c r="F126" t="s">
        <v>112</v>
      </c>
      <c r="G126">
        <v>2010</v>
      </c>
      <c r="H126">
        <v>86.103480000000005</v>
      </c>
      <c r="I126">
        <v>39399.188491000001</v>
      </c>
      <c r="J126">
        <v>883.948019723436</v>
      </c>
      <c r="K126">
        <v>256.67312850219099</v>
      </c>
      <c r="L126">
        <v>86.75</v>
      </c>
      <c r="M126" s="45">
        <f t="shared" si="3"/>
        <v>0.64651999999999532</v>
      </c>
    </row>
    <row r="127" spans="1:13" ht="15" x14ac:dyDescent="0.25">
      <c r="A127" s="45" t="str">
        <f t="shared" si="2"/>
        <v>B2 referenceLuxembourg2015</v>
      </c>
      <c r="B127">
        <v>5</v>
      </c>
      <c r="C127" t="s">
        <v>0</v>
      </c>
      <c r="D127" t="s">
        <v>147</v>
      </c>
      <c r="E127" t="s">
        <v>92</v>
      </c>
      <c r="F127" t="s">
        <v>112</v>
      </c>
      <c r="G127">
        <v>2015</v>
      </c>
      <c r="H127">
        <v>86.103438999999995</v>
      </c>
      <c r="I127">
        <v>42416.046133999997</v>
      </c>
      <c r="J127">
        <v>890.78714519528296</v>
      </c>
      <c r="K127">
        <v>287.415544309967</v>
      </c>
      <c r="L127">
        <v>86.75</v>
      </c>
      <c r="M127" s="45">
        <f t="shared" si="3"/>
        <v>0.64656100000000549</v>
      </c>
    </row>
    <row r="128" spans="1:13" ht="15" x14ac:dyDescent="0.25">
      <c r="A128" s="45" t="str">
        <f t="shared" si="2"/>
        <v>B2 referenceLuxembourg2020</v>
      </c>
      <c r="B128">
        <v>5</v>
      </c>
      <c r="C128" t="s">
        <v>0</v>
      </c>
      <c r="D128" t="s">
        <v>147</v>
      </c>
      <c r="E128" t="s">
        <v>92</v>
      </c>
      <c r="F128" t="s">
        <v>112</v>
      </c>
      <c r="G128">
        <v>2020</v>
      </c>
      <c r="H128">
        <v>86.103460999999996</v>
      </c>
      <c r="I128">
        <v>45420.011139000002</v>
      </c>
      <c r="J128">
        <v>907.10871799722895</v>
      </c>
      <c r="K128">
        <v>306.315772664294</v>
      </c>
      <c r="L128">
        <v>86.75</v>
      </c>
      <c r="M128" s="45">
        <f t="shared" si="3"/>
        <v>0.64653900000000419</v>
      </c>
    </row>
    <row r="129" spans="1:13" ht="15" x14ac:dyDescent="0.25">
      <c r="A129" s="45" t="str">
        <f t="shared" si="2"/>
        <v>B2 referenceLuxembourg2025</v>
      </c>
      <c r="B129">
        <v>5</v>
      </c>
      <c r="C129" t="s">
        <v>0</v>
      </c>
      <c r="D129" t="s">
        <v>147</v>
      </c>
      <c r="E129" t="s">
        <v>92</v>
      </c>
      <c r="F129" t="s">
        <v>112</v>
      </c>
      <c r="G129">
        <v>2025</v>
      </c>
      <c r="H129">
        <v>86.103464000000002</v>
      </c>
      <c r="I129">
        <v>48123.946799999998</v>
      </c>
      <c r="J129">
        <v>859.56669629819498</v>
      </c>
      <c r="K129">
        <v>318.77960215772202</v>
      </c>
      <c r="L129">
        <v>86.75</v>
      </c>
      <c r="M129" s="45">
        <f t="shared" si="3"/>
        <v>0.64653599999999756</v>
      </c>
    </row>
    <row r="130" spans="1:13" ht="15" x14ac:dyDescent="0.25">
      <c r="A130" s="45" t="str">
        <f t="shared" ref="A130:A193" si="4">CONCATENATE(C130,E130,G130)</f>
        <v>B2 referenceLuxembourg2030</v>
      </c>
      <c r="B130">
        <v>5</v>
      </c>
      <c r="C130" t="s">
        <v>0</v>
      </c>
      <c r="D130" t="s">
        <v>147</v>
      </c>
      <c r="E130" t="s">
        <v>92</v>
      </c>
      <c r="F130" t="s">
        <v>112</v>
      </c>
      <c r="G130">
        <v>2030</v>
      </c>
      <c r="H130">
        <v>86.103430000000003</v>
      </c>
      <c r="I130">
        <v>50461.269775000001</v>
      </c>
      <c r="J130">
        <v>786.78452592406597</v>
      </c>
      <c r="K130">
        <v>319.31989905805</v>
      </c>
      <c r="L130">
        <v>86.75</v>
      </c>
      <c r="M130" s="45">
        <f t="shared" si="3"/>
        <v>0.64656999999999698</v>
      </c>
    </row>
    <row r="131" spans="1:13" ht="15" x14ac:dyDescent="0.25">
      <c r="A131" s="45" t="str">
        <f t="shared" si="4"/>
        <v>B2 referenceLatvia2005</v>
      </c>
      <c r="B131">
        <v>5</v>
      </c>
      <c r="C131" t="s">
        <v>0</v>
      </c>
      <c r="D131" t="s">
        <v>148</v>
      </c>
      <c r="E131" t="s">
        <v>90</v>
      </c>
      <c r="F131" t="s">
        <v>114</v>
      </c>
      <c r="G131">
        <v>2005</v>
      </c>
      <c r="H131">
        <v>3088.2563409999998</v>
      </c>
      <c r="I131">
        <v>633840.91015600006</v>
      </c>
      <c r="J131">
        <v>0</v>
      </c>
      <c r="K131">
        <v>0</v>
      </c>
      <c r="L131">
        <v>3297</v>
      </c>
      <c r="M131" s="45">
        <f t="shared" ref="M131:M194" si="5">L131-H131</f>
        <v>208.74365900000021</v>
      </c>
    </row>
    <row r="132" spans="1:13" ht="15" x14ac:dyDescent="0.25">
      <c r="A132" s="45" t="str">
        <f t="shared" si="4"/>
        <v>B2 referenceLatvia2010</v>
      </c>
      <c r="B132">
        <v>5</v>
      </c>
      <c r="C132" t="s">
        <v>0</v>
      </c>
      <c r="D132" t="s">
        <v>148</v>
      </c>
      <c r="E132" t="s">
        <v>90</v>
      </c>
      <c r="F132" t="s">
        <v>114</v>
      </c>
      <c r="G132">
        <v>2010</v>
      </c>
      <c r="H132">
        <v>3137.656806</v>
      </c>
      <c r="I132">
        <v>662998.32714900002</v>
      </c>
      <c r="J132">
        <v>23729.080761899098</v>
      </c>
      <c r="K132">
        <v>17897.595825022199</v>
      </c>
      <c r="L132">
        <v>3354</v>
      </c>
      <c r="M132" s="45">
        <f t="shared" si="5"/>
        <v>216.34319400000004</v>
      </c>
    </row>
    <row r="133" spans="1:13" ht="15" x14ac:dyDescent="0.25">
      <c r="A133" s="45" t="str">
        <f t="shared" si="4"/>
        <v>B2 referenceLatvia2015</v>
      </c>
      <c r="B133">
        <v>5</v>
      </c>
      <c r="C133" t="s">
        <v>0</v>
      </c>
      <c r="D133" t="s">
        <v>148</v>
      </c>
      <c r="E133" t="s">
        <v>90</v>
      </c>
      <c r="F133" t="s">
        <v>114</v>
      </c>
      <c r="G133">
        <v>2015</v>
      </c>
      <c r="H133">
        <v>3187.0564469999999</v>
      </c>
      <c r="I133">
        <v>690577.211427</v>
      </c>
      <c r="J133">
        <v>23757.9352385245</v>
      </c>
      <c r="K133">
        <v>18242.158442533299</v>
      </c>
      <c r="L133">
        <v>3411</v>
      </c>
      <c r="M133" s="45">
        <f t="shared" si="5"/>
        <v>223.94355300000007</v>
      </c>
    </row>
    <row r="134" spans="1:13" ht="15" x14ac:dyDescent="0.25">
      <c r="A134" s="45" t="str">
        <f t="shared" si="4"/>
        <v>B2 referenceLatvia2020</v>
      </c>
      <c r="B134">
        <v>5</v>
      </c>
      <c r="C134" t="s">
        <v>0</v>
      </c>
      <c r="D134" t="s">
        <v>148</v>
      </c>
      <c r="E134" t="s">
        <v>90</v>
      </c>
      <c r="F134" t="s">
        <v>114</v>
      </c>
      <c r="G134">
        <v>2020</v>
      </c>
      <c r="H134">
        <v>3236.4560999999999</v>
      </c>
      <c r="I134">
        <v>725114.34472699999</v>
      </c>
      <c r="J134">
        <v>23818.306664654101</v>
      </c>
      <c r="K134">
        <v>16910.880794311099</v>
      </c>
      <c r="L134">
        <v>3468</v>
      </c>
      <c r="M134" s="45">
        <f t="shared" si="5"/>
        <v>231.54390000000012</v>
      </c>
    </row>
    <row r="135" spans="1:13" ht="15" x14ac:dyDescent="0.25">
      <c r="A135" s="45" t="str">
        <f t="shared" si="4"/>
        <v>B2 referenceLatvia2025</v>
      </c>
      <c r="B135">
        <v>5</v>
      </c>
      <c r="C135" t="s">
        <v>0</v>
      </c>
      <c r="D135" t="s">
        <v>148</v>
      </c>
      <c r="E135" t="s">
        <v>90</v>
      </c>
      <c r="F135" t="s">
        <v>114</v>
      </c>
      <c r="G135">
        <v>2025</v>
      </c>
      <c r="H135">
        <v>3285.8556090000002</v>
      </c>
      <c r="I135">
        <v>759497.09375100001</v>
      </c>
      <c r="J135">
        <v>23855.980055114102</v>
      </c>
      <c r="K135">
        <v>16979.428233244402</v>
      </c>
      <c r="L135">
        <v>3525</v>
      </c>
      <c r="M135" s="45">
        <f t="shared" si="5"/>
        <v>239.14439099999981</v>
      </c>
    </row>
    <row r="136" spans="1:13" ht="15" x14ac:dyDescent="0.25">
      <c r="A136" s="45" t="str">
        <f t="shared" si="4"/>
        <v>B2 referenceLatvia2030</v>
      </c>
      <c r="B136">
        <v>5</v>
      </c>
      <c r="C136" t="s">
        <v>0</v>
      </c>
      <c r="D136" t="s">
        <v>148</v>
      </c>
      <c r="E136" t="s">
        <v>90</v>
      </c>
      <c r="F136" t="s">
        <v>114</v>
      </c>
      <c r="G136">
        <v>2030</v>
      </c>
      <c r="H136">
        <v>3335.2551880000001</v>
      </c>
      <c r="I136">
        <v>776843.93847599998</v>
      </c>
      <c r="J136">
        <v>23206.7744141601</v>
      </c>
      <c r="K136">
        <v>19737.405484666699</v>
      </c>
      <c r="L136">
        <v>3582</v>
      </c>
      <c r="M136" s="45">
        <f t="shared" si="5"/>
        <v>246.74481199999991</v>
      </c>
    </row>
    <row r="137" spans="1:13" ht="15" x14ac:dyDescent="0.25">
      <c r="A137" s="45" t="str">
        <f t="shared" si="4"/>
        <v>B2 referenceRepublic of Moldova2005</v>
      </c>
      <c r="B137">
        <v>5</v>
      </c>
      <c r="C137" t="s">
        <v>0</v>
      </c>
      <c r="D137" t="s">
        <v>149</v>
      </c>
      <c r="E137" t="s">
        <v>99</v>
      </c>
      <c r="F137" t="s">
        <v>113</v>
      </c>
      <c r="G137">
        <v>2005</v>
      </c>
      <c r="H137">
        <v>216.19306900000001</v>
      </c>
      <c r="I137">
        <v>30949.355468999998</v>
      </c>
      <c r="J137">
        <v>1024.66566842369</v>
      </c>
      <c r="K137">
        <v>207.921092328767</v>
      </c>
      <c r="L137">
        <v>329</v>
      </c>
      <c r="M137" s="45">
        <f t="shared" si="5"/>
        <v>112.80693099999999</v>
      </c>
    </row>
    <row r="138" spans="1:13" ht="15" x14ac:dyDescent="0.25">
      <c r="A138" s="45" t="str">
        <f t="shared" si="4"/>
        <v>B2 referenceRepublic of Moldova2010</v>
      </c>
      <c r="B138">
        <v>5</v>
      </c>
      <c r="C138" t="s">
        <v>0</v>
      </c>
      <c r="D138" t="s">
        <v>149</v>
      </c>
      <c r="E138" t="s">
        <v>99</v>
      </c>
      <c r="F138" t="s">
        <v>113</v>
      </c>
      <c r="G138">
        <v>2010</v>
      </c>
      <c r="H138">
        <v>219.44284099999999</v>
      </c>
      <c r="I138">
        <v>32407.224609000001</v>
      </c>
      <c r="J138">
        <v>1035.8831967860001</v>
      </c>
      <c r="K138">
        <v>744.30931616438397</v>
      </c>
      <c r="L138">
        <v>332</v>
      </c>
      <c r="M138" s="45">
        <f t="shared" si="5"/>
        <v>112.55715900000001</v>
      </c>
    </row>
    <row r="139" spans="1:13" ht="15" x14ac:dyDescent="0.25">
      <c r="A139" s="45" t="str">
        <f t="shared" si="4"/>
        <v>B2 referenceRepublic of Moldova2015</v>
      </c>
      <c r="B139">
        <v>5</v>
      </c>
      <c r="C139" t="s">
        <v>0</v>
      </c>
      <c r="D139" t="s">
        <v>149</v>
      </c>
      <c r="E139" t="s">
        <v>99</v>
      </c>
      <c r="F139" t="s">
        <v>113</v>
      </c>
      <c r="G139">
        <v>2015</v>
      </c>
      <c r="H139">
        <v>222.692871</v>
      </c>
      <c r="I139">
        <v>34733.09375</v>
      </c>
      <c r="J139">
        <v>1089.9658548433099</v>
      </c>
      <c r="K139">
        <v>624.79194520548003</v>
      </c>
      <c r="L139">
        <v>335</v>
      </c>
      <c r="M139" s="45">
        <f t="shared" si="5"/>
        <v>112.307129</v>
      </c>
    </row>
    <row r="140" spans="1:13" ht="15" x14ac:dyDescent="0.25">
      <c r="A140" s="45" t="str">
        <f t="shared" si="4"/>
        <v>B2 referenceRepublic of Moldova2020</v>
      </c>
      <c r="B140">
        <v>5</v>
      </c>
      <c r="C140" t="s">
        <v>0</v>
      </c>
      <c r="D140" t="s">
        <v>149</v>
      </c>
      <c r="E140" t="s">
        <v>99</v>
      </c>
      <c r="F140" t="s">
        <v>113</v>
      </c>
      <c r="G140">
        <v>2020</v>
      </c>
      <c r="H140">
        <v>225.942902</v>
      </c>
      <c r="I140">
        <v>38171.703125</v>
      </c>
      <c r="J140">
        <v>1132.7240220711899</v>
      </c>
      <c r="K140">
        <v>445.00225753424701</v>
      </c>
      <c r="L140">
        <v>338</v>
      </c>
      <c r="M140" s="45">
        <f t="shared" si="5"/>
        <v>112.057098</v>
      </c>
    </row>
    <row r="141" spans="1:13" ht="15" x14ac:dyDescent="0.25">
      <c r="A141" s="45" t="str">
        <f t="shared" si="4"/>
        <v>B2 referenceRepublic of Moldova2025</v>
      </c>
      <c r="B141">
        <v>5</v>
      </c>
      <c r="C141" t="s">
        <v>0</v>
      </c>
      <c r="D141" t="s">
        <v>149</v>
      </c>
      <c r="E141" t="s">
        <v>99</v>
      </c>
      <c r="F141" t="s">
        <v>113</v>
      </c>
      <c r="G141">
        <v>2025</v>
      </c>
      <c r="H141">
        <v>229.192947</v>
      </c>
      <c r="I141">
        <v>41991.890625</v>
      </c>
      <c r="J141">
        <v>1194.9625309144501</v>
      </c>
      <c r="K141">
        <v>430.92507561643799</v>
      </c>
      <c r="L141">
        <v>341</v>
      </c>
      <c r="M141" s="45">
        <f t="shared" si="5"/>
        <v>111.807053</v>
      </c>
    </row>
    <row r="142" spans="1:13" ht="15" x14ac:dyDescent="0.25">
      <c r="A142" s="45" t="str">
        <f t="shared" si="4"/>
        <v>B2 referenceRepublic of Moldova2030</v>
      </c>
      <c r="B142">
        <v>5</v>
      </c>
      <c r="C142" t="s">
        <v>0</v>
      </c>
      <c r="D142" t="s">
        <v>149</v>
      </c>
      <c r="E142" t="s">
        <v>99</v>
      </c>
      <c r="F142" t="s">
        <v>113</v>
      </c>
      <c r="G142">
        <v>2030</v>
      </c>
      <c r="H142">
        <v>232.44300799999999</v>
      </c>
      <c r="I142">
        <v>45238.613280999998</v>
      </c>
      <c r="J142">
        <v>1140.04802935968</v>
      </c>
      <c r="K142">
        <v>490.703492876712</v>
      </c>
      <c r="L142">
        <v>344</v>
      </c>
      <c r="M142" s="45">
        <f t="shared" si="5"/>
        <v>111.55699200000001</v>
      </c>
    </row>
    <row r="143" spans="1:13" ht="15" x14ac:dyDescent="0.25">
      <c r="A143" s="45" t="str">
        <f t="shared" si="4"/>
        <v>B2 referenceMontenegro2010</v>
      </c>
      <c r="B143">
        <v>5</v>
      </c>
      <c r="C143" t="s">
        <v>0</v>
      </c>
      <c r="D143" t="s">
        <v>150</v>
      </c>
      <c r="E143" t="s">
        <v>94</v>
      </c>
      <c r="F143" t="s">
        <v>111</v>
      </c>
      <c r="G143">
        <v>2010</v>
      </c>
      <c r="H143">
        <v>386.001983</v>
      </c>
      <c r="I143">
        <v>69327.625</v>
      </c>
      <c r="J143">
        <v>0</v>
      </c>
      <c r="K143">
        <v>0</v>
      </c>
      <c r="L143">
        <v>467</v>
      </c>
      <c r="M143" s="45">
        <f t="shared" si="5"/>
        <v>80.998017000000004</v>
      </c>
    </row>
    <row r="144" spans="1:13" ht="15" x14ac:dyDescent="0.25">
      <c r="A144" s="45" t="str">
        <f t="shared" si="4"/>
        <v>B2 referenceMontenegro2015</v>
      </c>
      <c r="B144">
        <v>5</v>
      </c>
      <c r="C144" t="s">
        <v>0</v>
      </c>
      <c r="D144" t="s">
        <v>150</v>
      </c>
      <c r="E144" t="s">
        <v>94</v>
      </c>
      <c r="F144" t="s">
        <v>111</v>
      </c>
      <c r="G144">
        <v>2015</v>
      </c>
      <c r="H144">
        <v>386.00201399999997</v>
      </c>
      <c r="I144">
        <v>72224.173829000007</v>
      </c>
      <c r="J144">
        <v>1242.3129089367501</v>
      </c>
      <c r="K144">
        <v>663.00309751810198</v>
      </c>
      <c r="L144">
        <v>467</v>
      </c>
      <c r="M144" s="45">
        <f t="shared" si="5"/>
        <v>80.997986000000026</v>
      </c>
    </row>
    <row r="145" spans="1:13" ht="15" x14ac:dyDescent="0.25">
      <c r="A145" s="45" t="str">
        <f t="shared" si="4"/>
        <v>B2 referenceMontenegro2020</v>
      </c>
      <c r="B145">
        <v>5</v>
      </c>
      <c r="C145" t="s">
        <v>0</v>
      </c>
      <c r="D145" t="s">
        <v>150</v>
      </c>
      <c r="E145" t="s">
        <v>94</v>
      </c>
      <c r="F145" t="s">
        <v>111</v>
      </c>
      <c r="G145">
        <v>2020</v>
      </c>
      <c r="H145">
        <v>386.00201399999997</v>
      </c>
      <c r="I145">
        <v>75611.542969000002</v>
      </c>
      <c r="J145">
        <v>1369.72300207066</v>
      </c>
      <c r="K145">
        <v>692.24901760549301</v>
      </c>
      <c r="L145">
        <v>467</v>
      </c>
      <c r="M145" s="45">
        <f t="shared" si="5"/>
        <v>80.997986000000026</v>
      </c>
    </row>
    <row r="146" spans="1:13" ht="15" x14ac:dyDescent="0.25">
      <c r="A146" s="45" t="str">
        <f t="shared" si="4"/>
        <v>B2 referenceMontenegro2025</v>
      </c>
      <c r="B146">
        <v>5</v>
      </c>
      <c r="C146" t="s">
        <v>0</v>
      </c>
      <c r="D146" t="s">
        <v>150</v>
      </c>
      <c r="E146" t="s">
        <v>94</v>
      </c>
      <c r="F146" t="s">
        <v>111</v>
      </c>
      <c r="G146">
        <v>2025</v>
      </c>
      <c r="H146">
        <v>386.00199900000001</v>
      </c>
      <c r="I146">
        <v>79434.929688000004</v>
      </c>
      <c r="J146">
        <v>1476.53524398384</v>
      </c>
      <c r="K146">
        <v>711.85792262172299</v>
      </c>
      <c r="L146">
        <v>467</v>
      </c>
      <c r="M146" s="45">
        <f t="shared" si="5"/>
        <v>80.998000999999988</v>
      </c>
    </row>
    <row r="147" spans="1:13" ht="15" x14ac:dyDescent="0.25">
      <c r="A147" s="45" t="str">
        <f t="shared" si="4"/>
        <v>B2 referenceMontenegro2030</v>
      </c>
      <c r="B147">
        <v>5</v>
      </c>
      <c r="C147" t="s">
        <v>0</v>
      </c>
      <c r="D147" t="s">
        <v>150</v>
      </c>
      <c r="E147" t="s">
        <v>94</v>
      </c>
      <c r="F147" t="s">
        <v>111</v>
      </c>
      <c r="G147">
        <v>2030</v>
      </c>
      <c r="H147">
        <v>386.00199900000001</v>
      </c>
      <c r="I147">
        <v>83654.3125</v>
      </c>
      <c r="J147">
        <v>1557.1248855799799</v>
      </c>
      <c r="K147">
        <v>713.24838683146095</v>
      </c>
      <c r="L147">
        <v>467</v>
      </c>
      <c r="M147" s="45">
        <f t="shared" si="5"/>
        <v>80.998000999999988</v>
      </c>
    </row>
    <row r="148" spans="1:13" ht="15" x14ac:dyDescent="0.25">
      <c r="A148" s="45" t="str">
        <f t="shared" si="4"/>
        <v>B2 referenceThe former Yugoslav Republic of Macedonia2010</v>
      </c>
      <c r="B148">
        <v>5</v>
      </c>
      <c r="C148" t="s">
        <v>0</v>
      </c>
      <c r="D148" t="s">
        <v>151</v>
      </c>
      <c r="E148" t="s">
        <v>107</v>
      </c>
      <c r="F148" t="s">
        <v>111</v>
      </c>
      <c r="G148">
        <v>2010</v>
      </c>
      <c r="H148">
        <v>804.00100699999996</v>
      </c>
      <c r="I148">
        <v>66855.868652999998</v>
      </c>
      <c r="J148">
        <v>0</v>
      </c>
      <c r="K148">
        <v>0</v>
      </c>
      <c r="L148">
        <v>998</v>
      </c>
      <c r="M148" s="45">
        <f t="shared" si="5"/>
        <v>193.99899300000004</v>
      </c>
    </row>
    <row r="149" spans="1:13" ht="15" x14ac:dyDescent="0.25">
      <c r="A149" s="45" t="str">
        <f t="shared" si="4"/>
        <v>B2 referenceThe former Yugoslav Republic of Macedonia2015</v>
      </c>
      <c r="B149">
        <v>5</v>
      </c>
      <c r="C149" t="s">
        <v>0</v>
      </c>
      <c r="D149" t="s">
        <v>151</v>
      </c>
      <c r="E149" t="s">
        <v>107</v>
      </c>
      <c r="F149" t="s">
        <v>111</v>
      </c>
      <c r="G149">
        <v>2015</v>
      </c>
      <c r="H149">
        <v>804.00096099999996</v>
      </c>
      <c r="I149">
        <v>69272.076172000001</v>
      </c>
      <c r="J149">
        <v>1896.0281107605699</v>
      </c>
      <c r="K149">
        <v>1412.7862557902599</v>
      </c>
      <c r="L149">
        <v>1021</v>
      </c>
      <c r="M149" s="45">
        <f t="shared" si="5"/>
        <v>216.99903900000004</v>
      </c>
    </row>
    <row r="150" spans="1:13" ht="15" x14ac:dyDescent="0.25">
      <c r="A150" s="45" t="str">
        <f t="shared" si="4"/>
        <v>B2 referenceThe former Yugoslav Republic of Macedonia2020</v>
      </c>
      <c r="B150">
        <v>5</v>
      </c>
      <c r="C150" t="s">
        <v>0</v>
      </c>
      <c r="D150" t="s">
        <v>151</v>
      </c>
      <c r="E150" t="s">
        <v>107</v>
      </c>
      <c r="F150" t="s">
        <v>111</v>
      </c>
      <c r="G150">
        <v>2020</v>
      </c>
      <c r="H150">
        <v>804.00107600000001</v>
      </c>
      <c r="I150">
        <v>69022.789550999994</v>
      </c>
      <c r="J150">
        <v>1412.78458039972</v>
      </c>
      <c r="K150">
        <v>1462.6419247215999</v>
      </c>
      <c r="L150">
        <v>1044</v>
      </c>
      <c r="M150" s="45">
        <f t="shared" si="5"/>
        <v>239.99892399999999</v>
      </c>
    </row>
    <row r="151" spans="1:13" ht="15" x14ac:dyDescent="0.25">
      <c r="A151" s="45" t="str">
        <f t="shared" si="4"/>
        <v>B2 referenceThe former Yugoslav Republic of Macedonia2025</v>
      </c>
      <c r="B151">
        <v>5</v>
      </c>
      <c r="C151" t="s">
        <v>0</v>
      </c>
      <c r="D151" t="s">
        <v>151</v>
      </c>
      <c r="E151" t="s">
        <v>107</v>
      </c>
      <c r="F151" t="s">
        <v>111</v>
      </c>
      <c r="G151">
        <v>2025</v>
      </c>
      <c r="H151">
        <v>804.00102200000003</v>
      </c>
      <c r="I151">
        <v>68855.649902999998</v>
      </c>
      <c r="J151">
        <v>1462.6417948364899</v>
      </c>
      <c r="K151">
        <v>1496.0695790137299</v>
      </c>
      <c r="L151">
        <v>1067</v>
      </c>
      <c r="M151" s="45">
        <f t="shared" si="5"/>
        <v>262.99897799999997</v>
      </c>
    </row>
    <row r="152" spans="1:13" ht="15" x14ac:dyDescent="0.25">
      <c r="A152" s="45" t="str">
        <f t="shared" si="4"/>
        <v>B2 referenceThe former Yugoslav Republic of Macedonia2030</v>
      </c>
      <c r="B152">
        <v>5</v>
      </c>
      <c r="C152" t="s">
        <v>0</v>
      </c>
      <c r="D152" t="s">
        <v>151</v>
      </c>
      <c r="E152" t="s">
        <v>107</v>
      </c>
      <c r="F152" t="s">
        <v>111</v>
      </c>
      <c r="G152">
        <v>2030</v>
      </c>
      <c r="H152">
        <v>804.00102200000003</v>
      </c>
      <c r="I152">
        <v>68843.791503999993</v>
      </c>
      <c r="J152">
        <v>1496.0685393771701</v>
      </c>
      <c r="K152">
        <v>1498.43994729838</v>
      </c>
      <c r="L152">
        <v>1090</v>
      </c>
      <c r="M152" s="45">
        <f t="shared" si="5"/>
        <v>285.99897799999997</v>
      </c>
    </row>
    <row r="153" spans="1:13" ht="15" x14ac:dyDescent="0.25">
      <c r="A153" s="45" t="str">
        <f t="shared" si="4"/>
        <v>B2 referenceNetherlands2005</v>
      </c>
      <c r="B153">
        <v>5</v>
      </c>
      <c r="C153" t="s">
        <v>0</v>
      </c>
      <c r="D153" t="s">
        <v>152</v>
      </c>
      <c r="E153" t="s">
        <v>95</v>
      </c>
      <c r="F153" t="s">
        <v>112</v>
      </c>
      <c r="G153">
        <v>2005</v>
      </c>
      <c r="H153">
        <v>295.18229500000001</v>
      </c>
      <c r="I153">
        <v>59919.313543999997</v>
      </c>
      <c r="J153">
        <v>0</v>
      </c>
      <c r="K153">
        <v>0</v>
      </c>
      <c r="L153">
        <v>365</v>
      </c>
      <c r="M153" s="45">
        <f t="shared" si="5"/>
        <v>69.817704999999989</v>
      </c>
    </row>
    <row r="154" spans="1:13" ht="15" x14ac:dyDescent="0.25">
      <c r="A154" s="45" t="str">
        <f t="shared" si="4"/>
        <v>B2 referenceNetherlands2010</v>
      </c>
      <c r="B154">
        <v>5</v>
      </c>
      <c r="C154" t="s">
        <v>0</v>
      </c>
      <c r="D154" t="s">
        <v>152</v>
      </c>
      <c r="E154" t="s">
        <v>95</v>
      </c>
      <c r="F154" t="s">
        <v>112</v>
      </c>
      <c r="G154">
        <v>2010</v>
      </c>
      <c r="H154">
        <v>295.18227200000001</v>
      </c>
      <c r="I154">
        <v>63324.136027</v>
      </c>
      <c r="J154">
        <v>2346.8808716946801</v>
      </c>
      <c r="K154">
        <v>1665.91637190663</v>
      </c>
      <c r="L154">
        <v>365</v>
      </c>
      <c r="M154" s="45">
        <f t="shared" si="5"/>
        <v>69.817727999999988</v>
      </c>
    </row>
    <row r="155" spans="1:13" ht="15" x14ac:dyDescent="0.25">
      <c r="A155" s="45" t="str">
        <f t="shared" si="4"/>
        <v>B2 referenceNetherlands2015</v>
      </c>
      <c r="B155">
        <v>5</v>
      </c>
      <c r="C155" t="s">
        <v>0</v>
      </c>
      <c r="D155" t="s">
        <v>152</v>
      </c>
      <c r="E155" t="s">
        <v>95</v>
      </c>
      <c r="F155" t="s">
        <v>112</v>
      </c>
      <c r="G155">
        <v>2015</v>
      </c>
      <c r="H155">
        <v>295.18231200000002</v>
      </c>
      <c r="I155">
        <v>67264.675961000001</v>
      </c>
      <c r="J155">
        <v>2449.95459445916</v>
      </c>
      <c r="K155">
        <v>1661.84655944578</v>
      </c>
      <c r="L155">
        <v>365</v>
      </c>
      <c r="M155" s="45">
        <f t="shared" si="5"/>
        <v>69.817687999999976</v>
      </c>
    </row>
    <row r="156" spans="1:13" ht="15" x14ac:dyDescent="0.25">
      <c r="A156" s="45" t="str">
        <f t="shared" si="4"/>
        <v>B2 referenceNetherlands2020</v>
      </c>
      <c r="B156">
        <v>5</v>
      </c>
      <c r="C156" t="s">
        <v>0</v>
      </c>
      <c r="D156" t="s">
        <v>152</v>
      </c>
      <c r="E156" t="s">
        <v>95</v>
      </c>
      <c r="F156" t="s">
        <v>112</v>
      </c>
      <c r="G156">
        <v>2020</v>
      </c>
      <c r="H156">
        <v>295.18230599999998</v>
      </c>
      <c r="I156">
        <v>71838.075496000005</v>
      </c>
      <c r="J156">
        <v>2486.1288329051999</v>
      </c>
      <c r="K156">
        <v>1571.4489032168699</v>
      </c>
      <c r="L156">
        <v>365</v>
      </c>
      <c r="M156" s="45">
        <f t="shared" si="5"/>
        <v>69.817694000000017</v>
      </c>
    </row>
    <row r="157" spans="1:13" ht="15" x14ac:dyDescent="0.25">
      <c r="A157" s="45" t="str">
        <f t="shared" si="4"/>
        <v>B2 referenceNetherlands2025</v>
      </c>
      <c r="B157">
        <v>5</v>
      </c>
      <c r="C157" t="s">
        <v>0</v>
      </c>
      <c r="D157" t="s">
        <v>152</v>
      </c>
      <c r="E157" t="s">
        <v>95</v>
      </c>
      <c r="F157" t="s">
        <v>112</v>
      </c>
      <c r="G157">
        <v>2025</v>
      </c>
      <c r="H157">
        <v>295.182298</v>
      </c>
      <c r="I157">
        <v>76890.475476000007</v>
      </c>
      <c r="J157">
        <v>2578.6667907609199</v>
      </c>
      <c r="K157">
        <v>1568.18686101807</v>
      </c>
      <c r="L157">
        <v>365</v>
      </c>
      <c r="M157" s="45">
        <f t="shared" si="5"/>
        <v>69.817701999999997</v>
      </c>
    </row>
    <row r="158" spans="1:13" ht="15" x14ac:dyDescent="0.25">
      <c r="A158" s="45" t="str">
        <f t="shared" si="4"/>
        <v>B2 referenceNetherlands2030</v>
      </c>
      <c r="B158">
        <v>5</v>
      </c>
      <c r="C158" t="s">
        <v>0</v>
      </c>
      <c r="D158" t="s">
        <v>152</v>
      </c>
      <c r="E158" t="s">
        <v>95</v>
      </c>
      <c r="F158" t="s">
        <v>112</v>
      </c>
      <c r="G158">
        <v>2030</v>
      </c>
      <c r="H158">
        <v>295.18232699999999</v>
      </c>
      <c r="I158">
        <v>81768.564675000001</v>
      </c>
      <c r="J158">
        <v>2647.27609235921</v>
      </c>
      <c r="K158">
        <v>1671.6583003494</v>
      </c>
      <c r="L158">
        <v>365</v>
      </c>
      <c r="M158" s="45">
        <f t="shared" si="5"/>
        <v>69.817673000000013</v>
      </c>
    </row>
    <row r="159" spans="1:13" ht="15" x14ac:dyDescent="0.25">
      <c r="A159" s="45" t="str">
        <f t="shared" si="4"/>
        <v>B2 referenceNorway2005</v>
      </c>
      <c r="B159">
        <v>5</v>
      </c>
      <c r="C159" t="s">
        <v>0</v>
      </c>
      <c r="D159" t="s">
        <v>153</v>
      </c>
      <c r="E159" t="s">
        <v>96</v>
      </c>
      <c r="F159" t="s">
        <v>114</v>
      </c>
      <c r="G159">
        <v>2005</v>
      </c>
      <c r="H159">
        <v>6499.2277700000004</v>
      </c>
      <c r="I159">
        <v>812295.59207500098</v>
      </c>
      <c r="J159">
        <v>23507.714026630401</v>
      </c>
      <c r="K159">
        <v>10642.091209517699</v>
      </c>
      <c r="L159">
        <v>9387</v>
      </c>
      <c r="M159" s="45">
        <f t="shared" si="5"/>
        <v>2887.7722299999996</v>
      </c>
    </row>
    <row r="160" spans="1:13" ht="15" x14ac:dyDescent="0.25">
      <c r="A160" s="45" t="str">
        <f t="shared" si="4"/>
        <v>B2 referenceNorway2010</v>
      </c>
      <c r="B160">
        <v>5</v>
      </c>
      <c r="C160" t="s">
        <v>0</v>
      </c>
      <c r="D160" t="s">
        <v>153</v>
      </c>
      <c r="E160" t="s">
        <v>96</v>
      </c>
      <c r="F160" t="s">
        <v>114</v>
      </c>
      <c r="G160">
        <v>2010</v>
      </c>
      <c r="H160">
        <v>6479.2276000000002</v>
      </c>
      <c r="I160">
        <v>863087.895472</v>
      </c>
      <c r="J160">
        <v>24108.990017951299</v>
      </c>
      <c r="K160">
        <v>13950.5296293144</v>
      </c>
      <c r="L160">
        <v>9473</v>
      </c>
      <c r="M160" s="45">
        <f t="shared" si="5"/>
        <v>2993.7723999999998</v>
      </c>
    </row>
    <row r="161" spans="1:13" ht="15" x14ac:dyDescent="0.25">
      <c r="A161" s="45" t="str">
        <f t="shared" si="4"/>
        <v>B2 referenceNorway2015</v>
      </c>
      <c r="B161">
        <v>5</v>
      </c>
      <c r="C161" t="s">
        <v>0</v>
      </c>
      <c r="D161" t="s">
        <v>153</v>
      </c>
      <c r="E161" t="s">
        <v>96</v>
      </c>
      <c r="F161" t="s">
        <v>114</v>
      </c>
      <c r="G161">
        <v>2015</v>
      </c>
      <c r="H161">
        <v>6459.2277899999999</v>
      </c>
      <c r="I161">
        <v>908367.64496399998</v>
      </c>
      <c r="J161">
        <v>24164.7295096661</v>
      </c>
      <c r="K161">
        <v>15108.7793389409</v>
      </c>
      <c r="L161">
        <v>9559</v>
      </c>
      <c r="M161" s="45">
        <f t="shared" si="5"/>
        <v>3099.7722100000001</v>
      </c>
    </row>
    <row r="162" spans="1:13" ht="15" x14ac:dyDescent="0.25">
      <c r="A162" s="45" t="str">
        <f t="shared" si="4"/>
        <v>B2 referenceNorway2020</v>
      </c>
      <c r="B162">
        <v>5</v>
      </c>
      <c r="C162" t="s">
        <v>0</v>
      </c>
      <c r="D162" t="s">
        <v>153</v>
      </c>
      <c r="E162" t="s">
        <v>96</v>
      </c>
      <c r="F162" t="s">
        <v>114</v>
      </c>
      <c r="G162">
        <v>2020</v>
      </c>
      <c r="H162">
        <v>6439.2273349999996</v>
      </c>
      <c r="I162">
        <v>940230.06368999905</v>
      </c>
      <c r="J162">
        <v>24017.4866059899</v>
      </c>
      <c r="K162">
        <v>17645.002645966899</v>
      </c>
      <c r="L162">
        <v>9645</v>
      </c>
      <c r="M162" s="45">
        <f t="shared" si="5"/>
        <v>3205.7726650000004</v>
      </c>
    </row>
    <row r="163" spans="1:13" ht="15" x14ac:dyDescent="0.25">
      <c r="A163" s="45" t="str">
        <f t="shared" si="4"/>
        <v>B2 referenceNorway2025</v>
      </c>
      <c r="B163">
        <v>5</v>
      </c>
      <c r="C163" t="s">
        <v>0</v>
      </c>
      <c r="D163" t="s">
        <v>153</v>
      </c>
      <c r="E163" t="s">
        <v>96</v>
      </c>
      <c r="F163" t="s">
        <v>114</v>
      </c>
      <c r="G163">
        <v>2025</v>
      </c>
      <c r="H163">
        <v>6419.2270429999999</v>
      </c>
      <c r="I163">
        <v>959892.08426999999</v>
      </c>
      <c r="J163">
        <v>24257.634718154401</v>
      </c>
      <c r="K163">
        <v>20325.2306015697</v>
      </c>
      <c r="L163">
        <v>9731</v>
      </c>
      <c r="M163" s="45">
        <f t="shared" si="5"/>
        <v>3311.7729570000001</v>
      </c>
    </row>
    <row r="164" spans="1:13" ht="15" x14ac:dyDescent="0.25">
      <c r="A164" s="45" t="str">
        <f t="shared" si="4"/>
        <v>B2 referenceNorway2030</v>
      </c>
      <c r="B164">
        <v>5</v>
      </c>
      <c r="C164" t="s">
        <v>0</v>
      </c>
      <c r="D164" t="s">
        <v>153</v>
      </c>
      <c r="E164" t="s">
        <v>96</v>
      </c>
      <c r="F164" t="s">
        <v>114</v>
      </c>
      <c r="G164">
        <v>2030</v>
      </c>
      <c r="H164">
        <v>6399.2276970000003</v>
      </c>
      <c r="I164">
        <v>965996.46477800002</v>
      </c>
      <c r="J164">
        <v>24615.225636276002</v>
      </c>
      <c r="K164">
        <v>23394.349245555499</v>
      </c>
      <c r="L164">
        <v>9817</v>
      </c>
      <c r="M164" s="45">
        <f t="shared" si="5"/>
        <v>3417.7723029999997</v>
      </c>
    </row>
    <row r="165" spans="1:13" ht="15" x14ac:dyDescent="0.25">
      <c r="A165" s="45" t="str">
        <f t="shared" si="4"/>
        <v>B2 referencePoland2005</v>
      </c>
      <c r="B165">
        <v>5</v>
      </c>
      <c r="C165" t="s">
        <v>0</v>
      </c>
      <c r="D165" t="s">
        <v>154</v>
      </c>
      <c r="E165" t="s">
        <v>97</v>
      </c>
      <c r="F165" t="s">
        <v>113</v>
      </c>
      <c r="G165">
        <v>2005</v>
      </c>
      <c r="H165">
        <v>8417.008296</v>
      </c>
      <c r="I165">
        <v>1947551.0673189999</v>
      </c>
      <c r="J165">
        <v>63056.314102907898</v>
      </c>
      <c r="K165">
        <v>39270.035470477</v>
      </c>
      <c r="L165">
        <v>9200</v>
      </c>
      <c r="M165" s="45">
        <f t="shared" si="5"/>
        <v>782.99170400000003</v>
      </c>
    </row>
    <row r="166" spans="1:13" ht="15" x14ac:dyDescent="0.25">
      <c r="A166" s="45" t="str">
        <f t="shared" si="4"/>
        <v>B2 referencePoland2010</v>
      </c>
      <c r="B166">
        <v>5</v>
      </c>
      <c r="C166" t="s">
        <v>0</v>
      </c>
      <c r="D166" t="s">
        <v>154</v>
      </c>
      <c r="E166" t="s">
        <v>97</v>
      </c>
      <c r="F166" t="s">
        <v>113</v>
      </c>
      <c r="G166">
        <v>2010</v>
      </c>
      <c r="H166">
        <v>8532.0073100000009</v>
      </c>
      <c r="I166">
        <v>2010968.6401500001</v>
      </c>
      <c r="J166">
        <v>66812.431157528597</v>
      </c>
      <c r="K166">
        <v>54128.915727923697</v>
      </c>
      <c r="L166">
        <v>9319</v>
      </c>
      <c r="M166" s="45">
        <f t="shared" si="5"/>
        <v>786.99268999999913</v>
      </c>
    </row>
    <row r="167" spans="1:13" ht="15" x14ac:dyDescent="0.25">
      <c r="A167" s="45" t="str">
        <f t="shared" si="4"/>
        <v>B2 referencePoland2015</v>
      </c>
      <c r="B167">
        <v>5</v>
      </c>
      <c r="C167" t="s">
        <v>0</v>
      </c>
      <c r="D167" t="s">
        <v>154</v>
      </c>
      <c r="E167" t="s">
        <v>97</v>
      </c>
      <c r="F167" t="s">
        <v>113</v>
      </c>
      <c r="G167">
        <v>2015</v>
      </c>
      <c r="H167">
        <v>8647.0087100000001</v>
      </c>
      <c r="I167">
        <v>2046598.1368790001</v>
      </c>
      <c r="J167">
        <v>66699.072307811293</v>
      </c>
      <c r="K167">
        <v>59573.172996414098</v>
      </c>
      <c r="L167">
        <v>9438</v>
      </c>
      <c r="M167" s="45">
        <f t="shared" si="5"/>
        <v>790.99128999999994</v>
      </c>
    </row>
    <row r="168" spans="1:13" ht="15" x14ac:dyDescent="0.25">
      <c r="A168" s="45" t="str">
        <f t="shared" si="4"/>
        <v>B2 referencePoland2020</v>
      </c>
      <c r="B168">
        <v>5</v>
      </c>
      <c r="C168" t="s">
        <v>0</v>
      </c>
      <c r="D168" t="s">
        <v>154</v>
      </c>
      <c r="E168" t="s">
        <v>97</v>
      </c>
      <c r="F168" t="s">
        <v>113</v>
      </c>
      <c r="G168">
        <v>2020</v>
      </c>
      <c r="H168">
        <v>8762.0079170000008</v>
      </c>
      <c r="I168">
        <v>2083697.9560750001</v>
      </c>
      <c r="J168">
        <v>65738.067521737496</v>
      </c>
      <c r="K168">
        <v>58318.103060889502</v>
      </c>
      <c r="L168">
        <v>9557</v>
      </c>
      <c r="M168" s="45">
        <f t="shared" si="5"/>
        <v>794.99208299999918</v>
      </c>
    </row>
    <row r="169" spans="1:13" ht="15" x14ac:dyDescent="0.25">
      <c r="A169" s="45" t="str">
        <f t="shared" si="4"/>
        <v>B2 referencePoland2025</v>
      </c>
      <c r="B169">
        <v>5</v>
      </c>
      <c r="C169" t="s">
        <v>0</v>
      </c>
      <c r="D169" t="s">
        <v>154</v>
      </c>
      <c r="E169" t="s">
        <v>97</v>
      </c>
      <c r="F169" t="s">
        <v>113</v>
      </c>
      <c r="G169">
        <v>2025</v>
      </c>
      <c r="H169">
        <v>8877.0076769999996</v>
      </c>
      <c r="I169">
        <v>2131282.9320149999</v>
      </c>
      <c r="J169">
        <v>66521.664265565501</v>
      </c>
      <c r="K169">
        <v>57004.668496467501</v>
      </c>
      <c r="L169">
        <v>9676</v>
      </c>
      <c r="M169" s="45">
        <f t="shared" si="5"/>
        <v>798.9923230000004</v>
      </c>
    </row>
    <row r="170" spans="1:13" ht="15" x14ac:dyDescent="0.25">
      <c r="A170" s="45" t="str">
        <f t="shared" si="4"/>
        <v>B2 referencePoland2030</v>
      </c>
      <c r="B170">
        <v>5</v>
      </c>
      <c r="C170" t="s">
        <v>0</v>
      </c>
      <c r="D170" t="s">
        <v>154</v>
      </c>
      <c r="E170" t="s">
        <v>97</v>
      </c>
      <c r="F170" t="s">
        <v>113</v>
      </c>
      <c r="G170">
        <v>2030</v>
      </c>
      <c r="H170">
        <v>8992.00713</v>
      </c>
      <c r="I170">
        <v>2185300.6200680002</v>
      </c>
      <c r="J170">
        <v>67377.678287635194</v>
      </c>
      <c r="K170">
        <v>56574.141979326603</v>
      </c>
      <c r="L170">
        <v>9795</v>
      </c>
      <c r="M170" s="45">
        <f t="shared" si="5"/>
        <v>802.99287000000004</v>
      </c>
    </row>
    <row r="171" spans="1:13" ht="15" x14ac:dyDescent="0.25">
      <c r="A171" s="45" t="str">
        <f t="shared" si="4"/>
        <v>B2 referencePortugal2005</v>
      </c>
      <c r="B171">
        <v>5</v>
      </c>
      <c r="C171" t="s">
        <v>0</v>
      </c>
      <c r="D171" t="s">
        <v>155</v>
      </c>
      <c r="E171" t="s">
        <v>98</v>
      </c>
      <c r="F171" t="s">
        <v>115</v>
      </c>
      <c r="G171">
        <v>2005</v>
      </c>
      <c r="H171">
        <v>1801.9219049999999</v>
      </c>
      <c r="I171">
        <v>148704.22167999999</v>
      </c>
      <c r="J171">
        <v>11783.603141940101</v>
      </c>
      <c r="K171">
        <v>6950.8118272210304</v>
      </c>
      <c r="L171">
        <v>3437</v>
      </c>
      <c r="M171" s="45">
        <f t="shared" si="5"/>
        <v>1635.0780950000001</v>
      </c>
    </row>
    <row r="172" spans="1:13" ht="15" x14ac:dyDescent="0.25">
      <c r="A172" s="45" t="str">
        <f t="shared" si="4"/>
        <v>B2 referencePortugal2010</v>
      </c>
      <c r="B172">
        <v>5</v>
      </c>
      <c r="C172" t="s">
        <v>0</v>
      </c>
      <c r="D172" t="s">
        <v>155</v>
      </c>
      <c r="E172" t="s">
        <v>98</v>
      </c>
      <c r="F172" t="s">
        <v>115</v>
      </c>
      <c r="G172">
        <v>2010</v>
      </c>
      <c r="H172">
        <v>1821.921722</v>
      </c>
      <c r="I172">
        <v>165073.29052800001</v>
      </c>
      <c r="J172">
        <v>12220.4258910185</v>
      </c>
      <c r="K172">
        <v>8946.6122912089795</v>
      </c>
      <c r="L172">
        <v>3456</v>
      </c>
      <c r="M172" s="45">
        <f t="shared" si="5"/>
        <v>1634.078278</v>
      </c>
    </row>
    <row r="173" spans="1:13" ht="15" x14ac:dyDescent="0.25">
      <c r="A173" s="45" t="str">
        <f t="shared" si="4"/>
        <v>B2 referencePortugal2015</v>
      </c>
      <c r="B173">
        <v>5</v>
      </c>
      <c r="C173" t="s">
        <v>0</v>
      </c>
      <c r="D173" t="s">
        <v>155</v>
      </c>
      <c r="E173" t="s">
        <v>98</v>
      </c>
      <c r="F173" t="s">
        <v>115</v>
      </c>
      <c r="G173">
        <v>2015</v>
      </c>
      <c r="H173">
        <v>1841.9215690000001</v>
      </c>
      <c r="I173">
        <v>180278.82031400001</v>
      </c>
      <c r="J173">
        <v>12153.961955065901</v>
      </c>
      <c r="K173">
        <v>9112.8562992265106</v>
      </c>
      <c r="L173">
        <v>3475</v>
      </c>
      <c r="M173" s="45">
        <f t="shared" si="5"/>
        <v>1633.0784309999999</v>
      </c>
    </row>
    <row r="174" spans="1:13" ht="15" x14ac:dyDescent="0.25">
      <c r="A174" s="45" t="str">
        <f t="shared" si="4"/>
        <v>B2 referencePortugal2020</v>
      </c>
      <c r="B174">
        <v>5</v>
      </c>
      <c r="C174" t="s">
        <v>0</v>
      </c>
      <c r="D174" t="s">
        <v>155</v>
      </c>
      <c r="E174" t="s">
        <v>98</v>
      </c>
      <c r="F174" t="s">
        <v>115</v>
      </c>
      <c r="G174">
        <v>2020</v>
      </c>
      <c r="H174">
        <v>1861.9217530000001</v>
      </c>
      <c r="I174">
        <v>198291.91015700001</v>
      </c>
      <c r="J174">
        <v>12314.604983273701</v>
      </c>
      <c r="K174">
        <v>8711.9870985192792</v>
      </c>
      <c r="L174">
        <v>3494</v>
      </c>
      <c r="M174" s="45">
        <f t="shared" si="5"/>
        <v>1632.0782469999999</v>
      </c>
    </row>
    <row r="175" spans="1:13" ht="15" x14ac:dyDescent="0.25">
      <c r="A175" s="45" t="str">
        <f t="shared" si="4"/>
        <v>B2 referencePortugal2025</v>
      </c>
      <c r="B175">
        <v>5</v>
      </c>
      <c r="C175" t="s">
        <v>0</v>
      </c>
      <c r="D175" t="s">
        <v>155</v>
      </c>
      <c r="E175" t="s">
        <v>98</v>
      </c>
      <c r="F175" t="s">
        <v>115</v>
      </c>
      <c r="G175">
        <v>2025</v>
      </c>
      <c r="H175">
        <v>1881.9215999999999</v>
      </c>
      <c r="I175">
        <v>218929.348145</v>
      </c>
      <c r="J175">
        <v>12587.2919965847</v>
      </c>
      <c r="K175">
        <v>8459.8041236835707</v>
      </c>
      <c r="L175">
        <v>3513</v>
      </c>
      <c r="M175" s="45">
        <f t="shared" si="5"/>
        <v>1631.0784000000001</v>
      </c>
    </row>
    <row r="176" spans="1:13" ht="15" x14ac:dyDescent="0.25">
      <c r="A176" s="45" t="str">
        <f t="shared" si="4"/>
        <v>B2 referencePortugal2030</v>
      </c>
      <c r="B176">
        <v>5</v>
      </c>
      <c r="C176" t="s">
        <v>0</v>
      </c>
      <c r="D176" t="s">
        <v>155</v>
      </c>
      <c r="E176" t="s">
        <v>98</v>
      </c>
      <c r="F176" t="s">
        <v>115</v>
      </c>
      <c r="G176">
        <v>2030</v>
      </c>
      <c r="H176">
        <v>1901.9219660000001</v>
      </c>
      <c r="I176">
        <v>235251.541016</v>
      </c>
      <c r="J176">
        <v>12663.0492067659</v>
      </c>
      <c r="K176">
        <v>9398.61017747601</v>
      </c>
      <c r="L176">
        <v>3532</v>
      </c>
      <c r="M176" s="45">
        <f t="shared" si="5"/>
        <v>1630.0780339999999</v>
      </c>
    </row>
    <row r="177" spans="1:13" ht="15" x14ac:dyDescent="0.25">
      <c r="A177" s="45" t="str">
        <f t="shared" si="4"/>
        <v>B2 referenceRomania2005</v>
      </c>
      <c r="B177">
        <v>5</v>
      </c>
      <c r="C177" t="s">
        <v>0</v>
      </c>
      <c r="D177" t="s">
        <v>156</v>
      </c>
      <c r="E177" t="s">
        <v>100</v>
      </c>
      <c r="F177" t="s">
        <v>113</v>
      </c>
      <c r="G177">
        <v>2005</v>
      </c>
      <c r="H177">
        <v>5038.7404619999998</v>
      </c>
      <c r="I177">
        <v>1436707.8666989999</v>
      </c>
      <c r="J177">
        <v>38900.8095119032</v>
      </c>
      <c r="K177">
        <v>19328.005095358702</v>
      </c>
      <c r="L177">
        <v>6391</v>
      </c>
      <c r="M177" s="45">
        <f t="shared" si="5"/>
        <v>1352.2595380000002</v>
      </c>
    </row>
    <row r="178" spans="1:13" ht="15" x14ac:dyDescent="0.25">
      <c r="A178" s="45" t="str">
        <f t="shared" si="4"/>
        <v>B2 referenceRomania2010</v>
      </c>
      <c r="B178">
        <v>5</v>
      </c>
      <c r="C178" t="s">
        <v>0</v>
      </c>
      <c r="D178" t="s">
        <v>156</v>
      </c>
      <c r="E178" t="s">
        <v>100</v>
      </c>
      <c r="F178" t="s">
        <v>113</v>
      </c>
      <c r="G178">
        <v>2010</v>
      </c>
      <c r="H178">
        <v>5182.7405399999998</v>
      </c>
      <c r="I178">
        <v>1523600.1157259999</v>
      </c>
      <c r="J178">
        <v>40740.153869367801</v>
      </c>
      <c r="K178">
        <v>23361.7039036145</v>
      </c>
      <c r="L178">
        <v>6573</v>
      </c>
      <c r="M178" s="45">
        <f t="shared" si="5"/>
        <v>1390.2594600000002</v>
      </c>
    </row>
    <row r="179" spans="1:13" ht="15" x14ac:dyDescent="0.25">
      <c r="A179" s="45" t="str">
        <f t="shared" si="4"/>
        <v>B2 referenceRomania2015</v>
      </c>
      <c r="B179">
        <v>5</v>
      </c>
      <c r="C179" t="s">
        <v>0</v>
      </c>
      <c r="D179" t="s">
        <v>156</v>
      </c>
      <c r="E179" t="s">
        <v>100</v>
      </c>
      <c r="F179" t="s">
        <v>113</v>
      </c>
      <c r="G179">
        <v>2015</v>
      </c>
      <c r="H179">
        <v>5326.7405479999998</v>
      </c>
      <c r="I179">
        <v>1596232.7304700001</v>
      </c>
      <c r="J179">
        <v>42978.444913295498</v>
      </c>
      <c r="K179">
        <v>28451.920793978599</v>
      </c>
      <c r="L179">
        <v>6755</v>
      </c>
      <c r="M179" s="45">
        <f t="shared" si="5"/>
        <v>1428.2594520000002</v>
      </c>
    </row>
    <row r="180" spans="1:13" ht="15" x14ac:dyDescent="0.25">
      <c r="A180" s="45" t="str">
        <f t="shared" si="4"/>
        <v>B2 referenceRomania2020</v>
      </c>
      <c r="B180">
        <v>5</v>
      </c>
      <c r="C180" t="s">
        <v>0</v>
      </c>
      <c r="D180" t="s">
        <v>156</v>
      </c>
      <c r="E180" t="s">
        <v>100</v>
      </c>
      <c r="F180" t="s">
        <v>113</v>
      </c>
      <c r="G180">
        <v>2020</v>
      </c>
      <c r="H180">
        <v>5470.740796</v>
      </c>
      <c r="I180">
        <v>1653852.5444360001</v>
      </c>
      <c r="J180">
        <v>44486.765856434104</v>
      </c>
      <c r="K180">
        <v>32962.803411878398</v>
      </c>
      <c r="L180">
        <v>6937</v>
      </c>
      <c r="M180" s="45">
        <f t="shared" si="5"/>
        <v>1466.259204</v>
      </c>
    </row>
    <row r="181" spans="1:13" ht="15" x14ac:dyDescent="0.25">
      <c r="A181" s="45" t="str">
        <f t="shared" si="4"/>
        <v>B2 referenceRomania2025</v>
      </c>
      <c r="B181">
        <v>5</v>
      </c>
      <c r="C181" t="s">
        <v>0</v>
      </c>
      <c r="D181" t="s">
        <v>156</v>
      </c>
      <c r="E181" t="s">
        <v>100</v>
      </c>
      <c r="F181" t="s">
        <v>113</v>
      </c>
      <c r="G181">
        <v>2025</v>
      </c>
      <c r="H181">
        <v>5614.7408949999999</v>
      </c>
      <c r="I181">
        <v>1716073.4655770001</v>
      </c>
      <c r="J181">
        <v>45411.043271058203</v>
      </c>
      <c r="K181">
        <v>32966.858862710797</v>
      </c>
      <c r="L181">
        <v>7119</v>
      </c>
      <c r="M181" s="45">
        <f t="shared" si="5"/>
        <v>1504.2591050000001</v>
      </c>
    </row>
    <row r="182" spans="1:13" ht="15" x14ac:dyDescent="0.25">
      <c r="A182" s="45" t="str">
        <f t="shared" si="4"/>
        <v>B2 referenceRomania2030</v>
      </c>
      <c r="B182">
        <v>5</v>
      </c>
      <c r="C182" t="s">
        <v>0</v>
      </c>
      <c r="D182" t="s">
        <v>156</v>
      </c>
      <c r="E182" t="s">
        <v>100</v>
      </c>
      <c r="F182" t="s">
        <v>113</v>
      </c>
      <c r="G182">
        <v>2030</v>
      </c>
      <c r="H182">
        <v>5758.740229</v>
      </c>
      <c r="I182">
        <v>1780764.894778</v>
      </c>
      <c r="J182">
        <v>45535.324460402</v>
      </c>
      <c r="K182">
        <v>32597.039229813799</v>
      </c>
      <c r="L182">
        <v>7301</v>
      </c>
      <c r="M182" s="45">
        <f t="shared" si="5"/>
        <v>1542.259771</v>
      </c>
    </row>
    <row r="183" spans="1:13" ht="15" x14ac:dyDescent="0.25">
      <c r="A183" s="45" t="str">
        <f t="shared" si="4"/>
        <v>B2 referenceSerbia2005</v>
      </c>
      <c r="B183">
        <v>5</v>
      </c>
      <c r="C183" t="s">
        <v>0</v>
      </c>
      <c r="D183" t="s">
        <v>157</v>
      </c>
      <c r="E183" t="s">
        <v>101</v>
      </c>
      <c r="F183" t="s">
        <v>111</v>
      </c>
      <c r="G183">
        <v>2005</v>
      </c>
      <c r="H183">
        <v>1534.0129509999999</v>
      </c>
      <c r="I183">
        <v>263920.98681700003</v>
      </c>
      <c r="J183">
        <v>0</v>
      </c>
      <c r="K183">
        <v>0</v>
      </c>
      <c r="L183">
        <v>1812.5</v>
      </c>
      <c r="M183" s="45">
        <f t="shared" si="5"/>
        <v>278.48704900000007</v>
      </c>
    </row>
    <row r="184" spans="1:13" ht="15" x14ac:dyDescent="0.25">
      <c r="A184" s="45" t="str">
        <f t="shared" si="4"/>
        <v>B2 referenceSerbia2010</v>
      </c>
      <c r="B184">
        <v>5</v>
      </c>
      <c r="C184" t="s">
        <v>0</v>
      </c>
      <c r="D184" t="s">
        <v>157</v>
      </c>
      <c r="E184" t="s">
        <v>101</v>
      </c>
      <c r="F184" t="s">
        <v>111</v>
      </c>
      <c r="G184">
        <v>2010</v>
      </c>
      <c r="H184">
        <v>1534.012952</v>
      </c>
      <c r="I184">
        <v>271414.45117299998</v>
      </c>
      <c r="J184">
        <v>6370.3502683406095</v>
      </c>
      <c r="K184">
        <v>4871.6574366541799</v>
      </c>
      <c r="L184">
        <v>1803</v>
      </c>
      <c r="M184" s="45">
        <f t="shared" si="5"/>
        <v>268.98704799999996</v>
      </c>
    </row>
    <row r="185" spans="1:13" ht="15" x14ac:dyDescent="0.25">
      <c r="A185" s="45" t="str">
        <f t="shared" si="4"/>
        <v>B2 referenceSerbia2015</v>
      </c>
      <c r="B185">
        <v>5</v>
      </c>
      <c r="C185" t="s">
        <v>0</v>
      </c>
      <c r="D185" t="s">
        <v>157</v>
      </c>
      <c r="E185" t="s">
        <v>101</v>
      </c>
      <c r="F185" t="s">
        <v>111</v>
      </c>
      <c r="G185">
        <v>2015</v>
      </c>
      <c r="H185">
        <v>1534.012792</v>
      </c>
      <c r="I185">
        <v>279763.12793000002</v>
      </c>
      <c r="J185">
        <v>6913.2272248100098</v>
      </c>
      <c r="K185">
        <v>5243.4918434032497</v>
      </c>
      <c r="L185">
        <v>1793.5</v>
      </c>
      <c r="M185" s="45">
        <f t="shared" si="5"/>
        <v>259.48720800000001</v>
      </c>
    </row>
    <row r="186" spans="1:13" ht="15" x14ac:dyDescent="0.25">
      <c r="A186" s="45" t="str">
        <f t="shared" si="4"/>
        <v>B2 referenceSerbia2020</v>
      </c>
      <c r="B186">
        <v>5</v>
      </c>
      <c r="C186" t="s">
        <v>0</v>
      </c>
      <c r="D186" t="s">
        <v>157</v>
      </c>
      <c r="E186" t="s">
        <v>101</v>
      </c>
      <c r="F186" t="s">
        <v>111</v>
      </c>
      <c r="G186">
        <v>2020</v>
      </c>
      <c r="H186">
        <v>1534.0127829999999</v>
      </c>
      <c r="I186">
        <v>294896.32617199997</v>
      </c>
      <c r="J186">
        <v>7318.1663816963201</v>
      </c>
      <c r="K186">
        <v>4291.5263605867704</v>
      </c>
      <c r="L186">
        <v>1784</v>
      </c>
      <c r="M186" s="45">
        <f t="shared" si="5"/>
        <v>249.9872170000001</v>
      </c>
    </row>
    <row r="187" spans="1:13" ht="15" x14ac:dyDescent="0.25">
      <c r="A187" s="45" t="str">
        <f t="shared" si="4"/>
        <v>B2 referenceSerbia2025</v>
      </c>
      <c r="B187">
        <v>5</v>
      </c>
      <c r="C187" t="s">
        <v>0</v>
      </c>
      <c r="D187" t="s">
        <v>157</v>
      </c>
      <c r="E187" t="s">
        <v>101</v>
      </c>
      <c r="F187" t="s">
        <v>111</v>
      </c>
      <c r="G187">
        <v>2025</v>
      </c>
      <c r="H187">
        <v>1534.012837</v>
      </c>
      <c r="I187">
        <v>306935.93261900003</v>
      </c>
      <c r="J187">
        <v>7124.3253983672603</v>
      </c>
      <c r="K187">
        <v>4716.4040778676699</v>
      </c>
      <c r="L187">
        <v>1774.5</v>
      </c>
      <c r="M187" s="45">
        <f t="shared" si="5"/>
        <v>240.48716300000001</v>
      </c>
    </row>
    <row r="188" spans="1:13" ht="15" x14ac:dyDescent="0.25">
      <c r="A188" s="45" t="str">
        <f t="shared" si="4"/>
        <v>B2 referenceSerbia2030</v>
      </c>
      <c r="B188">
        <v>5</v>
      </c>
      <c r="C188" t="s">
        <v>0</v>
      </c>
      <c r="D188" t="s">
        <v>157</v>
      </c>
      <c r="E188" t="s">
        <v>101</v>
      </c>
      <c r="F188" t="s">
        <v>111</v>
      </c>
      <c r="G188">
        <v>2030</v>
      </c>
      <c r="H188">
        <v>1534.012806</v>
      </c>
      <c r="I188">
        <v>320914.19726699998</v>
      </c>
      <c r="J188">
        <v>7239.3659347162702</v>
      </c>
      <c r="K188">
        <v>4443.7129860798996</v>
      </c>
      <c r="L188">
        <v>1765</v>
      </c>
      <c r="M188" s="45">
        <f t="shared" si="5"/>
        <v>230.98719400000004</v>
      </c>
    </row>
    <row r="189" spans="1:13" ht="15" x14ac:dyDescent="0.25">
      <c r="A189" s="45" t="str">
        <f t="shared" si="4"/>
        <v>B2 referenceSweden2005</v>
      </c>
      <c r="B189">
        <v>5</v>
      </c>
      <c r="C189" t="s">
        <v>0</v>
      </c>
      <c r="D189" t="s">
        <v>158</v>
      </c>
      <c r="E189" t="s">
        <v>105</v>
      </c>
      <c r="F189" t="s">
        <v>114</v>
      </c>
      <c r="G189">
        <v>2005</v>
      </c>
      <c r="H189">
        <v>20631.419808999999</v>
      </c>
      <c r="I189">
        <v>2739172.078067</v>
      </c>
      <c r="J189">
        <v>0</v>
      </c>
      <c r="K189">
        <v>0</v>
      </c>
      <c r="L189">
        <v>28512</v>
      </c>
      <c r="M189" s="45">
        <f t="shared" si="5"/>
        <v>7880.5801910000009</v>
      </c>
    </row>
    <row r="190" spans="1:13" ht="15" x14ac:dyDescent="0.25">
      <c r="A190" s="45" t="str">
        <f t="shared" si="4"/>
        <v>B2 referenceSweden2010</v>
      </c>
      <c r="B190">
        <v>5</v>
      </c>
      <c r="C190" t="s">
        <v>0</v>
      </c>
      <c r="D190" t="s">
        <v>158</v>
      </c>
      <c r="E190" t="s">
        <v>105</v>
      </c>
      <c r="F190" t="s">
        <v>114</v>
      </c>
      <c r="G190">
        <v>2010</v>
      </c>
      <c r="H190">
        <v>20553.424029999998</v>
      </c>
      <c r="I190">
        <v>2789824.3822499998</v>
      </c>
      <c r="J190">
        <v>102228.884876004</v>
      </c>
      <c r="K190">
        <v>92098.426837731895</v>
      </c>
      <c r="L190">
        <v>28605</v>
      </c>
      <c r="M190" s="45">
        <f t="shared" si="5"/>
        <v>8051.5759700000017</v>
      </c>
    </row>
    <row r="191" spans="1:13" ht="15" x14ac:dyDescent="0.25">
      <c r="A191" s="45" t="str">
        <f t="shared" si="4"/>
        <v>B2 referenceSweden2015</v>
      </c>
      <c r="B191">
        <v>5</v>
      </c>
      <c r="C191" t="s">
        <v>0</v>
      </c>
      <c r="D191" t="s">
        <v>158</v>
      </c>
      <c r="E191" t="s">
        <v>105</v>
      </c>
      <c r="F191" t="s">
        <v>114</v>
      </c>
      <c r="G191">
        <v>2015</v>
      </c>
      <c r="H191">
        <v>20475.422178000001</v>
      </c>
      <c r="I191">
        <v>2856535.7308419999</v>
      </c>
      <c r="J191">
        <v>108025.37504956999</v>
      </c>
      <c r="K191">
        <v>94683.108732577297</v>
      </c>
      <c r="L191">
        <v>28698</v>
      </c>
      <c r="M191" s="45">
        <f t="shared" si="5"/>
        <v>8222.5778219999993</v>
      </c>
    </row>
    <row r="192" spans="1:13" ht="15" x14ac:dyDescent="0.25">
      <c r="A192" s="45" t="str">
        <f t="shared" si="4"/>
        <v>B2 referenceSweden2020</v>
      </c>
      <c r="B192">
        <v>5</v>
      </c>
      <c r="C192" t="s">
        <v>0</v>
      </c>
      <c r="D192" t="s">
        <v>158</v>
      </c>
      <c r="E192" t="s">
        <v>105</v>
      </c>
      <c r="F192" t="s">
        <v>114</v>
      </c>
      <c r="G192">
        <v>2020</v>
      </c>
      <c r="H192">
        <v>20397.422931000001</v>
      </c>
      <c r="I192">
        <v>2955028.1628169999</v>
      </c>
      <c r="J192">
        <v>112534.588819586</v>
      </c>
      <c r="K192">
        <v>92836.1042319587</v>
      </c>
      <c r="L192">
        <v>28791</v>
      </c>
      <c r="M192" s="45">
        <f t="shared" si="5"/>
        <v>8393.577068999999</v>
      </c>
    </row>
    <row r="193" spans="1:13" ht="15" x14ac:dyDescent="0.25">
      <c r="A193" s="45" t="str">
        <f t="shared" si="4"/>
        <v>B2 referenceSweden2025</v>
      </c>
      <c r="B193">
        <v>5</v>
      </c>
      <c r="C193" t="s">
        <v>0</v>
      </c>
      <c r="D193" t="s">
        <v>158</v>
      </c>
      <c r="E193" t="s">
        <v>105</v>
      </c>
      <c r="F193" t="s">
        <v>114</v>
      </c>
      <c r="G193">
        <v>2025</v>
      </c>
      <c r="H193">
        <v>20319.422178000001</v>
      </c>
      <c r="I193">
        <v>3067910.1433990002</v>
      </c>
      <c r="J193">
        <v>118776.768816991</v>
      </c>
      <c r="K193">
        <v>96200.375532577295</v>
      </c>
      <c r="L193">
        <v>28884</v>
      </c>
      <c r="M193" s="45">
        <f t="shared" si="5"/>
        <v>8564.5778219999993</v>
      </c>
    </row>
    <row r="194" spans="1:13" ht="15" x14ac:dyDescent="0.25">
      <c r="A194" s="45" t="str">
        <f t="shared" ref="A194:A257" si="6">CONCATENATE(C194,E194,G194)</f>
        <v>B2 referenceSweden2030</v>
      </c>
      <c r="B194">
        <v>5</v>
      </c>
      <c r="C194" t="s">
        <v>0</v>
      </c>
      <c r="D194" t="s">
        <v>158</v>
      </c>
      <c r="E194" t="s">
        <v>105</v>
      </c>
      <c r="F194" t="s">
        <v>114</v>
      </c>
      <c r="G194">
        <v>2030</v>
      </c>
      <c r="H194">
        <v>20241.420834</v>
      </c>
      <c r="I194">
        <v>3196931.1131930002</v>
      </c>
      <c r="J194">
        <v>125402.832942258</v>
      </c>
      <c r="K194">
        <v>99598.641263298996</v>
      </c>
      <c r="L194">
        <v>28977</v>
      </c>
      <c r="M194" s="45">
        <f t="shared" si="5"/>
        <v>8735.5791659999995</v>
      </c>
    </row>
    <row r="195" spans="1:13" ht="15" x14ac:dyDescent="0.25">
      <c r="A195" s="45" t="str">
        <f t="shared" si="6"/>
        <v>B2 referenceSlovenia2005</v>
      </c>
      <c r="B195">
        <v>5</v>
      </c>
      <c r="C195" t="s">
        <v>0</v>
      </c>
      <c r="D195" t="s">
        <v>159</v>
      </c>
      <c r="E195" t="s">
        <v>103</v>
      </c>
      <c r="F195" t="s">
        <v>111</v>
      </c>
      <c r="G195">
        <v>2005</v>
      </c>
      <c r="H195">
        <v>1166.040315</v>
      </c>
      <c r="I195">
        <v>378946.78125100001</v>
      </c>
      <c r="J195">
        <v>7334.6598816768601</v>
      </c>
      <c r="K195">
        <v>3160.1362540909099</v>
      </c>
      <c r="L195">
        <v>1243</v>
      </c>
      <c r="M195" s="45">
        <f t="shared" ref="M195:M258" si="7">L195-H195</f>
        <v>76.959685000000036</v>
      </c>
    </row>
    <row r="196" spans="1:13" ht="15" x14ac:dyDescent="0.25">
      <c r="A196" s="45" t="str">
        <f t="shared" si="6"/>
        <v>B2 referenceSlovenia2010</v>
      </c>
      <c r="B196">
        <v>5</v>
      </c>
      <c r="C196" t="s">
        <v>0</v>
      </c>
      <c r="D196" t="s">
        <v>159</v>
      </c>
      <c r="E196" t="s">
        <v>103</v>
      </c>
      <c r="F196" t="s">
        <v>111</v>
      </c>
      <c r="G196">
        <v>2010</v>
      </c>
      <c r="H196">
        <v>1175.040618</v>
      </c>
      <c r="I196">
        <v>393194.132813</v>
      </c>
      <c r="J196">
        <v>7575.7074618033103</v>
      </c>
      <c r="K196">
        <v>4726.2369049999998</v>
      </c>
      <c r="L196">
        <v>1253</v>
      </c>
      <c r="M196" s="45">
        <f t="shared" si="7"/>
        <v>77.959382000000005</v>
      </c>
    </row>
    <row r="197" spans="1:13" ht="15" x14ac:dyDescent="0.25">
      <c r="A197" s="45" t="str">
        <f t="shared" si="6"/>
        <v>B2 referenceSlovenia2015</v>
      </c>
      <c r="B197">
        <v>5</v>
      </c>
      <c r="C197" t="s">
        <v>0</v>
      </c>
      <c r="D197" t="s">
        <v>159</v>
      </c>
      <c r="E197" t="s">
        <v>103</v>
      </c>
      <c r="F197" t="s">
        <v>111</v>
      </c>
      <c r="G197">
        <v>2015</v>
      </c>
      <c r="H197">
        <v>1184.0402979999999</v>
      </c>
      <c r="I197">
        <v>405878.67578200001</v>
      </c>
      <c r="J197">
        <v>7911.4669264450004</v>
      </c>
      <c r="K197">
        <v>5374.55839681818</v>
      </c>
      <c r="L197">
        <v>1263</v>
      </c>
      <c r="M197" s="45">
        <f t="shared" si="7"/>
        <v>78.959702000000107</v>
      </c>
    </row>
    <row r="198" spans="1:13" ht="15" x14ac:dyDescent="0.25">
      <c r="A198" s="45" t="str">
        <f t="shared" si="6"/>
        <v>B2 referenceSlovenia2020</v>
      </c>
      <c r="B198">
        <v>5</v>
      </c>
      <c r="C198" t="s">
        <v>0</v>
      </c>
      <c r="D198" t="s">
        <v>159</v>
      </c>
      <c r="E198" t="s">
        <v>103</v>
      </c>
      <c r="F198" t="s">
        <v>111</v>
      </c>
      <c r="G198">
        <v>2020</v>
      </c>
      <c r="H198">
        <v>1193.0407259999999</v>
      </c>
      <c r="I198">
        <v>417440.273438</v>
      </c>
      <c r="J198">
        <v>8211.2838632293206</v>
      </c>
      <c r="K198">
        <v>5898.9641502272698</v>
      </c>
      <c r="L198">
        <v>1273</v>
      </c>
      <c r="M198" s="45">
        <f t="shared" si="7"/>
        <v>79.95927400000005</v>
      </c>
    </row>
    <row r="199" spans="1:13" ht="15" x14ac:dyDescent="0.25">
      <c r="A199" s="45" t="str">
        <f t="shared" si="6"/>
        <v>B2 referenceSlovenia2025</v>
      </c>
      <c r="B199">
        <v>5</v>
      </c>
      <c r="C199" t="s">
        <v>0</v>
      </c>
      <c r="D199" t="s">
        <v>159</v>
      </c>
      <c r="E199" t="s">
        <v>103</v>
      </c>
      <c r="F199" t="s">
        <v>111</v>
      </c>
      <c r="G199">
        <v>2025</v>
      </c>
      <c r="H199">
        <v>1202.0404820000001</v>
      </c>
      <c r="I199">
        <v>426118.160156</v>
      </c>
      <c r="J199">
        <v>8472.3257242744803</v>
      </c>
      <c r="K199">
        <v>6736.7484352272704</v>
      </c>
      <c r="L199">
        <v>1283</v>
      </c>
      <c r="M199" s="45">
        <f t="shared" si="7"/>
        <v>80.959517999999889</v>
      </c>
    </row>
    <row r="200" spans="1:13" ht="15" x14ac:dyDescent="0.25">
      <c r="A200" s="45" t="str">
        <f t="shared" si="6"/>
        <v>B2 referenceSlovenia2030</v>
      </c>
      <c r="B200">
        <v>5</v>
      </c>
      <c r="C200" t="s">
        <v>0</v>
      </c>
      <c r="D200" t="s">
        <v>159</v>
      </c>
      <c r="E200" t="s">
        <v>103</v>
      </c>
      <c r="F200" t="s">
        <v>111</v>
      </c>
      <c r="G200">
        <v>2030</v>
      </c>
      <c r="H200">
        <v>1211.040618</v>
      </c>
      <c r="I200">
        <v>427683.48828200001</v>
      </c>
      <c r="J200">
        <v>8653.9724037397391</v>
      </c>
      <c r="K200">
        <v>8340.9063720454506</v>
      </c>
      <c r="L200">
        <v>1293</v>
      </c>
      <c r="M200" s="45">
        <f t="shared" si="7"/>
        <v>81.959382000000005</v>
      </c>
    </row>
    <row r="201" spans="1:13" ht="15" x14ac:dyDescent="0.25">
      <c r="A201" s="45" t="str">
        <f t="shared" si="6"/>
        <v>B2 referenceSlovakia2005</v>
      </c>
      <c r="B201">
        <v>5</v>
      </c>
      <c r="C201" t="s">
        <v>0</v>
      </c>
      <c r="D201" t="s">
        <v>160</v>
      </c>
      <c r="E201" t="s">
        <v>102</v>
      </c>
      <c r="F201" t="s">
        <v>113</v>
      </c>
      <c r="G201">
        <v>2005</v>
      </c>
      <c r="H201">
        <v>1751.3403800000001</v>
      </c>
      <c r="I201">
        <v>408907.28662199999</v>
      </c>
      <c r="J201">
        <v>11702.0518590139</v>
      </c>
      <c r="K201">
        <v>10192.0125194866</v>
      </c>
      <c r="L201">
        <v>1931.6</v>
      </c>
      <c r="M201" s="45">
        <f t="shared" si="7"/>
        <v>180.25961999999981</v>
      </c>
    </row>
    <row r="202" spans="1:13" ht="15" x14ac:dyDescent="0.25">
      <c r="A202" s="45" t="str">
        <f t="shared" si="6"/>
        <v>B2 referenceSlovakia2010</v>
      </c>
      <c r="B202">
        <v>5</v>
      </c>
      <c r="C202" t="s">
        <v>0</v>
      </c>
      <c r="D202" t="s">
        <v>160</v>
      </c>
      <c r="E202" t="s">
        <v>102</v>
      </c>
      <c r="F202" t="s">
        <v>113</v>
      </c>
      <c r="G202">
        <v>2010</v>
      </c>
      <c r="H202">
        <v>1735.4403150000001</v>
      </c>
      <c r="I202">
        <v>407348.65942400001</v>
      </c>
      <c r="J202">
        <v>12060.0460617094</v>
      </c>
      <c r="K202">
        <v>12371.7716572714</v>
      </c>
      <c r="L202">
        <v>1941.8</v>
      </c>
      <c r="M202" s="45">
        <f t="shared" si="7"/>
        <v>206.3596849999999</v>
      </c>
    </row>
    <row r="203" spans="1:13" ht="15" x14ac:dyDescent="0.25">
      <c r="A203" s="45" t="str">
        <f t="shared" si="6"/>
        <v>B2 referenceSlovakia2015</v>
      </c>
      <c r="B203">
        <v>5</v>
      </c>
      <c r="C203" t="s">
        <v>0</v>
      </c>
      <c r="D203" t="s">
        <v>160</v>
      </c>
      <c r="E203" t="s">
        <v>102</v>
      </c>
      <c r="F203" t="s">
        <v>113</v>
      </c>
      <c r="G203">
        <v>2015</v>
      </c>
      <c r="H203">
        <v>1719.540334</v>
      </c>
      <c r="I203">
        <v>404163.809328</v>
      </c>
      <c r="J203">
        <v>11820.1039311109</v>
      </c>
      <c r="K203">
        <v>12457.0745831435</v>
      </c>
      <c r="L203">
        <v>1952</v>
      </c>
      <c r="M203" s="45">
        <f t="shared" si="7"/>
        <v>232.45966599999997</v>
      </c>
    </row>
    <row r="204" spans="1:13" ht="15" x14ac:dyDescent="0.25">
      <c r="A204" s="45" t="str">
        <f t="shared" si="6"/>
        <v>B2 referenceSlovakia2020</v>
      </c>
      <c r="B204">
        <v>5</v>
      </c>
      <c r="C204" t="s">
        <v>0</v>
      </c>
      <c r="D204" t="s">
        <v>160</v>
      </c>
      <c r="E204" t="s">
        <v>102</v>
      </c>
      <c r="F204" t="s">
        <v>113</v>
      </c>
      <c r="G204">
        <v>2020</v>
      </c>
      <c r="H204">
        <v>1703.6401450000001</v>
      </c>
      <c r="I204">
        <v>400944.48681700003</v>
      </c>
      <c r="J204">
        <v>11360.8725356662</v>
      </c>
      <c r="K204">
        <v>12004.737768045001</v>
      </c>
      <c r="L204">
        <v>1962.2</v>
      </c>
      <c r="M204" s="45">
        <f t="shared" si="7"/>
        <v>258.55985499999997</v>
      </c>
    </row>
    <row r="205" spans="1:13" ht="15" x14ac:dyDescent="0.25">
      <c r="A205" s="45" t="str">
        <f t="shared" si="6"/>
        <v>B2 referenceSlovakia2025</v>
      </c>
      <c r="B205">
        <v>5</v>
      </c>
      <c r="C205" t="s">
        <v>0</v>
      </c>
      <c r="D205" t="s">
        <v>160</v>
      </c>
      <c r="E205" t="s">
        <v>102</v>
      </c>
      <c r="F205" t="s">
        <v>113</v>
      </c>
      <c r="G205">
        <v>2025</v>
      </c>
      <c r="H205">
        <v>1687.740309</v>
      </c>
      <c r="I205">
        <v>400301.8125</v>
      </c>
      <c r="J205">
        <v>11865.797746627601</v>
      </c>
      <c r="K205">
        <v>11994.332944448</v>
      </c>
      <c r="L205">
        <v>1972.4</v>
      </c>
      <c r="M205" s="45">
        <f t="shared" si="7"/>
        <v>284.65969100000007</v>
      </c>
    </row>
    <row r="206" spans="1:13" ht="15" x14ac:dyDescent="0.25">
      <c r="A206" s="45" t="str">
        <f t="shared" si="6"/>
        <v>B2 referenceSlovakia2030</v>
      </c>
      <c r="B206">
        <v>5</v>
      </c>
      <c r="C206" t="s">
        <v>0</v>
      </c>
      <c r="D206" t="s">
        <v>160</v>
      </c>
      <c r="E206" t="s">
        <v>102</v>
      </c>
      <c r="F206" t="s">
        <v>113</v>
      </c>
      <c r="G206">
        <v>2030</v>
      </c>
      <c r="H206">
        <v>1671.840207</v>
      </c>
      <c r="I206">
        <v>398700.21093900001</v>
      </c>
      <c r="J206">
        <v>11741.4753035912</v>
      </c>
      <c r="K206">
        <v>12061.796153924101</v>
      </c>
      <c r="L206">
        <v>1982.6</v>
      </c>
      <c r="M206" s="45">
        <f t="shared" si="7"/>
        <v>310.75979299999995</v>
      </c>
    </row>
    <row r="207" spans="1:13" ht="15" x14ac:dyDescent="0.25">
      <c r="A207" s="45" t="str">
        <f t="shared" si="6"/>
        <v>B2 referenceTurkey2005</v>
      </c>
      <c r="B207">
        <v>5</v>
      </c>
      <c r="C207" t="s">
        <v>0</v>
      </c>
      <c r="D207" t="s">
        <v>161</v>
      </c>
      <c r="E207" t="s">
        <v>108</v>
      </c>
      <c r="F207" t="s">
        <v>111</v>
      </c>
      <c r="G207">
        <v>2005</v>
      </c>
      <c r="H207">
        <v>8664.6995800000004</v>
      </c>
      <c r="I207">
        <v>1088685.98098</v>
      </c>
      <c r="J207">
        <v>20458.415594935501</v>
      </c>
      <c r="K207">
        <v>18950.537204472199</v>
      </c>
      <c r="L207">
        <v>10175</v>
      </c>
      <c r="M207" s="45">
        <f t="shared" si="7"/>
        <v>1510.3004199999996</v>
      </c>
    </row>
    <row r="208" spans="1:13" ht="15" x14ac:dyDescent="0.25">
      <c r="A208" s="45" t="str">
        <f t="shared" si="6"/>
        <v>B2 referenceTurkey2010</v>
      </c>
      <c r="B208">
        <v>5</v>
      </c>
      <c r="C208" t="s">
        <v>0</v>
      </c>
      <c r="D208" t="s">
        <v>161</v>
      </c>
      <c r="E208" t="s">
        <v>108</v>
      </c>
      <c r="F208" t="s">
        <v>111</v>
      </c>
      <c r="G208">
        <v>2010</v>
      </c>
      <c r="H208">
        <v>8681.6996689999996</v>
      </c>
      <c r="I208">
        <v>1103753.156192</v>
      </c>
      <c r="J208">
        <v>19650.881241968698</v>
      </c>
      <c r="K208">
        <v>16637.4453396389</v>
      </c>
      <c r="L208">
        <v>10298</v>
      </c>
      <c r="M208" s="45">
        <f t="shared" si="7"/>
        <v>1616.3003310000004</v>
      </c>
    </row>
    <row r="209" spans="1:13" ht="15" x14ac:dyDescent="0.25">
      <c r="A209" s="45" t="str">
        <f t="shared" si="6"/>
        <v>B2 referenceTurkey2015</v>
      </c>
      <c r="B209">
        <v>5</v>
      </c>
      <c r="C209" t="s">
        <v>0</v>
      </c>
      <c r="D209" t="s">
        <v>161</v>
      </c>
      <c r="E209" t="s">
        <v>108</v>
      </c>
      <c r="F209" t="s">
        <v>111</v>
      </c>
      <c r="G209">
        <v>2015</v>
      </c>
      <c r="H209">
        <v>8698.6995850000003</v>
      </c>
      <c r="I209">
        <v>1108798.3222690001</v>
      </c>
      <c r="J209">
        <v>18735.4492291276</v>
      </c>
      <c r="K209">
        <v>17726.415365541699</v>
      </c>
      <c r="L209">
        <v>10421</v>
      </c>
      <c r="M209" s="45">
        <f t="shared" si="7"/>
        <v>1722.3004149999997</v>
      </c>
    </row>
    <row r="210" spans="1:13" ht="15" x14ac:dyDescent="0.25">
      <c r="A210" s="45" t="str">
        <f t="shared" si="6"/>
        <v>B2 referenceTurkey2020</v>
      </c>
      <c r="B210">
        <v>5</v>
      </c>
      <c r="C210" t="s">
        <v>0</v>
      </c>
      <c r="D210" t="s">
        <v>161</v>
      </c>
      <c r="E210" t="s">
        <v>108</v>
      </c>
      <c r="F210" t="s">
        <v>111</v>
      </c>
      <c r="G210">
        <v>2020</v>
      </c>
      <c r="H210">
        <v>8715.69917299999</v>
      </c>
      <c r="I210">
        <v>1108981.2157950001</v>
      </c>
      <c r="J210">
        <v>17919.571694428501</v>
      </c>
      <c r="K210">
        <v>17882.992389347201</v>
      </c>
      <c r="L210">
        <v>10544</v>
      </c>
      <c r="M210" s="45">
        <f t="shared" si="7"/>
        <v>1828.30082700001</v>
      </c>
    </row>
    <row r="211" spans="1:13" ht="15" x14ac:dyDescent="0.25">
      <c r="A211" s="45" t="str">
        <f t="shared" si="6"/>
        <v>B2 referenceTurkey2025</v>
      </c>
      <c r="B211">
        <v>5</v>
      </c>
      <c r="C211" t="s">
        <v>0</v>
      </c>
      <c r="D211" t="s">
        <v>161</v>
      </c>
      <c r="E211" t="s">
        <v>108</v>
      </c>
      <c r="F211" t="s">
        <v>111</v>
      </c>
      <c r="G211">
        <v>2025</v>
      </c>
      <c r="H211">
        <v>8732.6996100000106</v>
      </c>
      <c r="I211">
        <v>1102132.2312960001</v>
      </c>
      <c r="J211">
        <v>16897.691955091501</v>
      </c>
      <c r="K211">
        <v>18267.488618236101</v>
      </c>
      <c r="L211">
        <v>10667</v>
      </c>
      <c r="M211" s="45">
        <f t="shared" si="7"/>
        <v>1934.3003899999894</v>
      </c>
    </row>
    <row r="212" spans="1:13" ht="15" x14ac:dyDescent="0.25">
      <c r="A212" s="45" t="str">
        <f t="shared" si="6"/>
        <v>B2 referenceTurkey2030</v>
      </c>
      <c r="B212">
        <v>5</v>
      </c>
      <c r="C212" t="s">
        <v>0</v>
      </c>
      <c r="D212" t="s">
        <v>161</v>
      </c>
      <c r="E212" t="s">
        <v>108</v>
      </c>
      <c r="F212" t="s">
        <v>111</v>
      </c>
      <c r="G212">
        <v>2030</v>
      </c>
      <c r="H212">
        <v>8749.6992929999997</v>
      </c>
      <c r="I212">
        <v>1095890.5246629999</v>
      </c>
      <c r="J212">
        <v>16865.4842402297</v>
      </c>
      <c r="K212">
        <v>18113.824887694402</v>
      </c>
      <c r="L212">
        <v>10790</v>
      </c>
      <c r="M212" s="45">
        <f t="shared" si="7"/>
        <v>2040.3007070000003</v>
      </c>
    </row>
    <row r="213" spans="1:13" ht="15" x14ac:dyDescent="0.25">
      <c r="A213" s="45" t="str">
        <f t="shared" si="6"/>
        <v>B2 referenceUkraine2005</v>
      </c>
      <c r="B213">
        <v>5</v>
      </c>
      <c r="C213" t="s">
        <v>0</v>
      </c>
      <c r="D213" t="s">
        <v>162</v>
      </c>
      <c r="E213" t="s">
        <v>109</v>
      </c>
      <c r="F213" t="s">
        <v>113</v>
      </c>
      <c r="G213">
        <v>2005</v>
      </c>
      <c r="H213">
        <v>5788.3697279999997</v>
      </c>
      <c r="I213">
        <v>1453986.2222839999</v>
      </c>
      <c r="J213">
        <v>29941.007163128899</v>
      </c>
      <c r="K213">
        <v>16974.985582346701</v>
      </c>
      <c r="L213">
        <v>9575</v>
      </c>
      <c r="M213" s="45">
        <f t="shared" si="7"/>
        <v>3786.6302720000003</v>
      </c>
    </row>
    <row r="214" spans="1:13" ht="15" x14ac:dyDescent="0.25">
      <c r="A214" s="45" t="str">
        <f t="shared" si="6"/>
        <v>B2 referenceUkraine2010</v>
      </c>
      <c r="B214">
        <v>5</v>
      </c>
      <c r="C214" t="s">
        <v>0</v>
      </c>
      <c r="D214" t="s">
        <v>162</v>
      </c>
      <c r="E214" t="s">
        <v>109</v>
      </c>
      <c r="F214" t="s">
        <v>113</v>
      </c>
      <c r="G214">
        <v>2010</v>
      </c>
      <c r="H214">
        <v>5688.3702089999997</v>
      </c>
      <c r="I214">
        <v>1492367.0379850001</v>
      </c>
      <c r="J214">
        <v>30054.203998290301</v>
      </c>
      <c r="K214">
        <v>22378.039952409599</v>
      </c>
      <c r="L214">
        <v>9705</v>
      </c>
      <c r="M214" s="45">
        <f t="shared" si="7"/>
        <v>4016.6297910000003</v>
      </c>
    </row>
    <row r="215" spans="1:13" ht="15" x14ac:dyDescent="0.25">
      <c r="A215" s="45" t="str">
        <f t="shared" si="6"/>
        <v>B2 referenceUkraine2015</v>
      </c>
      <c r="B215">
        <v>5</v>
      </c>
      <c r="C215" t="s">
        <v>0</v>
      </c>
      <c r="D215" t="s">
        <v>162</v>
      </c>
      <c r="E215" t="s">
        <v>109</v>
      </c>
      <c r="F215" t="s">
        <v>113</v>
      </c>
      <c r="G215">
        <v>2015</v>
      </c>
      <c r="H215">
        <v>5588.3692920000003</v>
      </c>
      <c r="I215">
        <v>1521352.268954</v>
      </c>
      <c r="J215">
        <v>28889.403035960098</v>
      </c>
      <c r="K215">
        <v>23092.355679550899</v>
      </c>
      <c r="L215">
        <v>9835</v>
      </c>
      <c r="M215" s="45">
        <f t="shared" si="7"/>
        <v>4246.6307079999997</v>
      </c>
    </row>
    <row r="216" spans="1:13" ht="15" x14ac:dyDescent="0.25">
      <c r="A216" s="45" t="str">
        <f t="shared" si="6"/>
        <v>B2 referenceUkraine2020</v>
      </c>
      <c r="B216">
        <v>5</v>
      </c>
      <c r="C216" t="s">
        <v>0</v>
      </c>
      <c r="D216" t="s">
        <v>162</v>
      </c>
      <c r="E216" t="s">
        <v>109</v>
      </c>
      <c r="F216" t="s">
        <v>113</v>
      </c>
      <c r="G216">
        <v>2020</v>
      </c>
      <c r="H216">
        <v>5488.3706599999996</v>
      </c>
      <c r="I216">
        <v>1539820.2909580001</v>
      </c>
      <c r="J216">
        <v>27489.7775235796</v>
      </c>
      <c r="K216">
        <v>23796.172361541601</v>
      </c>
      <c r="L216">
        <v>9965</v>
      </c>
      <c r="M216" s="45">
        <f t="shared" si="7"/>
        <v>4476.6293400000004</v>
      </c>
    </row>
    <row r="217" spans="1:13" ht="15" x14ac:dyDescent="0.25">
      <c r="A217" s="45" t="str">
        <f t="shared" si="6"/>
        <v>B2 referenceUkraine2025</v>
      </c>
      <c r="B217">
        <v>5</v>
      </c>
      <c r="C217" t="s">
        <v>0</v>
      </c>
      <c r="D217" t="s">
        <v>162</v>
      </c>
      <c r="E217" t="s">
        <v>109</v>
      </c>
      <c r="F217" t="s">
        <v>113</v>
      </c>
      <c r="G217">
        <v>2025</v>
      </c>
      <c r="H217">
        <v>5388.3700280000003</v>
      </c>
      <c r="I217">
        <v>1554680.6780360001</v>
      </c>
      <c r="J217">
        <v>26907.913456980001</v>
      </c>
      <c r="K217">
        <v>23935.835575643501</v>
      </c>
      <c r="L217">
        <v>10095</v>
      </c>
      <c r="M217" s="45">
        <f t="shared" si="7"/>
        <v>4706.6299719999997</v>
      </c>
    </row>
    <row r="218" spans="1:13" ht="15" x14ac:dyDescent="0.25">
      <c r="A218" s="45" t="str">
        <f t="shared" si="6"/>
        <v>B2 referenceUkraine2030</v>
      </c>
      <c r="B218">
        <v>5</v>
      </c>
      <c r="C218" t="s">
        <v>0</v>
      </c>
      <c r="D218" t="s">
        <v>162</v>
      </c>
      <c r="E218" t="s">
        <v>109</v>
      </c>
      <c r="F218" t="s">
        <v>113</v>
      </c>
      <c r="G218">
        <v>2030</v>
      </c>
      <c r="H218">
        <v>5288.3696760000003</v>
      </c>
      <c r="I218">
        <v>1567227.761254</v>
      </c>
      <c r="J218">
        <v>26048.325168804298</v>
      </c>
      <c r="K218">
        <v>23538.9092895619</v>
      </c>
      <c r="L218">
        <v>10225</v>
      </c>
      <c r="M218" s="45">
        <f t="shared" si="7"/>
        <v>4936.6303239999997</v>
      </c>
    </row>
    <row r="219" spans="1:13" ht="15" x14ac:dyDescent="0.25">
      <c r="A219" s="45" t="str">
        <f t="shared" si="6"/>
        <v>B2 referenceUnited Kingdom2005</v>
      </c>
      <c r="B219">
        <v>5</v>
      </c>
      <c r="C219" t="s">
        <v>0</v>
      </c>
      <c r="D219" t="s">
        <v>163</v>
      </c>
      <c r="E219" t="s">
        <v>110</v>
      </c>
      <c r="F219" t="s">
        <v>112</v>
      </c>
      <c r="G219">
        <v>2005</v>
      </c>
      <c r="H219">
        <v>2375.020575</v>
      </c>
      <c r="I219">
        <v>388682.24373500003</v>
      </c>
      <c r="J219">
        <v>17691.6965790867</v>
      </c>
      <c r="K219">
        <v>11437.907634842401</v>
      </c>
      <c r="L219">
        <v>2845</v>
      </c>
      <c r="M219" s="45">
        <f t="shared" si="7"/>
        <v>469.97942499999999</v>
      </c>
    </row>
    <row r="220" spans="1:13" ht="15" x14ac:dyDescent="0.25">
      <c r="A220" s="45" t="str">
        <f t="shared" si="6"/>
        <v>B2 referenceUnited Kingdom2010</v>
      </c>
      <c r="B220">
        <v>5</v>
      </c>
      <c r="C220" t="s">
        <v>0</v>
      </c>
      <c r="D220" t="s">
        <v>163</v>
      </c>
      <c r="E220" t="s">
        <v>110</v>
      </c>
      <c r="F220" t="s">
        <v>112</v>
      </c>
      <c r="G220">
        <v>2010</v>
      </c>
      <c r="H220">
        <v>2411.0204319999998</v>
      </c>
      <c r="I220">
        <v>417722.57808599999</v>
      </c>
      <c r="J220">
        <v>18056.598130609</v>
      </c>
      <c r="K220">
        <v>12248.530960787901</v>
      </c>
      <c r="L220">
        <v>2881</v>
      </c>
      <c r="M220" s="45">
        <f t="shared" si="7"/>
        <v>469.9795680000002</v>
      </c>
    </row>
    <row r="221" spans="1:13" ht="15" x14ac:dyDescent="0.25">
      <c r="A221" s="45" t="str">
        <f t="shared" si="6"/>
        <v>B2 referenceUnited Kingdom2015</v>
      </c>
      <c r="B221">
        <v>5</v>
      </c>
      <c r="C221" t="s">
        <v>0</v>
      </c>
      <c r="D221" t="s">
        <v>163</v>
      </c>
      <c r="E221" t="s">
        <v>110</v>
      </c>
      <c r="F221" t="s">
        <v>112</v>
      </c>
      <c r="G221">
        <v>2015</v>
      </c>
      <c r="H221">
        <v>2447.0200559999998</v>
      </c>
      <c r="I221">
        <v>448429.413658</v>
      </c>
      <c r="J221">
        <v>18819.768361328101</v>
      </c>
      <c r="K221">
        <v>12678.401403006101</v>
      </c>
      <c r="L221">
        <v>2917</v>
      </c>
      <c r="M221" s="45">
        <f t="shared" si="7"/>
        <v>469.97994400000016</v>
      </c>
    </row>
    <row r="222" spans="1:13" ht="15" x14ac:dyDescent="0.25">
      <c r="A222" s="45" t="str">
        <f t="shared" si="6"/>
        <v>B2 referenceUnited Kingdom2020</v>
      </c>
      <c r="B222">
        <v>5</v>
      </c>
      <c r="C222" t="s">
        <v>0</v>
      </c>
      <c r="D222" t="s">
        <v>163</v>
      </c>
      <c r="E222" t="s">
        <v>110</v>
      </c>
      <c r="F222" t="s">
        <v>112</v>
      </c>
      <c r="G222">
        <v>2020</v>
      </c>
      <c r="H222">
        <v>2483.0206149999999</v>
      </c>
      <c r="I222">
        <v>476510.85402500001</v>
      </c>
      <c r="J222">
        <v>18578.477295033099</v>
      </c>
      <c r="K222">
        <v>12962.1894520879</v>
      </c>
      <c r="L222">
        <v>2953</v>
      </c>
      <c r="M222" s="45">
        <f t="shared" si="7"/>
        <v>469.97938500000009</v>
      </c>
    </row>
    <row r="223" spans="1:13" ht="15" x14ac:dyDescent="0.25">
      <c r="A223" s="45" t="str">
        <f t="shared" si="6"/>
        <v>B2 referenceUnited Kingdom2025</v>
      </c>
      <c r="B223">
        <v>5</v>
      </c>
      <c r="C223" t="s">
        <v>0</v>
      </c>
      <c r="D223" t="s">
        <v>163</v>
      </c>
      <c r="E223" t="s">
        <v>110</v>
      </c>
      <c r="F223" t="s">
        <v>112</v>
      </c>
      <c r="G223">
        <v>2025</v>
      </c>
      <c r="H223">
        <v>2519.0205999999998</v>
      </c>
      <c r="I223">
        <v>503440.44559199997</v>
      </c>
      <c r="J223">
        <v>18877.438799250998</v>
      </c>
      <c r="K223">
        <v>13491.5206208121</v>
      </c>
      <c r="L223">
        <v>2989</v>
      </c>
      <c r="M223" s="45">
        <f t="shared" si="7"/>
        <v>469.97940000000017</v>
      </c>
    </row>
    <row r="224" spans="1:13" ht="15" x14ac:dyDescent="0.25">
      <c r="A224" s="45" t="str">
        <f t="shared" si="6"/>
        <v>B2 referenceUnited Kingdom2030</v>
      </c>
      <c r="B224">
        <v>5</v>
      </c>
      <c r="C224" t="s">
        <v>0</v>
      </c>
      <c r="D224" t="s">
        <v>163</v>
      </c>
      <c r="E224" t="s">
        <v>110</v>
      </c>
      <c r="F224" t="s">
        <v>112</v>
      </c>
      <c r="G224">
        <v>2030</v>
      </c>
      <c r="H224">
        <v>2555.0209420000001</v>
      </c>
      <c r="I224">
        <v>529693.47061199998</v>
      </c>
      <c r="J224">
        <v>18980.0295114734</v>
      </c>
      <c r="K224">
        <v>13729.424476415201</v>
      </c>
      <c r="L224">
        <v>3025</v>
      </c>
      <c r="M224" s="45">
        <f t="shared" si="7"/>
        <v>469.9790579999999</v>
      </c>
    </row>
    <row r="225" spans="1:13" ht="15" x14ac:dyDescent="0.25">
      <c r="A225" s="45" t="str">
        <f t="shared" si="6"/>
        <v>B2 carbonAlbania2005</v>
      </c>
      <c r="B225">
        <v>6</v>
      </c>
      <c r="C225" t="s">
        <v>1</v>
      </c>
      <c r="D225" t="s">
        <v>126</v>
      </c>
      <c r="E225" t="s">
        <v>71</v>
      </c>
      <c r="F225" t="s">
        <v>111</v>
      </c>
      <c r="G225">
        <v>2005</v>
      </c>
      <c r="H225">
        <v>638.55777399999999</v>
      </c>
      <c r="I225">
        <v>60228.289139</v>
      </c>
      <c r="J225">
        <v>1250.5252133281899</v>
      </c>
      <c r="K225">
        <v>249.75010610913901</v>
      </c>
      <c r="L225">
        <v>782</v>
      </c>
      <c r="M225" s="45">
        <f t="shared" si="7"/>
        <v>143.44222600000001</v>
      </c>
    </row>
    <row r="226" spans="1:13" ht="15" x14ac:dyDescent="0.25">
      <c r="A226" s="45" t="str">
        <f t="shared" si="6"/>
        <v>B2 carbonAlbania2010</v>
      </c>
      <c r="B226">
        <v>6</v>
      </c>
      <c r="C226" t="s">
        <v>1</v>
      </c>
      <c r="D226" t="s">
        <v>126</v>
      </c>
      <c r="E226" t="s">
        <v>71</v>
      </c>
      <c r="F226" t="s">
        <v>111</v>
      </c>
      <c r="G226">
        <v>2010</v>
      </c>
      <c r="H226">
        <v>637.27871200000004</v>
      </c>
      <c r="I226">
        <v>63369.213229000001</v>
      </c>
      <c r="J226">
        <v>1106.7304494964401</v>
      </c>
      <c r="K226">
        <v>478.54568942324801</v>
      </c>
      <c r="L226">
        <v>776.3</v>
      </c>
      <c r="M226" s="45">
        <f t="shared" si="7"/>
        <v>139.02128799999991</v>
      </c>
    </row>
    <row r="227" spans="1:13" ht="15" x14ac:dyDescent="0.25">
      <c r="A227" s="45" t="str">
        <f t="shared" si="6"/>
        <v>B2 carbonAlbania2015</v>
      </c>
      <c r="B227">
        <v>6</v>
      </c>
      <c r="C227" t="s">
        <v>1</v>
      </c>
      <c r="D227" t="s">
        <v>126</v>
      </c>
      <c r="E227" t="s">
        <v>71</v>
      </c>
      <c r="F227" t="s">
        <v>111</v>
      </c>
      <c r="G227">
        <v>2015</v>
      </c>
      <c r="H227">
        <v>635.81466499999999</v>
      </c>
      <c r="I227">
        <v>66158.014894000007</v>
      </c>
      <c r="J227">
        <v>1060.1622577471601</v>
      </c>
      <c r="K227">
        <v>502.40202552795</v>
      </c>
      <c r="L227">
        <v>770.6</v>
      </c>
      <c r="M227" s="45">
        <f t="shared" si="7"/>
        <v>134.78533500000003</v>
      </c>
    </row>
    <row r="228" spans="1:13" ht="15" x14ac:dyDescent="0.25">
      <c r="A228" s="45" t="str">
        <f t="shared" si="6"/>
        <v>B2 carbonAlbania2020</v>
      </c>
      <c r="B228">
        <v>6</v>
      </c>
      <c r="C228" t="s">
        <v>1</v>
      </c>
      <c r="D228" t="s">
        <v>126</v>
      </c>
      <c r="E228" t="s">
        <v>71</v>
      </c>
      <c r="F228" t="s">
        <v>111</v>
      </c>
      <c r="G228">
        <v>2020</v>
      </c>
      <c r="H228">
        <v>634.34616300000005</v>
      </c>
      <c r="I228">
        <v>68686.049165999997</v>
      </c>
      <c r="J228">
        <v>1022.00096087776</v>
      </c>
      <c r="K228">
        <v>516.39396661046999</v>
      </c>
      <c r="L228">
        <v>764.9</v>
      </c>
      <c r="M228" s="45">
        <f t="shared" si="7"/>
        <v>130.55383699999993</v>
      </c>
    </row>
    <row r="229" spans="1:13" ht="15" x14ac:dyDescent="0.25">
      <c r="A229" s="45" t="str">
        <f t="shared" si="6"/>
        <v>B2 carbonAlbania2025</v>
      </c>
      <c r="B229">
        <v>6</v>
      </c>
      <c r="C229" t="s">
        <v>1</v>
      </c>
      <c r="D229" t="s">
        <v>126</v>
      </c>
      <c r="E229" t="s">
        <v>71</v>
      </c>
      <c r="F229" t="s">
        <v>111</v>
      </c>
      <c r="G229">
        <v>2025</v>
      </c>
      <c r="H229">
        <v>632.87100599999997</v>
      </c>
      <c r="I229">
        <v>71053.778411000007</v>
      </c>
      <c r="J229">
        <v>999.98493285339998</v>
      </c>
      <c r="K229">
        <v>526.43916637976895</v>
      </c>
      <c r="L229">
        <v>759.2</v>
      </c>
      <c r="M229" s="45">
        <f t="shared" si="7"/>
        <v>126.32899400000008</v>
      </c>
    </row>
    <row r="230" spans="1:13" ht="15" x14ac:dyDescent="0.25">
      <c r="A230" s="45" t="str">
        <f t="shared" si="6"/>
        <v>B2 carbonAlbania2030</v>
      </c>
      <c r="B230">
        <v>6</v>
      </c>
      <c r="C230" t="s">
        <v>1</v>
      </c>
      <c r="D230" t="s">
        <v>126</v>
      </c>
      <c r="E230" t="s">
        <v>71</v>
      </c>
      <c r="F230" t="s">
        <v>111</v>
      </c>
      <c r="G230">
        <v>2030</v>
      </c>
      <c r="H230">
        <v>631.47546799999998</v>
      </c>
      <c r="I230">
        <v>73087.403932000001</v>
      </c>
      <c r="J230">
        <v>933.62606424308399</v>
      </c>
      <c r="K230">
        <v>526.90100844720496</v>
      </c>
      <c r="L230">
        <v>753.5</v>
      </c>
      <c r="M230" s="45">
        <f t="shared" si="7"/>
        <v>122.02453200000002</v>
      </c>
    </row>
    <row r="231" spans="1:13" ht="15" x14ac:dyDescent="0.25">
      <c r="A231" s="45" t="str">
        <f t="shared" si="6"/>
        <v>B2 carbonAustria2005</v>
      </c>
      <c r="B231">
        <v>6</v>
      </c>
      <c r="C231" t="s">
        <v>1</v>
      </c>
      <c r="D231" t="s">
        <v>127</v>
      </c>
      <c r="E231" t="s">
        <v>72</v>
      </c>
      <c r="F231" t="s">
        <v>112</v>
      </c>
      <c r="G231">
        <v>2005</v>
      </c>
      <c r="H231">
        <v>3343.0596890000002</v>
      </c>
      <c r="I231">
        <v>1088826.2481730001</v>
      </c>
      <c r="J231">
        <v>31019.7583062468</v>
      </c>
      <c r="K231">
        <v>20260.041206949201</v>
      </c>
      <c r="L231">
        <v>3851</v>
      </c>
      <c r="M231" s="45">
        <f t="shared" si="7"/>
        <v>507.94031099999984</v>
      </c>
    </row>
    <row r="232" spans="1:13" ht="15" x14ac:dyDescent="0.25">
      <c r="A232" s="45" t="str">
        <f t="shared" si="6"/>
        <v>B2 carbonAustria2010</v>
      </c>
      <c r="B232">
        <v>6</v>
      </c>
      <c r="C232" t="s">
        <v>1</v>
      </c>
      <c r="D232" t="s">
        <v>127</v>
      </c>
      <c r="E232" t="s">
        <v>72</v>
      </c>
      <c r="F232" t="s">
        <v>112</v>
      </c>
      <c r="G232">
        <v>2010</v>
      </c>
      <c r="H232">
        <v>3343.0594980000001</v>
      </c>
      <c r="I232">
        <v>1093285.8550750001</v>
      </c>
      <c r="J232">
        <v>31919.914916754002</v>
      </c>
      <c r="K232">
        <v>31329.437729616398</v>
      </c>
      <c r="L232">
        <v>3857</v>
      </c>
      <c r="M232" s="45">
        <f t="shared" si="7"/>
        <v>513.94050199999992</v>
      </c>
    </row>
    <row r="233" spans="1:13" ht="15" x14ac:dyDescent="0.25">
      <c r="A233" s="45" t="str">
        <f t="shared" si="6"/>
        <v>B2 carbonAustria2015</v>
      </c>
      <c r="B233">
        <v>6</v>
      </c>
      <c r="C233" t="s">
        <v>1</v>
      </c>
      <c r="D233" t="s">
        <v>127</v>
      </c>
      <c r="E233" t="s">
        <v>72</v>
      </c>
      <c r="F233" t="s">
        <v>112</v>
      </c>
      <c r="G233">
        <v>2015</v>
      </c>
      <c r="H233">
        <v>3343.0594390000001</v>
      </c>
      <c r="I233">
        <v>1125442.7335340001</v>
      </c>
      <c r="J233">
        <v>38677.557314676596</v>
      </c>
      <c r="K233">
        <v>32557.387740578899</v>
      </c>
      <c r="L233">
        <v>3863</v>
      </c>
      <c r="M233" s="45">
        <f t="shared" si="7"/>
        <v>519.94056099999989</v>
      </c>
    </row>
    <row r="234" spans="1:13" ht="15" x14ac:dyDescent="0.25">
      <c r="A234" s="45" t="str">
        <f t="shared" si="6"/>
        <v>B2 carbonAustria2020</v>
      </c>
      <c r="B234">
        <v>6</v>
      </c>
      <c r="C234" t="s">
        <v>1</v>
      </c>
      <c r="D234" t="s">
        <v>127</v>
      </c>
      <c r="E234" t="s">
        <v>72</v>
      </c>
      <c r="F234" t="s">
        <v>112</v>
      </c>
      <c r="G234">
        <v>2020</v>
      </c>
      <c r="H234">
        <v>3343.0593600000002</v>
      </c>
      <c r="I234">
        <v>1178903.0032550001</v>
      </c>
      <c r="J234">
        <v>43198.6127207096</v>
      </c>
      <c r="K234">
        <v>32819.343652469201</v>
      </c>
      <c r="L234">
        <v>3869</v>
      </c>
      <c r="M234" s="45">
        <f t="shared" si="7"/>
        <v>525.9406399999998</v>
      </c>
    </row>
    <row r="235" spans="1:13" ht="15" x14ac:dyDescent="0.25">
      <c r="A235" s="45" t="str">
        <f t="shared" si="6"/>
        <v>B2 carbonAustria2025</v>
      </c>
      <c r="B235">
        <v>6</v>
      </c>
      <c r="C235" t="s">
        <v>1</v>
      </c>
      <c r="D235" t="s">
        <v>127</v>
      </c>
      <c r="E235" t="s">
        <v>72</v>
      </c>
      <c r="F235" t="s">
        <v>112</v>
      </c>
      <c r="G235">
        <v>2025</v>
      </c>
      <c r="H235">
        <v>3343.0594339999998</v>
      </c>
      <c r="I235">
        <v>1244758.6441200001</v>
      </c>
      <c r="J235">
        <v>46196.534271115699</v>
      </c>
      <c r="K235">
        <v>33341.624999662097</v>
      </c>
      <c r="L235">
        <v>3875</v>
      </c>
      <c r="M235" s="45">
        <f t="shared" si="7"/>
        <v>531.94056600000022</v>
      </c>
    </row>
    <row r="236" spans="1:13" ht="15" x14ac:dyDescent="0.25">
      <c r="A236" s="45" t="str">
        <f t="shared" si="6"/>
        <v>B2 carbonAustria2030</v>
      </c>
      <c r="B236">
        <v>6</v>
      </c>
      <c r="C236" t="s">
        <v>1</v>
      </c>
      <c r="D236" t="s">
        <v>127</v>
      </c>
      <c r="E236" t="s">
        <v>72</v>
      </c>
      <c r="F236" t="s">
        <v>112</v>
      </c>
      <c r="G236">
        <v>2030</v>
      </c>
      <c r="H236">
        <v>3343.0590670000001</v>
      </c>
      <c r="I236">
        <v>1304210.5033859999</v>
      </c>
      <c r="J236">
        <v>46250.615393742497</v>
      </c>
      <c r="K236">
        <v>34689.189648189997</v>
      </c>
      <c r="L236">
        <v>3881</v>
      </c>
      <c r="M236" s="45">
        <f t="shared" si="7"/>
        <v>537.94093299999986</v>
      </c>
    </row>
    <row r="237" spans="1:13" ht="15" x14ac:dyDescent="0.25">
      <c r="A237" s="45" t="str">
        <f t="shared" si="6"/>
        <v>B2 carbonBosnia and Herzegovina2010</v>
      </c>
      <c r="B237">
        <v>6</v>
      </c>
      <c r="C237" t="s">
        <v>1</v>
      </c>
      <c r="D237" t="s">
        <v>128</v>
      </c>
      <c r="E237" t="s">
        <v>75</v>
      </c>
      <c r="F237" t="s">
        <v>111</v>
      </c>
      <c r="G237">
        <v>2010</v>
      </c>
      <c r="H237">
        <v>1252.0020750000001</v>
      </c>
      <c r="I237">
        <v>209780.48437600001</v>
      </c>
      <c r="J237">
        <v>0</v>
      </c>
      <c r="K237">
        <v>0</v>
      </c>
      <c r="L237">
        <v>2185</v>
      </c>
      <c r="M237" s="45">
        <f t="shared" si="7"/>
        <v>932.9979249999999</v>
      </c>
    </row>
    <row r="238" spans="1:13" ht="15" x14ac:dyDescent="0.25">
      <c r="A238" s="45" t="str">
        <f t="shared" si="6"/>
        <v>B2 carbonBosnia and Herzegovina2015</v>
      </c>
      <c r="B238">
        <v>6</v>
      </c>
      <c r="C238" t="s">
        <v>1</v>
      </c>
      <c r="D238" t="s">
        <v>128</v>
      </c>
      <c r="E238" t="s">
        <v>75</v>
      </c>
      <c r="F238" t="s">
        <v>111</v>
      </c>
      <c r="G238">
        <v>2015</v>
      </c>
      <c r="H238">
        <v>1252.001953</v>
      </c>
      <c r="I238">
        <v>209021.171875</v>
      </c>
      <c r="J238">
        <v>5356.94137180916</v>
      </c>
      <c r="K238">
        <v>5508.8042097078696</v>
      </c>
      <c r="L238">
        <v>2185</v>
      </c>
      <c r="M238" s="45">
        <f t="shared" si="7"/>
        <v>932.99804700000004</v>
      </c>
    </row>
    <row r="239" spans="1:13" ht="15" x14ac:dyDescent="0.25">
      <c r="A239" s="45" t="str">
        <f t="shared" si="6"/>
        <v>B2 carbonBosnia and Herzegovina2020</v>
      </c>
      <c r="B239">
        <v>6</v>
      </c>
      <c r="C239" t="s">
        <v>1</v>
      </c>
      <c r="D239" t="s">
        <v>128</v>
      </c>
      <c r="E239" t="s">
        <v>75</v>
      </c>
      <c r="F239" t="s">
        <v>111</v>
      </c>
      <c r="G239">
        <v>2020</v>
      </c>
      <c r="H239">
        <v>1252.0020139999999</v>
      </c>
      <c r="I239">
        <v>209373.789063</v>
      </c>
      <c r="J239">
        <v>5508.8022728498199</v>
      </c>
      <c r="K239">
        <v>5438.2781020799002</v>
      </c>
      <c r="L239">
        <v>2185</v>
      </c>
      <c r="M239" s="45">
        <f t="shared" si="7"/>
        <v>932.99798600000008</v>
      </c>
    </row>
    <row r="240" spans="1:13" ht="15" x14ac:dyDescent="0.25">
      <c r="A240" s="45" t="str">
        <f t="shared" si="6"/>
        <v>B2 carbonBosnia and Herzegovina2025</v>
      </c>
      <c r="B240">
        <v>6</v>
      </c>
      <c r="C240" t="s">
        <v>1</v>
      </c>
      <c r="D240" t="s">
        <v>128</v>
      </c>
      <c r="E240" t="s">
        <v>75</v>
      </c>
      <c r="F240" t="s">
        <v>111</v>
      </c>
      <c r="G240">
        <v>2025</v>
      </c>
      <c r="H240">
        <v>1252.001984</v>
      </c>
      <c r="I240">
        <v>209457.71875100001</v>
      </c>
      <c r="J240">
        <v>5438.2808104533096</v>
      </c>
      <c r="K240">
        <v>5421.4950622272199</v>
      </c>
      <c r="L240">
        <v>2185</v>
      </c>
      <c r="M240" s="45">
        <f t="shared" si="7"/>
        <v>932.99801600000001</v>
      </c>
    </row>
    <row r="241" spans="1:13" ht="15" x14ac:dyDescent="0.25">
      <c r="A241" s="45" t="str">
        <f t="shared" si="6"/>
        <v>B2 carbonBosnia and Herzegovina2030</v>
      </c>
      <c r="B241">
        <v>6</v>
      </c>
      <c r="C241" t="s">
        <v>1</v>
      </c>
      <c r="D241" t="s">
        <v>128</v>
      </c>
      <c r="E241" t="s">
        <v>75</v>
      </c>
      <c r="F241" t="s">
        <v>111</v>
      </c>
      <c r="G241">
        <v>2030</v>
      </c>
      <c r="H241">
        <v>1252.0020139999999</v>
      </c>
      <c r="I241">
        <v>209462.796875</v>
      </c>
      <c r="J241">
        <v>5421.4937690196202</v>
      </c>
      <c r="K241">
        <v>5420.4782571310898</v>
      </c>
      <c r="L241">
        <v>2185</v>
      </c>
      <c r="M241" s="45">
        <f t="shared" si="7"/>
        <v>932.99798600000008</v>
      </c>
    </row>
    <row r="242" spans="1:13" ht="15" x14ac:dyDescent="0.25">
      <c r="A242" s="45" t="str">
        <f t="shared" si="6"/>
        <v>B2 carbonBelgium2005</v>
      </c>
      <c r="B242">
        <v>6</v>
      </c>
      <c r="C242" t="s">
        <v>1</v>
      </c>
      <c r="D242" t="s">
        <v>129</v>
      </c>
      <c r="E242" t="s">
        <v>74</v>
      </c>
      <c r="F242" t="s">
        <v>112</v>
      </c>
      <c r="G242">
        <v>2005</v>
      </c>
      <c r="H242">
        <v>666.97930399999996</v>
      </c>
      <c r="I242">
        <v>168014.50442799999</v>
      </c>
      <c r="J242">
        <v>5697.6723147332996</v>
      </c>
      <c r="K242">
        <v>4941.8132006270598</v>
      </c>
      <c r="L242">
        <v>672.6</v>
      </c>
      <c r="M242" s="45">
        <f t="shared" si="7"/>
        <v>5.6206960000000663</v>
      </c>
    </row>
    <row r="243" spans="1:13" ht="15" x14ac:dyDescent="0.25">
      <c r="A243" s="45" t="str">
        <f t="shared" si="6"/>
        <v>B2 carbonBelgium2010</v>
      </c>
      <c r="B243">
        <v>6</v>
      </c>
      <c r="C243" t="s">
        <v>1</v>
      </c>
      <c r="D243" t="s">
        <v>129</v>
      </c>
      <c r="E243" t="s">
        <v>74</v>
      </c>
      <c r="F243" t="s">
        <v>112</v>
      </c>
      <c r="G243">
        <v>2010</v>
      </c>
      <c r="H243">
        <v>672.17942500000004</v>
      </c>
      <c r="I243">
        <v>170144.13189799999</v>
      </c>
      <c r="J243">
        <v>5681.1913116185697</v>
      </c>
      <c r="K243">
        <v>5255.2658666730504</v>
      </c>
      <c r="L243">
        <v>677.8</v>
      </c>
      <c r="M243" s="45">
        <f t="shared" si="7"/>
        <v>5.6205749999999171</v>
      </c>
    </row>
    <row r="244" spans="1:13" ht="15" x14ac:dyDescent="0.25">
      <c r="A244" s="45" t="str">
        <f t="shared" si="6"/>
        <v>B2 carbonBelgium2015</v>
      </c>
      <c r="B244">
        <v>6</v>
      </c>
      <c r="C244" t="s">
        <v>1</v>
      </c>
      <c r="D244" t="s">
        <v>129</v>
      </c>
      <c r="E244" t="s">
        <v>74</v>
      </c>
      <c r="F244" t="s">
        <v>112</v>
      </c>
      <c r="G244">
        <v>2015</v>
      </c>
      <c r="H244">
        <v>677.37938999999994</v>
      </c>
      <c r="I244">
        <v>173861.02160800001</v>
      </c>
      <c r="J244">
        <v>5917.9084102037496</v>
      </c>
      <c r="K244">
        <v>5174.5303753915696</v>
      </c>
      <c r="L244">
        <v>683</v>
      </c>
      <c r="M244" s="45">
        <f t="shared" si="7"/>
        <v>5.6206100000000561</v>
      </c>
    </row>
    <row r="245" spans="1:13" ht="15" x14ac:dyDescent="0.25">
      <c r="A245" s="45" t="str">
        <f t="shared" si="6"/>
        <v>B2 carbonBelgium2020</v>
      </c>
      <c r="B245">
        <v>6</v>
      </c>
      <c r="C245" t="s">
        <v>1</v>
      </c>
      <c r="D245" t="s">
        <v>129</v>
      </c>
      <c r="E245" t="s">
        <v>74</v>
      </c>
      <c r="F245" t="s">
        <v>112</v>
      </c>
      <c r="G245">
        <v>2020</v>
      </c>
      <c r="H245">
        <v>682.57926899999995</v>
      </c>
      <c r="I245">
        <v>177407.25138500001</v>
      </c>
      <c r="J245">
        <v>5852.0138420027397</v>
      </c>
      <c r="K245">
        <v>5142.7679651396502</v>
      </c>
      <c r="L245">
        <v>688.2</v>
      </c>
      <c r="M245" s="45">
        <f t="shared" si="7"/>
        <v>5.6207310000000916</v>
      </c>
    </row>
    <row r="246" spans="1:13" ht="15" x14ac:dyDescent="0.25">
      <c r="A246" s="45" t="str">
        <f t="shared" si="6"/>
        <v>B2 carbonBelgium2025</v>
      </c>
      <c r="B246">
        <v>6</v>
      </c>
      <c r="C246" t="s">
        <v>1</v>
      </c>
      <c r="D246" t="s">
        <v>129</v>
      </c>
      <c r="E246" t="s">
        <v>74</v>
      </c>
      <c r="F246" t="s">
        <v>112</v>
      </c>
      <c r="G246">
        <v>2025</v>
      </c>
      <c r="H246">
        <v>687.77917500000001</v>
      </c>
      <c r="I246">
        <v>180311.55270299999</v>
      </c>
      <c r="J246">
        <v>5706.3078707742197</v>
      </c>
      <c r="K246">
        <v>5125.4477302272699</v>
      </c>
      <c r="L246">
        <v>693.4</v>
      </c>
      <c r="M246" s="45">
        <f t="shared" si="7"/>
        <v>5.620824999999968</v>
      </c>
    </row>
    <row r="247" spans="1:13" ht="15" x14ac:dyDescent="0.25">
      <c r="A247" s="45" t="str">
        <f t="shared" si="6"/>
        <v>B2 carbonBelgium2030</v>
      </c>
      <c r="B247">
        <v>6</v>
      </c>
      <c r="C247" t="s">
        <v>1</v>
      </c>
      <c r="D247" t="s">
        <v>129</v>
      </c>
      <c r="E247" t="s">
        <v>74</v>
      </c>
      <c r="F247" t="s">
        <v>112</v>
      </c>
      <c r="G247">
        <v>2030</v>
      </c>
      <c r="H247">
        <v>692.97912499999995</v>
      </c>
      <c r="I247">
        <v>183835.21935999999</v>
      </c>
      <c r="J247">
        <v>5686.0982606201096</v>
      </c>
      <c r="K247">
        <v>4981.3649617497304</v>
      </c>
      <c r="L247">
        <v>698.6</v>
      </c>
      <c r="M247" s="45">
        <f t="shared" si="7"/>
        <v>5.6208750000000691</v>
      </c>
    </row>
    <row r="248" spans="1:13" ht="15" x14ac:dyDescent="0.25">
      <c r="A248" s="45" t="str">
        <f t="shared" si="6"/>
        <v>B2 carbonBulgaria2005</v>
      </c>
      <c r="B248">
        <v>6</v>
      </c>
      <c r="C248" t="s">
        <v>1</v>
      </c>
      <c r="D248" t="s">
        <v>130</v>
      </c>
      <c r="E248" t="s">
        <v>76</v>
      </c>
      <c r="F248" t="s">
        <v>111</v>
      </c>
      <c r="G248">
        <v>2005</v>
      </c>
      <c r="H248">
        <v>2560.8744889999998</v>
      </c>
      <c r="I248">
        <v>377813.53390899999</v>
      </c>
      <c r="J248">
        <v>11088.585900316601</v>
      </c>
      <c r="K248">
        <v>8462.2269696927106</v>
      </c>
      <c r="L248">
        <v>3651</v>
      </c>
      <c r="M248" s="45">
        <f t="shared" si="7"/>
        <v>1090.1255110000002</v>
      </c>
    </row>
    <row r="249" spans="1:13" ht="15" x14ac:dyDescent="0.25">
      <c r="A249" s="45" t="str">
        <f t="shared" si="6"/>
        <v>B2 carbonBulgaria2010</v>
      </c>
      <c r="B249">
        <v>6</v>
      </c>
      <c r="C249" t="s">
        <v>1</v>
      </c>
      <c r="D249" t="s">
        <v>130</v>
      </c>
      <c r="E249" t="s">
        <v>76</v>
      </c>
      <c r="F249" t="s">
        <v>111</v>
      </c>
      <c r="G249">
        <v>2010</v>
      </c>
      <c r="H249">
        <v>2863.874159</v>
      </c>
      <c r="I249">
        <v>393561.00384000002</v>
      </c>
      <c r="J249">
        <v>12563.342741334</v>
      </c>
      <c r="K249">
        <v>9413.8490402133993</v>
      </c>
      <c r="L249">
        <v>3927</v>
      </c>
      <c r="M249" s="45">
        <f t="shared" si="7"/>
        <v>1063.125841</v>
      </c>
    </row>
    <row r="250" spans="1:13" ht="15" x14ac:dyDescent="0.25">
      <c r="A250" s="45" t="str">
        <f t="shared" si="6"/>
        <v>B2 carbonBulgaria2015</v>
      </c>
      <c r="B250">
        <v>6</v>
      </c>
      <c r="C250" t="s">
        <v>1</v>
      </c>
      <c r="D250" t="s">
        <v>130</v>
      </c>
      <c r="E250" t="s">
        <v>76</v>
      </c>
      <c r="F250" t="s">
        <v>111</v>
      </c>
      <c r="G250">
        <v>2015</v>
      </c>
      <c r="H250">
        <v>3166.8742200000002</v>
      </c>
      <c r="I250">
        <v>420098.87964699999</v>
      </c>
      <c r="J250">
        <v>14789.398360481</v>
      </c>
      <c r="K250">
        <v>9481.8235196884307</v>
      </c>
      <c r="L250">
        <v>4203</v>
      </c>
      <c r="M250" s="45">
        <f t="shared" si="7"/>
        <v>1036.1257799999998</v>
      </c>
    </row>
    <row r="251" spans="1:13" ht="15" x14ac:dyDescent="0.25">
      <c r="A251" s="45" t="str">
        <f t="shared" si="6"/>
        <v>B2 carbonBulgaria2020</v>
      </c>
      <c r="B251">
        <v>6</v>
      </c>
      <c r="C251" t="s">
        <v>1</v>
      </c>
      <c r="D251" t="s">
        <v>130</v>
      </c>
      <c r="E251" t="s">
        <v>76</v>
      </c>
      <c r="F251" t="s">
        <v>111</v>
      </c>
      <c r="G251">
        <v>2020</v>
      </c>
      <c r="H251">
        <v>3469.8744660000002</v>
      </c>
      <c r="I251">
        <v>456096.27865499997</v>
      </c>
      <c r="J251">
        <v>16741.440366892799</v>
      </c>
      <c r="K251">
        <v>9541.9606393726008</v>
      </c>
      <c r="L251">
        <v>4479</v>
      </c>
      <c r="M251" s="45">
        <f t="shared" si="7"/>
        <v>1009.1255339999998</v>
      </c>
    </row>
    <row r="252" spans="1:13" ht="15" x14ac:dyDescent="0.25">
      <c r="A252" s="45" t="str">
        <f t="shared" si="6"/>
        <v>B2 carbonBulgaria2025</v>
      </c>
      <c r="B252">
        <v>6</v>
      </c>
      <c r="C252" t="s">
        <v>1</v>
      </c>
      <c r="D252" t="s">
        <v>130</v>
      </c>
      <c r="E252" t="s">
        <v>76</v>
      </c>
      <c r="F252" t="s">
        <v>111</v>
      </c>
      <c r="G252">
        <v>2025</v>
      </c>
      <c r="H252">
        <v>3469.8740630000002</v>
      </c>
      <c r="I252">
        <v>494023.14876900002</v>
      </c>
      <c r="J252">
        <v>17141.104083987899</v>
      </c>
      <c r="K252">
        <v>9555.7304221681607</v>
      </c>
      <c r="L252">
        <v>4479</v>
      </c>
      <c r="M252" s="45">
        <f t="shared" si="7"/>
        <v>1009.1259369999998</v>
      </c>
    </row>
    <row r="253" spans="1:13" ht="15" x14ac:dyDescent="0.25">
      <c r="A253" s="45" t="str">
        <f t="shared" si="6"/>
        <v>B2 carbonBulgaria2030</v>
      </c>
      <c r="B253">
        <v>6</v>
      </c>
      <c r="C253" t="s">
        <v>1</v>
      </c>
      <c r="D253" t="s">
        <v>130</v>
      </c>
      <c r="E253" t="s">
        <v>76</v>
      </c>
      <c r="F253" t="s">
        <v>111</v>
      </c>
      <c r="G253">
        <v>2030</v>
      </c>
      <c r="H253">
        <v>3469.8736220000001</v>
      </c>
      <c r="I253">
        <v>532581.21653600002</v>
      </c>
      <c r="J253">
        <v>17297.059157365198</v>
      </c>
      <c r="K253">
        <v>9585.4458083183999</v>
      </c>
      <c r="L253">
        <v>4479</v>
      </c>
      <c r="M253" s="45">
        <f t="shared" si="7"/>
        <v>1009.1263779999999</v>
      </c>
    </row>
    <row r="254" spans="1:13" ht="15" x14ac:dyDescent="0.25">
      <c r="A254" s="45" t="str">
        <f t="shared" si="6"/>
        <v>B2 carbonBelarus2005</v>
      </c>
      <c r="B254">
        <v>6</v>
      </c>
      <c r="C254" t="s">
        <v>1</v>
      </c>
      <c r="D254" t="s">
        <v>131</v>
      </c>
      <c r="E254" t="s">
        <v>73</v>
      </c>
      <c r="F254" t="s">
        <v>113</v>
      </c>
      <c r="G254">
        <v>2005</v>
      </c>
      <c r="H254">
        <v>6375.886544</v>
      </c>
      <c r="I254">
        <v>1276092.121117</v>
      </c>
      <c r="J254">
        <v>43512.181970965503</v>
      </c>
      <c r="K254">
        <v>9934.8217342332991</v>
      </c>
      <c r="L254">
        <v>8436</v>
      </c>
      <c r="M254" s="45">
        <f t="shared" si="7"/>
        <v>2060.113456</v>
      </c>
    </row>
    <row r="255" spans="1:13" ht="15" x14ac:dyDescent="0.25">
      <c r="A255" s="45" t="str">
        <f t="shared" si="6"/>
        <v>B2 carbonBelarus2010</v>
      </c>
      <c r="B255">
        <v>6</v>
      </c>
      <c r="C255" t="s">
        <v>1</v>
      </c>
      <c r="D255" t="s">
        <v>131</v>
      </c>
      <c r="E255" t="s">
        <v>73</v>
      </c>
      <c r="F255" t="s">
        <v>113</v>
      </c>
      <c r="G255">
        <v>2010</v>
      </c>
      <c r="H255">
        <v>6440.8863060000003</v>
      </c>
      <c r="I255">
        <v>1400543.6949690001</v>
      </c>
      <c r="J255">
        <v>40821.515497508597</v>
      </c>
      <c r="K255">
        <v>15931.200243135299</v>
      </c>
      <c r="L255">
        <v>8600</v>
      </c>
      <c r="M255" s="45">
        <f t="shared" si="7"/>
        <v>2159.1136939999997</v>
      </c>
    </row>
    <row r="256" spans="1:13" ht="15" x14ac:dyDescent="0.25">
      <c r="A256" s="45" t="str">
        <f t="shared" si="6"/>
        <v>B2 carbonBelarus2015</v>
      </c>
      <c r="B256">
        <v>6</v>
      </c>
      <c r="C256" t="s">
        <v>1</v>
      </c>
      <c r="D256" t="s">
        <v>131</v>
      </c>
      <c r="E256" t="s">
        <v>73</v>
      </c>
      <c r="F256" t="s">
        <v>113</v>
      </c>
      <c r="G256">
        <v>2015</v>
      </c>
      <c r="H256">
        <v>6505.8866900000003</v>
      </c>
      <c r="I256">
        <v>1535775.9080960001</v>
      </c>
      <c r="J256">
        <v>43706.349191556998</v>
      </c>
      <c r="K256">
        <v>16659.9064480339</v>
      </c>
      <c r="L256">
        <v>8764</v>
      </c>
      <c r="M256" s="45">
        <f t="shared" si="7"/>
        <v>2258.1133099999997</v>
      </c>
    </row>
    <row r="257" spans="1:13" ht="15" x14ac:dyDescent="0.25">
      <c r="A257" s="45" t="str">
        <f t="shared" si="6"/>
        <v>B2 carbonBelarus2020</v>
      </c>
      <c r="B257">
        <v>6</v>
      </c>
      <c r="C257" t="s">
        <v>1</v>
      </c>
      <c r="D257" t="s">
        <v>131</v>
      </c>
      <c r="E257" t="s">
        <v>73</v>
      </c>
      <c r="F257" t="s">
        <v>113</v>
      </c>
      <c r="G257">
        <v>2020</v>
      </c>
      <c r="H257">
        <v>6570.8866189999999</v>
      </c>
      <c r="I257">
        <v>1673263.98187</v>
      </c>
      <c r="J257">
        <v>45956.4995436955</v>
      </c>
      <c r="K257">
        <v>18458.884501700501</v>
      </c>
      <c r="L257">
        <v>8928</v>
      </c>
      <c r="M257" s="45">
        <f t="shared" si="7"/>
        <v>2357.1133810000001</v>
      </c>
    </row>
    <row r="258" spans="1:13" ht="15" x14ac:dyDescent="0.25">
      <c r="A258" s="45" t="str">
        <f t="shared" ref="A258:A321" si="8">CONCATENATE(C258,E258,G258)</f>
        <v>B2 carbonBelarus2025</v>
      </c>
      <c r="B258">
        <v>6</v>
      </c>
      <c r="C258" t="s">
        <v>1</v>
      </c>
      <c r="D258" t="s">
        <v>131</v>
      </c>
      <c r="E258" t="s">
        <v>73</v>
      </c>
      <c r="F258" t="s">
        <v>113</v>
      </c>
      <c r="G258">
        <v>2025</v>
      </c>
      <c r="H258">
        <v>6635.886904</v>
      </c>
      <c r="I258">
        <v>1799047.2240559999</v>
      </c>
      <c r="J258">
        <v>46497.839171462801</v>
      </c>
      <c r="K258">
        <v>21341.1900938445</v>
      </c>
      <c r="L258">
        <v>9092</v>
      </c>
      <c r="M258" s="45">
        <f t="shared" si="7"/>
        <v>2456.113096</v>
      </c>
    </row>
    <row r="259" spans="1:13" ht="15" x14ac:dyDescent="0.25">
      <c r="A259" s="45" t="str">
        <f t="shared" si="8"/>
        <v>B2 carbonBelarus2030</v>
      </c>
      <c r="B259">
        <v>6</v>
      </c>
      <c r="C259" t="s">
        <v>1</v>
      </c>
      <c r="D259" t="s">
        <v>131</v>
      </c>
      <c r="E259" t="s">
        <v>73</v>
      </c>
      <c r="F259" t="s">
        <v>113</v>
      </c>
      <c r="G259">
        <v>2030</v>
      </c>
      <c r="H259">
        <v>6700.8865509999996</v>
      </c>
      <c r="I259">
        <v>1889829.4668429999</v>
      </c>
      <c r="J259">
        <v>46636.247414124897</v>
      </c>
      <c r="K259">
        <v>28479.798379474301</v>
      </c>
      <c r="L259">
        <v>9256</v>
      </c>
      <c r="M259" s="45">
        <f t="shared" ref="M259:M322" si="9">L259-H259</f>
        <v>2555.1134490000004</v>
      </c>
    </row>
    <row r="260" spans="1:13" ht="15" x14ac:dyDescent="0.25">
      <c r="A260" s="45" t="str">
        <f t="shared" si="8"/>
        <v>B2 carbonSwitzerland2005</v>
      </c>
      <c r="B260">
        <v>6</v>
      </c>
      <c r="C260" t="s">
        <v>1</v>
      </c>
      <c r="D260" t="s">
        <v>132</v>
      </c>
      <c r="E260" t="s">
        <v>106</v>
      </c>
      <c r="F260" t="s">
        <v>112</v>
      </c>
      <c r="G260">
        <v>2005</v>
      </c>
      <c r="H260">
        <v>1177.987267</v>
      </c>
      <c r="I260">
        <v>444399.552326</v>
      </c>
      <c r="J260">
        <v>11025.9790535994</v>
      </c>
      <c r="K260">
        <v>6708.4418981395402</v>
      </c>
      <c r="L260">
        <v>1217</v>
      </c>
      <c r="M260" s="45">
        <f t="shared" si="9"/>
        <v>39.012733000000026</v>
      </c>
    </row>
    <row r="261" spans="1:13" ht="15" x14ac:dyDescent="0.25">
      <c r="A261" s="45" t="str">
        <f t="shared" si="8"/>
        <v>B2 carbonSwitzerland2010</v>
      </c>
      <c r="B261">
        <v>6</v>
      </c>
      <c r="C261" t="s">
        <v>1</v>
      </c>
      <c r="D261" t="s">
        <v>132</v>
      </c>
      <c r="E261" t="s">
        <v>106</v>
      </c>
      <c r="F261" t="s">
        <v>112</v>
      </c>
      <c r="G261">
        <v>2010</v>
      </c>
      <c r="H261">
        <v>1199.9873070000001</v>
      </c>
      <c r="I261">
        <v>469141.44903600001</v>
      </c>
      <c r="J261">
        <v>11680.882029927099</v>
      </c>
      <c r="K261">
        <v>6732.5026716279099</v>
      </c>
      <c r="L261">
        <v>1240</v>
      </c>
      <c r="M261" s="45">
        <f t="shared" si="9"/>
        <v>40.012692999999899</v>
      </c>
    </row>
    <row r="262" spans="1:13" ht="15" x14ac:dyDescent="0.25">
      <c r="A262" s="45" t="str">
        <f t="shared" si="8"/>
        <v>B2 carbonSwitzerland2015</v>
      </c>
      <c r="B262">
        <v>6</v>
      </c>
      <c r="C262" t="s">
        <v>1</v>
      </c>
      <c r="D262" t="s">
        <v>132</v>
      </c>
      <c r="E262" t="s">
        <v>106</v>
      </c>
      <c r="F262" t="s">
        <v>112</v>
      </c>
      <c r="G262">
        <v>2015</v>
      </c>
      <c r="H262">
        <v>1208.9871780000001</v>
      </c>
      <c r="I262">
        <v>503931.86143300001</v>
      </c>
      <c r="J262">
        <v>13542.2400876515</v>
      </c>
      <c r="K262">
        <v>6584.1578099999997</v>
      </c>
      <c r="L262">
        <v>1263</v>
      </c>
      <c r="M262" s="45">
        <f t="shared" si="9"/>
        <v>54.012821999999915</v>
      </c>
    </row>
    <row r="263" spans="1:13" ht="15" x14ac:dyDescent="0.25">
      <c r="A263" s="45" t="str">
        <f t="shared" si="8"/>
        <v>B2 carbonSwitzerland2020</v>
      </c>
      <c r="B263">
        <v>6</v>
      </c>
      <c r="C263" t="s">
        <v>1</v>
      </c>
      <c r="D263" t="s">
        <v>132</v>
      </c>
      <c r="E263" t="s">
        <v>106</v>
      </c>
      <c r="F263" t="s">
        <v>112</v>
      </c>
      <c r="G263">
        <v>2020</v>
      </c>
      <c r="H263">
        <v>1217.9872089999999</v>
      </c>
      <c r="I263">
        <v>542443.85174800002</v>
      </c>
      <c r="J263">
        <v>14439.4701023005</v>
      </c>
      <c r="K263">
        <v>6737.0720225581399</v>
      </c>
      <c r="L263">
        <v>1286</v>
      </c>
      <c r="M263" s="45">
        <f t="shared" si="9"/>
        <v>68.012791000000107</v>
      </c>
    </row>
    <row r="264" spans="1:13" ht="15" x14ac:dyDescent="0.25">
      <c r="A264" s="45" t="str">
        <f t="shared" si="8"/>
        <v>B2 carbonSwitzerland2025</v>
      </c>
      <c r="B264">
        <v>6</v>
      </c>
      <c r="C264" t="s">
        <v>1</v>
      </c>
      <c r="D264" t="s">
        <v>132</v>
      </c>
      <c r="E264" t="s">
        <v>106</v>
      </c>
      <c r="F264" t="s">
        <v>112</v>
      </c>
      <c r="G264">
        <v>2025</v>
      </c>
      <c r="H264">
        <v>1226.987179</v>
      </c>
      <c r="I264">
        <v>581937.10221899999</v>
      </c>
      <c r="J264">
        <v>15122.5053056037</v>
      </c>
      <c r="K264">
        <v>7223.8554183720898</v>
      </c>
      <c r="L264">
        <v>1309</v>
      </c>
      <c r="M264" s="45">
        <f t="shared" si="9"/>
        <v>82.012821000000031</v>
      </c>
    </row>
    <row r="265" spans="1:13" ht="15" x14ac:dyDescent="0.25">
      <c r="A265" s="45" t="str">
        <f t="shared" si="8"/>
        <v>B2 carbonSwitzerland2030</v>
      </c>
      <c r="B265">
        <v>6</v>
      </c>
      <c r="C265" t="s">
        <v>1</v>
      </c>
      <c r="D265" t="s">
        <v>132</v>
      </c>
      <c r="E265" t="s">
        <v>106</v>
      </c>
      <c r="F265" t="s">
        <v>112</v>
      </c>
      <c r="G265">
        <v>2030</v>
      </c>
      <c r="H265">
        <v>1235.98721</v>
      </c>
      <c r="I265">
        <v>621254.66433599999</v>
      </c>
      <c r="J265">
        <v>15748.191281064101</v>
      </c>
      <c r="K265">
        <v>7884.6790462790696</v>
      </c>
      <c r="L265">
        <v>1332</v>
      </c>
      <c r="M265" s="45">
        <f t="shared" si="9"/>
        <v>96.012789999999995</v>
      </c>
    </row>
    <row r="266" spans="1:13" ht="15" x14ac:dyDescent="0.25">
      <c r="A266" s="45" t="str">
        <f t="shared" si="8"/>
        <v>B2 carbonCyprus2010</v>
      </c>
      <c r="B266">
        <v>6</v>
      </c>
      <c r="C266" t="s">
        <v>1</v>
      </c>
      <c r="D266" t="s">
        <v>133</v>
      </c>
      <c r="E266" t="s">
        <v>78</v>
      </c>
      <c r="F266" t="s">
        <v>111</v>
      </c>
      <c r="G266">
        <v>2010</v>
      </c>
      <c r="H266">
        <v>41.398997999999999</v>
      </c>
      <c r="I266">
        <v>3310.6389159999999</v>
      </c>
      <c r="J266">
        <v>0</v>
      </c>
      <c r="K266">
        <v>0</v>
      </c>
      <c r="L266">
        <v>173.18199999999999</v>
      </c>
      <c r="M266" s="45">
        <f t="shared" si="9"/>
        <v>131.78300199999998</v>
      </c>
    </row>
    <row r="267" spans="1:13" ht="15" x14ac:dyDescent="0.25">
      <c r="A267" s="45" t="str">
        <f t="shared" si="8"/>
        <v>B2 carbonCyprus2015</v>
      </c>
      <c r="B267">
        <v>6</v>
      </c>
      <c r="C267" t="s">
        <v>1</v>
      </c>
      <c r="D267" t="s">
        <v>133</v>
      </c>
      <c r="E267" t="s">
        <v>78</v>
      </c>
      <c r="F267" t="s">
        <v>111</v>
      </c>
      <c r="G267">
        <v>2015</v>
      </c>
      <c r="H267">
        <v>41.399002000000003</v>
      </c>
      <c r="I267">
        <v>3405.4565429999998</v>
      </c>
      <c r="J267">
        <v>37.468746346128</v>
      </c>
      <c r="K267">
        <v>18.5052265909091</v>
      </c>
      <c r="L267">
        <v>173.51299999999998</v>
      </c>
      <c r="M267" s="45">
        <f t="shared" si="9"/>
        <v>132.11399799999998</v>
      </c>
    </row>
    <row r="268" spans="1:13" ht="15" x14ac:dyDescent="0.25">
      <c r="A268" s="45" t="str">
        <f t="shared" si="8"/>
        <v>B2 carbonCyprus2020</v>
      </c>
      <c r="B268">
        <v>6</v>
      </c>
      <c r="C268" t="s">
        <v>1</v>
      </c>
      <c r="D268" t="s">
        <v>133</v>
      </c>
      <c r="E268" t="s">
        <v>78</v>
      </c>
      <c r="F268" t="s">
        <v>111</v>
      </c>
      <c r="G268">
        <v>2020</v>
      </c>
      <c r="H268">
        <v>41.398997999999999</v>
      </c>
      <c r="I268">
        <v>3471.9897460000002</v>
      </c>
      <c r="J268">
        <v>32.728019267897999</v>
      </c>
      <c r="K268">
        <v>19.421364090909101</v>
      </c>
      <c r="L268">
        <v>173.84399999999997</v>
      </c>
      <c r="M268" s="45">
        <f t="shared" si="9"/>
        <v>132.44500199999996</v>
      </c>
    </row>
    <row r="269" spans="1:13" ht="15" x14ac:dyDescent="0.25">
      <c r="A269" s="45" t="str">
        <f t="shared" si="8"/>
        <v>B2 carbonCyprus2025</v>
      </c>
      <c r="B269">
        <v>6</v>
      </c>
      <c r="C269" t="s">
        <v>1</v>
      </c>
      <c r="D269" t="s">
        <v>133</v>
      </c>
      <c r="E269" t="s">
        <v>78</v>
      </c>
      <c r="F269" t="s">
        <v>111</v>
      </c>
      <c r="G269">
        <v>2025</v>
      </c>
      <c r="H269">
        <v>41.399002000000003</v>
      </c>
      <c r="I269">
        <v>3518.8173830000001</v>
      </c>
      <c r="J269">
        <v>29.401198629382002</v>
      </c>
      <c r="K269">
        <v>20.0356813636364</v>
      </c>
      <c r="L269">
        <v>174.17500000000001</v>
      </c>
      <c r="M269" s="45">
        <f t="shared" si="9"/>
        <v>132.77599800000002</v>
      </c>
    </row>
    <row r="270" spans="1:13" ht="15" x14ac:dyDescent="0.25">
      <c r="A270" s="45" t="str">
        <f t="shared" si="8"/>
        <v>B2 carbonCyprus2030</v>
      </c>
      <c r="B270">
        <v>6</v>
      </c>
      <c r="C270" t="s">
        <v>1</v>
      </c>
      <c r="D270" t="s">
        <v>133</v>
      </c>
      <c r="E270" t="s">
        <v>78</v>
      </c>
      <c r="F270" t="s">
        <v>111</v>
      </c>
      <c r="G270">
        <v>2030</v>
      </c>
      <c r="H270">
        <v>41.399002000000003</v>
      </c>
      <c r="I270">
        <v>3553.7214359999998</v>
      </c>
      <c r="J270">
        <v>27.059919470274</v>
      </c>
      <c r="K270">
        <v>20.079090909090901</v>
      </c>
      <c r="L270">
        <v>174.50599999999994</v>
      </c>
      <c r="M270" s="45">
        <f t="shared" si="9"/>
        <v>133.10699799999995</v>
      </c>
    </row>
    <row r="271" spans="1:13" ht="15" x14ac:dyDescent="0.25">
      <c r="A271" s="45" t="str">
        <f t="shared" si="8"/>
        <v>B2 carbonCzech Republic2005</v>
      </c>
      <c r="B271">
        <v>6</v>
      </c>
      <c r="C271" t="s">
        <v>1</v>
      </c>
      <c r="D271" t="s">
        <v>134</v>
      </c>
      <c r="E271" t="s">
        <v>79</v>
      </c>
      <c r="F271" t="s">
        <v>113</v>
      </c>
      <c r="G271">
        <v>2005</v>
      </c>
      <c r="H271">
        <v>2518.1030009999999</v>
      </c>
      <c r="I271">
        <v>844615.09572099999</v>
      </c>
      <c r="J271">
        <v>0</v>
      </c>
      <c r="K271">
        <v>0</v>
      </c>
      <c r="L271">
        <v>2647</v>
      </c>
      <c r="M271" s="45">
        <f t="shared" si="9"/>
        <v>128.89699900000005</v>
      </c>
    </row>
    <row r="272" spans="1:13" ht="15" x14ac:dyDescent="0.25">
      <c r="A272" s="45" t="str">
        <f t="shared" si="8"/>
        <v>B2 carbonCzech Republic2010</v>
      </c>
      <c r="B272">
        <v>6</v>
      </c>
      <c r="C272" t="s">
        <v>1</v>
      </c>
      <c r="D272" t="s">
        <v>134</v>
      </c>
      <c r="E272" t="s">
        <v>79</v>
      </c>
      <c r="F272" t="s">
        <v>113</v>
      </c>
      <c r="G272">
        <v>2010</v>
      </c>
      <c r="H272">
        <v>2475.1030609999998</v>
      </c>
      <c r="I272">
        <v>842378.52868300001</v>
      </c>
      <c r="J272">
        <v>20361.710104471</v>
      </c>
      <c r="K272">
        <v>20809.022873333299</v>
      </c>
      <c r="L272">
        <v>2657</v>
      </c>
      <c r="M272" s="45">
        <f t="shared" si="9"/>
        <v>181.8969390000002</v>
      </c>
    </row>
    <row r="273" spans="1:13" ht="15" x14ac:dyDescent="0.25">
      <c r="A273" s="45" t="str">
        <f t="shared" si="8"/>
        <v>B2 carbonCzech Republic2015</v>
      </c>
      <c r="B273">
        <v>6</v>
      </c>
      <c r="C273" t="s">
        <v>1</v>
      </c>
      <c r="D273" t="s">
        <v>134</v>
      </c>
      <c r="E273" t="s">
        <v>79</v>
      </c>
      <c r="F273" t="s">
        <v>113</v>
      </c>
      <c r="G273">
        <v>2015</v>
      </c>
      <c r="H273">
        <v>2432.1029450000001</v>
      </c>
      <c r="I273">
        <v>842686.92463200004</v>
      </c>
      <c r="J273">
        <v>22429.6130595662</v>
      </c>
      <c r="K273">
        <v>22367.933202222201</v>
      </c>
      <c r="L273">
        <v>2667</v>
      </c>
      <c r="M273" s="45">
        <f t="shared" si="9"/>
        <v>234.89705499999991</v>
      </c>
    </row>
    <row r="274" spans="1:13" ht="15" x14ac:dyDescent="0.25">
      <c r="A274" s="45" t="str">
        <f t="shared" si="8"/>
        <v>B2 carbonCzech Republic2020</v>
      </c>
      <c r="B274">
        <v>6</v>
      </c>
      <c r="C274" t="s">
        <v>1</v>
      </c>
      <c r="D274" t="s">
        <v>134</v>
      </c>
      <c r="E274" t="s">
        <v>79</v>
      </c>
      <c r="F274" t="s">
        <v>113</v>
      </c>
      <c r="G274">
        <v>2020</v>
      </c>
      <c r="H274">
        <v>2389.1027509999999</v>
      </c>
      <c r="I274">
        <v>844899.04715200001</v>
      </c>
      <c r="J274">
        <v>23641.9811808878</v>
      </c>
      <c r="K274">
        <v>23199.556101333299</v>
      </c>
      <c r="L274">
        <v>2677</v>
      </c>
      <c r="M274" s="45">
        <f t="shared" si="9"/>
        <v>287.8972490000001</v>
      </c>
    </row>
    <row r="275" spans="1:13" ht="15" x14ac:dyDescent="0.25">
      <c r="A275" s="45" t="str">
        <f t="shared" si="8"/>
        <v>B2 carbonCzech Republic2025</v>
      </c>
      <c r="B275">
        <v>6</v>
      </c>
      <c r="C275" t="s">
        <v>1</v>
      </c>
      <c r="D275" t="s">
        <v>134</v>
      </c>
      <c r="E275" t="s">
        <v>79</v>
      </c>
      <c r="F275" t="s">
        <v>113</v>
      </c>
      <c r="G275">
        <v>2025</v>
      </c>
      <c r="H275">
        <v>2346.1031320000002</v>
      </c>
      <c r="I275">
        <v>850670.11163699999</v>
      </c>
      <c r="J275">
        <v>24394.124229123001</v>
      </c>
      <c r="K275">
        <v>23239.910865777802</v>
      </c>
      <c r="L275">
        <v>2687</v>
      </c>
      <c r="M275" s="45">
        <f t="shared" si="9"/>
        <v>340.89686799999981</v>
      </c>
    </row>
    <row r="276" spans="1:13" ht="15" x14ac:dyDescent="0.25">
      <c r="A276" s="45" t="str">
        <f t="shared" si="8"/>
        <v>B2 carbonCzech Republic2030</v>
      </c>
      <c r="B276">
        <v>6</v>
      </c>
      <c r="C276" t="s">
        <v>1</v>
      </c>
      <c r="D276" t="s">
        <v>134</v>
      </c>
      <c r="E276" t="s">
        <v>79</v>
      </c>
      <c r="F276" t="s">
        <v>113</v>
      </c>
      <c r="G276">
        <v>2030</v>
      </c>
      <c r="H276">
        <v>2303.1029979999998</v>
      </c>
      <c r="I276">
        <v>867646.62731500098</v>
      </c>
      <c r="J276">
        <v>24813.227648814602</v>
      </c>
      <c r="K276">
        <v>21417.9241637778</v>
      </c>
      <c r="L276">
        <v>2697</v>
      </c>
      <c r="M276" s="45">
        <f t="shared" si="9"/>
        <v>393.89700200000016</v>
      </c>
    </row>
    <row r="277" spans="1:13" ht="15" x14ac:dyDescent="0.25">
      <c r="A277" s="45" t="str">
        <f t="shared" si="8"/>
        <v>B2 carbonGermany2005</v>
      </c>
      <c r="B277">
        <v>6</v>
      </c>
      <c r="C277" t="s">
        <v>1</v>
      </c>
      <c r="D277" t="s">
        <v>135</v>
      </c>
      <c r="E277" t="s">
        <v>84</v>
      </c>
      <c r="F277" t="s">
        <v>112</v>
      </c>
      <c r="G277">
        <v>2005</v>
      </c>
      <c r="H277">
        <v>10568.133285</v>
      </c>
      <c r="I277">
        <v>3509205.8242190001</v>
      </c>
      <c r="J277">
        <v>113624.943330038</v>
      </c>
      <c r="K277">
        <v>85540.246460249997</v>
      </c>
      <c r="L277">
        <v>11076</v>
      </c>
      <c r="M277" s="45">
        <f t="shared" si="9"/>
        <v>507.86671500000011</v>
      </c>
    </row>
    <row r="278" spans="1:13" ht="15" x14ac:dyDescent="0.25">
      <c r="A278" s="45" t="str">
        <f t="shared" si="8"/>
        <v>B2 carbonGermany2010</v>
      </c>
      <c r="B278">
        <v>6</v>
      </c>
      <c r="C278" t="s">
        <v>1</v>
      </c>
      <c r="D278" t="s">
        <v>135</v>
      </c>
      <c r="E278" t="s">
        <v>84</v>
      </c>
      <c r="F278" t="s">
        <v>112</v>
      </c>
      <c r="G278">
        <v>2010</v>
      </c>
      <c r="H278">
        <v>10568.13481</v>
      </c>
      <c r="I278">
        <v>3642724.6562509998</v>
      </c>
      <c r="J278">
        <v>117022.76611998001</v>
      </c>
      <c r="K278">
        <v>90319.000396749994</v>
      </c>
      <c r="L278">
        <v>11076</v>
      </c>
      <c r="M278" s="45">
        <f t="shared" si="9"/>
        <v>507.86519000000044</v>
      </c>
    </row>
    <row r="279" spans="1:13" ht="15" x14ac:dyDescent="0.25">
      <c r="A279" s="45" t="str">
        <f t="shared" si="8"/>
        <v>B2 carbonGermany2015</v>
      </c>
      <c r="B279">
        <v>6</v>
      </c>
      <c r="C279" t="s">
        <v>1</v>
      </c>
      <c r="D279" t="s">
        <v>135</v>
      </c>
      <c r="E279" t="s">
        <v>84</v>
      </c>
      <c r="F279" t="s">
        <v>112</v>
      </c>
      <c r="G279">
        <v>2015</v>
      </c>
      <c r="H279">
        <v>10568.138091999999</v>
      </c>
      <c r="I279">
        <v>3788420.8515630001</v>
      </c>
      <c r="J279">
        <v>121371.985866034</v>
      </c>
      <c r="K279">
        <v>92232.749450999996</v>
      </c>
      <c r="L279">
        <v>11076</v>
      </c>
      <c r="M279" s="45">
        <f t="shared" si="9"/>
        <v>507.86190800000077</v>
      </c>
    </row>
    <row r="280" spans="1:13" ht="15" x14ac:dyDescent="0.25">
      <c r="A280" s="45" t="str">
        <f t="shared" si="8"/>
        <v>B2 carbonGermany2020</v>
      </c>
      <c r="B280">
        <v>6</v>
      </c>
      <c r="C280" t="s">
        <v>1</v>
      </c>
      <c r="D280" t="s">
        <v>135</v>
      </c>
      <c r="E280" t="s">
        <v>84</v>
      </c>
      <c r="F280" t="s">
        <v>112</v>
      </c>
      <c r="G280">
        <v>2020</v>
      </c>
      <c r="H280">
        <v>10568.134201000001</v>
      </c>
      <c r="I280">
        <v>3919111.9570320002</v>
      </c>
      <c r="J280">
        <v>123407.215740281</v>
      </c>
      <c r="K280">
        <v>97269.000244249997</v>
      </c>
      <c r="L280">
        <v>11076</v>
      </c>
      <c r="M280" s="45">
        <f t="shared" si="9"/>
        <v>507.86579899999924</v>
      </c>
    </row>
    <row r="281" spans="1:13" ht="15" x14ac:dyDescent="0.25">
      <c r="A281" s="45" t="str">
        <f t="shared" si="8"/>
        <v>B2 carbonGermany2025</v>
      </c>
      <c r="B281">
        <v>6</v>
      </c>
      <c r="C281" t="s">
        <v>1</v>
      </c>
      <c r="D281" t="s">
        <v>135</v>
      </c>
      <c r="E281" t="s">
        <v>84</v>
      </c>
      <c r="F281" t="s">
        <v>112</v>
      </c>
      <c r="G281">
        <v>2025</v>
      </c>
      <c r="H281">
        <v>10568.133087</v>
      </c>
      <c r="I281">
        <v>4040045.3984380001</v>
      </c>
      <c r="J281">
        <v>126095.43810911301</v>
      </c>
      <c r="K281">
        <v>101908.7514655</v>
      </c>
      <c r="L281">
        <v>11076</v>
      </c>
      <c r="M281" s="45">
        <f t="shared" si="9"/>
        <v>507.86691299999984</v>
      </c>
    </row>
    <row r="282" spans="1:13" ht="15" x14ac:dyDescent="0.25">
      <c r="A282" s="45" t="str">
        <f t="shared" si="8"/>
        <v>B2 carbonGermany2030</v>
      </c>
      <c r="B282">
        <v>6</v>
      </c>
      <c r="C282" t="s">
        <v>1</v>
      </c>
      <c r="D282" t="s">
        <v>135</v>
      </c>
      <c r="E282" t="s">
        <v>84</v>
      </c>
      <c r="F282" t="s">
        <v>112</v>
      </c>
      <c r="G282">
        <v>2030</v>
      </c>
      <c r="H282">
        <v>10568.135727000001</v>
      </c>
      <c r="I282">
        <v>4168912.46875</v>
      </c>
      <c r="J282">
        <v>128100.79741831899</v>
      </c>
      <c r="K282">
        <v>102327.3884275</v>
      </c>
      <c r="L282">
        <v>11076</v>
      </c>
      <c r="M282" s="45">
        <f t="shared" si="9"/>
        <v>507.86427299999923</v>
      </c>
    </row>
    <row r="283" spans="1:13" ht="15" x14ac:dyDescent="0.25">
      <c r="A283" s="45" t="str">
        <f t="shared" si="8"/>
        <v>B2 carbonDenmark2005</v>
      </c>
      <c r="B283">
        <v>6</v>
      </c>
      <c r="C283" t="s">
        <v>1</v>
      </c>
      <c r="D283" t="s">
        <v>136</v>
      </c>
      <c r="E283" t="s">
        <v>80</v>
      </c>
      <c r="F283" t="s">
        <v>114</v>
      </c>
      <c r="G283">
        <v>2005</v>
      </c>
      <c r="H283">
        <v>545.586859</v>
      </c>
      <c r="I283">
        <v>102760.043787</v>
      </c>
      <c r="J283">
        <v>4941.3679724339499</v>
      </c>
      <c r="K283">
        <v>2390.3085523986902</v>
      </c>
      <c r="L283">
        <v>551.64858820524398</v>
      </c>
      <c r="M283" s="45">
        <f t="shared" si="9"/>
        <v>6.061729205243978</v>
      </c>
    </row>
    <row r="284" spans="1:13" ht="15" x14ac:dyDescent="0.25">
      <c r="A284" s="45" t="str">
        <f t="shared" si="8"/>
        <v>B2 carbonDenmark2010</v>
      </c>
      <c r="B284">
        <v>6</v>
      </c>
      <c r="C284" t="s">
        <v>1</v>
      </c>
      <c r="D284" t="s">
        <v>136</v>
      </c>
      <c r="E284" t="s">
        <v>80</v>
      </c>
      <c r="F284" t="s">
        <v>114</v>
      </c>
      <c r="G284">
        <v>2010</v>
      </c>
      <c r="H284">
        <v>580.79582500000004</v>
      </c>
      <c r="I284">
        <v>113251.14032200001</v>
      </c>
      <c r="J284">
        <v>5318.2680176220802</v>
      </c>
      <c r="K284">
        <v>3220.0487504545499</v>
      </c>
      <c r="L284">
        <v>586.85735942695555</v>
      </c>
      <c r="M284" s="45">
        <f t="shared" si="9"/>
        <v>6.061534426955518</v>
      </c>
    </row>
    <row r="285" spans="1:13" ht="15" x14ac:dyDescent="0.25">
      <c r="A285" s="45" t="str">
        <f t="shared" si="8"/>
        <v>B2 carbonDenmark2015</v>
      </c>
      <c r="B285">
        <v>6</v>
      </c>
      <c r="C285" t="s">
        <v>1</v>
      </c>
      <c r="D285" t="s">
        <v>136</v>
      </c>
      <c r="E285" t="s">
        <v>80</v>
      </c>
      <c r="F285" t="s">
        <v>114</v>
      </c>
      <c r="G285">
        <v>2015</v>
      </c>
      <c r="H285">
        <v>616.00479900000005</v>
      </c>
      <c r="I285">
        <v>127459.26263300001</v>
      </c>
      <c r="J285">
        <v>6203.9072075014301</v>
      </c>
      <c r="K285">
        <v>3362.28274305586</v>
      </c>
      <c r="L285">
        <v>622.06613064866713</v>
      </c>
      <c r="M285" s="45">
        <f t="shared" si="9"/>
        <v>6.0613316486670783</v>
      </c>
    </row>
    <row r="286" spans="1:13" ht="15" x14ac:dyDescent="0.25">
      <c r="A286" s="45" t="str">
        <f t="shared" si="8"/>
        <v>B2 carbonDenmark2020</v>
      </c>
      <c r="B286">
        <v>6</v>
      </c>
      <c r="C286" t="s">
        <v>1</v>
      </c>
      <c r="D286" t="s">
        <v>136</v>
      </c>
      <c r="E286" t="s">
        <v>80</v>
      </c>
      <c r="F286" t="s">
        <v>114</v>
      </c>
      <c r="G286">
        <v>2020</v>
      </c>
      <c r="H286">
        <v>651.21378700000002</v>
      </c>
      <c r="I286">
        <v>145960.49517800001</v>
      </c>
      <c r="J286">
        <v>6887.7340964368605</v>
      </c>
      <c r="K286">
        <v>3187.4875790306701</v>
      </c>
      <c r="L286">
        <v>657.2749018703787</v>
      </c>
      <c r="M286" s="45">
        <f t="shared" si="9"/>
        <v>6.0611148703786739</v>
      </c>
    </row>
    <row r="287" spans="1:13" ht="15" x14ac:dyDescent="0.25">
      <c r="A287" s="45" t="str">
        <f t="shared" si="8"/>
        <v>B2 carbonDenmark2025</v>
      </c>
      <c r="B287">
        <v>6</v>
      </c>
      <c r="C287" t="s">
        <v>1</v>
      </c>
      <c r="D287" t="s">
        <v>136</v>
      </c>
      <c r="E287" t="s">
        <v>80</v>
      </c>
      <c r="F287" t="s">
        <v>114</v>
      </c>
      <c r="G287">
        <v>2025</v>
      </c>
      <c r="H287">
        <v>686.42268799999999</v>
      </c>
      <c r="I287">
        <v>167497.12022099999</v>
      </c>
      <c r="J287">
        <v>7664.0590027674598</v>
      </c>
      <c r="K287">
        <v>3356.7339027847802</v>
      </c>
      <c r="L287">
        <v>692.48367309209027</v>
      </c>
      <c r="M287" s="45">
        <f t="shared" si="9"/>
        <v>6.0609850920902772</v>
      </c>
    </row>
    <row r="288" spans="1:13" ht="15" x14ac:dyDescent="0.25">
      <c r="A288" s="45" t="str">
        <f t="shared" si="8"/>
        <v>B2 carbonDenmark2030</v>
      </c>
      <c r="B288">
        <v>6</v>
      </c>
      <c r="C288" t="s">
        <v>1</v>
      </c>
      <c r="D288" t="s">
        <v>136</v>
      </c>
      <c r="E288" t="s">
        <v>80</v>
      </c>
      <c r="F288" t="s">
        <v>114</v>
      </c>
      <c r="G288">
        <v>2030</v>
      </c>
      <c r="H288">
        <v>721.63163699999996</v>
      </c>
      <c r="I288">
        <v>191717.828694</v>
      </c>
      <c r="J288">
        <v>8315.7091306930597</v>
      </c>
      <c r="K288">
        <v>3471.5672826013101</v>
      </c>
      <c r="L288">
        <v>727.69244431380184</v>
      </c>
      <c r="M288" s="45">
        <f t="shared" si="9"/>
        <v>6.0608073138018881</v>
      </c>
    </row>
    <row r="289" spans="1:13" ht="15" x14ac:dyDescent="0.25">
      <c r="A289" s="45" t="str">
        <f t="shared" si="8"/>
        <v>B2 carbonEstonia2005</v>
      </c>
      <c r="B289">
        <v>6</v>
      </c>
      <c r="C289" t="s">
        <v>1</v>
      </c>
      <c r="D289" t="s">
        <v>137</v>
      </c>
      <c r="E289" t="s">
        <v>81</v>
      </c>
      <c r="F289" t="s">
        <v>114</v>
      </c>
      <c r="G289">
        <v>2005</v>
      </c>
      <c r="H289">
        <v>2089.5841930000001</v>
      </c>
      <c r="I289">
        <v>441765.78295999998</v>
      </c>
      <c r="J289">
        <v>12246.8354788913</v>
      </c>
      <c r="K289">
        <v>11195.620203770501</v>
      </c>
      <c r="L289">
        <v>2264</v>
      </c>
      <c r="M289" s="45">
        <f t="shared" si="9"/>
        <v>174.41580699999986</v>
      </c>
    </row>
    <row r="290" spans="1:13" ht="15" x14ac:dyDescent="0.25">
      <c r="A290" s="45" t="str">
        <f t="shared" si="8"/>
        <v>B2 carbonEstonia2010</v>
      </c>
      <c r="B290">
        <v>6</v>
      </c>
      <c r="C290" t="s">
        <v>1</v>
      </c>
      <c r="D290" t="s">
        <v>137</v>
      </c>
      <c r="E290" t="s">
        <v>81</v>
      </c>
      <c r="F290" t="s">
        <v>114</v>
      </c>
      <c r="G290">
        <v>2010</v>
      </c>
      <c r="H290">
        <v>2076.5839700000001</v>
      </c>
      <c r="I290">
        <v>451102.69397099997</v>
      </c>
      <c r="J290">
        <v>12121.0579407359</v>
      </c>
      <c r="K290">
        <v>10253.676047656099</v>
      </c>
      <c r="L290">
        <v>2285</v>
      </c>
      <c r="M290" s="45">
        <f t="shared" si="9"/>
        <v>208.41602999999986</v>
      </c>
    </row>
    <row r="291" spans="1:13" ht="15" x14ac:dyDescent="0.25">
      <c r="A291" s="45" t="str">
        <f t="shared" si="8"/>
        <v>B2 carbonEstonia2015</v>
      </c>
      <c r="B291">
        <v>6</v>
      </c>
      <c r="C291" t="s">
        <v>1</v>
      </c>
      <c r="D291" t="s">
        <v>137</v>
      </c>
      <c r="E291" t="s">
        <v>81</v>
      </c>
      <c r="F291" t="s">
        <v>114</v>
      </c>
      <c r="G291">
        <v>2015</v>
      </c>
      <c r="H291">
        <v>2063.5837059999999</v>
      </c>
      <c r="I291">
        <v>455457.05371200002</v>
      </c>
      <c r="J291">
        <v>12608.2805085941</v>
      </c>
      <c r="K291">
        <v>11737.408434167601</v>
      </c>
      <c r="L291">
        <v>2306</v>
      </c>
      <c r="M291" s="45">
        <f t="shared" si="9"/>
        <v>242.41629400000011</v>
      </c>
    </row>
    <row r="292" spans="1:13" ht="15" x14ac:dyDescent="0.25">
      <c r="A292" s="45" t="str">
        <f t="shared" si="8"/>
        <v>B2 carbonEstonia2020</v>
      </c>
      <c r="B292">
        <v>6</v>
      </c>
      <c r="C292" t="s">
        <v>1</v>
      </c>
      <c r="D292" t="s">
        <v>137</v>
      </c>
      <c r="E292" t="s">
        <v>81</v>
      </c>
      <c r="F292" t="s">
        <v>114</v>
      </c>
      <c r="G292">
        <v>2020</v>
      </c>
      <c r="H292">
        <v>2050.5842269999998</v>
      </c>
      <c r="I292">
        <v>455312.879763</v>
      </c>
      <c r="J292">
        <v>13033.9069302345</v>
      </c>
      <c r="K292">
        <v>13062.741418546</v>
      </c>
      <c r="L292">
        <v>2327</v>
      </c>
      <c r="M292" s="45">
        <f t="shared" si="9"/>
        <v>276.41577300000017</v>
      </c>
    </row>
    <row r="293" spans="1:13" ht="15" x14ac:dyDescent="0.25">
      <c r="A293" s="45" t="str">
        <f t="shared" si="8"/>
        <v>B2 carbonEstonia2025</v>
      </c>
      <c r="B293">
        <v>6</v>
      </c>
      <c r="C293" t="s">
        <v>1</v>
      </c>
      <c r="D293" t="s">
        <v>137</v>
      </c>
      <c r="E293" t="s">
        <v>81</v>
      </c>
      <c r="F293" t="s">
        <v>114</v>
      </c>
      <c r="G293">
        <v>2025</v>
      </c>
      <c r="H293">
        <v>2037.583889</v>
      </c>
      <c r="I293">
        <v>455868.95910699997</v>
      </c>
      <c r="J293">
        <v>13427.6212186265</v>
      </c>
      <c r="K293">
        <v>13316.4051201944</v>
      </c>
      <c r="L293">
        <v>2348</v>
      </c>
      <c r="M293" s="45">
        <f t="shared" si="9"/>
        <v>310.416111</v>
      </c>
    </row>
    <row r="294" spans="1:13" ht="15" x14ac:dyDescent="0.25">
      <c r="A294" s="45" t="str">
        <f t="shared" si="8"/>
        <v>B2 carbonEstonia2030</v>
      </c>
      <c r="B294">
        <v>6</v>
      </c>
      <c r="C294" t="s">
        <v>1</v>
      </c>
      <c r="D294" t="s">
        <v>137</v>
      </c>
      <c r="E294" t="s">
        <v>81</v>
      </c>
      <c r="F294" t="s">
        <v>114</v>
      </c>
      <c r="G294">
        <v>2030</v>
      </c>
      <c r="H294">
        <v>2024.5840880000001</v>
      </c>
      <c r="I294">
        <v>459605.81939900003</v>
      </c>
      <c r="J294">
        <v>13676.173801099299</v>
      </c>
      <c r="K294">
        <v>12928.801805643499</v>
      </c>
      <c r="L294">
        <v>2369</v>
      </c>
      <c r="M294" s="45">
        <f t="shared" si="9"/>
        <v>344.41591199999993</v>
      </c>
    </row>
    <row r="295" spans="1:13" ht="15" x14ac:dyDescent="0.25">
      <c r="A295" s="45" t="str">
        <f t="shared" si="8"/>
        <v>B2 carbonSpain2005</v>
      </c>
      <c r="B295">
        <v>6</v>
      </c>
      <c r="C295" t="s">
        <v>1</v>
      </c>
      <c r="D295" t="s">
        <v>138</v>
      </c>
      <c r="E295" t="s">
        <v>104</v>
      </c>
      <c r="F295" t="s">
        <v>115</v>
      </c>
      <c r="G295">
        <v>2005</v>
      </c>
      <c r="H295">
        <v>14193.005646</v>
      </c>
      <c r="I295">
        <v>821037.33740299998</v>
      </c>
      <c r="J295">
        <v>33164.456466240197</v>
      </c>
      <c r="K295">
        <v>20462.085785191699</v>
      </c>
      <c r="L295">
        <v>17293.189999999999</v>
      </c>
      <c r="M295" s="45">
        <f t="shared" si="9"/>
        <v>3100.1843539999991</v>
      </c>
    </row>
    <row r="296" spans="1:13" ht="15" x14ac:dyDescent="0.25">
      <c r="A296" s="45" t="str">
        <f t="shared" si="8"/>
        <v>B2 carbonSpain2010</v>
      </c>
      <c r="B296">
        <v>6</v>
      </c>
      <c r="C296" t="s">
        <v>1</v>
      </c>
      <c r="D296" t="s">
        <v>138</v>
      </c>
      <c r="E296" t="s">
        <v>104</v>
      </c>
      <c r="F296" t="s">
        <v>115</v>
      </c>
      <c r="G296">
        <v>2010</v>
      </c>
      <c r="H296">
        <v>14915.308618999999</v>
      </c>
      <c r="I296">
        <v>887147.69189599995</v>
      </c>
      <c r="J296">
        <v>36231.484325586498</v>
      </c>
      <c r="K296">
        <v>23009.414211711399</v>
      </c>
      <c r="L296">
        <v>18173.28</v>
      </c>
      <c r="M296" s="45">
        <f t="shared" si="9"/>
        <v>3257.9713809999994</v>
      </c>
    </row>
    <row r="297" spans="1:13" ht="15" x14ac:dyDescent="0.25">
      <c r="A297" s="45" t="str">
        <f t="shared" si="8"/>
        <v>B2 carbonSpain2015</v>
      </c>
      <c r="B297">
        <v>6</v>
      </c>
      <c r="C297" t="s">
        <v>1</v>
      </c>
      <c r="D297" t="s">
        <v>138</v>
      </c>
      <c r="E297" t="s">
        <v>104</v>
      </c>
      <c r="F297" t="s">
        <v>115</v>
      </c>
      <c r="G297">
        <v>2015</v>
      </c>
      <c r="H297">
        <v>15637.622578</v>
      </c>
      <c r="I297">
        <v>965750.95947500004</v>
      </c>
      <c r="J297">
        <v>39023.003643692697</v>
      </c>
      <c r="K297">
        <v>23302.3463685159</v>
      </c>
      <c r="L297">
        <v>19053.37</v>
      </c>
      <c r="M297" s="45">
        <f t="shared" si="9"/>
        <v>3415.7474219999986</v>
      </c>
    </row>
    <row r="298" spans="1:13" ht="15" x14ac:dyDescent="0.25">
      <c r="A298" s="45" t="str">
        <f t="shared" si="8"/>
        <v>B2 carbonSpain2020</v>
      </c>
      <c r="B298">
        <v>6</v>
      </c>
      <c r="C298" t="s">
        <v>1</v>
      </c>
      <c r="D298" t="s">
        <v>138</v>
      </c>
      <c r="E298" t="s">
        <v>104</v>
      </c>
      <c r="F298" t="s">
        <v>115</v>
      </c>
      <c r="G298">
        <v>2020</v>
      </c>
      <c r="H298">
        <v>15637.618855999999</v>
      </c>
      <c r="I298">
        <v>1048209.541993</v>
      </c>
      <c r="J298">
        <v>40025.025019410103</v>
      </c>
      <c r="K298">
        <v>23533.306784534499</v>
      </c>
      <c r="L298">
        <v>19933.46</v>
      </c>
      <c r="M298" s="45">
        <f t="shared" si="9"/>
        <v>4295.841144</v>
      </c>
    </row>
    <row r="299" spans="1:13" ht="15" x14ac:dyDescent="0.25">
      <c r="A299" s="45" t="str">
        <f t="shared" si="8"/>
        <v>B2 carbonSpain2025</v>
      </c>
      <c r="B299">
        <v>6</v>
      </c>
      <c r="C299" t="s">
        <v>1</v>
      </c>
      <c r="D299" t="s">
        <v>138</v>
      </c>
      <c r="E299" t="s">
        <v>104</v>
      </c>
      <c r="F299" t="s">
        <v>115</v>
      </c>
      <c r="G299">
        <v>2025</v>
      </c>
      <c r="H299">
        <v>15637.619714</v>
      </c>
      <c r="I299">
        <v>1141061.9360390001</v>
      </c>
      <c r="J299">
        <v>41702.712182109797</v>
      </c>
      <c r="K299">
        <v>23132.234963494</v>
      </c>
      <c r="L299">
        <v>20813.55</v>
      </c>
      <c r="M299" s="45">
        <f t="shared" si="9"/>
        <v>5175.9302859999989</v>
      </c>
    </row>
    <row r="300" spans="1:13" ht="15" x14ac:dyDescent="0.25">
      <c r="A300" s="45" t="str">
        <f t="shared" si="8"/>
        <v>B2 carbonSpain2030</v>
      </c>
      <c r="B300">
        <v>6</v>
      </c>
      <c r="C300" t="s">
        <v>1</v>
      </c>
      <c r="D300" t="s">
        <v>138</v>
      </c>
      <c r="E300" t="s">
        <v>104</v>
      </c>
      <c r="F300" t="s">
        <v>115</v>
      </c>
      <c r="G300">
        <v>2030</v>
      </c>
      <c r="H300">
        <v>15637.597581</v>
      </c>
      <c r="I300">
        <v>1240459.0136750001</v>
      </c>
      <c r="J300">
        <v>42717.228451714902</v>
      </c>
      <c r="K300">
        <v>22837.8128440498</v>
      </c>
      <c r="L300">
        <v>21693.64</v>
      </c>
      <c r="M300" s="45">
        <f t="shared" si="9"/>
        <v>6056.0424189999994</v>
      </c>
    </row>
    <row r="301" spans="1:13" ht="15" x14ac:dyDescent="0.25">
      <c r="A301" s="45" t="str">
        <f t="shared" si="8"/>
        <v>B2 carbonFinland2005</v>
      </c>
      <c r="B301">
        <v>6</v>
      </c>
      <c r="C301" t="s">
        <v>1</v>
      </c>
      <c r="D301" t="s">
        <v>139</v>
      </c>
      <c r="E301" t="s">
        <v>82</v>
      </c>
      <c r="F301" t="s">
        <v>114</v>
      </c>
      <c r="G301">
        <v>2005</v>
      </c>
      <c r="H301">
        <v>18551.383089999999</v>
      </c>
      <c r="I301">
        <v>1970877.417439</v>
      </c>
      <c r="J301">
        <v>0</v>
      </c>
      <c r="K301">
        <v>0</v>
      </c>
      <c r="L301">
        <v>22162</v>
      </c>
      <c r="M301" s="45">
        <f t="shared" si="9"/>
        <v>3610.6169100000006</v>
      </c>
    </row>
    <row r="302" spans="1:13" ht="15" x14ac:dyDescent="0.25">
      <c r="A302" s="45" t="str">
        <f t="shared" si="8"/>
        <v>B2 carbonFinland2010</v>
      </c>
      <c r="B302">
        <v>6</v>
      </c>
      <c r="C302" t="s">
        <v>1</v>
      </c>
      <c r="D302" t="s">
        <v>139</v>
      </c>
      <c r="E302" t="s">
        <v>82</v>
      </c>
      <c r="F302" t="s">
        <v>114</v>
      </c>
      <c r="G302">
        <v>2010</v>
      </c>
      <c r="H302">
        <v>18369.419506999999</v>
      </c>
      <c r="I302">
        <v>2057937.1001329999</v>
      </c>
      <c r="J302">
        <v>90932.913866548406</v>
      </c>
      <c r="K302">
        <v>73520.977908064102</v>
      </c>
      <c r="L302">
        <v>22084</v>
      </c>
      <c r="M302" s="45">
        <f t="shared" si="9"/>
        <v>3714.5804930000013</v>
      </c>
    </row>
    <row r="303" spans="1:13" ht="15" x14ac:dyDescent="0.25">
      <c r="A303" s="45" t="str">
        <f t="shared" si="8"/>
        <v>B2 carbonFinland2015</v>
      </c>
      <c r="B303">
        <v>6</v>
      </c>
      <c r="C303" t="s">
        <v>1</v>
      </c>
      <c r="D303" t="s">
        <v>139</v>
      </c>
      <c r="E303" t="s">
        <v>82</v>
      </c>
      <c r="F303" t="s">
        <v>114</v>
      </c>
      <c r="G303">
        <v>2015</v>
      </c>
      <c r="H303">
        <v>18187.454737</v>
      </c>
      <c r="I303">
        <v>2146290.0730690002</v>
      </c>
      <c r="J303">
        <v>96000.683011440997</v>
      </c>
      <c r="K303">
        <v>78330.089549490396</v>
      </c>
      <c r="L303">
        <v>22006</v>
      </c>
      <c r="M303" s="45">
        <f t="shared" si="9"/>
        <v>3818.545263</v>
      </c>
    </row>
    <row r="304" spans="1:13" ht="15" x14ac:dyDescent="0.25">
      <c r="A304" s="45" t="str">
        <f t="shared" si="8"/>
        <v>B2 carbonFinland2020</v>
      </c>
      <c r="B304">
        <v>6</v>
      </c>
      <c r="C304" t="s">
        <v>1</v>
      </c>
      <c r="D304" t="s">
        <v>139</v>
      </c>
      <c r="E304" t="s">
        <v>82</v>
      </c>
      <c r="F304" t="s">
        <v>114</v>
      </c>
      <c r="G304">
        <v>2020</v>
      </c>
      <c r="H304">
        <v>18005.492889000001</v>
      </c>
      <c r="I304">
        <v>2257099.9610970002</v>
      </c>
      <c r="J304">
        <v>100496.382032692</v>
      </c>
      <c r="K304">
        <v>78334.405087523002</v>
      </c>
      <c r="L304">
        <v>21928</v>
      </c>
      <c r="M304" s="45">
        <f t="shared" si="9"/>
        <v>3922.507110999999</v>
      </c>
    </row>
    <row r="305" spans="1:13" ht="15" x14ac:dyDescent="0.25">
      <c r="A305" s="45" t="str">
        <f t="shared" si="8"/>
        <v>B2 carbonFinland2025</v>
      </c>
      <c r="B305">
        <v>6</v>
      </c>
      <c r="C305" t="s">
        <v>1</v>
      </c>
      <c r="D305" t="s">
        <v>139</v>
      </c>
      <c r="E305" t="s">
        <v>82</v>
      </c>
      <c r="F305" t="s">
        <v>114</v>
      </c>
      <c r="G305">
        <v>2025</v>
      </c>
      <c r="H305">
        <v>17823.530307000001</v>
      </c>
      <c r="I305">
        <v>2391055.8732429999</v>
      </c>
      <c r="J305">
        <v>103686.513673893</v>
      </c>
      <c r="K305">
        <v>76895.331394756999</v>
      </c>
      <c r="L305">
        <v>21850</v>
      </c>
      <c r="M305" s="45">
        <f t="shared" si="9"/>
        <v>4026.4696929999991</v>
      </c>
    </row>
    <row r="306" spans="1:13" ht="15" x14ac:dyDescent="0.25">
      <c r="A306" s="45" t="str">
        <f t="shared" si="8"/>
        <v>B2 carbonFinland2030</v>
      </c>
      <c r="B306">
        <v>6</v>
      </c>
      <c r="C306" t="s">
        <v>1</v>
      </c>
      <c r="D306" t="s">
        <v>139</v>
      </c>
      <c r="E306" t="s">
        <v>82</v>
      </c>
      <c r="F306" t="s">
        <v>114</v>
      </c>
      <c r="G306">
        <v>2030</v>
      </c>
      <c r="H306">
        <v>17641.564859999999</v>
      </c>
      <c r="I306">
        <v>2533402.9305099999</v>
      </c>
      <c r="J306">
        <v>106272.07277238699</v>
      </c>
      <c r="K306">
        <v>77802.660977628097</v>
      </c>
      <c r="L306">
        <v>21772</v>
      </c>
      <c r="M306" s="45">
        <f t="shared" si="9"/>
        <v>4130.4351400000014</v>
      </c>
    </row>
    <row r="307" spans="1:13" ht="15" x14ac:dyDescent="0.25">
      <c r="A307" s="45" t="str">
        <f t="shared" si="8"/>
        <v>B2 carbonFrance2005</v>
      </c>
      <c r="B307">
        <v>6</v>
      </c>
      <c r="C307" t="s">
        <v>1</v>
      </c>
      <c r="D307" t="s">
        <v>140</v>
      </c>
      <c r="E307" t="s">
        <v>83</v>
      </c>
      <c r="F307" t="s">
        <v>112</v>
      </c>
      <c r="G307">
        <v>2005</v>
      </c>
      <c r="H307">
        <v>14744.109683000001</v>
      </c>
      <c r="I307">
        <v>2451967.0355199999</v>
      </c>
      <c r="J307">
        <v>104832.065144744</v>
      </c>
      <c r="K307">
        <v>69280.140678997806</v>
      </c>
      <c r="L307">
        <v>15554</v>
      </c>
      <c r="M307" s="45">
        <f t="shared" si="9"/>
        <v>809.89031699999941</v>
      </c>
    </row>
    <row r="308" spans="1:13" ht="15" x14ac:dyDescent="0.25">
      <c r="A308" s="45" t="str">
        <f t="shared" si="8"/>
        <v>B2 carbonFrance2010</v>
      </c>
      <c r="B308">
        <v>6</v>
      </c>
      <c r="C308" t="s">
        <v>1</v>
      </c>
      <c r="D308" t="s">
        <v>140</v>
      </c>
      <c r="E308" t="s">
        <v>83</v>
      </c>
      <c r="F308" t="s">
        <v>112</v>
      </c>
      <c r="G308">
        <v>2010</v>
      </c>
      <c r="H308">
        <v>14842.10836</v>
      </c>
      <c r="I308">
        <v>2669044.97101</v>
      </c>
      <c r="J308">
        <v>111042.082888506</v>
      </c>
      <c r="K308">
        <v>67626.494131172003</v>
      </c>
      <c r="L308">
        <v>15757</v>
      </c>
      <c r="M308" s="45">
        <f t="shared" si="9"/>
        <v>914.89163999999982</v>
      </c>
    </row>
    <row r="309" spans="1:13" ht="15" x14ac:dyDescent="0.25">
      <c r="A309" s="45" t="str">
        <f t="shared" si="8"/>
        <v>B2 carbonFrance2015</v>
      </c>
      <c r="B309">
        <v>6</v>
      </c>
      <c r="C309" t="s">
        <v>1</v>
      </c>
      <c r="D309" t="s">
        <v>140</v>
      </c>
      <c r="E309" t="s">
        <v>83</v>
      </c>
      <c r="F309" t="s">
        <v>112</v>
      </c>
      <c r="G309">
        <v>2015</v>
      </c>
      <c r="H309">
        <v>14940.107107</v>
      </c>
      <c r="I309">
        <v>2978350.2511069998</v>
      </c>
      <c r="J309">
        <v>130261.79909931999</v>
      </c>
      <c r="K309">
        <v>68400.740826949695</v>
      </c>
      <c r="L309">
        <v>15960</v>
      </c>
      <c r="M309" s="45">
        <f t="shared" si="9"/>
        <v>1019.8928930000002</v>
      </c>
    </row>
    <row r="310" spans="1:13" ht="15" x14ac:dyDescent="0.25">
      <c r="A310" s="45" t="str">
        <f t="shared" si="8"/>
        <v>B2 carbonFrance2020</v>
      </c>
      <c r="B310">
        <v>6</v>
      </c>
      <c r="C310" t="s">
        <v>1</v>
      </c>
      <c r="D310" t="s">
        <v>140</v>
      </c>
      <c r="E310" t="s">
        <v>83</v>
      </c>
      <c r="F310" t="s">
        <v>112</v>
      </c>
      <c r="G310">
        <v>2020</v>
      </c>
      <c r="H310">
        <v>15038.108128</v>
      </c>
      <c r="I310">
        <v>3314920.2654280001</v>
      </c>
      <c r="J310">
        <v>139708.27251765301</v>
      </c>
      <c r="K310">
        <v>72394.268787990106</v>
      </c>
      <c r="L310">
        <v>16163</v>
      </c>
      <c r="M310" s="45">
        <f t="shared" si="9"/>
        <v>1124.8918720000001</v>
      </c>
    </row>
    <row r="311" spans="1:13" ht="15" x14ac:dyDescent="0.25">
      <c r="A311" s="45" t="str">
        <f t="shared" si="8"/>
        <v>B2 carbonFrance2025</v>
      </c>
      <c r="B311">
        <v>6</v>
      </c>
      <c r="C311" t="s">
        <v>1</v>
      </c>
      <c r="D311" t="s">
        <v>140</v>
      </c>
      <c r="E311" t="s">
        <v>83</v>
      </c>
      <c r="F311" t="s">
        <v>112</v>
      </c>
      <c r="G311">
        <v>2025</v>
      </c>
      <c r="H311">
        <v>15136.106926</v>
      </c>
      <c r="I311">
        <v>3657829.2253840002</v>
      </c>
      <c r="J311">
        <v>146767.73546442701</v>
      </c>
      <c r="K311">
        <v>78185.940810931002</v>
      </c>
      <c r="L311">
        <v>16366</v>
      </c>
      <c r="M311" s="45">
        <f t="shared" si="9"/>
        <v>1229.8930739999996</v>
      </c>
    </row>
    <row r="312" spans="1:13" ht="15" x14ac:dyDescent="0.25">
      <c r="A312" s="45" t="str">
        <f t="shared" si="8"/>
        <v>B2 carbonFrance2030</v>
      </c>
      <c r="B312">
        <v>6</v>
      </c>
      <c r="C312" t="s">
        <v>1</v>
      </c>
      <c r="D312" t="s">
        <v>140</v>
      </c>
      <c r="E312" t="s">
        <v>83</v>
      </c>
      <c r="F312" t="s">
        <v>112</v>
      </c>
      <c r="G312">
        <v>2030</v>
      </c>
      <c r="H312">
        <v>15234.107131000001</v>
      </c>
      <c r="I312">
        <v>4027611.4749560002</v>
      </c>
      <c r="J312">
        <v>152550.39543328699</v>
      </c>
      <c r="K312">
        <v>78593.945453127104</v>
      </c>
      <c r="L312">
        <v>16569</v>
      </c>
      <c r="M312" s="45">
        <f t="shared" si="9"/>
        <v>1334.8928689999993</v>
      </c>
    </row>
    <row r="313" spans="1:13" ht="15" x14ac:dyDescent="0.25">
      <c r="A313" s="45" t="str">
        <f t="shared" si="8"/>
        <v>B2 carbonGreece2010</v>
      </c>
      <c r="B313">
        <v>6</v>
      </c>
      <c r="C313" t="s">
        <v>1</v>
      </c>
      <c r="D313" t="s">
        <v>141</v>
      </c>
      <c r="E313" t="s">
        <v>85</v>
      </c>
      <c r="F313" t="s">
        <v>111</v>
      </c>
      <c r="G313">
        <v>2010</v>
      </c>
      <c r="H313">
        <v>3594.667481</v>
      </c>
      <c r="I313">
        <v>171731.148438</v>
      </c>
      <c r="J313">
        <v>0</v>
      </c>
      <c r="K313">
        <v>0</v>
      </c>
      <c r="L313">
        <v>3903</v>
      </c>
      <c r="M313" s="45">
        <f t="shared" si="9"/>
        <v>308.33251900000005</v>
      </c>
    </row>
    <row r="314" spans="1:13" ht="15" x14ac:dyDescent="0.25">
      <c r="A314" s="45" t="str">
        <f t="shared" si="8"/>
        <v>B2 carbonGreece2015</v>
      </c>
      <c r="B314">
        <v>6</v>
      </c>
      <c r="C314" t="s">
        <v>1</v>
      </c>
      <c r="D314" t="s">
        <v>141</v>
      </c>
      <c r="E314" t="s">
        <v>85</v>
      </c>
      <c r="F314" t="s">
        <v>111</v>
      </c>
      <c r="G314">
        <v>2015</v>
      </c>
      <c r="H314">
        <v>3733.7379150000002</v>
      </c>
      <c r="I314">
        <v>174336.15625</v>
      </c>
      <c r="J314">
        <v>4628.2919540613202</v>
      </c>
      <c r="K314">
        <v>4107.2911781736002</v>
      </c>
      <c r="L314">
        <v>4054</v>
      </c>
      <c r="M314" s="45">
        <f t="shared" si="9"/>
        <v>320.26208499999984</v>
      </c>
    </row>
    <row r="315" spans="1:13" ht="15" x14ac:dyDescent="0.25">
      <c r="A315" s="45" t="str">
        <f t="shared" si="8"/>
        <v>B2 carbonGreece2020</v>
      </c>
      <c r="B315">
        <v>6</v>
      </c>
      <c r="C315" t="s">
        <v>1</v>
      </c>
      <c r="D315" t="s">
        <v>141</v>
      </c>
      <c r="E315" t="s">
        <v>85</v>
      </c>
      <c r="F315" t="s">
        <v>111</v>
      </c>
      <c r="G315">
        <v>2020</v>
      </c>
      <c r="H315">
        <v>3872.808716</v>
      </c>
      <c r="I315">
        <v>172393.828125</v>
      </c>
      <c r="J315">
        <v>4223.0029904152998</v>
      </c>
      <c r="K315">
        <v>4611.4692986527898</v>
      </c>
      <c r="L315">
        <v>4205</v>
      </c>
      <c r="M315" s="45">
        <f t="shared" si="9"/>
        <v>332.191284</v>
      </c>
    </row>
    <row r="316" spans="1:13" ht="15" x14ac:dyDescent="0.25">
      <c r="A316" s="45" t="str">
        <f t="shared" si="8"/>
        <v>B2 carbonGreece2025</v>
      </c>
      <c r="B316">
        <v>6</v>
      </c>
      <c r="C316" t="s">
        <v>1</v>
      </c>
      <c r="D316" t="s">
        <v>141</v>
      </c>
      <c r="E316" t="s">
        <v>85</v>
      </c>
      <c r="F316" t="s">
        <v>111</v>
      </c>
      <c r="G316">
        <v>2025</v>
      </c>
      <c r="H316">
        <v>4011.8797599999998</v>
      </c>
      <c r="I316">
        <v>172632.90625</v>
      </c>
      <c r="J316">
        <v>4753.2069376920799</v>
      </c>
      <c r="K316">
        <v>4705.3925368400896</v>
      </c>
      <c r="L316">
        <v>4356</v>
      </c>
      <c r="M316" s="45">
        <f t="shared" si="9"/>
        <v>344.12024000000019</v>
      </c>
    </row>
    <row r="317" spans="1:13" ht="15" x14ac:dyDescent="0.25">
      <c r="A317" s="45" t="str">
        <f t="shared" si="8"/>
        <v>B2 carbonGreece2030</v>
      </c>
      <c r="B317">
        <v>6</v>
      </c>
      <c r="C317" t="s">
        <v>1</v>
      </c>
      <c r="D317" t="s">
        <v>141</v>
      </c>
      <c r="E317" t="s">
        <v>85</v>
      </c>
      <c r="F317" t="s">
        <v>111</v>
      </c>
      <c r="G317">
        <v>2030</v>
      </c>
      <c r="H317">
        <v>4150.9509280000002</v>
      </c>
      <c r="I317">
        <v>174135.75</v>
      </c>
      <c r="J317">
        <v>4862.7542289786597</v>
      </c>
      <c r="K317">
        <v>4562.1837831078901</v>
      </c>
      <c r="L317">
        <v>4507</v>
      </c>
      <c r="M317" s="45">
        <f t="shared" si="9"/>
        <v>356.0490719999998</v>
      </c>
    </row>
    <row r="318" spans="1:13" ht="15" x14ac:dyDescent="0.25">
      <c r="A318" s="45" t="str">
        <f t="shared" si="8"/>
        <v>B2 carbonCroatia2005</v>
      </c>
      <c r="B318">
        <v>6</v>
      </c>
      <c r="C318" t="s">
        <v>1</v>
      </c>
      <c r="D318" t="s">
        <v>142</v>
      </c>
      <c r="E318" t="s">
        <v>77</v>
      </c>
      <c r="F318" t="s">
        <v>111</v>
      </c>
      <c r="G318">
        <v>2005</v>
      </c>
      <c r="H318">
        <v>1745.0332639999999</v>
      </c>
      <c r="I318">
        <v>210661.27939400001</v>
      </c>
      <c r="J318">
        <v>6314.5370907347997</v>
      </c>
      <c r="K318">
        <v>4531.7935060215104</v>
      </c>
      <c r="L318">
        <v>1903</v>
      </c>
      <c r="M318" s="45">
        <f t="shared" si="9"/>
        <v>157.96673600000008</v>
      </c>
    </row>
    <row r="319" spans="1:13" ht="15" x14ac:dyDescent="0.25">
      <c r="A319" s="45" t="str">
        <f t="shared" si="8"/>
        <v>B2 carbonCroatia2010</v>
      </c>
      <c r="B319">
        <v>6</v>
      </c>
      <c r="C319" t="s">
        <v>1</v>
      </c>
      <c r="D319" t="s">
        <v>142</v>
      </c>
      <c r="E319" t="s">
        <v>77</v>
      </c>
      <c r="F319" t="s">
        <v>111</v>
      </c>
      <c r="G319">
        <v>2010</v>
      </c>
      <c r="H319">
        <v>1741.0335700000001</v>
      </c>
      <c r="I319">
        <v>207106.675273</v>
      </c>
      <c r="J319">
        <v>6296.5843124537696</v>
      </c>
      <c r="K319">
        <v>7007.5054266666702</v>
      </c>
      <c r="L319">
        <v>1920</v>
      </c>
      <c r="M319" s="45">
        <f t="shared" si="9"/>
        <v>178.96642999999995</v>
      </c>
    </row>
    <row r="320" spans="1:13" ht="15" x14ac:dyDescent="0.25">
      <c r="A320" s="45" t="str">
        <f t="shared" si="8"/>
        <v>B2 carbonCroatia2015</v>
      </c>
      <c r="B320">
        <v>6</v>
      </c>
      <c r="C320" t="s">
        <v>1</v>
      </c>
      <c r="D320" t="s">
        <v>142</v>
      </c>
      <c r="E320" t="s">
        <v>77</v>
      </c>
      <c r="F320" t="s">
        <v>111</v>
      </c>
      <c r="G320">
        <v>2015</v>
      </c>
      <c r="H320">
        <v>1737.0335459999999</v>
      </c>
      <c r="I320">
        <v>205032.47230600001</v>
      </c>
      <c r="J320">
        <v>6619.1378590111399</v>
      </c>
      <c r="K320">
        <v>7033.9784012903201</v>
      </c>
      <c r="L320">
        <v>1937</v>
      </c>
      <c r="M320" s="45">
        <f t="shared" si="9"/>
        <v>199.96645400000011</v>
      </c>
    </row>
    <row r="321" spans="1:13" ht="15" x14ac:dyDescent="0.25">
      <c r="A321" s="45" t="str">
        <f t="shared" si="8"/>
        <v>B2 carbonCroatia2020</v>
      </c>
      <c r="B321">
        <v>6</v>
      </c>
      <c r="C321" t="s">
        <v>1</v>
      </c>
      <c r="D321" t="s">
        <v>142</v>
      </c>
      <c r="E321" t="s">
        <v>77</v>
      </c>
      <c r="F321" t="s">
        <v>111</v>
      </c>
      <c r="G321">
        <v>2020</v>
      </c>
      <c r="H321">
        <v>1733.033136</v>
      </c>
      <c r="I321">
        <v>203880.08437999999</v>
      </c>
      <c r="J321">
        <v>6831.5650023997496</v>
      </c>
      <c r="K321">
        <v>7062.0432070967699</v>
      </c>
      <c r="L321">
        <v>1954</v>
      </c>
      <c r="M321" s="45">
        <f t="shared" si="9"/>
        <v>220.96686399999999</v>
      </c>
    </row>
    <row r="322" spans="1:13" ht="15" x14ac:dyDescent="0.25">
      <c r="A322" s="45" t="str">
        <f t="shared" ref="A322:A385" si="10">CONCATENATE(C322,E322,G322)</f>
        <v>B2 carbonCroatia2025</v>
      </c>
      <c r="B322">
        <v>6</v>
      </c>
      <c r="C322" t="s">
        <v>1</v>
      </c>
      <c r="D322" t="s">
        <v>142</v>
      </c>
      <c r="E322" t="s">
        <v>77</v>
      </c>
      <c r="F322" t="s">
        <v>111</v>
      </c>
      <c r="G322">
        <v>2025</v>
      </c>
      <c r="H322">
        <v>1729.0332370000001</v>
      </c>
      <c r="I322">
        <v>203460.28382099999</v>
      </c>
      <c r="J322">
        <v>6897.2872260393897</v>
      </c>
      <c r="K322">
        <v>6981.2477015053801</v>
      </c>
      <c r="L322">
        <v>1971</v>
      </c>
      <c r="M322" s="45">
        <f t="shared" si="9"/>
        <v>241.9667629999999</v>
      </c>
    </row>
    <row r="323" spans="1:13" ht="15" x14ac:dyDescent="0.25">
      <c r="A323" s="45" t="str">
        <f t="shared" si="10"/>
        <v>B2 carbonCroatia2030</v>
      </c>
      <c r="B323">
        <v>6</v>
      </c>
      <c r="C323" t="s">
        <v>1</v>
      </c>
      <c r="D323" t="s">
        <v>142</v>
      </c>
      <c r="E323" t="s">
        <v>77</v>
      </c>
      <c r="F323" t="s">
        <v>111</v>
      </c>
      <c r="G323">
        <v>2030</v>
      </c>
      <c r="H323">
        <v>1725.0332370000001</v>
      </c>
      <c r="I323">
        <v>203563.37841100001</v>
      </c>
      <c r="J323">
        <v>6943.8660155190901</v>
      </c>
      <c r="K323">
        <v>6923.2472339784999</v>
      </c>
      <c r="L323">
        <v>1988</v>
      </c>
      <c r="M323" s="45">
        <f t="shared" ref="M323:M386" si="11">L323-H323</f>
        <v>262.9667629999999</v>
      </c>
    </row>
    <row r="324" spans="1:13" ht="15" x14ac:dyDescent="0.25">
      <c r="A324" s="45" t="str">
        <f t="shared" si="10"/>
        <v>B2 carbonHungary2005</v>
      </c>
      <c r="B324">
        <v>6</v>
      </c>
      <c r="C324" t="s">
        <v>1</v>
      </c>
      <c r="D324" t="s">
        <v>143</v>
      </c>
      <c r="E324" t="s">
        <v>86</v>
      </c>
      <c r="F324" t="s">
        <v>113</v>
      </c>
      <c r="G324">
        <v>2005</v>
      </c>
      <c r="H324">
        <v>1684.347078</v>
      </c>
      <c r="I324">
        <v>316529.22017699998</v>
      </c>
      <c r="J324">
        <v>0</v>
      </c>
      <c r="K324">
        <v>0</v>
      </c>
      <c r="L324">
        <v>1983</v>
      </c>
      <c r="M324" s="45">
        <f t="shared" si="11"/>
        <v>298.65292199999999</v>
      </c>
    </row>
    <row r="325" spans="1:13" ht="15" x14ac:dyDescent="0.25">
      <c r="A325" s="45" t="str">
        <f t="shared" si="10"/>
        <v>B2 carbonHungary2010</v>
      </c>
      <c r="B325">
        <v>6</v>
      </c>
      <c r="C325" t="s">
        <v>1</v>
      </c>
      <c r="D325" t="s">
        <v>143</v>
      </c>
      <c r="E325" t="s">
        <v>86</v>
      </c>
      <c r="F325" t="s">
        <v>113</v>
      </c>
      <c r="G325">
        <v>2010</v>
      </c>
      <c r="H325">
        <v>1726.3470050000001</v>
      </c>
      <c r="I325">
        <v>332137.05729700002</v>
      </c>
      <c r="J325">
        <v>12279.5924219484</v>
      </c>
      <c r="K325">
        <v>9158.0245891391896</v>
      </c>
      <c r="L325">
        <v>2039</v>
      </c>
      <c r="M325" s="45">
        <f t="shared" si="11"/>
        <v>312.65299499999992</v>
      </c>
    </row>
    <row r="326" spans="1:13" ht="15" x14ac:dyDescent="0.25">
      <c r="A326" s="45" t="str">
        <f t="shared" si="10"/>
        <v>B2 carbonHungary2015</v>
      </c>
      <c r="B326">
        <v>6</v>
      </c>
      <c r="C326" t="s">
        <v>1</v>
      </c>
      <c r="D326" t="s">
        <v>143</v>
      </c>
      <c r="E326" t="s">
        <v>86</v>
      </c>
      <c r="F326" t="s">
        <v>113</v>
      </c>
      <c r="G326">
        <v>2015</v>
      </c>
      <c r="H326">
        <v>1768.347027</v>
      </c>
      <c r="I326">
        <v>343272.21010600001</v>
      </c>
      <c r="J326">
        <v>12853.386808261999</v>
      </c>
      <c r="K326">
        <v>10626.3558334799</v>
      </c>
      <c r="L326">
        <v>2095</v>
      </c>
      <c r="M326" s="45">
        <f t="shared" si="11"/>
        <v>326.65297299999997</v>
      </c>
    </row>
    <row r="327" spans="1:13" ht="15" x14ac:dyDescent="0.25">
      <c r="A327" s="45" t="str">
        <f t="shared" si="10"/>
        <v>B2 carbonHungary2020</v>
      </c>
      <c r="B327">
        <v>6</v>
      </c>
      <c r="C327" t="s">
        <v>1</v>
      </c>
      <c r="D327" t="s">
        <v>143</v>
      </c>
      <c r="E327" t="s">
        <v>86</v>
      </c>
      <c r="F327" t="s">
        <v>113</v>
      </c>
      <c r="G327">
        <v>2020</v>
      </c>
      <c r="H327">
        <v>1810.3468319999999</v>
      </c>
      <c r="I327">
        <v>351660.96739000001</v>
      </c>
      <c r="J327">
        <v>13289.815690732399</v>
      </c>
      <c r="K327">
        <v>11612.063794010999</v>
      </c>
      <c r="L327">
        <v>2151</v>
      </c>
      <c r="M327" s="45">
        <f t="shared" si="11"/>
        <v>340.65316800000005</v>
      </c>
    </row>
    <row r="328" spans="1:13" ht="15" x14ac:dyDescent="0.25">
      <c r="A328" s="45" t="str">
        <f t="shared" si="10"/>
        <v>B2 carbonHungary2025</v>
      </c>
      <c r="B328">
        <v>6</v>
      </c>
      <c r="C328" t="s">
        <v>1</v>
      </c>
      <c r="D328" t="s">
        <v>143</v>
      </c>
      <c r="E328" t="s">
        <v>86</v>
      </c>
      <c r="F328" t="s">
        <v>113</v>
      </c>
      <c r="G328">
        <v>2025</v>
      </c>
      <c r="H328">
        <v>1852.3466679999999</v>
      </c>
      <c r="I328">
        <v>363828.50125600002</v>
      </c>
      <c r="J328">
        <v>13650.799567424099</v>
      </c>
      <c r="K328">
        <v>11217.2924170146</v>
      </c>
      <c r="L328">
        <v>2207</v>
      </c>
      <c r="M328" s="45">
        <f t="shared" si="11"/>
        <v>354.65333200000009</v>
      </c>
    </row>
    <row r="329" spans="1:13" ht="15" x14ac:dyDescent="0.25">
      <c r="A329" s="45" t="str">
        <f t="shared" si="10"/>
        <v>B2 carbonHungary2030</v>
      </c>
      <c r="B329">
        <v>6</v>
      </c>
      <c r="C329" t="s">
        <v>1</v>
      </c>
      <c r="D329" t="s">
        <v>143</v>
      </c>
      <c r="E329" t="s">
        <v>86</v>
      </c>
      <c r="F329" t="s">
        <v>113</v>
      </c>
      <c r="G329">
        <v>2030</v>
      </c>
      <c r="H329">
        <v>1894.346734</v>
      </c>
      <c r="I329">
        <v>376276.74035600002</v>
      </c>
      <c r="J329">
        <v>13851.4940033803</v>
      </c>
      <c r="K329">
        <v>11361.8456825092</v>
      </c>
      <c r="L329">
        <v>2263</v>
      </c>
      <c r="M329" s="45">
        <f t="shared" si="11"/>
        <v>368.65326600000003</v>
      </c>
    </row>
    <row r="330" spans="1:13" ht="15" x14ac:dyDescent="0.25">
      <c r="A330" s="45" t="str">
        <f t="shared" si="10"/>
        <v>B2 carbonIreland2005</v>
      </c>
      <c r="B330">
        <v>6</v>
      </c>
      <c r="C330" t="s">
        <v>1</v>
      </c>
      <c r="D330" t="s">
        <v>144</v>
      </c>
      <c r="E330" t="s">
        <v>88</v>
      </c>
      <c r="F330" t="s">
        <v>112</v>
      </c>
      <c r="G330">
        <v>2005</v>
      </c>
      <c r="H330">
        <v>656.28715699999998</v>
      </c>
      <c r="I330">
        <v>73694.340333</v>
      </c>
      <c r="J330">
        <v>0</v>
      </c>
      <c r="K330">
        <v>0</v>
      </c>
      <c r="L330">
        <v>669</v>
      </c>
      <c r="M330" s="45">
        <f t="shared" si="11"/>
        <v>12.712843000000021</v>
      </c>
    </row>
    <row r="331" spans="1:13" ht="15" x14ac:dyDescent="0.25">
      <c r="A331" s="45" t="str">
        <f t="shared" si="10"/>
        <v>B2 carbonIreland2010</v>
      </c>
      <c r="B331">
        <v>6</v>
      </c>
      <c r="C331" t="s">
        <v>1</v>
      </c>
      <c r="D331" t="s">
        <v>144</v>
      </c>
      <c r="E331" t="s">
        <v>88</v>
      </c>
      <c r="F331" t="s">
        <v>112</v>
      </c>
      <c r="G331">
        <v>2010</v>
      </c>
      <c r="H331">
        <v>715.14711599999998</v>
      </c>
      <c r="I331">
        <v>88715.006592000005</v>
      </c>
      <c r="J331">
        <v>5533.3909252836302</v>
      </c>
      <c r="K331">
        <v>2529.2575023204399</v>
      </c>
      <c r="L331">
        <v>729</v>
      </c>
      <c r="M331" s="45">
        <f t="shared" si="11"/>
        <v>13.852884000000017</v>
      </c>
    </row>
    <row r="332" spans="1:13" ht="15" x14ac:dyDescent="0.25">
      <c r="A332" s="45" t="str">
        <f t="shared" si="10"/>
        <v>B2 carbonIreland2015</v>
      </c>
      <c r="B332">
        <v>6</v>
      </c>
      <c r="C332" t="s">
        <v>1</v>
      </c>
      <c r="D332" t="s">
        <v>144</v>
      </c>
      <c r="E332" t="s">
        <v>88</v>
      </c>
      <c r="F332" t="s">
        <v>112</v>
      </c>
      <c r="G332">
        <v>2015</v>
      </c>
      <c r="H332">
        <v>774.00727900000004</v>
      </c>
      <c r="I332">
        <v>108709.69409</v>
      </c>
      <c r="J332">
        <v>6733.6446607795997</v>
      </c>
      <c r="K332">
        <v>2734.7071056353602</v>
      </c>
      <c r="L332">
        <v>789</v>
      </c>
      <c r="M332" s="45">
        <f t="shared" si="11"/>
        <v>14.99272099999996</v>
      </c>
    </row>
    <row r="333" spans="1:13" ht="15" x14ac:dyDescent="0.25">
      <c r="A333" s="45" t="str">
        <f t="shared" si="10"/>
        <v>B2 carbonIreland2020</v>
      </c>
      <c r="B333">
        <v>6</v>
      </c>
      <c r="C333" t="s">
        <v>1</v>
      </c>
      <c r="D333" t="s">
        <v>144</v>
      </c>
      <c r="E333" t="s">
        <v>88</v>
      </c>
      <c r="F333" t="s">
        <v>112</v>
      </c>
      <c r="G333">
        <v>2020</v>
      </c>
      <c r="H333">
        <v>832.867119</v>
      </c>
      <c r="I333">
        <v>128991.89038</v>
      </c>
      <c r="J333">
        <v>7478.8920894228204</v>
      </c>
      <c r="K333">
        <v>3422.4530415469599</v>
      </c>
      <c r="L333">
        <v>849</v>
      </c>
      <c r="M333" s="45">
        <f t="shared" si="11"/>
        <v>16.132880999999998</v>
      </c>
    </row>
    <row r="334" spans="1:13" ht="15" x14ac:dyDescent="0.25">
      <c r="A334" s="45" t="str">
        <f t="shared" si="10"/>
        <v>B2 carbonIreland2025</v>
      </c>
      <c r="B334">
        <v>6</v>
      </c>
      <c r="C334" t="s">
        <v>1</v>
      </c>
      <c r="D334" t="s">
        <v>144</v>
      </c>
      <c r="E334" t="s">
        <v>88</v>
      </c>
      <c r="F334" t="s">
        <v>112</v>
      </c>
      <c r="G334">
        <v>2025</v>
      </c>
      <c r="H334">
        <v>891.72713099999999</v>
      </c>
      <c r="I334">
        <v>152033.23559500001</v>
      </c>
      <c r="J334">
        <v>8187.1225434456401</v>
      </c>
      <c r="K334">
        <v>3578.8531933701702</v>
      </c>
      <c r="L334">
        <v>909</v>
      </c>
      <c r="M334" s="45">
        <f t="shared" si="11"/>
        <v>17.272869000000014</v>
      </c>
    </row>
    <row r="335" spans="1:13" ht="15" x14ac:dyDescent="0.25">
      <c r="A335" s="45" t="str">
        <f t="shared" si="10"/>
        <v>B2 carbonIreland2030</v>
      </c>
      <c r="B335">
        <v>6</v>
      </c>
      <c r="C335" t="s">
        <v>1</v>
      </c>
      <c r="D335" t="s">
        <v>144</v>
      </c>
      <c r="E335" t="s">
        <v>88</v>
      </c>
      <c r="F335" t="s">
        <v>112</v>
      </c>
      <c r="G335">
        <v>2030</v>
      </c>
      <c r="H335">
        <v>950.58722899999998</v>
      </c>
      <c r="I335">
        <v>172773.38574299999</v>
      </c>
      <c r="J335">
        <v>8313.8197189332695</v>
      </c>
      <c r="K335">
        <v>4165.7898945856396</v>
      </c>
      <c r="L335">
        <v>969</v>
      </c>
      <c r="M335" s="45">
        <f t="shared" si="11"/>
        <v>18.412771000000021</v>
      </c>
    </row>
    <row r="336" spans="1:13" ht="15" x14ac:dyDescent="0.25">
      <c r="A336" s="45" t="str">
        <f t="shared" si="10"/>
        <v>B2 carbonItaly2005</v>
      </c>
      <c r="B336">
        <v>6</v>
      </c>
      <c r="C336" t="s">
        <v>1</v>
      </c>
      <c r="D336" t="s">
        <v>145</v>
      </c>
      <c r="E336" t="s">
        <v>89</v>
      </c>
      <c r="F336" t="s">
        <v>115</v>
      </c>
      <c r="G336">
        <v>2005</v>
      </c>
      <c r="H336">
        <v>7741.3993700000001</v>
      </c>
      <c r="I336">
        <v>1133765.480217</v>
      </c>
      <c r="J336">
        <v>0</v>
      </c>
      <c r="K336">
        <v>0</v>
      </c>
      <c r="L336">
        <v>8759</v>
      </c>
      <c r="M336" s="45">
        <f t="shared" si="11"/>
        <v>1017.6006299999999</v>
      </c>
    </row>
    <row r="337" spans="1:13" ht="15" x14ac:dyDescent="0.25">
      <c r="A337" s="45" t="str">
        <f t="shared" si="10"/>
        <v>B2 carbonItaly2010</v>
      </c>
      <c r="B337">
        <v>6</v>
      </c>
      <c r="C337" t="s">
        <v>1</v>
      </c>
      <c r="D337" t="s">
        <v>145</v>
      </c>
      <c r="E337" t="s">
        <v>89</v>
      </c>
      <c r="F337" t="s">
        <v>115</v>
      </c>
      <c r="G337">
        <v>2010</v>
      </c>
      <c r="H337">
        <v>8086.0726510000004</v>
      </c>
      <c r="I337">
        <v>1238624.1811279999</v>
      </c>
      <c r="J337">
        <v>31270.695777635399</v>
      </c>
      <c r="K337">
        <v>10298.9559452869</v>
      </c>
      <c r="L337">
        <v>9149</v>
      </c>
      <c r="M337" s="45">
        <f t="shared" si="11"/>
        <v>1062.9273489999996</v>
      </c>
    </row>
    <row r="338" spans="1:13" ht="15" x14ac:dyDescent="0.25">
      <c r="A338" s="45" t="str">
        <f t="shared" si="10"/>
        <v>B2 carbonItaly2015</v>
      </c>
      <c r="B338">
        <v>6</v>
      </c>
      <c r="C338" t="s">
        <v>1</v>
      </c>
      <c r="D338" t="s">
        <v>145</v>
      </c>
      <c r="E338" t="s">
        <v>89</v>
      </c>
      <c r="F338" t="s">
        <v>115</v>
      </c>
      <c r="G338">
        <v>2015</v>
      </c>
      <c r="H338">
        <v>8430.7460150000006</v>
      </c>
      <c r="I338">
        <v>1345205.7182179999</v>
      </c>
      <c r="J338">
        <v>32126.216819795802</v>
      </c>
      <c r="K338">
        <v>10809.9096647692</v>
      </c>
      <c r="L338">
        <v>9539</v>
      </c>
      <c r="M338" s="45">
        <f t="shared" si="11"/>
        <v>1108.2539849999994</v>
      </c>
    </row>
    <row r="339" spans="1:13" ht="15" x14ac:dyDescent="0.25">
      <c r="A339" s="45" t="str">
        <f t="shared" si="10"/>
        <v>B2 carbonItaly2020</v>
      </c>
      <c r="B339">
        <v>6</v>
      </c>
      <c r="C339" t="s">
        <v>1</v>
      </c>
      <c r="D339" t="s">
        <v>145</v>
      </c>
      <c r="E339" t="s">
        <v>89</v>
      </c>
      <c r="F339" t="s">
        <v>115</v>
      </c>
      <c r="G339">
        <v>2020</v>
      </c>
      <c r="H339">
        <v>8775.4187000000002</v>
      </c>
      <c r="I339">
        <v>1453701.620838</v>
      </c>
      <c r="J339">
        <v>33003.050596278401</v>
      </c>
      <c r="K339">
        <v>11303.870288597</v>
      </c>
      <c r="L339">
        <v>9929</v>
      </c>
      <c r="M339" s="45">
        <f t="shared" si="11"/>
        <v>1153.5812999999998</v>
      </c>
    </row>
    <row r="340" spans="1:13" ht="15" x14ac:dyDescent="0.25">
      <c r="A340" s="45" t="str">
        <f t="shared" si="10"/>
        <v>B2 carbonItaly2025</v>
      </c>
      <c r="B340">
        <v>6</v>
      </c>
      <c r="C340" t="s">
        <v>1</v>
      </c>
      <c r="D340" t="s">
        <v>145</v>
      </c>
      <c r="E340" t="s">
        <v>89</v>
      </c>
      <c r="F340" t="s">
        <v>115</v>
      </c>
      <c r="G340">
        <v>2025</v>
      </c>
      <c r="H340">
        <v>9120.091805</v>
      </c>
      <c r="I340">
        <v>1567535.6177030001</v>
      </c>
      <c r="J340">
        <v>34630.157711254797</v>
      </c>
      <c r="K340">
        <v>11863.3588169341</v>
      </c>
      <c r="L340">
        <v>10319</v>
      </c>
      <c r="M340" s="45">
        <f t="shared" si="11"/>
        <v>1198.908195</v>
      </c>
    </row>
    <row r="341" spans="1:13" ht="15" x14ac:dyDescent="0.25">
      <c r="A341" s="45" t="str">
        <f t="shared" si="10"/>
        <v>B2 carbonItaly2030</v>
      </c>
      <c r="B341">
        <v>6</v>
      </c>
      <c r="C341" t="s">
        <v>1</v>
      </c>
      <c r="D341" t="s">
        <v>145</v>
      </c>
      <c r="E341" t="s">
        <v>89</v>
      </c>
      <c r="F341" t="s">
        <v>115</v>
      </c>
      <c r="G341">
        <v>2030</v>
      </c>
      <c r="H341">
        <v>9464.7642360000009</v>
      </c>
      <c r="I341">
        <v>1684750.7651160001</v>
      </c>
      <c r="J341">
        <v>36310.165400915997</v>
      </c>
      <c r="K341">
        <v>12867.136576860101</v>
      </c>
      <c r="L341">
        <v>10709</v>
      </c>
      <c r="M341" s="45">
        <f t="shared" si="11"/>
        <v>1244.2357639999991</v>
      </c>
    </row>
    <row r="342" spans="1:13" ht="15" x14ac:dyDescent="0.25">
      <c r="A342" s="45" t="str">
        <f t="shared" si="10"/>
        <v>B2 carbonLithuania2005</v>
      </c>
      <c r="B342">
        <v>6</v>
      </c>
      <c r="C342" t="s">
        <v>1</v>
      </c>
      <c r="D342" t="s">
        <v>146</v>
      </c>
      <c r="E342" t="s">
        <v>91</v>
      </c>
      <c r="F342" t="s">
        <v>114</v>
      </c>
      <c r="G342">
        <v>2005</v>
      </c>
      <c r="H342">
        <v>1834.957582</v>
      </c>
      <c r="I342">
        <v>341016.43961599999</v>
      </c>
      <c r="J342">
        <v>10532.6790617888</v>
      </c>
      <c r="K342">
        <v>7973.0824807058898</v>
      </c>
      <c r="L342">
        <v>2121</v>
      </c>
      <c r="M342" s="45">
        <f t="shared" si="11"/>
        <v>286.042418</v>
      </c>
    </row>
    <row r="343" spans="1:13" ht="15" x14ac:dyDescent="0.25">
      <c r="A343" s="45" t="str">
        <f t="shared" si="10"/>
        <v>B2 carbonLithuania2010</v>
      </c>
      <c r="B343">
        <v>6</v>
      </c>
      <c r="C343" t="s">
        <v>1</v>
      </c>
      <c r="D343" t="s">
        <v>146</v>
      </c>
      <c r="E343" t="s">
        <v>91</v>
      </c>
      <c r="F343" t="s">
        <v>114</v>
      </c>
      <c r="G343">
        <v>2010</v>
      </c>
      <c r="H343">
        <v>1874.9575560000001</v>
      </c>
      <c r="I343">
        <v>347258.061048</v>
      </c>
      <c r="J343">
        <v>10727.123663963101</v>
      </c>
      <c r="K343">
        <v>9478.7997423529505</v>
      </c>
      <c r="L343">
        <v>2165</v>
      </c>
      <c r="M343" s="45">
        <f t="shared" si="11"/>
        <v>290.04244399999993</v>
      </c>
    </row>
    <row r="344" spans="1:13" ht="15" x14ac:dyDescent="0.25">
      <c r="A344" s="45" t="str">
        <f t="shared" si="10"/>
        <v>B2 carbonLithuania2015</v>
      </c>
      <c r="B344">
        <v>6</v>
      </c>
      <c r="C344" t="s">
        <v>1</v>
      </c>
      <c r="D344" t="s">
        <v>146</v>
      </c>
      <c r="E344" t="s">
        <v>91</v>
      </c>
      <c r="F344" t="s">
        <v>114</v>
      </c>
      <c r="G344">
        <v>2015</v>
      </c>
      <c r="H344">
        <v>1914.9575560000001</v>
      </c>
      <c r="I344">
        <v>352998.17120300001</v>
      </c>
      <c r="J344">
        <v>11196.2095805669</v>
      </c>
      <c r="K344">
        <v>10048.1877948235</v>
      </c>
      <c r="L344">
        <v>2209</v>
      </c>
      <c r="M344" s="45">
        <f t="shared" si="11"/>
        <v>294.04244399999993</v>
      </c>
    </row>
    <row r="345" spans="1:13" ht="15" x14ac:dyDescent="0.25">
      <c r="A345" s="45" t="str">
        <f t="shared" si="10"/>
        <v>B2 carbonLithuania2020</v>
      </c>
      <c r="B345">
        <v>6</v>
      </c>
      <c r="C345" t="s">
        <v>1</v>
      </c>
      <c r="D345" t="s">
        <v>146</v>
      </c>
      <c r="E345" t="s">
        <v>91</v>
      </c>
      <c r="F345" t="s">
        <v>114</v>
      </c>
      <c r="G345">
        <v>2020</v>
      </c>
      <c r="H345">
        <v>1954.9572290000001</v>
      </c>
      <c r="I345">
        <v>361784.73783699999</v>
      </c>
      <c r="J345">
        <v>11508.277718269601</v>
      </c>
      <c r="K345">
        <v>9750.9644494117601</v>
      </c>
      <c r="L345">
        <v>2253</v>
      </c>
      <c r="M345" s="45">
        <f t="shared" si="11"/>
        <v>298.0427709999999</v>
      </c>
    </row>
    <row r="346" spans="1:13" ht="15" x14ac:dyDescent="0.25">
      <c r="A346" s="45" t="str">
        <f t="shared" si="10"/>
        <v>B2 carbonLithuania2025</v>
      </c>
      <c r="B346">
        <v>6</v>
      </c>
      <c r="C346" t="s">
        <v>1</v>
      </c>
      <c r="D346" t="s">
        <v>146</v>
      </c>
      <c r="E346" t="s">
        <v>91</v>
      </c>
      <c r="F346" t="s">
        <v>114</v>
      </c>
      <c r="G346">
        <v>2025</v>
      </c>
      <c r="H346">
        <v>1994.9571659999999</v>
      </c>
      <c r="I346">
        <v>367810.97688999999</v>
      </c>
      <c r="J346">
        <v>11577.6002543141</v>
      </c>
      <c r="K346">
        <v>10372.3527936471</v>
      </c>
      <c r="L346">
        <v>2297</v>
      </c>
      <c r="M346" s="45">
        <f t="shared" si="11"/>
        <v>302.04283400000008</v>
      </c>
    </row>
    <row r="347" spans="1:13" ht="15" x14ac:dyDescent="0.25">
      <c r="A347" s="45" t="str">
        <f t="shared" si="10"/>
        <v>B2 carbonLithuania2030</v>
      </c>
      <c r="B347">
        <v>6</v>
      </c>
      <c r="C347" t="s">
        <v>1</v>
      </c>
      <c r="D347" t="s">
        <v>146</v>
      </c>
      <c r="E347" t="s">
        <v>91</v>
      </c>
      <c r="F347" t="s">
        <v>114</v>
      </c>
      <c r="G347">
        <v>2030</v>
      </c>
      <c r="H347">
        <v>2034.9568959999999</v>
      </c>
      <c r="I347">
        <v>375259.78557499999</v>
      </c>
      <c r="J347">
        <v>11919.172267740099</v>
      </c>
      <c r="K347">
        <v>10429.4106715294</v>
      </c>
      <c r="L347">
        <v>2341</v>
      </c>
      <c r="M347" s="45">
        <f t="shared" si="11"/>
        <v>306.04310400000008</v>
      </c>
    </row>
    <row r="348" spans="1:13" ht="15" x14ac:dyDescent="0.25">
      <c r="A348" s="45" t="str">
        <f t="shared" si="10"/>
        <v>B2 carbonLuxembourg2005</v>
      </c>
      <c r="B348">
        <v>6</v>
      </c>
      <c r="C348" t="s">
        <v>1</v>
      </c>
      <c r="D348" t="s">
        <v>147</v>
      </c>
      <c r="E348" t="s">
        <v>92</v>
      </c>
      <c r="F348" t="s">
        <v>112</v>
      </c>
      <c r="G348">
        <v>2005</v>
      </c>
      <c r="H348">
        <v>86.103448999999998</v>
      </c>
      <c r="I348">
        <v>36444.461730000003</v>
      </c>
      <c r="J348">
        <v>903.54904463016101</v>
      </c>
      <c r="K348">
        <v>348.18084447152302</v>
      </c>
      <c r="L348">
        <v>86.75</v>
      </c>
      <c r="M348" s="45">
        <f t="shared" si="11"/>
        <v>0.64655100000000232</v>
      </c>
    </row>
    <row r="349" spans="1:13" ht="15" x14ac:dyDescent="0.25">
      <c r="A349" s="45" t="str">
        <f t="shared" si="10"/>
        <v>B2 carbonLuxembourg2010</v>
      </c>
      <c r="B349">
        <v>6</v>
      </c>
      <c r="C349" t="s">
        <v>1</v>
      </c>
      <c r="D349" t="s">
        <v>147</v>
      </c>
      <c r="E349" t="s">
        <v>92</v>
      </c>
      <c r="F349" t="s">
        <v>112</v>
      </c>
      <c r="G349">
        <v>2010</v>
      </c>
      <c r="H349">
        <v>86.103471999999996</v>
      </c>
      <c r="I349">
        <v>39670.264915</v>
      </c>
      <c r="J349">
        <v>897.696876031334</v>
      </c>
      <c r="K349">
        <v>252.536207562979</v>
      </c>
      <c r="L349">
        <v>86.75</v>
      </c>
      <c r="M349" s="45">
        <f t="shared" si="11"/>
        <v>0.64652800000000354</v>
      </c>
    </row>
    <row r="350" spans="1:13" ht="15" x14ac:dyDescent="0.25">
      <c r="A350" s="45" t="str">
        <f t="shared" si="10"/>
        <v>B2 carbonLuxembourg2015</v>
      </c>
      <c r="B350">
        <v>6</v>
      </c>
      <c r="C350" t="s">
        <v>1</v>
      </c>
      <c r="D350" t="s">
        <v>147</v>
      </c>
      <c r="E350" t="s">
        <v>92</v>
      </c>
      <c r="F350" t="s">
        <v>112</v>
      </c>
      <c r="G350">
        <v>2015</v>
      </c>
      <c r="H350">
        <v>86.103437</v>
      </c>
      <c r="I350">
        <v>43183.665054999998</v>
      </c>
      <c r="J350">
        <v>985.39233596668805</v>
      </c>
      <c r="K350">
        <v>282.71232282311098</v>
      </c>
      <c r="L350">
        <v>86.75</v>
      </c>
      <c r="M350" s="45">
        <f t="shared" si="11"/>
        <v>0.64656300000000044</v>
      </c>
    </row>
    <row r="351" spans="1:13" ht="15" x14ac:dyDescent="0.25">
      <c r="A351" s="45" t="str">
        <f t="shared" si="10"/>
        <v>B2 carbonLuxembourg2020</v>
      </c>
      <c r="B351">
        <v>6</v>
      </c>
      <c r="C351" t="s">
        <v>1</v>
      </c>
      <c r="D351" t="s">
        <v>147</v>
      </c>
      <c r="E351" t="s">
        <v>92</v>
      </c>
      <c r="F351" t="s">
        <v>112</v>
      </c>
      <c r="G351">
        <v>2020</v>
      </c>
      <c r="H351">
        <v>86.103457000000006</v>
      </c>
      <c r="I351">
        <v>46940.698685000003</v>
      </c>
      <c r="J351">
        <v>1052.6250633434699</v>
      </c>
      <c r="K351">
        <v>301.21831462486301</v>
      </c>
      <c r="L351">
        <v>86.75</v>
      </c>
      <c r="M351" s="45">
        <f t="shared" si="11"/>
        <v>0.64654299999999409</v>
      </c>
    </row>
    <row r="352" spans="1:13" ht="15" x14ac:dyDescent="0.25">
      <c r="A352" s="45" t="str">
        <f t="shared" si="10"/>
        <v>B2 carbonLuxembourg2025</v>
      </c>
      <c r="B352">
        <v>6</v>
      </c>
      <c r="C352" t="s">
        <v>1</v>
      </c>
      <c r="D352" t="s">
        <v>147</v>
      </c>
      <c r="E352" t="s">
        <v>92</v>
      </c>
      <c r="F352" t="s">
        <v>112</v>
      </c>
      <c r="G352">
        <v>2025</v>
      </c>
      <c r="H352">
        <v>86.103474000000006</v>
      </c>
      <c r="I352">
        <v>50529.168978000002</v>
      </c>
      <c r="J352">
        <v>1031.15374430518</v>
      </c>
      <c r="K352">
        <v>313.45969486856501</v>
      </c>
      <c r="L352">
        <v>86.75</v>
      </c>
      <c r="M352" s="45">
        <f t="shared" si="11"/>
        <v>0.64652599999999438</v>
      </c>
    </row>
    <row r="353" spans="1:13" ht="15" x14ac:dyDescent="0.25">
      <c r="A353" s="45" t="str">
        <f t="shared" si="10"/>
        <v>B2 carbonLuxembourg2030</v>
      </c>
      <c r="B353">
        <v>6</v>
      </c>
      <c r="C353" t="s">
        <v>1</v>
      </c>
      <c r="D353" t="s">
        <v>147</v>
      </c>
      <c r="E353" t="s">
        <v>92</v>
      </c>
      <c r="F353" t="s">
        <v>112</v>
      </c>
      <c r="G353">
        <v>2030</v>
      </c>
      <c r="H353">
        <v>86.103466999999995</v>
      </c>
      <c r="I353">
        <v>53909.054535000003</v>
      </c>
      <c r="J353">
        <v>990.41162170370706</v>
      </c>
      <c r="K353">
        <v>314.43449383625398</v>
      </c>
      <c r="L353">
        <v>86.75</v>
      </c>
      <c r="M353" s="45">
        <f t="shared" si="11"/>
        <v>0.64653300000000513</v>
      </c>
    </row>
    <row r="354" spans="1:13" ht="15" x14ac:dyDescent="0.25">
      <c r="A354" s="45" t="str">
        <f t="shared" si="10"/>
        <v>B2 carbonLatvia2005</v>
      </c>
      <c r="B354">
        <v>6</v>
      </c>
      <c r="C354" t="s">
        <v>1</v>
      </c>
      <c r="D354" t="s">
        <v>148</v>
      </c>
      <c r="E354" t="s">
        <v>90</v>
      </c>
      <c r="F354" t="s">
        <v>114</v>
      </c>
      <c r="G354">
        <v>2005</v>
      </c>
      <c r="H354">
        <v>3088.2563409999998</v>
      </c>
      <c r="I354">
        <v>633840.91015600006</v>
      </c>
      <c r="J354">
        <v>0</v>
      </c>
      <c r="K354">
        <v>0</v>
      </c>
      <c r="L354">
        <v>3297</v>
      </c>
      <c r="M354" s="45">
        <f t="shared" si="11"/>
        <v>208.74365900000021</v>
      </c>
    </row>
    <row r="355" spans="1:13" ht="15" x14ac:dyDescent="0.25">
      <c r="A355" s="45" t="str">
        <f t="shared" si="10"/>
        <v>B2 carbonLatvia2010</v>
      </c>
      <c r="B355">
        <v>6</v>
      </c>
      <c r="C355" t="s">
        <v>1</v>
      </c>
      <c r="D355" t="s">
        <v>148</v>
      </c>
      <c r="E355" t="s">
        <v>90</v>
      </c>
      <c r="F355" t="s">
        <v>114</v>
      </c>
      <c r="G355">
        <v>2010</v>
      </c>
      <c r="H355">
        <v>3137.656806</v>
      </c>
      <c r="I355">
        <v>662998.20507999999</v>
      </c>
      <c r="J355">
        <v>23729.072095769701</v>
      </c>
      <c r="K355">
        <v>17897.613460488901</v>
      </c>
      <c r="L355">
        <v>3354</v>
      </c>
      <c r="M355" s="45">
        <f t="shared" si="11"/>
        <v>216.34319400000004</v>
      </c>
    </row>
    <row r="356" spans="1:13" ht="15" x14ac:dyDescent="0.25">
      <c r="A356" s="45" t="str">
        <f t="shared" si="10"/>
        <v>B2 carbonLatvia2015</v>
      </c>
      <c r="B356">
        <v>6</v>
      </c>
      <c r="C356" t="s">
        <v>1</v>
      </c>
      <c r="D356" t="s">
        <v>148</v>
      </c>
      <c r="E356" t="s">
        <v>90</v>
      </c>
      <c r="F356" t="s">
        <v>114</v>
      </c>
      <c r="G356">
        <v>2015</v>
      </c>
      <c r="H356">
        <v>3187.0565379999998</v>
      </c>
      <c r="I356">
        <v>690577.21533299994</v>
      </c>
      <c r="J356">
        <v>23757.9490443059</v>
      </c>
      <c r="K356">
        <v>18242.146796533299</v>
      </c>
      <c r="L356">
        <v>3411</v>
      </c>
      <c r="M356" s="45">
        <f t="shared" si="11"/>
        <v>223.94346200000018</v>
      </c>
    </row>
    <row r="357" spans="1:13" ht="15" x14ac:dyDescent="0.25">
      <c r="A357" s="45" t="str">
        <f t="shared" si="10"/>
        <v>B2 carbonLatvia2020</v>
      </c>
      <c r="B357">
        <v>6</v>
      </c>
      <c r="C357" t="s">
        <v>1</v>
      </c>
      <c r="D357" t="s">
        <v>148</v>
      </c>
      <c r="E357" t="s">
        <v>90</v>
      </c>
      <c r="F357" t="s">
        <v>114</v>
      </c>
      <c r="G357">
        <v>2020</v>
      </c>
      <c r="H357">
        <v>3236.4562380000002</v>
      </c>
      <c r="I357">
        <v>725114.41601599997</v>
      </c>
      <c r="J357">
        <v>23818.310755818598</v>
      </c>
      <c r="K357">
        <v>16910.8696181333</v>
      </c>
      <c r="L357">
        <v>3468</v>
      </c>
      <c r="M357" s="45">
        <f t="shared" si="11"/>
        <v>231.54376199999979</v>
      </c>
    </row>
    <row r="358" spans="1:13" ht="15" x14ac:dyDescent="0.25">
      <c r="A358" s="45" t="str">
        <f t="shared" si="10"/>
        <v>B2 carbonLatvia2025</v>
      </c>
      <c r="B358">
        <v>6</v>
      </c>
      <c r="C358" t="s">
        <v>1</v>
      </c>
      <c r="D358" t="s">
        <v>148</v>
      </c>
      <c r="E358" t="s">
        <v>90</v>
      </c>
      <c r="F358" t="s">
        <v>114</v>
      </c>
      <c r="G358">
        <v>2025</v>
      </c>
      <c r="H358">
        <v>3285.8556389999999</v>
      </c>
      <c r="I358">
        <v>759496.97949199995</v>
      </c>
      <c r="J358">
        <v>23855.964185401899</v>
      </c>
      <c r="K358">
        <v>16979.4506348</v>
      </c>
      <c r="L358">
        <v>3525</v>
      </c>
      <c r="M358" s="45">
        <f t="shared" si="11"/>
        <v>239.14436100000012</v>
      </c>
    </row>
    <row r="359" spans="1:13" ht="15" x14ac:dyDescent="0.25">
      <c r="A359" s="45" t="str">
        <f t="shared" si="10"/>
        <v>B2 carbonLatvia2030</v>
      </c>
      <c r="B359">
        <v>6</v>
      </c>
      <c r="C359" t="s">
        <v>1</v>
      </c>
      <c r="D359" t="s">
        <v>148</v>
      </c>
      <c r="E359" t="s">
        <v>90</v>
      </c>
      <c r="F359" t="s">
        <v>114</v>
      </c>
      <c r="G359">
        <v>2030</v>
      </c>
      <c r="H359">
        <v>3335.2551659999999</v>
      </c>
      <c r="I359">
        <v>776843.80078199995</v>
      </c>
      <c r="J359">
        <v>23206.784873776302</v>
      </c>
      <c r="K359">
        <v>19737.421050933299</v>
      </c>
      <c r="L359">
        <v>3582</v>
      </c>
      <c r="M359" s="45">
        <f t="shared" si="11"/>
        <v>246.74483400000008</v>
      </c>
    </row>
    <row r="360" spans="1:13" ht="15" x14ac:dyDescent="0.25">
      <c r="A360" s="45" t="str">
        <f t="shared" si="10"/>
        <v>B2 carbonRepublic of Moldova2005</v>
      </c>
      <c r="B360">
        <v>6</v>
      </c>
      <c r="C360" t="s">
        <v>1</v>
      </c>
      <c r="D360" t="s">
        <v>149</v>
      </c>
      <c r="E360" t="s">
        <v>99</v>
      </c>
      <c r="F360" t="s">
        <v>113</v>
      </c>
      <c r="G360">
        <v>2005</v>
      </c>
      <c r="H360">
        <v>216.19300799999999</v>
      </c>
      <c r="I360">
        <v>31011.109375</v>
      </c>
      <c r="J360">
        <v>1037.01652539619</v>
      </c>
      <c r="K360">
        <v>207.92109643835599</v>
      </c>
      <c r="L360">
        <v>329</v>
      </c>
      <c r="M360" s="45">
        <f t="shared" si="11"/>
        <v>112.80699200000001</v>
      </c>
    </row>
    <row r="361" spans="1:13" ht="15" x14ac:dyDescent="0.25">
      <c r="A361" s="45" t="str">
        <f t="shared" si="10"/>
        <v>B2 carbonRepublic of Moldova2010</v>
      </c>
      <c r="B361">
        <v>6</v>
      </c>
      <c r="C361" t="s">
        <v>1</v>
      </c>
      <c r="D361" t="s">
        <v>149</v>
      </c>
      <c r="E361" t="s">
        <v>99</v>
      </c>
      <c r="F361" t="s">
        <v>113</v>
      </c>
      <c r="G361">
        <v>2010</v>
      </c>
      <c r="H361">
        <v>219.44291699999999</v>
      </c>
      <c r="I361">
        <v>32444.482422000001</v>
      </c>
      <c r="J361">
        <v>1030.9849617719301</v>
      </c>
      <c r="K361">
        <v>744.31042821917799</v>
      </c>
      <c r="L361">
        <v>332</v>
      </c>
      <c r="M361" s="45">
        <f t="shared" si="11"/>
        <v>112.55708300000001</v>
      </c>
    </row>
    <row r="362" spans="1:13" ht="15" x14ac:dyDescent="0.25">
      <c r="A362" s="45" t="str">
        <f t="shared" si="10"/>
        <v>B2 carbonRepublic of Moldova2015</v>
      </c>
      <c r="B362">
        <v>6</v>
      </c>
      <c r="C362" t="s">
        <v>1</v>
      </c>
      <c r="D362" t="s">
        <v>149</v>
      </c>
      <c r="E362" t="s">
        <v>99</v>
      </c>
      <c r="F362" t="s">
        <v>113</v>
      </c>
      <c r="G362">
        <v>2015</v>
      </c>
      <c r="H362">
        <v>222.69288599999999</v>
      </c>
      <c r="I362">
        <v>34994.546875</v>
      </c>
      <c r="J362">
        <v>1287.30075184824</v>
      </c>
      <c r="K362">
        <v>777.287915616438</v>
      </c>
      <c r="L362">
        <v>335</v>
      </c>
      <c r="M362" s="45">
        <f t="shared" si="11"/>
        <v>112.30711400000001</v>
      </c>
    </row>
    <row r="363" spans="1:13" ht="15" x14ac:dyDescent="0.25">
      <c r="A363" s="45" t="str">
        <f t="shared" si="10"/>
        <v>B2 carbonRepublic of Moldova2020</v>
      </c>
      <c r="B363">
        <v>6</v>
      </c>
      <c r="C363" t="s">
        <v>1</v>
      </c>
      <c r="D363" t="s">
        <v>149</v>
      </c>
      <c r="E363" t="s">
        <v>99</v>
      </c>
      <c r="F363" t="s">
        <v>113</v>
      </c>
      <c r="G363">
        <v>2020</v>
      </c>
      <c r="H363">
        <v>225.94305399999999</v>
      </c>
      <c r="I363">
        <v>38362.589844000002</v>
      </c>
      <c r="J363">
        <v>1471.3590761615501</v>
      </c>
      <c r="K363">
        <v>797.75043643835602</v>
      </c>
      <c r="L363">
        <v>338</v>
      </c>
      <c r="M363" s="45">
        <f t="shared" si="11"/>
        <v>112.05694600000001</v>
      </c>
    </row>
    <row r="364" spans="1:13" ht="15" x14ac:dyDescent="0.25">
      <c r="A364" s="45" t="str">
        <f t="shared" si="10"/>
        <v>B2 carbonRepublic of Moldova2025</v>
      </c>
      <c r="B364">
        <v>6</v>
      </c>
      <c r="C364" t="s">
        <v>1</v>
      </c>
      <c r="D364" t="s">
        <v>149</v>
      </c>
      <c r="E364" t="s">
        <v>99</v>
      </c>
      <c r="F364" t="s">
        <v>113</v>
      </c>
      <c r="G364">
        <v>2025</v>
      </c>
      <c r="H364">
        <v>229.19296299999999</v>
      </c>
      <c r="I364">
        <v>42476.203125</v>
      </c>
      <c r="J364">
        <v>1634.1926193561101</v>
      </c>
      <c r="K364">
        <v>811.47011972602695</v>
      </c>
      <c r="L364">
        <v>341</v>
      </c>
      <c r="M364" s="45">
        <f t="shared" si="11"/>
        <v>111.80703700000001</v>
      </c>
    </row>
    <row r="365" spans="1:13" ht="15" x14ac:dyDescent="0.25">
      <c r="A365" s="45" t="str">
        <f t="shared" si="10"/>
        <v>B2 carbonRepublic of Moldova2030</v>
      </c>
      <c r="B365">
        <v>6</v>
      </c>
      <c r="C365" t="s">
        <v>1</v>
      </c>
      <c r="D365" t="s">
        <v>149</v>
      </c>
      <c r="E365" t="s">
        <v>99</v>
      </c>
      <c r="F365" t="s">
        <v>113</v>
      </c>
      <c r="G365">
        <v>2030</v>
      </c>
      <c r="H365">
        <v>232.442947</v>
      </c>
      <c r="I365">
        <v>46734.765625</v>
      </c>
      <c r="J365">
        <v>1664.1538827781901</v>
      </c>
      <c r="K365">
        <v>812.44139780821899</v>
      </c>
      <c r="L365">
        <v>344</v>
      </c>
      <c r="M365" s="45">
        <f t="shared" si="11"/>
        <v>111.557053</v>
      </c>
    </row>
    <row r="366" spans="1:13" ht="15" x14ac:dyDescent="0.25">
      <c r="A366" s="45" t="str">
        <f t="shared" si="10"/>
        <v>B2 carbonMontenegro2010</v>
      </c>
      <c r="B366">
        <v>6</v>
      </c>
      <c r="C366" t="s">
        <v>1</v>
      </c>
      <c r="D366" t="s">
        <v>150</v>
      </c>
      <c r="E366" t="s">
        <v>94</v>
      </c>
      <c r="F366" t="s">
        <v>111</v>
      </c>
      <c r="G366">
        <v>2010</v>
      </c>
      <c r="H366">
        <v>386.001983</v>
      </c>
      <c r="I366">
        <v>69327.625</v>
      </c>
      <c r="J366">
        <v>0</v>
      </c>
      <c r="K366">
        <v>0</v>
      </c>
      <c r="L366">
        <v>467</v>
      </c>
      <c r="M366" s="45">
        <f t="shared" si="11"/>
        <v>80.998017000000004</v>
      </c>
    </row>
    <row r="367" spans="1:13" ht="15" x14ac:dyDescent="0.25">
      <c r="A367" s="45" t="str">
        <f t="shared" si="10"/>
        <v>B2 carbonMontenegro2015</v>
      </c>
      <c r="B367">
        <v>6</v>
      </c>
      <c r="C367" t="s">
        <v>1</v>
      </c>
      <c r="D367" t="s">
        <v>150</v>
      </c>
      <c r="E367" t="s">
        <v>94</v>
      </c>
      <c r="F367" t="s">
        <v>111</v>
      </c>
      <c r="G367">
        <v>2015</v>
      </c>
      <c r="H367">
        <v>386.00201399999997</v>
      </c>
      <c r="I367">
        <v>72224.173829000007</v>
      </c>
      <c r="J367">
        <v>1242.3129089367501</v>
      </c>
      <c r="K367">
        <v>663.00309751810198</v>
      </c>
      <c r="L367">
        <v>467</v>
      </c>
      <c r="M367" s="45">
        <f t="shared" si="11"/>
        <v>80.997986000000026</v>
      </c>
    </row>
    <row r="368" spans="1:13" ht="15" x14ac:dyDescent="0.25">
      <c r="A368" s="45" t="str">
        <f t="shared" si="10"/>
        <v>B2 carbonMontenegro2020</v>
      </c>
      <c r="B368">
        <v>6</v>
      </c>
      <c r="C368" t="s">
        <v>1</v>
      </c>
      <c r="D368" t="s">
        <v>150</v>
      </c>
      <c r="E368" t="s">
        <v>94</v>
      </c>
      <c r="F368" t="s">
        <v>111</v>
      </c>
      <c r="G368">
        <v>2020</v>
      </c>
      <c r="H368">
        <v>386.00201399999997</v>
      </c>
      <c r="I368">
        <v>75611.542969000002</v>
      </c>
      <c r="J368">
        <v>1369.72300207066</v>
      </c>
      <c r="K368">
        <v>692.24901760549301</v>
      </c>
      <c r="L368">
        <v>467</v>
      </c>
      <c r="M368" s="45">
        <f t="shared" si="11"/>
        <v>80.997986000000026</v>
      </c>
    </row>
    <row r="369" spans="1:13" ht="15" x14ac:dyDescent="0.25">
      <c r="A369" s="45" t="str">
        <f t="shared" si="10"/>
        <v>B2 carbonMontenegro2025</v>
      </c>
      <c r="B369">
        <v>6</v>
      </c>
      <c r="C369" t="s">
        <v>1</v>
      </c>
      <c r="D369" t="s">
        <v>150</v>
      </c>
      <c r="E369" t="s">
        <v>94</v>
      </c>
      <c r="F369" t="s">
        <v>111</v>
      </c>
      <c r="G369">
        <v>2025</v>
      </c>
      <c r="H369">
        <v>386.00199900000001</v>
      </c>
      <c r="I369">
        <v>79434.929688000004</v>
      </c>
      <c r="J369">
        <v>1476.53524398384</v>
      </c>
      <c r="K369">
        <v>711.85792262172299</v>
      </c>
      <c r="L369">
        <v>467</v>
      </c>
      <c r="M369" s="45">
        <f t="shared" si="11"/>
        <v>80.998000999999988</v>
      </c>
    </row>
    <row r="370" spans="1:13" ht="15" x14ac:dyDescent="0.25">
      <c r="A370" s="45" t="str">
        <f t="shared" si="10"/>
        <v>B2 carbonMontenegro2030</v>
      </c>
      <c r="B370">
        <v>6</v>
      </c>
      <c r="C370" t="s">
        <v>1</v>
      </c>
      <c r="D370" t="s">
        <v>150</v>
      </c>
      <c r="E370" t="s">
        <v>94</v>
      </c>
      <c r="F370" t="s">
        <v>111</v>
      </c>
      <c r="G370">
        <v>2030</v>
      </c>
      <c r="H370">
        <v>386.00199900000001</v>
      </c>
      <c r="I370">
        <v>83654.3125</v>
      </c>
      <c r="J370">
        <v>1557.1248855799799</v>
      </c>
      <c r="K370">
        <v>713.24838683146095</v>
      </c>
      <c r="L370">
        <v>467</v>
      </c>
      <c r="M370" s="45">
        <f t="shared" si="11"/>
        <v>80.998000999999988</v>
      </c>
    </row>
    <row r="371" spans="1:13" ht="15" x14ac:dyDescent="0.25">
      <c r="A371" s="45" t="str">
        <f t="shared" si="10"/>
        <v>B2 carbonThe former Yugoslav Republic of Macedonia2010</v>
      </c>
      <c r="B371">
        <v>6</v>
      </c>
      <c r="C371" t="s">
        <v>1</v>
      </c>
      <c r="D371" t="s">
        <v>151</v>
      </c>
      <c r="E371" t="s">
        <v>107</v>
      </c>
      <c r="F371" t="s">
        <v>111</v>
      </c>
      <c r="G371">
        <v>2010</v>
      </c>
      <c r="H371">
        <v>804.00100699999996</v>
      </c>
      <c r="I371">
        <v>66855.868652999998</v>
      </c>
      <c r="J371">
        <v>0</v>
      </c>
      <c r="K371">
        <v>0</v>
      </c>
      <c r="L371">
        <v>998</v>
      </c>
      <c r="M371" s="45">
        <f t="shared" si="11"/>
        <v>193.99899300000004</v>
      </c>
    </row>
    <row r="372" spans="1:13" ht="15" x14ac:dyDescent="0.25">
      <c r="A372" s="45" t="str">
        <f t="shared" si="10"/>
        <v>B2 carbonThe former Yugoslav Republic of Macedonia2015</v>
      </c>
      <c r="B372">
        <v>6</v>
      </c>
      <c r="C372" t="s">
        <v>1</v>
      </c>
      <c r="D372" t="s">
        <v>151</v>
      </c>
      <c r="E372" t="s">
        <v>107</v>
      </c>
      <c r="F372" t="s">
        <v>111</v>
      </c>
      <c r="G372">
        <v>2015</v>
      </c>
      <c r="H372">
        <v>804.00096099999996</v>
      </c>
      <c r="I372">
        <v>69272.076172000001</v>
      </c>
      <c r="J372">
        <v>1896.0281107605699</v>
      </c>
      <c r="K372">
        <v>1412.7862557902599</v>
      </c>
      <c r="L372">
        <v>1021</v>
      </c>
      <c r="M372" s="45">
        <f t="shared" si="11"/>
        <v>216.99903900000004</v>
      </c>
    </row>
    <row r="373" spans="1:13" ht="15" x14ac:dyDescent="0.25">
      <c r="A373" s="45" t="str">
        <f t="shared" si="10"/>
        <v>B2 carbonThe former Yugoslav Republic of Macedonia2020</v>
      </c>
      <c r="B373">
        <v>6</v>
      </c>
      <c r="C373" t="s">
        <v>1</v>
      </c>
      <c r="D373" t="s">
        <v>151</v>
      </c>
      <c r="E373" t="s">
        <v>107</v>
      </c>
      <c r="F373" t="s">
        <v>111</v>
      </c>
      <c r="G373">
        <v>2020</v>
      </c>
      <c r="H373">
        <v>804.00107600000001</v>
      </c>
      <c r="I373">
        <v>69022.789550999994</v>
      </c>
      <c r="J373">
        <v>1412.78458039972</v>
      </c>
      <c r="K373">
        <v>1462.6419247215999</v>
      </c>
      <c r="L373">
        <v>1044</v>
      </c>
      <c r="M373" s="45">
        <f t="shared" si="11"/>
        <v>239.99892399999999</v>
      </c>
    </row>
    <row r="374" spans="1:13" ht="15" x14ac:dyDescent="0.25">
      <c r="A374" s="45" t="str">
        <f t="shared" si="10"/>
        <v>B2 carbonThe former Yugoslav Republic of Macedonia2025</v>
      </c>
      <c r="B374">
        <v>6</v>
      </c>
      <c r="C374" t="s">
        <v>1</v>
      </c>
      <c r="D374" t="s">
        <v>151</v>
      </c>
      <c r="E374" t="s">
        <v>107</v>
      </c>
      <c r="F374" t="s">
        <v>111</v>
      </c>
      <c r="G374">
        <v>2025</v>
      </c>
      <c r="H374">
        <v>804.00102200000003</v>
      </c>
      <c r="I374">
        <v>68855.649902999998</v>
      </c>
      <c r="J374">
        <v>1462.6417948364899</v>
      </c>
      <c r="K374">
        <v>1496.0695790137299</v>
      </c>
      <c r="L374">
        <v>1067</v>
      </c>
      <c r="M374" s="45">
        <f t="shared" si="11"/>
        <v>262.99897799999997</v>
      </c>
    </row>
    <row r="375" spans="1:13" ht="15" x14ac:dyDescent="0.25">
      <c r="A375" s="45" t="str">
        <f t="shared" si="10"/>
        <v>B2 carbonThe former Yugoslav Republic of Macedonia2030</v>
      </c>
      <c r="B375">
        <v>6</v>
      </c>
      <c r="C375" t="s">
        <v>1</v>
      </c>
      <c r="D375" t="s">
        <v>151</v>
      </c>
      <c r="E375" t="s">
        <v>107</v>
      </c>
      <c r="F375" t="s">
        <v>111</v>
      </c>
      <c r="G375">
        <v>2030</v>
      </c>
      <c r="H375">
        <v>804.00102200000003</v>
      </c>
      <c r="I375">
        <v>68843.791503999993</v>
      </c>
      <c r="J375">
        <v>1496.0685393771701</v>
      </c>
      <c r="K375">
        <v>1498.43994729838</v>
      </c>
      <c r="L375">
        <v>1090</v>
      </c>
      <c r="M375" s="45">
        <f t="shared" si="11"/>
        <v>285.99897799999997</v>
      </c>
    </row>
    <row r="376" spans="1:13" ht="15" x14ac:dyDescent="0.25">
      <c r="A376" s="45" t="str">
        <f t="shared" si="10"/>
        <v>B2 carbonNetherlands2005</v>
      </c>
      <c r="B376">
        <v>6</v>
      </c>
      <c r="C376" t="s">
        <v>1</v>
      </c>
      <c r="D376" t="s">
        <v>152</v>
      </c>
      <c r="E376" t="s">
        <v>95</v>
      </c>
      <c r="F376" t="s">
        <v>112</v>
      </c>
      <c r="G376">
        <v>2005</v>
      </c>
      <c r="H376">
        <v>295.18229500000001</v>
      </c>
      <c r="I376">
        <v>59919.313543999997</v>
      </c>
      <c r="J376">
        <v>0</v>
      </c>
      <c r="K376">
        <v>0</v>
      </c>
      <c r="L376">
        <v>365</v>
      </c>
      <c r="M376" s="45">
        <f t="shared" si="11"/>
        <v>69.817704999999989</v>
      </c>
    </row>
    <row r="377" spans="1:13" ht="15" x14ac:dyDescent="0.25">
      <c r="A377" s="45" t="str">
        <f t="shared" si="10"/>
        <v>B2 carbonNetherlands2010</v>
      </c>
      <c r="B377">
        <v>6</v>
      </c>
      <c r="C377" t="s">
        <v>1</v>
      </c>
      <c r="D377" t="s">
        <v>152</v>
      </c>
      <c r="E377" t="s">
        <v>95</v>
      </c>
      <c r="F377" t="s">
        <v>112</v>
      </c>
      <c r="G377">
        <v>2010</v>
      </c>
      <c r="H377">
        <v>295.18228499999998</v>
      </c>
      <c r="I377">
        <v>63362.411384999999</v>
      </c>
      <c r="J377">
        <v>2354.4369334611301</v>
      </c>
      <c r="K377">
        <v>1665.81736625904</v>
      </c>
      <c r="L377">
        <v>365</v>
      </c>
      <c r="M377" s="45">
        <f t="shared" si="11"/>
        <v>69.817715000000021</v>
      </c>
    </row>
    <row r="378" spans="1:13" ht="15" x14ac:dyDescent="0.25">
      <c r="A378" s="45" t="str">
        <f t="shared" si="10"/>
        <v>B2 carbonNetherlands2015</v>
      </c>
      <c r="B378">
        <v>6</v>
      </c>
      <c r="C378" t="s">
        <v>1</v>
      </c>
      <c r="D378" t="s">
        <v>152</v>
      </c>
      <c r="E378" t="s">
        <v>95</v>
      </c>
      <c r="F378" t="s">
        <v>112</v>
      </c>
      <c r="G378">
        <v>2015</v>
      </c>
      <c r="H378">
        <v>295.18228800000003</v>
      </c>
      <c r="I378">
        <v>67645.913130000001</v>
      </c>
      <c r="J378">
        <v>2518.9343549725199</v>
      </c>
      <c r="K378">
        <v>1662.23396480422</v>
      </c>
      <c r="L378">
        <v>365</v>
      </c>
      <c r="M378" s="45">
        <f t="shared" si="11"/>
        <v>69.817711999999972</v>
      </c>
    </row>
    <row r="379" spans="1:13" ht="15" x14ac:dyDescent="0.25">
      <c r="A379" s="45" t="str">
        <f t="shared" si="10"/>
        <v>B2 carbonNetherlands2020</v>
      </c>
      <c r="B379">
        <v>6</v>
      </c>
      <c r="C379" t="s">
        <v>1</v>
      </c>
      <c r="D379" t="s">
        <v>152</v>
      </c>
      <c r="E379" t="s">
        <v>95</v>
      </c>
      <c r="F379" t="s">
        <v>112</v>
      </c>
      <c r="G379">
        <v>2020</v>
      </c>
      <c r="H379">
        <v>295.182301</v>
      </c>
      <c r="I379">
        <v>72814.657768999998</v>
      </c>
      <c r="J379">
        <v>2605.8164519619399</v>
      </c>
      <c r="K379">
        <v>1572.0674451054199</v>
      </c>
      <c r="L379">
        <v>365</v>
      </c>
      <c r="M379" s="45">
        <f t="shared" si="11"/>
        <v>69.817699000000005</v>
      </c>
    </row>
    <row r="380" spans="1:13" ht="15" x14ac:dyDescent="0.25">
      <c r="A380" s="45" t="str">
        <f t="shared" si="10"/>
        <v>B2 carbonNetherlands2025</v>
      </c>
      <c r="B380">
        <v>6</v>
      </c>
      <c r="C380" t="s">
        <v>1</v>
      </c>
      <c r="D380" t="s">
        <v>152</v>
      </c>
      <c r="E380" t="s">
        <v>95</v>
      </c>
      <c r="F380" t="s">
        <v>112</v>
      </c>
      <c r="G380">
        <v>2025</v>
      </c>
      <c r="H380">
        <v>295.18231200000002</v>
      </c>
      <c r="I380">
        <v>78480.077157000007</v>
      </c>
      <c r="J380">
        <v>2701.8525020853299</v>
      </c>
      <c r="K380">
        <v>1568.7685936054199</v>
      </c>
      <c r="L380">
        <v>365</v>
      </c>
      <c r="M380" s="45">
        <f t="shared" si="11"/>
        <v>69.817687999999976</v>
      </c>
    </row>
    <row r="381" spans="1:13" ht="15" x14ac:dyDescent="0.25">
      <c r="A381" s="45" t="str">
        <f t="shared" si="10"/>
        <v>B2 carbonNetherlands2030</v>
      </c>
      <c r="B381">
        <v>6</v>
      </c>
      <c r="C381" t="s">
        <v>1</v>
      </c>
      <c r="D381" t="s">
        <v>152</v>
      </c>
      <c r="E381" t="s">
        <v>95</v>
      </c>
      <c r="F381" t="s">
        <v>112</v>
      </c>
      <c r="G381">
        <v>2030</v>
      </c>
      <c r="H381">
        <v>295.18225200000001</v>
      </c>
      <c r="I381">
        <v>84029.579370000007</v>
      </c>
      <c r="J381">
        <v>2781.8839469290401</v>
      </c>
      <c r="K381">
        <v>1671.9834817349399</v>
      </c>
      <c r="L381">
        <v>365</v>
      </c>
      <c r="M381" s="45">
        <f t="shared" si="11"/>
        <v>69.817747999999995</v>
      </c>
    </row>
    <row r="382" spans="1:13" ht="15" x14ac:dyDescent="0.25">
      <c r="A382" s="45" t="str">
        <f t="shared" si="10"/>
        <v>B2 carbonNorway2005</v>
      </c>
      <c r="B382">
        <v>6</v>
      </c>
      <c r="C382" t="s">
        <v>1</v>
      </c>
      <c r="D382" t="s">
        <v>153</v>
      </c>
      <c r="E382" t="s">
        <v>96</v>
      </c>
      <c r="F382" t="s">
        <v>114</v>
      </c>
      <c r="G382">
        <v>2005</v>
      </c>
      <c r="H382">
        <v>6499.2275540000001</v>
      </c>
      <c r="I382">
        <v>822962.06648899999</v>
      </c>
      <c r="J382">
        <v>24321.1552461805</v>
      </c>
      <c r="K382">
        <v>10627.5602600851</v>
      </c>
      <c r="L382">
        <v>9387</v>
      </c>
      <c r="M382" s="45">
        <f t="shared" si="11"/>
        <v>2887.7724459999999</v>
      </c>
    </row>
    <row r="383" spans="1:13" ht="15" x14ac:dyDescent="0.25">
      <c r="A383" s="45" t="str">
        <f t="shared" si="10"/>
        <v>B2 carbonNorway2010</v>
      </c>
      <c r="B383">
        <v>6</v>
      </c>
      <c r="C383" t="s">
        <v>1</v>
      </c>
      <c r="D383" t="s">
        <v>153</v>
      </c>
      <c r="E383" t="s">
        <v>96</v>
      </c>
      <c r="F383" t="s">
        <v>114</v>
      </c>
      <c r="G383">
        <v>2010</v>
      </c>
      <c r="H383">
        <v>6479.2274390000002</v>
      </c>
      <c r="I383">
        <v>878440.48926299997</v>
      </c>
      <c r="J383">
        <v>25043.567331314101</v>
      </c>
      <c r="K383">
        <v>13947.8825648369</v>
      </c>
      <c r="L383">
        <v>9473</v>
      </c>
      <c r="M383" s="45">
        <f t="shared" si="11"/>
        <v>2993.7725609999998</v>
      </c>
    </row>
    <row r="384" spans="1:13" ht="15" x14ac:dyDescent="0.25">
      <c r="A384" s="45" t="str">
        <f t="shared" si="10"/>
        <v>B2 carbonNorway2015</v>
      </c>
      <c r="B384">
        <v>6</v>
      </c>
      <c r="C384" t="s">
        <v>1</v>
      </c>
      <c r="D384" t="s">
        <v>153</v>
      </c>
      <c r="E384" t="s">
        <v>96</v>
      </c>
      <c r="F384" t="s">
        <v>114</v>
      </c>
      <c r="G384">
        <v>2015</v>
      </c>
      <c r="H384">
        <v>6459.2280270000001</v>
      </c>
      <c r="I384">
        <v>936451.47045999998</v>
      </c>
      <c r="J384">
        <v>26709.4457523159</v>
      </c>
      <c r="K384">
        <v>15107.249145158399</v>
      </c>
      <c r="L384">
        <v>9559</v>
      </c>
      <c r="M384" s="45">
        <f t="shared" si="11"/>
        <v>3099.7719729999999</v>
      </c>
    </row>
    <row r="385" spans="1:13" ht="15" x14ac:dyDescent="0.25">
      <c r="A385" s="45" t="str">
        <f t="shared" si="10"/>
        <v>B2 carbonNorway2020</v>
      </c>
      <c r="B385">
        <v>6</v>
      </c>
      <c r="C385" t="s">
        <v>1</v>
      </c>
      <c r="D385" t="s">
        <v>153</v>
      </c>
      <c r="E385" t="s">
        <v>96</v>
      </c>
      <c r="F385" t="s">
        <v>114</v>
      </c>
      <c r="G385">
        <v>2020</v>
      </c>
      <c r="H385">
        <v>6439.2274070000003</v>
      </c>
      <c r="I385">
        <v>987046.75699499995</v>
      </c>
      <c r="J385">
        <v>27760.957843182801</v>
      </c>
      <c r="K385">
        <v>17641.900280936199</v>
      </c>
      <c r="L385">
        <v>9645</v>
      </c>
      <c r="M385" s="45">
        <f t="shared" si="11"/>
        <v>3205.7725929999997</v>
      </c>
    </row>
    <row r="386" spans="1:13" ht="15" x14ac:dyDescent="0.25">
      <c r="A386" s="45" t="str">
        <f t="shared" ref="A386:A449" si="12">CONCATENATE(C386,E386,G386)</f>
        <v>B2 carbonNorway2025</v>
      </c>
      <c r="B386">
        <v>6</v>
      </c>
      <c r="C386" t="s">
        <v>1</v>
      </c>
      <c r="D386" t="s">
        <v>153</v>
      </c>
      <c r="E386" t="s">
        <v>96</v>
      </c>
      <c r="F386" t="s">
        <v>114</v>
      </c>
      <c r="G386">
        <v>2025</v>
      </c>
      <c r="H386">
        <v>6419.2271229999997</v>
      </c>
      <c r="I386">
        <v>1032086.651421</v>
      </c>
      <c r="J386">
        <v>29327.557650579201</v>
      </c>
      <c r="K386">
        <v>20319.578630713899</v>
      </c>
      <c r="L386">
        <v>9731</v>
      </c>
      <c r="M386" s="45">
        <f t="shared" si="11"/>
        <v>3311.7728770000003</v>
      </c>
    </row>
    <row r="387" spans="1:13" ht="15" x14ac:dyDescent="0.25">
      <c r="A387" s="45" t="str">
        <f t="shared" si="12"/>
        <v>B2 carbonNorway2030</v>
      </c>
      <c r="B387">
        <v>6</v>
      </c>
      <c r="C387" t="s">
        <v>1</v>
      </c>
      <c r="D387" t="s">
        <v>153</v>
      </c>
      <c r="E387" t="s">
        <v>96</v>
      </c>
      <c r="F387" t="s">
        <v>114</v>
      </c>
      <c r="G387">
        <v>2030</v>
      </c>
      <c r="H387">
        <v>6399.22732</v>
      </c>
      <c r="I387">
        <v>1070036.142852</v>
      </c>
      <c r="J387">
        <v>30978.661823418901</v>
      </c>
      <c r="K387">
        <v>23388.7636099669</v>
      </c>
      <c r="L387">
        <v>9817</v>
      </c>
      <c r="M387" s="45">
        <f t="shared" ref="M387:M450" si="13">L387-H387</f>
        <v>3417.77268</v>
      </c>
    </row>
    <row r="388" spans="1:13" ht="15" x14ac:dyDescent="0.25">
      <c r="A388" s="45" t="str">
        <f t="shared" si="12"/>
        <v>B2 carbonPoland2005</v>
      </c>
      <c r="B388">
        <v>6</v>
      </c>
      <c r="C388" t="s">
        <v>1</v>
      </c>
      <c r="D388" t="s">
        <v>154</v>
      </c>
      <c r="E388" t="s">
        <v>97</v>
      </c>
      <c r="F388" t="s">
        <v>113</v>
      </c>
      <c r="G388">
        <v>2005</v>
      </c>
      <c r="H388">
        <v>8417.0081829999999</v>
      </c>
      <c r="I388">
        <v>1954923.0340509999</v>
      </c>
      <c r="J388">
        <v>63920.768600446398</v>
      </c>
      <c r="K388">
        <v>39272.444900897899</v>
      </c>
      <c r="L388">
        <v>9200</v>
      </c>
      <c r="M388" s="45">
        <f t="shared" si="13"/>
        <v>782.99181700000008</v>
      </c>
    </row>
    <row r="389" spans="1:13" ht="15" x14ac:dyDescent="0.25">
      <c r="A389" s="45" t="str">
        <f t="shared" si="12"/>
        <v>B2 carbonPoland2010</v>
      </c>
      <c r="B389">
        <v>6</v>
      </c>
      <c r="C389" t="s">
        <v>1</v>
      </c>
      <c r="D389" t="s">
        <v>154</v>
      </c>
      <c r="E389" t="s">
        <v>97</v>
      </c>
      <c r="F389" t="s">
        <v>113</v>
      </c>
      <c r="G389">
        <v>2010</v>
      </c>
      <c r="H389">
        <v>8532.0079769999993</v>
      </c>
      <c r="I389">
        <v>2023315.3136690001</v>
      </c>
      <c r="J389">
        <v>67819.786368242902</v>
      </c>
      <c r="K389">
        <v>54141.330239764298</v>
      </c>
      <c r="L389">
        <v>9319</v>
      </c>
      <c r="M389" s="45">
        <f t="shared" si="13"/>
        <v>786.9920230000007</v>
      </c>
    </row>
    <row r="390" spans="1:13" ht="15" x14ac:dyDescent="0.25">
      <c r="A390" s="45" t="str">
        <f t="shared" si="12"/>
        <v>B2 carbonPoland2015</v>
      </c>
      <c r="B390">
        <v>6</v>
      </c>
      <c r="C390" t="s">
        <v>1</v>
      </c>
      <c r="D390" t="s">
        <v>154</v>
      </c>
      <c r="E390" t="s">
        <v>97</v>
      </c>
      <c r="F390" t="s">
        <v>113</v>
      </c>
      <c r="G390">
        <v>2015</v>
      </c>
      <c r="H390">
        <v>8647.0072980000004</v>
      </c>
      <c r="I390">
        <v>2072876.128704</v>
      </c>
      <c r="J390">
        <v>69494.089245807205</v>
      </c>
      <c r="K390">
        <v>59581.925407688002</v>
      </c>
      <c r="L390">
        <v>9438</v>
      </c>
      <c r="M390" s="45">
        <f t="shared" si="13"/>
        <v>790.99270199999955</v>
      </c>
    </row>
    <row r="391" spans="1:13" ht="15" x14ac:dyDescent="0.25">
      <c r="A391" s="45" t="str">
        <f t="shared" si="12"/>
        <v>B2 carbonPoland2020</v>
      </c>
      <c r="B391">
        <v>6</v>
      </c>
      <c r="C391" t="s">
        <v>1</v>
      </c>
      <c r="D391" t="s">
        <v>154</v>
      </c>
      <c r="E391" t="s">
        <v>97</v>
      </c>
      <c r="F391" t="s">
        <v>113</v>
      </c>
      <c r="G391">
        <v>2020</v>
      </c>
      <c r="H391">
        <v>8762.0079910000004</v>
      </c>
      <c r="I391">
        <v>2135582.730738</v>
      </c>
      <c r="J391">
        <v>69857.8259495128</v>
      </c>
      <c r="K391">
        <v>57316.506713378199</v>
      </c>
      <c r="L391">
        <v>9557</v>
      </c>
      <c r="M391" s="45">
        <f t="shared" si="13"/>
        <v>794.9920089999996</v>
      </c>
    </row>
    <row r="392" spans="1:13" ht="15" x14ac:dyDescent="0.25">
      <c r="A392" s="45" t="str">
        <f t="shared" si="12"/>
        <v>B2 carbonPoland2025</v>
      </c>
      <c r="B392">
        <v>6</v>
      </c>
      <c r="C392" t="s">
        <v>1</v>
      </c>
      <c r="D392" t="s">
        <v>154</v>
      </c>
      <c r="E392" t="s">
        <v>97</v>
      </c>
      <c r="F392" t="s">
        <v>113</v>
      </c>
      <c r="G392">
        <v>2025</v>
      </c>
      <c r="H392">
        <v>8877.0082459999994</v>
      </c>
      <c r="I392">
        <v>2206446.8766390001</v>
      </c>
      <c r="J392">
        <v>71192.049236763298</v>
      </c>
      <c r="K392">
        <v>57019.220648192997</v>
      </c>
      <c r="L392">
        <v>9676</v>
      </c>
      <c r="M392" s="45">
        <f t="shared" si="13"/>
        <v>798.99175400000058</v>
      </c>
    </row>
    <row r="393" spans="1:13" ht="15" x14ac:dyDescent="0.25">
      <c r="A393" s="45" t="str">
        <f t="shared" si="12"/>
        <v>B2 carbonPoland2030</v>
      </c>
      <c r="B393">
        <v>6</v>
      </c>
      <c r="C393" t="s">
        <v>1</v>
      </c>
      <c r="D393" t="s">
        <v>154</v>
      </c>
      <c r="E393" t="s">
        <v>97</v>
      </c>
      <c r="F393" t="s">
        <v>113</v>
      </c>
      <c r="G393">
        <v>2030</v>
      </c>
      <c r="H393">
        <v>8992.0073209999991</v>
      </c>
      <c r="I393">
        <v>2289586.9002689999</v>
      </c>
      <c r="J393">
        <v>72314.546526315404</v>
      </c>
      <c r="K393">
        <v>55686.542669034803</v>
      </c>
      <c r="L393">
        <v>9795</v>
      </c>
      <c r="M393" s="45">
        <f t="shared" si="13"/>
        <v>802.99267900000086</v>
      </c>
    </row>
    <row r="394" spans="1:13" ht="15" x14ac:dyDescent="0.25">
      <c r="A394" s="45" t="str">
        <f t="shared" si="12"/>
        <v>B2 carbonPortugal2005</v>
      </c>
      <c r="B394">
        <v>6</v>
      </c>
      <c r="C394" t="s">
        <v>1</v>
      </c>
      <c r="D394" t="s">
        <v>155</v>
      </c>
      <c r="E394" t="s">
        <v>98</v>
      </c>
      <c r="F394" t="s">
        <v>115</v>
      </c>
      <c r="G394">
        <v>2005</v>
      </c>
      <c r="H394">
        <v>1801.9219049999999</v>
      </c>
      <c r="I394">
        <v>148704.217286</v>
      </c>
      <c r="J394">
        <v>11783.6022762459</v>
      </c>
      <c r="K394">
        <v>6950.81260294392</v>
      </c>
      <c r="L394">
        <v>3437</v>
      </c>
      <c r="M394" s="45">
        <f t="shared" si="13"/>
        <v>1635.0780950000001</v>
      </c>
    </row>
    <row r="395" spans="1:13" ht="15" x14ac:dyDescent="0.25">
      <c r="A395" s="45" t="str">
        <f t="shared" si="12"/>
        <v>B2 carbonPortugal2010</v>
      </c>
      <c r="B395">
        <v>6</v>
      </c>
      <c r="C395" t="s">
        <v>1</v>
      </c>
      <c r="D395" t="s">
        <v>155</v>
      </c>
      <c r="E395" t="s">
        <v>98</v>
      </c>
      <c r="F395" t="s">
        <v>115</v>
      </c>
      <c r="G395">
        <v>2010</v>
      </c>
      <c r="H395">
        <v>1821.92157</v>
      </c>
      <c r="I395">
        <v>164868.51025399999</v>
      </c>
      <c r="J395">
        <v>12146.3494991766</v>
      </c>
      <c r="K395">
        <v>8913.4906474993404</v>
      </c>
      <c r="L395">
        <v>3456</v>
      </c>
      <c r="M395" s="45">
        <f t="shared" si="13"/>
        <v>1634.07843</v>
      </c>
    </row>
    <row r="396" spans="1:13" ht="15" x14ac:dyDescent="0.25">
      <c r="A396" s="45" t="str">
        <f t="shared" si="12"/>
        <v>B2 carbonPortugal2015</v>
      </c>
      <c r="B396">
        <v>6</v>
      </c>
      <c r="C396" t="s">
        <v>1</v>
      </c>
      <c r="D396" t="s">
        <v>155</v>
      </c>
      <c r="E396" t="s">
        <v>98</v>
      </c>
      <c r="F396" t="s">
        <v>115</v>
      </c>
      <c r="G396">
        <v>2015</v>
      </c>
      <c r="H396">
        <v>1841.921662</v>
      </c>
      <c r="I396">
        <v>178385.29980499999</v>
      </c>
      <c r="J396">
        <v>11769.279999242701</v>
      </c>
      <c r="K396">
        <v>9065.9214400663695</v>
      </c>
      <c r="L396">
        <v>3475</v>
      </c>
      <c r="M396" s="45">
        <f t="shared" si="13"/>
        <v>1633.078338</v>
      </c>
    </row>
    <row r="397" spans="1:13" ht="15" x14ac:dyDescent="0.25">
      <c r="A397" s="45" t="str">
        <f t="shared" si="12"/>
        <v>B2 carbonPortugal2020</v>
      </c>
      <c r="B397">
        <v>6</v>
      </c>
      <c r="C397" t="s">
        <v>1</v>
      </c>
      <c r="D397" t="s">
        <v>155</v>
      </c>
      <c r="E397" t="s">
        <v>98</v>
      </c>
      <c r="F397" t="s">
        <v>115</v>
      </c>
      <c r="G397">
        <v>2020</v>
      </c>
      <c r="H397">
        <v>1861.921509</v>
      </c>
      <c r="I397">
        <v>194050.99316499999</v>
      </c>
      <c r="J397">
        <v>11742.239587865</v>
      </c>
      <c r="K397">
        <v>8609.1011416374604</v>
      </c>
      <c r="L397">
        <v>3494</v>
      </c>
      <c r="M397" s="45">
        <f t="shared" si="13"/>
        <v>1632.078491</v>
      </c>
    </row>
    <row r="398" spans="1:13" ht="15" x14ac:dyDescent="0.25">
      <c r="A398" s="45" t="str">
        <f t="shared" si="12"/>
        <v>B2 carbonPortugal2025</v>
      </c>
      <c r="B398">
        <v>6</v>
      </c>
      <c r="C398" t="s">
        <v>1</v>
      </c>
      <c r="D398" t="s">
        <v>155</v>
      </c>
      <c r="E398" t="s">
        <v>98</v>
      </c>
      <c r="F398" t="s">
        <v>115</v>
      </c>
      <c r="G398">
        <v>2025</v>
      </c>
      <c r="H398">
        <v>1881.921906</v>
      </c>
      <c r="I398">
        <v>211566.41406400001</v>
      </c>
      <c r="J398">
        <v>11881.877402406901</v>
      </c>
      <c r="K398">
        <v>8378.7935571446906</v>
      </c>
      <c r="L398">
        <v>3513</v>
      </c>
      <c r="M398" s="45">
        <f t="shared" si="13"/>
        <v>1631.078094</v>
      </c>
    </row>
    <row r="399" spans="1:13" ht="15" x14ac:dyDescent="0.25">
      <c r="A399" s="45" t="str">
        <f t="shared" si="12"/>
        <v>B2 carbonPortugal2030</v>
      </c>
      <c r="B399">
        <v>6</v>
      </c>
      <c r="C399" t="s">
        <v>1</v>
      </c>
      <c r="D399" t="s">
        <v>155</v>
      </c>
      <c r="E399" t="s">
        <v>98</v>
      </c>
      <c r="F399" t="s">
        <v>115</v>
      </c>
      <c r="G399">
        <v>2030</v>
      </c>
      <c r="H399">
        <v>1901.9214480000001</v>
      </c>
      <c r="I399">
        <v>224722.35839800001</v>
      </c>
      <c r="J399">
        <v>11940.6535718664</v>
      </c>
      <c r="K399">
        <v>9309.46430856999</v>
      </c>
      <c r="L399">
        <v>3532</v>
      </c>
      <c r="M399" s="45">
        <f t="shared" si="13"/>
        <v>1630.0785519999999</v>
      </c>
    </row>
    <row r="400" spans="1:13" ht="15" x14ac:dyDescent="0.25">
      <c r="A400" s="45" t="str">
        <f t="shared" si="12"/>
        <v>B2 carbonRomania2005</v>
      </c>
      <c r="B400">
        <v>6</v>
      </c>
      <c r="C400" t="s">
        <v>1</v>
      </c>
      <c r="D400" t="s">
        <v>156</v>
      </c>
      <c r="E400" t="s">
        <v>100</v>
      </c>
      <c r="F400" t="s">
        <v>113</v>
      </c>
      <c r="G400">
        <v>2005</v>
      </c>
      <c r="H400">
        <v>5053.6226200000001</v>
      </c>
      <c r="I400">
        <v>1442301.348636</v>
      </c>
      <c r="J400">
        <v>39044.540445939201</v>
      </c>
      <c r="K400">
        <v>19330.064440673599</v>
      </c>
      <c r="L400">
        <v>6391</v>
      </c>
      <c r="M400" s="45">
        <f t="shared" si="13"/>
        <v>1337.3773799999999</v>
      </c>
    </row>
    <row r="401" spans="1:13" ht="15" x14ac:dyDescent="0.25">
      <c r="A401" s="45" t="str">
        <f t="shared" si="12"/>
        <v>B2 carbonRomania2010</v>
      </c>
      <c r="B401">
        <v>6</v>
      </c>
      <c r="C401" t="s">
        <v>1</v>
      </c>
      <c r="D401" t="s">
        <v>156</v>
      </c>
      <c r="E401" t="s">
        <v>100</v>
      </c>
      <c r="F401" t="s">
        <v>113</v>
      </c>
      <c r="G401">
        <v>2010</v>
      </c>
      <c r="H401">
        <v>5197.6223380000001</v>
      </c>
      <c r="I401">
        <v>1530597.8242200001</v>
      </c>
      <c r="J401">
        <v>41018.6400168541</v>
      </c>
      <c r="K401">
        <v>23359.3438166128</v>
      </c>
      <c r="L401">
        <v>6573</v>
      </c>
      <c r="M401" s="45">
        <f t="shared" si="13"/>
        <v>1375.3776619999999</v>
      </c>
    </row>
    <row r="402" spans="1:13" ht="15" x14ac:dyDescent="0.25">
      <c r="A402" s="45" t="str">
        <f t="shared" si="12"/>
        <v>B2 carbonRomania2015</v>
      </c>
      <c r="B402">
        <v>6</v>
      </c>
      <c r="C402" t="s">
        <v>1</v>
      </c>
      <c r="D402" t="s">
        <v>156</v>
      </c>
      <c r="E402" t="s">
        <v>100</v>
      </c>
      <c r="F402" t="s">
        <v>113</v>
      </c>
      <c r="G402">
        <v>2015</v>
      </c>
      <c r="H402">
        <v>5341.62201</v>
      </c>
      <c r="I402">
        <v>1608206.4946320001</v>
      </c>
      <c r="J402">
        <v>43964.0593535597</v>
      </c>
      <c r="K402">
        <v>28442.324488253002</v>
      </c>
      <c r="L402">
        <v>6755</v>
      </c>
      <c r="M402" s="45">
        <f t="shared" si="13"/>
        <v>1413.37799</v>
      </c>
    </row>
    <row r="403" spans="1:13" ht="15" x14ac:dyDescent="0.25">
      <c r="A403" s="45" t="str">
        <f t="shared" si="12"/>
        <v>B2 carbonRomania2020</v>
      </c>
      <c r="B403">
        <v>6</v>
      </c>
      <c r="C403" t="s">
        <v>1</v>
      </c>
      <c r="D403" t="s">
        <v>156</v>
      </c>
      <c r="E403" t="s">
        <v>100</v>
      </c>
      <c r="F403" t="s">
        <v>113</v>
      </c>
      <c r="G403">
        <v>2020</v>
      </c>
      <c r="H403">
        <v>5485.6225359999999</v>
      </c>
      <c r="I403">
        <v>1673512.625487</v>
      </c>
      <c r="J403">
        <v>46079.553876173602</v>
      </c>
      <c r="K403">
        <v>33018.327501870197</v>
      </c>
      <c r="L403">
        <v>6937</v>
      </c>
      <c r="M403" s="45">
        <f t="shared" si="13"/>
        <v>1451.3774640000001</v>
      </c>
    </row>
    <row r="404" spans="1:13" ht="15" x14ac:dyDescent="0.25">
      <c r="A404" s="45" t="str">
        <f t="shared" si="12"/>
        <v>B2 carbonRomania2025</v>
      </c>
      <c r="B404">
        <v>6</v>
      </c>
      <c r="C404" t="s">
        <v>1</v>
      </c>
      <c r="D404" t="s">
        <v>156</v>
      </c>
      <c r="E404" t="s">
        <v>100</v>
      </c>
      <c r="F404" t="s">
        <v>113</v>
      </c>
      <c r="G404">
        <v>2025</v>
      </c>
      <c r="H404">
        <v>5629.6224949999996</v>
      </c>
      <c r="I404">
        <v>1746289.0385749999</v>
      </c>
      <c r="J404">
        <v>47554.761259389998</v>
      </c>
      <c r="K404">
        <v>32999.478812568501</v>
      </c>
      <c r="L404">
        <v>7119</v>
      </c>
      <c r="M404" s="45">
        <f t="shared" si="13"/>
        <v>1489.3775050000004</v>
      </c>
    </row>
    <row r="405" spans="1:13" ht="15" x14ac:dyDescent="0.25">
      <c r="A405" s="45" t="str">
        <f t="shared" si="12"/>
        <v>B2 carbonRomania2030</v>
      </c>
      <c r="B405">
        <v>6</v>
      </c>
      <c r="C405" t="s">
        <v>1</v>
      </c>
      <c r="D405" t="s">
        <v>156</v>
      </c>
      <c r="E405" t="s">
        <v>100</v>
      </c>
      <c r="F405" t="s">
        <v>113</v>
      </c>
      <c r="G405">
        <v>2030</v>
      </c>
      <c r="H405">
        <v>5773.6222150000003</v>
      </c>
      <c r="I405">
        <v>1823019.2387709999</v>
      </c>
      <c r="J405">
        <v>47957.634113196596</v>
      </c>
      <c r="K405">
        <v>32611.593800328599</v>
      </c>
      <c r="L405">
        <v>7301</v>
      </c>
      <c r="M405" s="45">
        <f t="shared" si="13"/>
        <v>1527.3777849999997</v>
      </c>
    </row>
    <row r="406" spans="1:13" ht="15" x14ac:dyDescent="0.25">
      <c r="A406" s="45" t="str">
        <f t="shared" si="12"/>
        <v>B2 carbonSerbia2005</v>
      </c>
      <c r="B406">
        <v>6</v>
      </c>
      <c r="C406" t="s">
        <v>1</v>
      </c>
      <c r="D406" t="s">
        <v>157</v>
      </c>
      <c r="E406" t="s">
        <v>101</v>
      </c>
      <c r="F406" t="s">
        <v>111</v>
      </c>
      <c r="G406">
        <v>2005</v>
      </c>
      <c r="H406">
        <v>1534.0129509999999</v>
      </c>
      <c r="I406">
        <v>263920.98681700003</v>
      </c>
      <c r="J406">
        <v>0</v>
      </c>
      <c r="K406">
        <v>0</v>
      </c>
      <c r="L406">
        <v>1812.5</v>
      </c>
      <c r="M406" s="45">
        <f t="shared" si="13"/>
        <v>278.48704900000007</v>
      </c>
    </row>
    <row r="407" spans="1:13" ht="15" x14ac:dyDescent="0.25">
      <c r="A407" s="45" t="str">
        <f t="shared" si="12"/>
        <v>B2 carbonSerbia2010</v>
      </c>
      <c r="B407">
        <v>6</v>
      </c>
      <c r="C407" t="s">
        <v>1</v>
      </c>
      <c r="D407" t="s">
        <v>157</v>
      </c>
      <c r="E407" t="s">
        <v>101</v>
      </c>
      <c r="F407" t="s">
        <v>111</v>
      </c>
      <c r="G407">
        <v>2010</v>
      </c>
      <c r="H407">
        <v>1534.012952</v>
      </c>
      <c r="I407">
        <v>271414.45117299998</v>
      </c>
      <c r="J407">
        <v>6370.3502683406095</v>
      </c>
      <c r="K407">
        <v>4871.6574366541799</v>
      </c>
      <c r="L407">
        <v>1803</v>
      </c>
      <c r="M407" s="45">
        <f t="shared" si="13"/>
        <v>268.98704799999996</v>
      </c>
    </row>
    <row r="408" spans="1:13" ht="15" x14ac:dyDescent="0.25">
      <c r="A408" s="45" t="str">
        <f t="shared" si="12"/>
        <v>B2 carbonSerbia2015</v>
      </c>
      <c r="B408">
        <v>6</v>
      </c>
      <c r="C408" t="s">
        <v>1</v>
      </c>
      <c r="D408" t="s">
        <v>157</v>
      </c>
      <c r="E408" t="s">
        <v>101</v>
      </c>
      <c r="F408" t="s">
        <v>111</v>
      </c>
      <c r="G408">
        <v>2015</v>
      </c>
      <c r="H408">
        <v>1534.012792</v>
      </c>
      <c r="I408">
        <v>279763.12793000002</v>
      </c>
      <c r="J408">
        <v>6913.2272248100098</v>
      </c>
      <c r="K408">
        <v>5243.4918434032497</v>
      </c>
      <c r="L408">
        <v>1793.5</v>
      </c>
      <c r="M408" s="45">
        <f t="shared" si="13"/>
        <v>259.48720800000001</v>
      </c>
    </row>
    <row r="409" spans="1:13" ht="15" x14ac:dyDescent="0.25">
      <c r="A409" s="45" t="str">
        <f t="shared" si="12"/>
        <v>B2 carbonSerbia2020</v>
      </c>
      <c r="B409">
        <v>6</v>
      </c>
      <c r="C409" t="s">
        <v>1</v>
      </c>
      <c r="D409" t="s">
        <v>157</v>
      </c>
      <c r="E409" t="s">
        <v>101</v>
      </c>
      <c r="F409" t="s">
        <v>111</v>
      </c>
      <c r="G409">
        <v>2020</v>
      </c>
      <c r="H409">
        <v>1534.0127829999999</v>
      </c>
      <c r="I409">
        <v>294896.32617199997</v>
      </c>
      <c r="J409">
        <v>7318.1663816963201</v>
      </c>
      <c r="K409">
        <v>4291.5263605867704</v>
      </c>
      <c r="L409">
        <v>1784</v>
      </c>
      <c r="M409" s="45">
        <f t="shared" si="13"/>
        <v>249.9872170000001</v>
      </c>
    </row>
    <row r="410" spans="1:13" ht="15" x14ac:dyDescent="0.25">
      <c r="A410" s="45" t="str">
        <f t="shared" si="12"/>
        <v>B2 carbonSerbia2025</v>
      </c>
      <c r="B410">
        <v>6</v>
      </c>
      <c r="C410" t="s">
        <v>1</v>
      </c>
      <c r="D410" t="s">
        <v>157</v>
      </c>
      <c r="E410" t="s">
        <v>101</v>
      </c>
      <c r="F410" t="s">
        <v>111</v>
      </c>
      <c r="G410">
        <v>2025</v>
      </c>
      <c r="H410">
        <v>1534.012837</v>
      </c>
      <c r="I410">
        <v>306935.93261900003</v>
      </c>
      <c r="J410">
        <v>7124.3253983672603</v>
      </c>
      <c r="K410">
        <v>4716.4040778676699</v>
      </c>
      <c r="L410">
        <v>1774.5</v>
      </c>
      <c r="M410" s="45">
        <f t="shared" si="13"/>
        <v>240.48716300000001</v>
      </c>
    </row>
    <row r="411" spans="1:13" ht="15" x14ac:dyDescent="0.25">
      <c r="A411" s="45" t="str">
        <f t="shared" si="12"/>
        <v>B2 carbonSerbia2030</v>
      </c>
      <c r="B411">
        <v>6</v>
      </c>
      <c r="C411" t="s">
        <v>1</v>
      </c>
      <c r="D411" t="s">
        <v>157</v>
      </c>
      <c r="E411" t="s">
        <v>101</v>
      </c>
      <c r="F411" t="s">
        <v>111</v>
      </c>
      <c r="G411">
        <v>2030</v>
      </c>
      <c r="H411">
        <v>1534.012806</v>
      </c>
      <c r="I411">
        <v>320914.19726699998</v>
      </c>
      <c r="J411">
        <v>7239.3659347162702</v>
      </c>
      <c r="K411">
        <v>4443.7129860798996</v>
      </c>
      <c r="L411">
        <v>1765</v>
      </c>
      <c r="M411" s="45">
        <f t="shared" si="13"/>
        <v>230.98719400000004</v>
      </c>
    </row>
    <row r="412" spans="1:13" ht="15" x14ac:dyDescent="0.25">
      <c r="A412" s="45" t="str">
        <f t="shared" si="12"/>
        <v>B2 carbonSweden2005</v>
      </c>
      <c r="B412">
        <v>6</v>
      </c>
      <c r="C412" t="s">
        <v>1</v>
      </c>
      <c r="D412" t="s">
        <v>158</v>
      </c>
      <c r="E412" t="s">
        <v>105</v>
      </c>
      <c r="F412" t="s">
        <v>114</v>
      </c>
      <c r="G412">
        <v>2005</v>
      </c>
      <c r="H412">
        <v>20631.419811</v>
      </c>
      <c r="I412">
        <v>2739172.0773959998</v>
      </c>
      <c r="J412">
        <v>0</v>
      </c>
      <c r="K412">
        <v>0</v>
      </c>
      <c r="L412">
        <v>28512</v>
      </c>
      <c r="M412" s="45">
        <f t="shared" si="13"/>
        <v>7880.5801890000002</v>
      </c>
    </row>
    <row r="413" spans="1:13" ht="15" x14ac:dyDescent="0.25">
      <c r="A413" s="45" t="str">
        <f t="shared" si="12"/>
        <v>B2 carbonSweden2010</v>
      </c>
      <c r="B413">
        <v>6</v>
      </c>
      <c r="C413" t="s">
        <v>1</v>
      </c>
      <c r="D413" t="s">
        <v>158</v>
      </c>
      <c r="E413" t="s">
        <v>105</v>
      </c>
      <c r="F413" t="s">
        <v>114</v>
      </c>
      <c r="G413">
        <v>2010</v>
      </c>
      <c r="H413">
        <v>20553.423435000001</v>
      </c>
      <c r="I413">
        <v>2798903.5778629999</v>
      </c>
      <c r="J413">
        <v>104044.85461433</v>
      </c>
      <c r="K413">
        <v>92098.558467010298</v>
      </c>
      <c r="L413">
        <v>28605</v>
      </c>
      <c r="M413" s="45">
        <f t="shared" si="13"/>
        <v>8051.5765649999994</v>
      </c>
    </row>
    <row r="414" spans="1:13" ht="15" x14ac:dyDescent="0.25">
      <c r="A414" s="45" t="str">
        <f t="shared" si="12"/>
        <v>B2 carbonSweden2015</v>
      </c>
      <c r="B414">
        <v>6</v>
      </c>
      <c r="C414" t="s">
        <v>1</v>
      </c>
      <c r="D414" t="s">
        <v>158</v>
      </c>
      <c r="E414" t="s">
        <v>105</v>
      </c>
      <c r="F414" t="s">
        <v>114</v>
      </c>
      <c r="G414">
        <v>2015</v>
      </c>
      <c r="H414">
        <v>20475.423036</v>
      </c>
      <c r="I414">
        <v>2898302.8880989999</v>
      </c>
      <c r="J414">
        <v>114562.94921683799</v>
      </c>
      <c r="K414">
        <v>94683.090472989701</v>
      </c>
      <c r="L414">
        <v>28698</v>
      </c>
      <c r="M414" s="45">
        <f t="shared" si="13"/>
        <v>8222.5769639999999</v>
      </c>
    </row>
    <row r="415" spans="1:13" ht="15" x14ac:dyDescent="0.25">
      <c r="A415" s="45" t="str">
        <f t="shared" si="12"/>
        <v>B2 carbonSweden2020</v>
      </c>
      <c r="B415">
        <v>6</v>
      </c>
      <c r="C415" t="s">
        <v>1</v>
      </c>
      <c r="D415" t="s">
        <v>158</v>
      </c>
      <c r="E415" t="s">
        <v>105</v>
      </c>
      <c r="F415" t="s">
        <v>114</v>
      </c>
      <c r="G415">
        <v>2020</v>
      </c>
      <c r="H415">
        <v>20397.422732999999</v>
      </c>
      <c r="I415">
        <v>3044854.6808440001</v>
      </c>
      <c r="J415">
        <v>122146.437705402</v>
      </c>
      <c r="K415">
        <v>92836.082624329894</v>
      </c>
      <c r="L415">
        <v>28791</v>
      </c>
      <c r="M415" s="45">
        <f t="shared" si="13"/>
        <v>8393.5772670000006</v>
      </c>
    </row>
    <row r="416" spans="1:13" ht="15" x14ac:dyDescent="0.25">
      <c r="A416" s="45" t="str">
        <f t="shared" si="12"/>
        <v>B2 carbonSweden2025</v>
      </c>
      <c r="B416">
        <v>6</v>
      </c>
      <c r="C416" t="s">
        <v>1</v>
      </c>
      <c r="D416" t="s">
        <v>158</v>
      </c>
      <c r="E416" t="s">
        <v>105</v>
      </c>
      <c r="F416" t="s">
        <v>114</v>
      </c>
      <c r="G416">
        <v>2025</v>
      </c>
      <c r="H416">
        <v>20319.421034999999</v>
      </c>
      <c r="I416">
        <v>3216567.5080920001</v>
      </c>
      <c r="J416">
        <v>130225.254471369</v>
      </c>
      <c r="K416">
        <v>95882.691062886603</v>
      </c>
      <c r="L416">
        <v>28884</v>
      </c>
      <c r="M416" s="45">
        <f t="shared" si="13"/>
        <v>8564.5789650000006</v>
      </c>
    </row>
    <row r="417" spans="1:13" ht="15" x14ac:dyDescent="0.25">
      <c r="A417" s="45" t="str">
        <f t="shared" si="12"/>
        <v>B2 carbonSweden2030</v>
      </c>
      <c r="B417">
        <v>6</v>
      </c>
      <c r="C417" t="s">
        <v>1</v>
      </c>
      <c r="D417" t="s">
        <v>158</v>
      </c>
      <c r="E417" t="s">
        <v>105</v>
      </c>
      <c r="F417" t="s">
        <v>114</v>
      </c>
      <c r="G417">
        <v>2030</v>
      </c>
      <c r="H417">
        <v>20241.423993</v>
      </c>
      <c r="I417">
        <v>3409182.7769269999</v>
      </c>
      <c r="J417">
        <v>138093.190749623</v>
      </c>
      <c r="K417">
        <v>99570.139721237094</v>
      </c>
      <c r="L417">
        <v>28977</v>
      </c>
      <c r="M417" s="45">
        <f t="shared" si="13"/>
        <v>8735.5760069999997</v>
      </c>
    </row>
    <row r="418" spans="1:13" ht="15" x14ac:dyDescent="0.25">
      <c r="A418" s="45" t="str">
        <f t="shared" si="12"/>
        <v>B2 carbonSlovenia2005</v>
      </c>
      <c r="B418">
        <v>6</v>
      </c>
      <c r="C418" t="s">
        <v>1</v>
      </c>
      <c r="D418" t="s">
        <v>159</v>
      </c>
      <c r="E418" t="s">
        <v>103</v>
      </c>
      <c r="F418" t="s">
        <v>111</v>
      </c>
      <c r="G418">
        <v>2005</v>
      </c>
      <c r="H418">
        <v>1166.040436</v>
      </c>
      <c r="I418">
        <v>380800.14062600001</v>
      </c>
      <c r="J418">
        <v>7531.1505323649999</v>
      </c>
      <c r="K418">
        <v>3160.1361293181799</v>
      </c>
      <c r="L418">
        <v>1243</v>
      </c>
      <c r="M418" s="45">
        <f t="shared" si="13"/>
        <v>76.959564</v>
      </c>
    </row>
    <row r="419" spans="1:13" ht="15" x14ac:dyDescent="0.25">
      <c r="A419" s="45" t="str">
        <f t="shared" si="12"/>
        <v>B2 carbonSlovenia2010</v>
      </c>
      <c r="B419">
        <v>6</v>
      </c>
      <c r="C419" t="s">
        <v>1</v>
      </c>
      <c r="D419" t="s">
        <v>159</v>
      </c>
      <c r="E419" t="s">
        <v>103</v>
      </c>
      <c r="F419" t="s">
        <v>111</v>
      </c>
      <c r="G419">
        <v>2010</v>
      </c>
      <c r="H419">
        <v>1175.040313</v>
      </c>
      <c r="I419">
        <v>396065.015625</v>
      </c>
      <c r="J419">
        <v>7779.2089555402599</v>
      </c>
      <c r="K419">
        <v>4726.2340825000001</v>
      </c>
      <c r="L419">
        <v>1253</v>
      </c>
      <c r="M419" s="45">
        <f t="shared" si="13"/>
        <v>77.959687000000031</v>
      </c>
    </row>
    <row r="420" spans="1:13" ht="15" x14ac:dyDescent="0.25">
      <c r="A420" s="45" t="str">
        <f t="shared" si="12"/>
        <v>B2 carbonSlovenia2015</v>
      </c>
      <c r="B420">
        <v>6</v>
      </c>
      <c r="C420" t="s">
        <v>1</v>
      </c>
      <c r="D420" t="s">
        <v>159</v>
      </c>
      <c r="E420" t="s">
        <v>103</v>
      </c>
      <c r="F420" t="s">
        <v>111</v>
      </c>
      <c r="G420">
        <v>2015</v>
      </c>
      <c r="H420">
        <v>1184.040557</v>
      </c>
      <c r="I420">
        <v>411993.26562600001</v>
      </c>
      <c r="J420">
        <v>8560.1998347388198</v>
      </c>
      <c r="K420">
        <v>5374.5499768181799</v>
      </c>
      <c r="L420">
        <v>1263</v>
      </c>
      <c r="M420" s="45">
        <f t="shared" si="13"/>
        <v>78.959442999999965</v>
      </c>
    </row>
    <row r="421" spans="1:13" ht="15" x14ac:dyDescent="0.25">
      <c r="A421" s="45" t="str">
        <f t="shared" si="12"/>
        <v>B2 carbonSlovenia2020</v>
      </c>
      <c r="B421">
        <v>6</v>
      </c>
      <c r="C421" t="s">
        <v>1</v>
      </c>
      <c r="D421" t="s">
        <v>159</v>
      </c>
      <c r="E421" t="s">
        <v>103</v>
      </c>
      <c r="F421" t="s">
        <v>111</v>
      </c>
      <c r="G421">
        <v>2020</v>
      </c>
      <c r="H421">
        <v>1193.0404209999999</v>
      </c>
      <c r="I421">
        <v>428898.81640700001</v>
      </c>
      <c r="J421">
        <v>9280.0718806924597</v>
      </c>
      <c r="K421">
        <v>5898.9617363636398</v>
      </c>
      <c r="L421">
        <v>1273</v>
      </c>
      <c r="M421" s="45">
        <f t="shared" si="13"/>
        <v>79.959579000000076</v>
      </c>
    </row>
    <row r="422" spans="1:13" ht="15" x14ac:dyDescent="0.25">
      <c r="A422" s="45" t="str">
        <f t="shared" si="12"/>
        <v>B2 carbonSlovenia2025</v>
      </c>
      <c r="B422">
        <v>6</v>
      </c>
      <c r="C422" t="s">
        <v>1</v>
      </c>
      <c r="D422" t="s">
        <v>159</v>
      </c>
      <c r="E422" t="s">
        <v>103</v>
      </c>
      <c r="F422" t="s">
        <v>111</v>
      </c>
      <c r="G422">
        <v>2025</v>
      </c>
      <c r="H422">
        <v>1202.0404510000001</v>
      </c>
      <c r="I422">
        <v>444717.28125100001</v>
      </c>
      <c r="J422">
        <v>9900.4451982378305</v>
      </c>
      <c r="K422">
        <v>6736.7522084090897</v>
      </c>
      <c r="L422">
        <v>1283</v>
      </c>
      <c r="M422" s="45">
        <f t="shared" si="13"/>
        <v>80.959548999999924</v>
      </c>
    </row>
    <row r="423" spans="1:13" ht="15" x14ac:dyDescent="0.25">
      <c r="A423" s="45" t="str">
        <f t="shared" si="12"/>
        <v>B2 carbonSlovenia2030</v>
      </c>
      <c r="B423">
        <v>6</v>
      </c>
      <c r="C423" t="s">
        <v>1</v>
      </c>
      <c r="D423" t="s">
        <v>159</v>
      </c>
      <c r="E423" t="s">
        <v>103</v>
      </c>
      <c r="F423" t="s">
        <v>111</v>
      </c>
      <c r="G423">
        <v>2030</v>
      </c>
      <c r="H423">
        <v>1211.0406029999999</v>
      </c>
      <c r="I423">
        <v>456300.08203200001</v>
      </c>
      <c r="J423">
        <v>10414.7905859197</v>
      </c>
      <c r="K423">
        <v>8098.2301745454597</v>
      </c>
      <c r="L423">
        <v>1293</v>
      </c>
      <c r="M423" s="45">
        <f t="shared" si="13"/>
        <v>81.959397000000081</v>
      </c>
    </row>
    <row r="424" spans="1:13" ht="15" x14ac:dyDescent="0.25">
      <c r="A424" s="45" t="str">
        <f t="shared" si="12"/>
        <v>B2 carbonSlovakia2005</v>
      </c>
      <c r="B424">
        <v>6</v>
      </c>
      <c r="C424" t="s">
        <v>1</v>
      </c>
      <c r="D424" t="s">
        <v>160</v>
      </c>
      <c r="E424" t="s">
        <v>102</v>
      </c>
      <c r="F424" t="s">
        <v>113</v>
      </c>
      <c r="G424">
        <v>2005</v>
      </c>
      <c r="H424">
        <v>1751.340418</v>
      </c>
      <c r="I424">
        <v>408907.153077</v>
      </c>
      <c r="J424">
        <v>11702.058989007501</v>
      </c>
      <c r="K424">
        <v>10192.0312621906</v>
      </c>
      <c r="L424">
        <v>1931.6</v>
      </c>
      <c r="M424" s="45">
        <f t="shared" si="13"/>
        <v>180.25958199999991</v>
      </c>
    </row>
    <row r="425" spans="1:13" ht="15" x14ac:dyDescent="0.25">
      <c r="A425" s="45" t="str">
        <f t="shared" si="12"/>
        <v>B2 carbonSlovakia2010</v>
      </c>
      <c r="B425">
        <v>6</v>
      </c>
      <c r="C425" t="s">
        <v>1</v>
      </c>
      <c r="D425" t="s">
        <v>160</v>
      </c>
      <c r="E425" t="s">
        <v>102</v>
      </c>
      <c r="F425" t="s">
        <v>113</v>
      </c>
      <c r="G425">
        <v>2010</v>
      </c>
      <c r="H425">
        <v>1735.440388</v>
      </c>
      <c r="I425">
        <v>407325.65234600002</v>
      </c>
      <c r="J425">
        <v>12059.352461725999</v>
      </c>
      <c r="K425">
        <v>12375.6528704923</v>
      </c>
      <c r="L425">
        <v>1941.8</v>
      </c>
      <c r="M425" s="45">
        <f t="shared" si="13"/>
        <v>206.35961199999997</v>
      </c>
    </row>
    <row r="426" spans="1:13" ht="15" x14ac:dyDescent="0.25">
      <c r="A426" s="45" t="str">
        <f t="shared" si="12"/>
        <v>B2 carbonSlovakia2015</v>
      </c>
      <c r="B426">
        <v>6</v>
      </c>
      <c r="C426" t="s">
        <v>1</v>
      </c>
      <c r="D426" t="s">
        <v>160</v>
      </c>
      <c r="E426" t="s">
        <v>102</v>
      </c>
      <c r="F426" t="s">
        <v>113</v>
      </c>
      <c r="G426">
        <v>2015</v>
      </c>
      <c r="H426">
        <v>1719.5399299999999</v>
      </c>
      <c r="I426">
        <v>404538.11987300002</v>
      </c>
      <c r="J426">
        <v>11903.2712549019</v>
      </c>
      <c r="K426">
        <v>12460.7783280309</v>
      </c>
      <c r="L426">
        <v>1952</v>
      </c>
      <c r="M426" s="45">
        <f t="shared" si="13"/>
        <v>232.46007000000009</v>
      </c>
    </row>
    <row r="427" spans="1:13" ht="15" x14ac:dyDescent="0.25">
      <c r="A427" s="45" t="str">
        <f t="shared" si="12"/>
        <v>B2 carbonSlovakia2020</v>
      </c>
      <c r="B427">
        <v>6</v>
      </c>
      <c r="C427" t="s">
        <v>1</v>
      </c>
      <c r="D427" t="s">
        <v>160</v>
      </c>
      <c r="E427" t="s">
        <v>102</v>
      </c>
      <c r="F427" t="s">
        <v>113</v>
      </c>
      <c r="G427">
        <v>2020</v>
      </c>
      <c r="H427">
        <v>1703.6397959999999</v>
      </c>
      <c r="I427">
        <v>402162.57617199997</v>
      </c>
      <c r="J427">
        <v>11489.0658064654</v>
      </c>
      <c r="K427">
        <v>11964.1749269515</v>
      </c>
      <c r="L427">
        <v>1962.2</v>
      </c>
      <c r="M427" s="45">
        <f t="shared" si="13"/>
        <v>258.56020400000011</v>
      </c>
    </row>
    <row r="428" spans="1:13" ht="15" x14ac:dyDescent="0.25">
      <c r="A428" s="45" t="str">
        <f t="shared" si="12"/>
        <v>B2 carbonSlovakia2025</v>
      </c>
      <c r="B428">
        <v>6</v>
      </c>
      <c r="C428" t="s">
        <v>1</v>
      </c>
      <c r="D428" t="s">
        <v>160</v>
      </c>
      <c r="E428" t="s">
        <v>102</v>
      </c>
      <c r="F428" t="s">
        <v>113</v>
      </c>
      <c r="G428">
        <v>2025</v>
      </c>
      <c r="H428">
        <v>1687.740407</v>
      </c>
      <c r="I428">
        <v>402521.95410199999</v>
      </c>
      <c r="J428">
        <v>11983.116958304799</v>
      </c>
      <c r="K428">
        <v>11911.241591170899</v>
      </c>
      <c r="L428">
        <v>1972.4</v>
      </c>
      <c r="M428" s="45">
        <f t="shared" si="13"/>
        <v>284.65959300000009</v>
      </c>
    </row>
    <row r="429" spans="1:13" ht="15" x14ac:dyDescent="0.25">
      <c r="A429" s="45" t="str">
        <f t="shared" si="12"/>
        <v>B2 carbonSlovakia2030</v>
      </c>
      <c r="B429">
        <v>6</v>
      </c>
      <c r="C429" t="s">
        <v>1</v>
      </c>
      <c r="D429" t="s">
        <v>160</v>
      </c>
      <c r="E429" t="s">
        <v>102</v>
      </c>
      <c r="F429" t="s">
        <v>113</v>
      </c>
      <c r="G429">
        <v>2030</v>
      </c>
      <c r="H429">
        <v>1671.8402719999999</v>
      </c>
      <c r="I429">
        <v>401476.84570499999</v>
      </c>
      <c r="J429">
        <v>11852.5837278856</v>
      </c>
      <c r="K429">
        <v>12061.6061973453</v>
      </c>
      <c r="L429">
        <v>1982.6</v>
      </c>
      <c r="M429" s="45">
        <f t="shared" si="13"/>
        <v>310.759728</v>
      </c>
    </row>
    <row r="430" spans="1:13" ht="15" x14ac:dyDescent="0.25">
      <c r="A430" s="45" t="str">
        <f t="shared" si="12"/>
        <v>B2 carbonTurkey2005</v>
      </c>
      <c r="B430">
        <v>6</v>
      </c>
      <c r="C430" t="s">
        <v>1</v>
      </c>
      <c r="D430" t="s">
        <v>161</v>
      </c>
      <c r="E430" t="s">
        <v>108</v>
      </c>
      <c r="F430" t="s">
        <v>111</v>
      </c>
      <c r="G430">
        <v>2005</v>
      </c>
      <c r="H430">
        <v>8664.6997740000006</v>
      </c>
      <c r="I430">
        <v>1093351.8852530001</v>
      </c>
      <c r="J430">
        <v>21291.0282043673</v>
      </c>
      <c r="K430">
        <v>18849.970056208302</v>
      </c>
      <c r="L430">
        <v>10175</v>
      </c>
      <c r="M430" s="45">
        <f t="shared" si="13"/>
        <v>1510.3002259999994</v>
      </c>
    </row>
    <row r="431" spans="1:13" ht="15" x14ac:dyDescent="0.25">
      <c r="A431" s="45" t="str">
        <f t="shared" si="12"/>
        <v>B2 carbonTurkey2010</v>
      </c>
      <c r="B431">
        <v>6</v>
      </c>
      <c r="C431" t="s">
        <v>1</v>
      </c>
      <c r="D431" t="s">
        <v>161</v>
      </c>
      <c r="E431" t="s">
        <v>108</v>
      </c>
      <c r="F431" t="s">
        <v>111</v>
      </c>
      <c r="G431">
        <v>2010</v>
      </c>
      <c r="H431">
        <v>8681.6996999999992</v>
      </c>
      <c r="I431">
        <v>1110891.689761</v>
      </c>
      <c r="J431">
        <v>20145.490014319301</v>
      </c>
      <c r="K431">
        <v>16637.5284115139</v>
      </c>
      <c r="L431">
        <v>10298</v>
      </c>
      <c r="M431" s="45">
        <f t="shared" si="13"/>
        <v>1616.3003000000008</v>
      </c>
    </row>
    <row r="432" spans="1:13" ht="15" x14ac:dyDescent="0.25">
      <c r="A432" s="45" t="str">
        <f t="shared" si="12"/>
        <v>B2 carbonTurkey2015</v>
      </c>
      <c r="B432">
        <v>6</v>
      </c>
      <c r="C432" t="s">
        <v>1</v>
      </c>
      <c r="D432" t="s">
        <v>161</v>
      </c>
      <c r="E432" t="s">
        <v>108</v>
      </c>
      <c r="F432" t="s">
        <v>111</v>
      </c>
      <c r="G432">
        <v>2015</v>
      </c>
      <c r="H432">
        <v>8698.6997790000005</v>
      </c>
      <c r="I432">
        <v>1126325.0032039999</v>
      </c>
      <c r="J432">
        <v>20823.084347502001</v>
      </c>
      <c r="K432">
        <v>17736.421126569399</v>
      </c>
      <c r="L432">
        <v>10421</v>
      </c>
      <c r="M432" s="45">
        <f t="shared" si="13"/>
        <v>1722.3002209999995</v>
      </c>
    </row>
    <row r="433" spans="1:13" ht="15" x14ac:dyDescent="0.25">
      <c r="A433" s="45" t="str">
        <f t="shared" si="12"/>
        <v>B2 carbonTurkey2020</v>
      </c>
      <c r="B433">
        <v>6</v>
      </c>
      <c r="C433" t="s">
        <v>1</v>
      </c>
      <c r="D433" t="s">
        <v>161</v>
      </c>
      <c r="E433" t="s">
        <v>108</v>
      </c>
      <c r="F433" t="s">
        <v>111</v>
      </c>
      <c r="G433">
        <v>2020</v>
      </c>
      <c r="H433">
        <v>8715.6988359999996</v>
      </c>
      <c r="I433">
        <v>1142516.218236</v>
      </c>
      <c r="J433">
        <v>21136.036603748002</v>
      </c>
      <c r="K433">
        <v>17897.793635611099</v>
      </c>
      <c r="L433">
        <v>10544</v>
      </c>
      <c r="M433" s="45">
        <f t="shared" si="13"/>
        <v>1828.3011640000004</v>
      </c>
    </row>
    <row r="434" spans="1:13" ht="15" x14ac:dyDescent="0.25">
      <c r="A434" s="45" t="str">
        <f t="shared" si="12"/>
        <v>B2 carbonTurkey2025</v>
      </c>
      <c r="B434">
        <v>6</v>
      </c>
      <c r="C434" t="s">
        <v>1</v>
      </c>
      <c r="D434" t="s">
        <v>161</v>
      </c>
      <c r="E434" t="s">
        <v>108</v>
      </c>
      <c r="F434" t="s">
        <v>111</v>
      </c>
      <c r="G434">
        <v>2025</v>
      </c>
      <c r="H434">
        <v>8732.6997319999991</v>
      </c>
      <c r="I434">
        <v>1155404.086569</v>
      </c>
      <c r="J434">
        <v>20861.833256617501</v>
      </c>
      <c r="K434">
        <v>18284.259390319501</v>
      </c>
      <c r="L434">
        <v>10667</v>
      </c>
      <c r="M434" s="45">
        <f t="shared" si="13"/>
        <v>1934.3002680000009</v>
      </c>
    </row>
    <row r="435" spans="1:13" ht="15" x14ac:dyDescent="0.25">
      <c r="A435" s="45" t="str">
        <f t="shared" si="12"/>
        <v>B2 carbonTurkey2030</v>
      </c>
      <c r="B435">
        <v>6</v>
      </c>
      <c r="C435" t="s">
        <v>1</v>
      </c>
      <c r="D435" t="s">
        <v>161</v>
      </c>
      <c r="E435" t="s">
        <v>108</v>
      </c>
      <c r="F435" t="s">
        <v>111</v>
      </c>
      <c r="G435">
        <v>2030</v>
      </c>
      <c r="H435">
        <v>8749.699842</v>
      </c>
      <c r="I435">
        <v>1169231.2338010001</v>
      </c>
      <c r="J435">
        <v>20908.6948960271</v>
      </c>
      <c r="K435">
        <v>18143.264764097199</v>
      </c>
      <c r="L435">
        <v>10790</v>
      </c>
      <c r="M435" s="45">
        <f t="shared" si="13"/>
        <v>2040.300158</v>
      </c>
    </row>
    <row r="436" spans="1:13" ht="15" x14ac:dyDescent="0.25">
      <c r="A436" s="45" t="str">
        <f t="shared" si="12"/>
        <v>B2 carbonUkraine2005</v>
      </c>
      <c r="B436">
        <v>6</v>
      </c>
      <c r="C436" t="s">
        <v>1</v>
      </c>
      <c r="D436" t="s">
        <v>162</v>
      </c>
      <c r="E436" t="s">
        <v>109</v>
      </c>
      <c r="F436" t="s">
        <v>113</v>
      </c>
      <c r="G436">
        <v>2005</v>
      </c>
      <c r="H436">
        <v>5815.2609300000004</v>
      </c>
      <c r="I436">
        <v>1475239.500332</v>
      </c>
      <c r="J436">
        <v>31928.466412319998</v>
      </c>
      <c r="K436">
        <v>16916.431575126</v>
      </c>
      <c r="L436">
        <v>9575</v>
      </c>
      <c r="M436" s="45">
        <f t="shared" si="13"/>
        <v>3759.7390699999996</v>
      </c>
    </row>
    <row r="437" spans="1:13" ht="15" x14ac:dyDescent="0.25">
      <c r="A437" s="45" t="str">
        <f t="shared" si="12"/>
        <v>B2 carbonUkraine2010</v>
      </c>
      <c r="B437">
        <v>6</v>
      </c>
      <c r="C437" t="s">
        <v>1</v>
      </c>
      <c r="D437" t="s">
        <v>162</v>
      </c>
      <c r="E437" t="s">
        <v>109</v>
      </c>
      <c r="F437" t="s">
        <v>113</v>
      </c>
      <c r="G437">
        <v>2010</v>
      </c>
      <c r="H437">
        <v>5753.4176550000002</v>
      </c>
      <c r="I437">
        <v>1521013.580842</v>
      </c>
      <c r="J437">
        <v>31627.498896108998</v>
      </c>
      <c r="K437">
        <v>22472.682289030701</v>
      </c>
      <c r="L437">
        <v>9705</v>
      </c>
      <c r="M437" s="45">
        <f t="shared" si="13"/>
        <v>3951.5823449999998</v>
      </c>
    </row>
    <row r="438" spans="1:13" ht="15" x14ac:dyDescent="0.25">
      <c r="A438" s="45" t="str">
        <f t="shared" si="12"/>
        <v>B2 carbonUkraine2015</v>
      </c>
      <c r="B438">
        <v>6</v>
      </c>
      <c r="C438" t="s">
        <v>1</v>
      </c>
      <c r="D438" t="s">
        <v>162</v>
      </c>
      <c r="E438" t="s">
        <v>109</v>
      </c>
      <c r="F438" t="s">
        <v>113</v>
      </c>
      <c r="G438">
        <v>2015</v>
      </c>
      <c r="H438">
        <v>5691.378342</v>
      </c>
      <c r="I438">
        <v>1578174.8882909999</v>
      </c>
      <c r="J438">
        <v>34608.075797433099</v>
      </c>
      <c r="K438">
        <v>23175.813814017001</v>
      </c>
      <c r="L438">
        <v>9835</v>
      </c>
      <c r="M438" s="45">
        <f t="shared" si="13"/>
        <v>4143.621658</v>
      </c>
    </row>
    <row r="439" spans="1:13" ht="15" x14ac:dyDescent="0.25">
      <c r="A439" s="45" t="str">
        <f t="shared" si="12"/>
        <v>B2 carbonUkraine2020</v>
      </c>
      <c r="B439">
        <v>6</v>
      </c>
      <c r="C439" t="s">
        <v>1</v>
      </c>
      <c r="D439" t="s">
        <v>162</v>
      </c>
      <c r="E439" t="s">
        <v>109</v>
      </c>
      <c r="F439" t="s">
        <v>113</v>
      </c>
      <c r="G439">
        <v>2020</v>
      </c>
      <c r="H439">
        <v>5628.8780649999999</v>
      </c>
      <c r="I439">
        <v>1638583.236759</v>
      </c>
      <c r="J439">
        <v>35937.4085194539</v>
      </c>
      <c r="K439">
        <v>23855.738029238801</v>
      </c>
      <c r="L439">
        <v>9965</v>
      </c>
      <c r="M439" s="45">
        <f t="shared" si="13"/>
        <v>4336.1219350000001</v>
      </c>
    </row>
    <row r="440" spans="1:13" ht="15" x14ac:dyDescent="0.25">
      <c r="A440" s="45" t="str">
        <f t="shared" si="12"/>
        <v>B2 carbonUkraine2025</v>
      </c>
      <c r="B440">
        <v>6</v>
      </c>
      <c r="C440" t="s">
        <v>1</v>
      </c>
      <c r="D440" t="s">
        <v>162</v>
      </c>
      <c r="E440" t="s">
        <v>109</v>
      </c>
      <c r="F440" t="s">
        <v>113</v>
      </c>
      <c r="G440">
        <v>2025</v>
      </c>
      <c r="H440">
        <v>5567.542942</v>
      </c>
      <c r="I440">
        <v>1700834.014372</v>
      </c>
      <c r="J440">
        <v>36441.009046957501</v>
      </c>
      <c r="K440">
        <v>23990.851821659398</v>
      </c>
      <c r="L440">
        <v>10095</v>
      </c>
      <c r="M440" s="45">
        <f t="shared" si="13"/>
        <v>4527.457058</v>
      </c>
    </row>
    <row r="441" spans="1:13" ht="15" x14ac:dyDescent="0.25">
      <c r="A441" s="45" t="str">
        <f t="shared" si="12"/>
        <v>B2 carbonUkraine2030</v>
      </c>
      <c r="B441">
        <v>6</v>
      </c>
      <c r="C441" t="s">
        <v>1</v>
      </c>
      <c r="D441" t="s">
        <v>162</v>
      </c>
      <c r="E441" t="s">
        <v>109</v>
      </c>
      <c r="F441" t="s">
        <v>113</v>
      </c>
      <c r="G441">
        <v>2030</v>
      </c>
      <c r="H441">
        <v>5508.4453510000003</v>
      </c>
      <c r="I441">
        <v>1762319.275202</v>
      </c>
      <c r="J441">
        <v>35893.464897927603</v>
      </c>
      <c r="K441">
        <v>23596.412438682899</v>
      </c>
      <c r="L441">
        <v>10225</v>
      </c>
      <c r="M441" s="45">
        <f t="shared" si="13"/>
        <v>4716.5546489999997</v>
      </c>
    </row>
    <row r="442" spans="1:13" ht="15" x14ac:dyDescent="0.25">
      <c r="A442" s="45" t="str">
        <f t="shared" si="12"/>
        <v>B2 carbonUnited Kingdom2005</v>
      </c>
      <c r="B442">
        <v>6</v>
      </c>
      <c r="C442" t="s">
        <v>1</v>
      </c>
      <c r="D442" t="s">
        <v>163</v>
      </c>
      <c r="E442" t="s">
        <v>110</v>
      </c>
      <c r="F442" t="s">
        <v>112</v>
      </c>
      <c r="G442">
        <v>2005</v>
      </c>
      <c r="H442">
        <v>2375.020462</v>
      </c>
      <c r="I442">
        <v>392244.33556799998</v>
      </c>
      <c r="J442">
        <v>18183.119023976</v>
      </c>
      <c r="K442">
        <v>11460.166443263601</v>
      </c>
      <c r="L442">
        <v>2845</v>
      </c>
      <c r="M442" s="45">
        <f t="shared" si="13"/>
        <v>469.97953800000005</v>
      </c>
    </row>
    <row r="443" spans="1:13" ht="15" x14ac:dyDescent="0.25">
      <c r="A443" s="45" t="str">
        <f t="shared" si="12"/>
        <v>B2 carbonUnited Kingdom2010</v>
      </c>
      <c r="B443">
        <v>6</v>
      </c>
      <c r="C443" t="s">
        <v>1</v>
      </c>
      <c r="D443" t="s">
        <v>163</v>
      </c>
      <c r="E443" t="s">
        <v>110</v>
      </c>
      <c r="F443" t="s">
        <v>112</v>
      </c>
      <c r="G443">
        <v>2010</v>
      </c>
      <c r="H443">
        <v>2411.0197790000002</v>
      </c>
      <c r="I443">
        <v>424545.47288299998</v>
      </c>
      <c r="J443">
        <v>18706.267238693501</v>
      </c>
      <c r="K443">
        <v>12246.039687381801</v>
      </c>
      <c r="L443">
        <v>2881</v>
      </c>
      <c r="M443" s="45">
        <f t="shared" si="13"/>
        <v>469.9802209999998</v>
      </c>
    </row>
    <row r="444" spans="1:13" ht="15" x14ac:dyDescent="0.25">
      <c r="A444" s="45" t="str">
        <f t="shared" si="12"/>
        <v>B2 carbonUnited Kingdom2015</v>
      </c>
      <c r="B444">
        <v>6</v>
      </c>
      <c r="C444" t="s">
        <v>1</v>
      </c>
      <c r="D444" t="s">
        <v>163</v>
      </c>
      <c r="E444" t="s">
        <v>110</v>
      </c>
      <c r="F444" t="s">
        <v>112</v>
      </c>
      <c r="G444">
        <v>2015</v>
      </c>
      <c r="H444">
        <v>2447.020278</v>
      </c>
      <c r="I444">
        <v>462463.70011199999</v>
      </c>
      <c r="J444">
        <v>20254.1009258751</v>
      </c>
      <c r="K444">
        <v>12670.455297721201</v>
      </c>
      <c r="L444">
        <v>2917</v>
      </c>
      <c r="M444" s="45">
        <f t="shared" si="13"/>
        <v>469.97972200000004</v>
      </c>
    </row>
    <row r="445" spans="1:13" ht="15" x14ac:dyDescent="0.25">
      <c r="A445" s="45" t="str">
        <f t="shared" si="12"/>
        <v>B2 carbonUnited Kingdom2020</v>
      </c>
      <c r="B445">
        <v>6</v>
      </c>
      <c r="C445" t="s">
        <v>1</v>
      </c>
      <c r="D445" t="s">
        <v>163</v>
      </c>
      <c r="E445" t="s">
        <v>110</v>
      </c>
      <c r="F445" t="s">
        <v>112</v>
      </c>
      <c r="G445">
        <v>2020</v>
      </c>
      <c r="H445">
        <v>2483.0203219999999</v>
      </c>
      <c r="I445">
        <v>500882.839561</v>
      </c>
      <c r="J445">
        <v>20628.895604717</v>
      </c>
      <c r="K445">
        <v>12945.0674498636</v>
      </c>
      <c r="L445">
        <v>2953</v>
      </c>
      <c r="M445" s="45">
        <f t="shared" si="13"/>
        <v>469.97967800000015</v>
      </c>
    </row>
    <row r="446" spans="1:13" ht="15" x14ac:dyDescent="0.25">
      <c r="A446" s="45" t="str">
        <f t="shared" si="12"/>
        <v>B2 carbonUnited Kingdom2025</v>
      </c>
      <c r="B446">
        <v>6</v>
      </c>
      <c r="C446" t="s">
        <v>1</v>
      </c>
      <c r="D446" t="s">
        <v>163</v>
      </c>
      <c r="E446" t="s">
        <v>110</v>
      </c>
      <c r="F446" t="s">
        <v>112</v>
      </c>
      <c r="G446">
        <v>2025</v>
      </c>
      <c r="H446">
        <v>2519.020258</v>
      </c>
      <c r="I446">
        <v>536408.60638000001</v>
      </c>
      <c r="J446">
        <v>20620.7269493762</v>
      </c>
      <c r="K446">
        <v>13515.5733321303</v>
      </c>
      <c r="L446">
        <v>2989</v>
      </c>
      <c r="M446" s="45">
        <f t="shared" si="13"/>
        <v>469.97974199999999</v>
      </c>
    </row>
    <row r="447" spans="1:13" ht="15" x14ac:dyDescent="0.25">
      <c r="A447" s="45" t="str">
        <f t="shared" si="12"/>
        <v>B2 carbonUnited Kingdom2030</v>
      </c>
      <c r="B447">
        <v>6</v>
      </c>
      <c r="C447" t="s">
        <v>1</v>
      </c>
      <c r="D447" t="s">
        <v>163</v>
      </c>
      <c r="E447" t="s">
        <v>110</v>
      </c>
      <c r="F447" t="s">
        <v>112</v>
      </c>
      <c r="G447">
        <v>2030</v>
      </c>
      <c r="H447">
        <v>2555.0204440000002</v>
      </c>
      <c r="I447">
        <v>572680.38311299996</v>
      </c>
      <c r="J447">
        <v>20993.578704432901</v>
      </c>
      <c r="K447">
        <v>13739.2231666303</v>
      </c>
      <c r="L447">
        <v>3025</v>
      </c>
      <c r="M447" s="45">
        <f t="shared" si="13"/>
        <v>469.97955599999977</v>
      </c>
    </row>
    <row r="448" spans="1:13" ht="15" x14ac:dyDescent="0.25">
      <c r="A448" s="45" t="str">
        <f t="shared" si="12"/>
        <v>B2 wood energyAlbania2005</v>
      </c>
      <c r="B448">
        <v>7</v>
      </c>
      <c r="C448" t="s">
        <v>3</v>
      </c>
      <c r="D448" t="s">
        <v>126</v>
      </c>
      <c r="E448" t="s">
        <v>71</v>
      </c>
      <c r="F448" t="s">
        <v>111</v>
      </c>
      <c r="G448">
        <v>2005</v>
      </c>
      <c r="H448">
        <v>631.10673399999996</v>
      </c>
      <c r="I448">
        <v>58146.278593000003</v>
      </c>
      <c r="J448">
        <v>1156.2659327143699</v>
      </c>
      <c r="K448">
        <v>251.22932480922799</v>
      </c>
      <c r="L448">
        <v>782</v>
      </c>
      <c r="M448" s="45">
        <f t="shared" si="13"/>
        <v>150.89326600000004</v>
      </c>
    </row>
    <row r="449" spans="1:13" ht="15" x14ac:dyDescent="0.25">
      <c r="A449" s="45" t="str">
        <f t="shared" si="12"/>
        <v>B2 wood energyAlbania2010</v>
      </c>
      <c r="B449">
        <v>7</v>
      </c>
      <c r="C449" t="s">
        <v>3</v>
      </c>
      <c r="D449" t="s">
        <v>126</v>
      </c>
      <c r="E449" t="s">
        <v>71</v>
      </c>
      <c r="F449" t="s">
        <v>111</v>
      </c>
      <c r="G449">
        <v>2010</v>
      </c>
      <c r="H449">
        <v>622.40662999999995</v>
      </c>
      <c r="I449">
        <v>60984.891389999997</v>
      </c>
      <c r="J449">
        <v>1044.38455383729</v>
      </c>
      <c r="K449">
        <v>476.66202905944999</v>
      </c>
      <c r="L449">
        <v>776.3</v>
      </c>
      <c r="M449" s="45">
        <f t="shared" si="13"/>
        <v>153.89337</v>
      </c>
    </row>
    <row r="450" spans="1:13" ht="15" x14ac:dyDescent="0.25">
      <c r="A450" s="45" t="str">
        <f t="shared" ref="A450:A513" si="14">CONCATENATE(C450,E450,G450)</f>
        <v>B2 wood energyAlbania2015</v>
      </c>
      <c r="B450">
        <v>7</v>
      </c>
      <c r="C450" t="s">
        <v>3</v>
      </c>
      <c r="D450" t="s">
        <v>126</v>
      </c>
      <c r="E450" t="s">
        <v>71</v>
      </c>
      <c r="F450" t="s">
        <v>111</v>
      </c>
      <c r="G450">
        <v>2015</v>
      </c>
      <c r="H450">
        <v>613.70665899999995</v>
      </c>
      <c r="I450">
        <v>63053.423339000001</v>
      </c>
      <c r="J450">
        <v>914.79330545571497</v>
      </c>
      <c r="K450">
        <v>501.08694789707198</v>
      </c>
      <c r="L450">
        <v>770.6</v>
      </c>
      <c r="M450" s="45">
        <f t="shared" si="13"/>
        <v>156.89334100000008</v>
      </c>
    </row>
    <row r="451" spans="1:13" ht="15" x14ac:dyDescent="0.25">
      <c r="A451" s="45" t="str">
        <f t="shared" si="14"/>
        <v>B2 wood energyAlbania2020</v>
      </c>
      <c r="B451">
        <v>7</v>
      </c>
      <c r="C451" t="s">
        <v>3</v>
      </c>
      <c r="D451" t="s">
        <v>126</v>
      </c>
      <c r="E451" t="s">
        <v>71</v>
      </c>
      <c r="F451" t="s">
        <v>111</v>
      </c>
      <c r="G451">
        <v>2020</v>
      </c>
      <c r="H451">
        <v>605.00665500000002</v>
      </c>
      <c r="I451">
        <v>64779.584411999997</v>
      </c>
      <c r="J451">
        <v>862.08461530153795</v>
      </c>
      <c r="K451">
        <v>516.85239605146398</v>
      </c>
      <c r="L451">
        <v>764.9</v>
      </c>
      <c r="M451" s="45">
        <f t="shared" ref="M451:M514" si="15">L451-H451</f>
        <v>159.89334499999995</v>
      </c>
    </row>
    <row r="452" spans="1:13" ht="15" x14ac:dyDescent="0.25">
      <c r="A452" s="45" t="str">
        <f t="shared" si="14"/>
        <v>B2 wood energyAlbania2025</v>
      </c>
      <c r="B452">
        <v>7</v>
      </c>
      <c r="C452" t="s">
        <v>3</v>
      </c>
      <c r="D452" t="s">
        <v>126</v>
      </c>
      <c r="E452" t="s">
        <v>71</v>
      </c>
      <c r="F452" t="s">
        <v>111</v>
      </c>
      <c r="G452">
        <v>2025</v>
      </c>
      <c r="H452">
        <v>596.30668200000002</v>
      </c>
      <c r="I452">
        <v>66098.973482999994</v>
      </c>
      <c r="J452">
        <v>793.97421187737496</v>
      </c>
      <c r="K452">
        <v>530.09639624667295</v>
      </c>
      <c r="L452">
        <v>759.2</v>
      </c>
      <c r="M452" s="45">
        <f t="shared" si="15"/>
        <v>162.89331800000002</v>
      </c>
    </row>
    <row r="453" spans="1:13" ht="15" x14ac:dyDescent="0.25">
      <c r="A453" s="45" t="str">
        <f t="shared" si="14"/>
        <v>B2 wood energyAlbania2030</v>
      </c>
      <c r="B453">
        <v>7</v>
      </c>
      <c r="C453" t="s">
        <v>3</v>
      </c>
      <c r="D453" t="s">
        <v>126</v>
      </c>
      <c r="E453" t="s">
        <v>71</v>
      </c>
      <c r="F453" t="s">
        <v>111</v>
      </c>
      <c r="G453">
        <v>2030</v>
      </c>
      <c r="H453">
        <v>587.60666600000002</v>
      </c>
      <c r="I453">
        <v>67004.539703000002</v>
      </c>
      <c r="J453">
        <v>714.09871469280301</v>
      </c>
      <c r="K453">
        <v>532.98551516415296</v>
      </c>
      <c r="L453">
        <v>753.5</v>
      </c>
      <c r="M453" s="45">
        <f t="shared" si="15"/>
        <v>165.89333399999998</v>
      </c>
    </row>
    <row r="454" spans="1:13" ht="15" x14ac:dyDescent="0.25">
      <c r="A454" s="45" t="str">
        <f t="shared" si="14"/>
        <v>B2 wood energyAustria2005</v>
      </c>
      <c r="B454">
        <v>7</v>
      </c>
      <c r="C454" t="s">
        <v>3</v>
      </c>
      <c r="D454" t="s">
        <v>127</v>
      </c>
      <c r="E454" t="s">
        <v>72</v>
      </c>
      <c r="F454" t="s">
        <v>112</v>
      </c>
      <c r="G454">
        <v>2005</v>
      </c>
      <c r="H454">
        <v>3343.0591060000002</v>
      </c>
      <c r="I454">
        <v>1078521.1933009999</v>
      </c>
      <c r="J454">
        <v>28999.746469238198</v>
      </c>
      <c r="K454">
        <v>20293.217344459201</v>
      </c>
      <c r="L454">
        <v>3851</v>
      </c>
      <c r="M454" s="45">
        <f t="shared" si="15"/>
        <v>507.94089399999984</v>
      </c>
    </row>
    <row r="455" spans="1:13" ht="15" x14ac:dyDescent="0.25">
      <c r="A455" s="45" t="str">
        <f t="shared" si="14"/>
        <v>B2 wood energyAustria2010</v>
      </c>
      <c r="B455">
        <v>7</v>
      </c>
      <c r="C455" t="s">
        <v>3</v>
      </c>
      <c r="D455" t="s">
        <v>127</v>
      </c>
      <c r="E455" t="s">
        <v>72</v>
      </c>
      <c r="F455" t="s">
        <v>112</v>
      </c>
      <c r="G455">
        <v>2010</v>
      </c>
      <c r="H455">
        <v>3343.0597579999999</v>
      </c>
      <c r="I455">
        <v>1075273.46321</v>
      </c>
      <c r="J455">
        <v>30357.048500519901</v>
      </c>
      <c r="K455">
        <v>31312.123869295101</v>
      </c>
      <c r="L455">
        <v>3857</v>
      </c>
      <c r="M455" s="45">
        <f t="shared" si="15"/>
        <v>513.94024200000013</v>
      </c>
    </row>
    <row r="456" spans="1:13" ht="15" x14ac:dyDescent="0.25">
      <c r="A456" s="45" t="str">
        <f t="shared" si="14"/>
        <v>B2 wood energyAustria2015</v>
      </c>
      <c r="B456">
        <v>7</v>
      </c>
      <c r="C456" t="s">
        <v>3</v>
      </c>
      <c r="D456" t="s">
        <v>127</v>
      </c>
      <c r="E456" t="s">
        <v>72</v>
      </c>
      <c r="F456" t="s">
        <v>112</v>
      </c>
      <c r="G456">
        <v>2015</v>
      </c>
      <c r="H456">
        <v>3343.0593159999999</v>
      </c>
      <c r="I456">
        <v>1079844.6637289999</v>
      </c>
      <c r="J456">
        <v>33160.488249693102</v>
      </c>
      <c r="K456">
        <v>32561.568267810599</v>
      </c>
      <c r="L456">
        <v>3863</v>
      </c>
      <c r="M456" s="45">
        <f t="shared" si="15"/>
        <v>519.94068400000015</v>
      </c>
    </row>
    <row r="457" spans="1:13" ht="15" x14ac:dyDescent="0.25">
      <c r="A457" s="45" t="str">
        <f t="shared" si="14"/>
        <v>B2 wood energyAustria2020</v>
      </c>
      <c r="B457">
        <v>7</v>
      </c>
      <c r="C457" t="s">
        <v>3</v>
      </c>
      <c r="D457" t="s">
        <v>127</v>
      </c>
      <c r="E457" t="s">
        <v>72</v>
      </c>
      <c r="F457" t="s">
        <v>112</v>
      </c>
      <c r="G457">
        <v>2020</v>
      </c>
      <c r="H457">
        <v>3343.0593199999998</v>
      </c>
      <c r="I457">
        <v>1093846.4817069999</v>
      </c>
      <c r="J457">
        <v>35314.882914051297</v>
      </c>
      <c r="K457">
        <v>32830.7363327157</v>
      </c>
      <c r="L457">
        <v>3869</v>
      </c>
      <c r="M457" s="45">
        <f t="shared" si="15"/>
        <v>525.94068000000016</v>
      </c>
    </row>
    <row r="458" spans="1:13" ht="15" x14ac:dyDescent="0.25">
      <c r="A458" s="45" t="str">
        <f t="shared" si="14"/>
        <v>B2 wood energyAustria2025</v>
      </c>
      <c r="B458">
        <v>7</v>
      </c>
      <c r="C458" t="s">
        <v>3</v>
      </c>
      <c r="D458" t="s">
        <v>127</v>
      </c>
      <c r="E458" t="s">
        <v>72</v>
      </c>
      <c r="F458" t="s">
        <v>112</v>
      </c>
      <c r="G458">
        <v>2025</v>
      </c>
      <c r="H458">
        <v>3343.059722</v>
      </c>
      <c r="I458">
        <v>1104268.4019319999</v>
      </c>
      <c r="J458">
        <v>36974.418980127797</v>
      </c>
      <c r="K458">
        <v>35225.9389447223</v>
      </c>
      <c r="L458">
        <v>3875</v>
      </c>
      <c r="M458" s="45">
        <f t="shared" si="15"/>
        <v>531.94027800000003</v>
      </c>
    </row>
    <row r="459" spans="1:13" ht="15" x14ac:dyDescent="0.25">
      <c r="A459" s="45" t="str">
        <f t="shared" si="14"/>
        <v>B2 wood energyAustria2030</v>
      </c>
      <c r="B459">
        <v>7</v>
      </c>
      <c r="C459" t="s">
        <v>3</v>
      </c>
      <c r="D459" t="s">
        <v>127</v>
      </c>
      <c r="E459" t="s">
        <v>72</v>
      </c>
      <c r="F459" t="s">
        <v>112</v>
      </c>
      <c r="G459">
        <v>2030</v>
      </c>
      <c r="H459">
        <v>3343.0587150000001</v>
      </c>
      <c r="I459">
        <v>1106882.2942379999</v>
      </c>
      <c r="J459">
        <v>36439.259394405803</v>
      </c>
      <c r="K459">
        <v>36258.891224794301</v>
      </c>
      <c r="L459">
        <v>3881</v>
      </c>
      <c r="M459" s="45">
        <f t="shared" si="15"/>
        <v>537.94128499999988</v>
      </c>
    </row>
    <row r="460" spans="1:13" ht="15" x14ac:dyDescent="0.25">
      <c r="A460" s="45" t="str">
        <f t="shared" si="14"/>
        <v>B2 wood energyBosnia and Herzegovina2010</v>
      </c>
      <c r="B460">
        <v>7</v>
      </c>
      <c r="C460" t="s">
        <v>3</v>
      </c>
      <c r="D460" t="s">
        <v>128</v>
      </c>
      <c r="E460" t="s">
        <v>75</v>
      </c>
      <c r="F460" t="s">
        <v>111</v>
      </c>
      <c r="G460">
        <v>2010</v>
      </c>
      <c r="H460">
        <v>1252.0020750000001</v>
      </c>
      <c r="I460">
        <v>209780.48437600001</v>
      </c>
      <c r="J460">
        <v>0</v>
      </c>
      <c r="K460">
        <v>0</v>
      </c>
      <c r="L460">
        <v>2185</v>
      </c>
      <c r="M460" s="45">
        <f t="shared" si="15"/>
        <v>932.9979249999999</v>
      </c>
    </row>
    <row r="461" spans="1:13" ht="15" x14ac:dyDescent="0.25">
      <c r="A461" s="45" t="str">
        <f t="shared" si="14"/>
        <v>B2 wood energyBosnia and Herzegovina2015</v>
      </c>
      <c r="B461">
        <v>7</v>
      </c>
      <c r="C461" t="s">
        <v>3</v>
      </c>
      <c r="D461" t="s">
        <v>128</v>
      </c>
      <c r="E461" t="s">
        <v>75</v>
      </c>
      <c r="F461" t="s">
        <v>111</v>
      </c>
      <c r="G461">
        <v>2015</v>
      </c>
      <c r="H461">
        <v>1252.001953</v>
      </c>
      <c r="I461">
        <v>209021.171875</v>
      </c>
      <c r="J461">
        <v>5356.94137180916</v>
      </c>
      <c r="K461">
        <v>5508.8042097078696</v>
      </c>
      <c r="L461">
        <v>2185</v>
      </c>
      <c r="M461" s="45">
        <f t="shared" si="15"/>
        <v>932.99804700000004</v>
      </c>
    </row>
    <row r="462" spans="1:13" ht="15" x14ac:dyDescent="0.25">
      <c r="A462" s="45" t="str">
        <f t="shared" si="14"/>
        <v>B2 wood energyBosnia and Herzegovina2020</v>
      </c>
      <c r="B462">
        <v>7</v>
      </c>
      <c r="C462" t="s">
        <v>3</v>
      </c>
      <c r="D462" t="s">
        <v>128</v>
      </c>
      <c r="E462" t="s">
        <v>75</v>
      </c>
      <c r="F462" t="s">
        <v>111</v>
      </c>
      <c r="G462">
        <v>2020</v>
      </c>
      <c r="H462">
        <v>1252.0020750000001</v>
      </c>
      <c r="I462">
        <v>209210.96875</v>
      </c>
      <c r="J462">
        <v>5508.8030133736602</v>
      </c>
      <c r="K462">
        <v>5470.8433355081197</v>
      </c>
      <c r="L462">
        <v>2185</v>
      </c>
      <c r="M462" s="45">
        <f t="shared" si="15"/>
        <v>932.9979249999999</v>
      </c>
    </row>
    <row r="463" spans="1:13" ht="15" x14ac:dyDescent="0.25">
      <c r="A463" s="45" t="str">
        <f t="shared" si="14"/>
        <v>B2 wood energyBosnia and Herzegovina2025</v>
      </c>
      <c r="B463">
        <v>7</v>
      </c>
      <c r="C463" t="s">
        <v>3</v>
      </c>
      <c r="D463" t="s">
        <v>128</v>
      </c>
      <c r="E463" t="s">
        <v>75</v>
      </c>
      <c r="F463" t="s">
        <v>111</v>
      </c>
      <c r="G463">
        <v>2025</v>
      </c>
      <c r="H463">
        <v>1252.002045</v>
      </c>
      <c r="I463">
        <v>209235.210938</v>
      </c>
      <c r="J463">
        <v>5470.8440678654097</v>
      </c>
      <c r="K463">
        <v>5465.9951110361999</v>
      </c>
      <c r="L463">
        <v>2185</v>
      </c>
      <c r="M463" s="45">
        <f t="shared" si="15"/>
        <v>932.99795500000005</v>
      </c>
    </row>
    <row r="464" spans="1:13" ht="15" x14ac:dyDescent="0.25">
      <c r="A464" s="45" t="str">
        <f t="shared" si="14"/>
        <v>B2 wood energyBosnia and Herzegovina2030</v>
      </c>
      <c r="B464">
        <v>7</v>
      </c>
      <c r="C464" t="s">
        <v>3</v>
      </c>
      <c r="D464" t="s">
        <v>128</v>
      </c>
      <c r="E464" t="s">
        <v>75</v>
      </c>
      <c r="F464" t="s">
        <v>111</v>
      </c>
      <c r="G464">
        <v>2030</v>
      </c>
      <c r="H464">
        <v>1252.001953</v>
      </c>
      <c r="I464">
        <v>209235.210938</v>
      </c>
      <c r="J464">
        <v>5465.9959142931402</v>
      </c>
      <c r="K464">
        <v>5465.9953281473199</v>
      </c>
      <c r="L464">
        <v>2185</v>
      </c>
      <c r="M464" s="45">
        <f t="shared" si="15"/>
        <v>932.99804700000004</v>
      </c>
    </row>
    <row r="465" spans="1:13" ht="15" x14ac:dyDescent="0.25">
      <c r="A465" s="45" t="str">
        <f t="shared" si="14"/>
        <v>B2 wood energyBelgium2005</v>
      </c>
      <c r="B465">
        <v>7</v>
      </c>
      <c r="C465" t="s">
        <v>3</v>
      </c>
      <c r="D465" t="s">
        <v>129</v>
      </c>
      <c r="E465" t="s">
        <v>74</v>
      </c>
      <c r="F465" t="s">
        <v>112</v>
      </c>
      <c r="G465">
        <v>2005</v>
      </c>
      <c r="H465">
        <v>666.97924999999998</v>
      </c>
      <c r="I465">
        <v>167167.64936800001</v>
      </c>
      <c r="J465">
        <v>5588.3407991424601</v>
      </c>
      <c r="K465">
        <v>4936.0614516237702</v>
      </c>
      <c r="L465">
        <v>672.6</v>
      </c>
      <c r="M465" s="45">
        <f t="shared" si="15"/>
        <v>5.6207500000000437</v>
      </c>
    </row>
    <row r="466" spans="1:13" ht="15" x14ac:dyDescent="0.25">
      <c r="A466" s="45" t="str">
        <f t="shared" si="14"/>
        <v>B2 wood energyBelgium2010</v>
      </c>
      <c r="B466">
        <v>7</v>
      </c>
      <c r="C466" t="s">
        <v>3</v>
      </c>
      <c r="D466" t="s">
        <v>129</v>
      </c>
      <c r="E466" t="s">
        <v>74</v>
      </c>
      <c r="F466" t="s">
        <v>112</v>
      </c>
      <c r="G466">
        <v>2010</v>
      </c>
      <c r="H466">
        <v>672.17942700000003</v>
      </c>
      <c r="I466">
        <v>168653.813551</v>
      </c>
      <c r="J466">
        <v>5549.27968808883</v>
      </c>
      <c r="K466">
        <v>5252.0468186281496</v>
      </c>
      <c r="L466">
        <v>677.8</v>
      </c>
      <c r="M466" s="45">
        <f t="shared" si="15"/>
        <v>5.6205729999999221</v>
      </c>
    </row>
    <row r="467" spans="1:13" ht="15" x14ac:dyDescent="0.25">
      <c r="A467" s="45" t="str">
        <f t="shared" si="14"/>
        <v>B2 wood energyBelgium2015</v>
      </c>
      <c r="B467">
        <v>7</v>
      </c>
      <c r="C467" t="s">
        <v>3</v>
      </c>
      <c r="D467" t="s">
        <v>129</v>
      </c>
      <c r="E467" t="s">
        <v>74</v>
      </c>
      <c r="F467" t="s">
        <v>112</v>
      </c>
      <c r="G467">
        <v>2015</v>
      </c>
      <c r="H467">
        <v>677.37943299999995</v>
      </c>
      <c r="I467">
        <v>170655.05407499999</v>
      </c>
      <c r="J467">
        <v>5642.4026607289998</v>
      </c>
      <c r="K467">
        <v>5242.1544292141298</v>
      </c>
      <c r="L467">
        <v>683</v>
      </c>
      <c r="M467" s="45">
        <f t="shared" si="15"/>
        <v>5.6205670000000509</v>
      </c>
    </row>
    <row r="468" spans="1:13" ht="15" x14ac:dyDescent="0.25">
      <c r="A468" s="45" t="str">
        <f t="shared" si="14"/>
        <v>B2 wood energyBelgium2020</v>
      </c>
      <c r="B468">
        <v>7</v>
      </c>
      <c r="C468" t="s">
        <v>3</v>
      </c>
      <c r="D468" t="s">
        <v>129</v>
      </c>
      <c r="E468" t="s">
        <v>74</v>
      </c>
      <c r="F468" t="s">
        <v>112</v>
      </c>
      <c r="G468">
        <v>2020</v>
      </c>
      <c r="H468">
        <v>682.57931599999995</v>
      </c>
      <c r="I468">
        <v>171759.86143399999</v>
      </c>
      <c r="J468">
        <v>5513.4565102247698</v>
      </c>
      <c r="K468">
        <v>5292.4950887513696</v>
      </c>
      <c r="L468">
        <v>688.2</v>
      </c>
      <c r="M468" s="45">
        <f t="shared" si="15"/>
        <v>5.6206840000000966</v>
      </c>
    </row>
    <row r="469" spans="1:13" ht="15" x14ac:dyDescent="0.25">
      <c r="A469" s="45" t="str">
        <f t="shared" si="14"/>
        <v>B2 wood energyBelgium2025</v>
      </c>
      <c r="B469">
        <v>7</v>
      </c>
      <c r="C469" t="s">
        <v>3</v>
      </c>
      <c r="D469" t="s">
        <v>129</v>
      </c>
      <c r="E469" t="s">
        <v>74</v>
      </c>
      <c r="F469" t="s">
        <v>112</v>
      </c>
      <c r="G469">
        <v>2025</v>
      </c>
      <c r="H469">
        <v>687.77944200000002</v>
      </c>
      <c r="I469">
        <v>172362.229964</v>
      </c>
      <c r="J469">
        <v>5411.1166464526204</v>
      </c>
      <c r="K469">
        <v>5290.64288322837</v>
      </c>
      <c r="L469">
        <v>693.4</v>
      </c>
      <c r="M469" s="45">
        <f t="shared" si="15"/>
        <v>5.62055799999996</v>
      </c>
    </row>
    <row r="470" spans="1:13" ht="15" x14ac:dyDescent="0.25">
      <c r="A470" s="45" t="str">
        <f t="shared" si="14"/>
        <v>B2 wood energyBelgium2030</v>
      </c>
      <c r="B470">
        <v>7</v>
      </c>
      <c r="C470" t="s">
        <v>3</v>
      </c>
      <c r="D470" t="s">
        <v>129</v>
      </c>
      <c r="E470" t="s">
        <v>74</v>
      </c>
      <c r="F470" t="s">
        <v>112</v>
      </c>
      <c r="G470">
        <v>2030</v>
      </c>
      <c r="H470">
        <v>692.97948799999995</v>
      </c>
      <c r="I470">
        <v>173987.32396199999</v>
      </c>
      <c r="J470">
        <v>5374.1189362412397</v>
      </c>
      <c r="K470">
        <v>5049.1001086445804</v>
      </c>
      <c r="L470">
        <v>698.6</v>
      </c>
      <c r="M470" s="45">
        <f t="shared" si="15"/>
        <v>5.6205120000000761</v>
      </c>
    </row>
    <row r="471" spans="1:13" ht="15" x14ac:dyDescent="0.25">
      <c r="A471" s="45" t="str">
        <f t="shared" si="14"/>
        <v>B2 wood energyBulgaria2005</v>
      </c>
      <c r="B471">
        <v>7</v>
      </c>
      <c r="C471" t="s">
        <v>3</v>
      </c>
      <c r="D471" t="s">
        <v>130</v>
      </c>
      <c r="E471" t="s">
        <v>76</v>
      </c>
      <c r="F471" t="s">
        <v>111</v>
      </c>
      <c r="G471">
        <v>2005</v>
      </c>
      <c r="H471">
        <v>2560.8745050000002</v>
      </c>
      <c r="I471">
        <v>377166.41632399999</v>
      </c>
      <c r="J471">
        <v>10945.0240137081</v>
      </c>
      <c r="K471">
        <v>8448.0887175416192</v>
      </c>
      <c r="L471">
        <v>3651</v>
      </c>
      <c r="M471" s="45">
        <f t="shared" si="15"/>
        <v>1090.1254949999998</v>
      </c>
    </row>
    <row r="472" spans="1:13" ht="15" x14ac:dyDescent="0.25">
      <c r="A472" s="45" t="str">
        <f t="shared" si="14"/>
        <v>B2 wood energyBulgaria2010</v>
      </c>
      <c r="B472">
        <v>7</v>
      </c>
      <c r="C472" t="s">
        <v>3</v>
      </c>
      <c r="D472" t="s">
        <v>130</v>
      </c>
      <c r="E472" t="s">
        <v>76</v>
      </c>
      <c r="F472" t="s">
        <v>111</v>
      </c>
      <c r="G472">
        <v>2010</v>
      </c>
      <c r="H472">
        <v>2863.8744360000001</v>
      </c>
      <c r="I472">
        <v>391529.52835500002</v>
      </c>
      <c r="J472">
        <v>12337.198506939299</v>
      </c>
      <c r="K472">
        <v>9464.5761591165101</v>
      </c>
      <c r="L472">
        <v>3927</v>
      </c>
      <c r="M472" s="45">
        <f t="shared" si="15"/>
        <v>1063.1255639999999</v>
      </c>
    </row>
    <row r="473" spans="1:13" ht="15" x14ac:dyDescent="0.25">
      <c r="A473" s="45" t="str">
        <f t="shared" si="14"/>
        <v>B2 wood energyBulgaria2015</v>
      </c>
      <c r="B473">
        <v>7</v>
      </c>
      <c r="C473" t="s">
        <v>3</v>
      </c>
      <c r="D473" t="s">
        <v>130</v>
      </c>
      <c r="E473" t="s">
        <v>76</v>
      </c>
      <c r="F473" t="s">
        <v>111</v>
      </c>
      <c r="G473">
        <v>2015</v>
      </c>
      <c r="H473">
        <v>3166.8742339999999</v>
      </c>
      <c r="I473">
        <v>412323.99691300001</v>
      </c>
      <c r="J473">
        <v>13708.209285395</v>
      </c>
      <c r="K473">
        <v>9549.3154735680691</v>
      </c>
      <c r="L473">
        <v>4203</v>
      </c>
      <c r="M473" s="45">
        <f t="shared" si="15"/>
        <v>1036.1257660000001</v>
      </c>
    </row>
    <row r="474" spans="1:13" ht="15" x14ac:dyDescent="0.25">
      <c r="A474" s="45" t="str">
        <f t="shared" si="14"/>
        <v>B2 wood energyBulgaria2020</v>
      </c>
      <c r="B474">
        <v>7</v>
      </c>
      <c r="C474" t="s">
        <v>3</v>
      </c>
      <c r="D474" t="s">
        <v>130</v>
      </c>
      <c r="E474" t="s">
        <v>76</v>
      </c>
      <c r="F474" t="s">
        <v>111</v>
      </c>
      <c r="G474">
        <v>2020</v>
      </c>
      <c r="H474">
        <v>3469.8746040000001</v>
      </c>
      <c r="I474">
        <v>439839.77677</v>
      </c>
      <c r="J474">
        <v>15136.513704672299</v>
      </c>
      <c r="K474">
        <v>9633.3579627187391</v>
      </c>
      <c r="L474">
        <v>4479</v>
      </c>
      <c r="M474" s="45">
        <f t="shared" si="15"/>
        <v>1009.1253959999999</v>
      </c>
    </row>
    <row r="475" spans="1:13" ht="15" x14ac:dyDescent="0.25">
      <c r="A475" s="45" t="str">
        <f t="shared" si="14"/>
        <v>B2 wood energyBulgaria2025</v>
      </c>
      <c r="B475">
        <v>7</v>
      </c>
      <c r="C475" t="s">
        <v>3</v>
      </c>
      <c r="D475" t="s">
        <v>130</v>
      </c>
      <c r="E475" t="s">
        <v>76</v>
      </c>
      <c r="F475" t="s">
        <v>111</v>
      </c>
      <c r="G475">
        <v>2025</v>
      </c>
      <c r="H475">
        <v>3469.8740640000001</v>
      </c>
      <c r="I475">
        <v>467741.24815200001</v>
      </c>
      <c r="J475">
        <v>15232.333173024799</v>
      </c>
      <c r="K475">
        <v>9652.0392810968897</v>
      </c>
      <c r="L475">
        <v>4479</v>
      </c>
      <c r="M475" s="45">
        <f t="shared" si="15"/>
        <v>1009.1259359999999</v>
      </c>
    </row>
    <row r="476" spans="1:13" ht="15" x14ac:dyDescent="0.25">
      <c r="A476" s="45" t="str">
        <f t="shared" si="14"/>
        <v>B2 wood energyBulgaria2030</v>
      </c>
      <c r="B476">
        <v>7</v>
      </c>
      <c r="C476" t="s">
        <v>3</v>
      </c>
      <c r="D476" t="s">
        <v>130</v>
      </c>
      <c r="E476" t="s">
        <v>76</v>
      </c>
      <c r="F476" t="s">
        <v>111</v>
      </c>
      <c r="G476">
        <v>2030</v>
      </c>
      <c r="H476">
        <v>3469.8741789999999</v>
      </c>
      <c r="I476">
        <v>499065.38296700001</v>
      </c>
      <c r="J476">
        <v>15231.2508353509</v>
      </c>
      <c r="K476">
        <v>8966.4238772727294</v>
      </c>
      <c r="L476">
        <v>4479</v>
      </c>
      <c r="M476" s="45">
        <f t="shared" si="15"/>
        <v>1009.1258210000001</v>
      </c>
    </row>
    <row r="477" spans="1:13" ht="15" x14ac:dyDescent="0.25">
      <c r="A477" s="45" t="str">
        <f t="shared" si="14"/>
        <v>B2 wood energyBelarus2005</v>
      </c>
      <c r="B477">
        <v>7</v>
      </c>
      <c r="C477" t="s">
        <v>3</v>
      </c>
      <c r="D477" t="s">
        <v>131</v>
      </c>
      <c r="E477" t="s">
        <v>73</v>
      </c>
      <c r="F477" t="s">
        <v>113</v>
      </c>
      <c r="G477">
        <v>2005</v>
      </c>
      <c r="H477">
        <v>6375.8865649999998</v>
      </c>
      <c r="I477">
        <v>1258892.2850889999</v>
      </c>
      <c r="J477">
        <v>40103.576526148398</v>
      </c>
      <c r="K477">
        <v>9966.1819476506007</v>
      </c>
      <c r="L477">
        <v>8436</v>
      </c>
      <c r="M477" s="45">
        <f t="shared" si="15"/>
        <v>2060.1134350000002</v>
      </c>
    </row>
    <row r="478" spans="1:13" ht="15" x14ac:dyDescent="0.25">
      <c r="A478" s="45" t="str">
        <f t="shared" si="14"/>
        <v>B2 wood energyBelarus2010</v>
      </c>
      <c r="B478">
        <v>7</v>
      </c>
      <c r="C478" t="s">
        <v>3</v>
      </c>
      <c r="D478" t="s">
        <v>131</v>
      </c>
      <c r="E478" t="s">
        <v>73</v>
      </c>
      <c r="F478" t="s">
        <v>113</v>
      </c>
      <c r="G478">
        <v>2010</v>
      </c>
      <c r="H478">
        <v>6440.886837</v>
      </c>
      <c r="I478">
        <v>1367282.1202459999</v>
      </c>
      <c r="J478">
        <v>37646.1823302673</v>
      </c>
      <c r="K478">
        <v>15968.2155852656</v>
      </c>
      <c r="L478">
        <v>8600</v>
      </c>
      <c r="M478" s="45">
        <f t="shared" si="15"/>
        <v>2159.113163</v>
      </c>
    </row>
    <row r="479" spans="1:13" ht="15" x14ac:dyDescent="0.25">
      <c r="A479" s="45" t="str">
        <f t="shared" si="14"/>
        <v>B2 wood energyBelarus2015</v>
      </c>
      <c r="B479">
        <v>7</v>
      </c>
      <c r="C479" t="s">
        <v>3</v>
      </c>
      <c r="D479" t="s">
        <v>131</v>
      </c>
      <c r="E479" t="s">
        <v>73</v>
      </c>
      <c r="F479" t="s">
        <v>113</v>
      </c>
      <c r="G479">
        <v>2015</v>
      </c>
      <c r="H479">
        <v>6505.8864629999998</v>
      </c>
      <c r="I479">
        <v>1469720.346251</v>
      </c>
      <c r="J479">
        <v>37102.504911773904</v>
      </c>
      <c r="K479">
        <v>16614.859903871798</v>
      </c>
      <c r="L479">
        <v>8764</v>
      </c>
      <c r="M479" s="45">
        <f t="shared" si="15"/>
        <v>2258.1135370000002</v>
      </c>
    </row>
    <row r="480" spans="1:13" ht="15" x14ac:dyDescent="0.25">
      <c r="A480" s="45" t="str">
        <f t="shared" si="14"/>
        <v>B2 wood energyBelarus2020</v>
      </c>
      <c r="B480">
        <v>7</v>
      </c>
      <c r="C480" t="s">
        <v>3</v>
      </c>
      <c r="D480" t="s">
        <v>131</v>
      </c>
      <c r="E480" t="s">
        <v>73</v>
      </c>
      <c r="F480" t="s">
        <v>113</v>
      </c>
      <c r="G480">
        <v>2020</v>
      </c>
      <c r="H480">
        <v>6570.8865649999998</v>
      </c>
      <c r="I480">
        <v>1564944.3081159999</v>
      </c>
      <c r="J480">
        <v>37578.6306491469</v>
      </c>
      <c r="K480">
        <v>18533.838519077199</v>
      </c>
      <c r="L480">
        <v>8928</v>
      </c>
      <c r="M480" s="45">
        <f t="shared" si="15"/>
        <v>2357.1134350000002</v>
      </c>
    </row>
    <row r="481" spans="1:13" ht="15" x14ac:dyDescent="0.25">
      <c r="A481" s="45" t="str">
        <f t="shared" si="14"/>
        <v>B2 wood energyBelarus2025</v>
      </c>
      <c r="B481">
        <v>7</v>
      </c>
      <c r="C481" t="s">
        <v>3</v>
      </c>
      <c r="D481" t="s">
        <v>131</v>
      </c>
      <c r="E481" t="s">
        <v>73</v>
      </c>
      <c r="F481" t="s">
        <v>113</v>
      </c>
      <c r="G481">
        <v>2025</v>
      </c>
      <c r="H481">
        <v>6635.8862209999998</v>
      </c>
      <c r="I481">
        <v>1621430.500368</v>
      </c>
      <c r="J481">
        <v>37251.545864630098</v>
      </c>
      <c r="K481">
        <v>25954.307093852702</v>
      </c>
      <c r="L481">
        <v>9092</v>
      </c>
      <c r="M481" s="45">
        <f t="shared" si="15"/>
        <v>2456.1137790000002</v>
      </c>
    </row>
    <row r="482" spans="1:13" ht="15" x14ac:dyDescent="0.25">
      <c r="A482" s="45" t="str">
        <f t="shared" si="14"/>
        <v>B2 wood energyBelarus2030</v>
      </c>
      <c r="B482">
        <v>7</v>
      </c>
      <c r="C482" t="s">
        <v>3</v>
      </c>
      <c r="D482" t="s">
        <v>131</v>
      </c>
      <c r="E482" t="s">
        <v>73</v>
      </c>
      <c r="F482" t="s">
        <v>113</v>
      </c>
      <c r="G482">
        <v>2030</v>
      </c>
      <c r="H482">
        <v>6700.8862680000002</v>
      </c>
      <c r="I482">
        <v>1650678.824577</v>
      </c>
      <c r="J482">
        <v>36548.510664152403</v>
      </c>
      <c r="K482">
        <v>30698.8457572316</v>
      </c>
      <c r="L482">
        <v>9256</v>
      </c>
      <c r="M482" s="45">
        <f t="shared" si="15"/>
        <v>2555.1137319999998</v>
      </c>
    </row>
    <row r="483" spans="1:13" ht="15" x14ac:dyDescent="0.25">
      <c r="A483" s="45" t="str">
        <f t="shared" si="14"/>
        <v>B2 wood energySwitzerland2005</v>
      </c>
      <c r="B483">
        <v>7</v>
      </c>
      <c r="C483" t="s">
        <v>3</v>
      </c>
      <c r="D483" t="s">
        <v>132</v>
      </c>
      <c r="E483" t="s">
        <v>106</v>
      </c>
      <c r="F483" t="s">
        <v>112</v>
      </c>
      <c r="G483">
        <v>2005</v>
      </c>
      <c r="H483">
        <v>1177.9875050000001</v>
      </c>
      <c r="I483">
        <v>439425.56926000002</v>
      </c>
      <c r="J483">
        <v>10560.9408437767</v>
      </c>
      <c r="K483">
        <v>6708.4453960465098</v>
      </c>
      <c r="L483">
        <v>1217</v>
      </c>
      <c r="M483" s="45">
        <f t="shared" si="15"/>
        <v>39.012494999999944</v>
      </c>
    </row>
    <row r="484" spans="1:13" ht="15" x14ac:dyDescent="0.25">
      <c r="A484" s="45" t="str">
        <f t="shared" si="14"/>
        <v>B2 wood energySwitzerland2010</v>
      </c>
      <c r="B484">
        <v>7</v>
      </c>
      <c r="C484" t="s">
        <v>3</v>
      </c>
      <c r="D484" t="s">
        <v>132</v>
      </c>
      <c r="E484" t="s">
        <v>106</v>
      </c>
      <c r="F484" t="s">
        <v>112</v>
      </c>
      <c r="G484">
        <v>2010</v>
      </c>
      <c r="H484">
        <v>1199.987341</v>
      </c>
      <c r="I484">
        <v>461911.69958999997</v>
      </c>
      <c r="J484">
        <v>11229.6660981736</v>
      </c>
      <c r="K484">
        <v>6732.4400355813996</v>
      </c>
      <c r="L484">
        <v>1240</v>
      </c>
      <c r="M484" s="45">
        <f t="shared" si="15"/>
        <v>40.012658999999985</v>
      </c>
    </row>
    <row r="485" spans="1:13" ht="15" x14ac:dyDescent="0.25">
      <c r="A485" s="45" t="str">
        <f t="shared" si="14"/>
        <v>B2 wood energySwitzerland2015</v>
      </c>
      <c r="B485">
        <v>7</v>
      </c>
      <c r="C485" t="s">
        <v>3</v>
      </c>
      <c r="D485" t="s">
        <v>132</v>
      </c>
      <c r="E485" t="s">
        <v>106</v>
      </c>
      <c r="F485" t="s">
        <v>112</v>
      </c>
      <c r="G485">
        <v>2015</v>
      </c>
      <c r="H485">
        <v>1208.987147</v>
      </c>
      <c r="I485">
        <v>487216.20009300002</v>
      </c>
      <c r="J485">
        <v>11647.0666474016</v>
      </c>
      <c r="K485">
        <v>6586.1667241860496</v>
      </c>
      <c r="L485">
        <v>1263</v>
      </c>
      <c r="M485" s="45">
        <f t="shared" si="15"/>
        <v>54.01285299999995</v>
      </c>
    </row>
    <row r="486" spans="1:13" ht="15" x14ac:dyDescent="0.25">
      <c r="A486" s="45" t="str">
        <f t="shared" si="14"/>
        <v>B2 wood energySwitzerland2020</v>
      </c>
      <c r="B486">
        <v>7</v>
      </c>
      <c r="C486" t="s">
        <v>3</v>
      </c>
      <c r="D486" t="s">
        <v>132</v>
      </c>
      <c r="E486" t="s">
        <v>106</v>
      </c>
      <c r="F486" t="s">
        <v>112</v>
      </c>
      <c r="G486">
        <v>2020</v>
      </c>
      <c r="H486">
        <v>1217.9872820000001</v>
      </c>
      <c r="I486">
        <v>513267.53287499998</v>
      </c>
      <c r="J486">
        <v>11909.2236131808</v>
      </c>
      <c r="K486">
        <v>6698.95715232558</v>
      </c>
      <c r="L486">
        <v>1286</v>
      </c>
      <c r="M486" s="45">
        <f t="shared" si="15"/>
        <v>68.01271799999995</v>
      </c>
    </row>
    <row r="487" spans="1:13" ht="15" x14ac:dyDescent="0.25">
      <c r="A487" s="45" t="str">
        <f t="shared" si="14"/>
        <v>B2 wood energySwitzerland2025</v>
      </c>
      <c r="B487">
        <v>7</v>
      </c>
      <c r="C487" t="s">
        <v>3</v>
      </c>
      <c r="D487" t="s">
        <v>132</v>
      </c>
      <c r="E487" t="s">
        <v>106</v>
      </c>
      <c r="F487" t="s">
        <v>112</v>
      </c>
      <c r="G487">
        <v>2025</v>
      </c>
      <c r="H487">
        <v>1226.987204</v>
      </c>
      <c r="I487">
        <v>538736.696322</v>
      </c>
      <c r="J487">
        <v>12371.278147675999</v>
      </c>
      <c r="K487">
        <v>7277.4457290697701</v>
      </c>
      <c r="L487">
        <v>1309</v>
      </c>
      <c r="M487" s="45">
        <f t="shared" si="15"/>
        <v>82.01279599999998</v>
      </c>
    </row>
    <row r="488" spans="1:13" ht="15" x14ac:dyDescent="0.25">
      <c r="A488" s="45" t="str">
        <f t="shared" si="14"/>
        <v>B2 wood energySwitzerland2030</v>
      </c>
      <c r="B488">
        <v>7</v>
      </c>
      <c r="C488" t="s">
        <v>3</v>
      </c>
      <c r="D488" t="s">
        <v>132</v>
      </c>
      <c r="E488" t="s">
        <v>106</v>
      </c>
      <c r="F488" t="s">
        <v>112</v>
      </c>
      <c r="G488">
        <v>2030</v>
      </c>
      <c r="H488">
        <v>1235.987306</v>
      </c>
      <c r="I488">
        <v>562435.24560599995</v>
      </c>
      <c r="J488">
        <v>12928.439979250799</v>
      </c>
      <c r="K488">
        <v>8188.7301025581401</v>
      </c>
      <c r="L488">
        <v>1332</v>
      </c>
      <c r="M488" s="45">
        <f t="shared" si="15"/>
        <v>96.01269400000001</v>
      </c>
    </row>
    <row r="489" spans="1:13" ht="15" x14ac:dyDescent="0.25">
      <c r="A489" s="45" t="str">
        <f t="shared" si="14"/>
        <v>B2 wood energyCyprus2010</v>
      </c>
      <c r="B489">
        <v>7</v>
      </c>
      <c r="C489" t="s">
        <v>3</v>
      </c>
      <c r="D489" t="s">
        <v>133</v>
      </c>
      <c r="E489" t="s">
        <v>78</v>
      </c>
      <c r="F489" t="s">
        <v>111</v>
      </c>
      <c r="G489">
        <v>2010</v>
      </c>
      <c r="H489">
        <v>41.398997999999999</v>
      </c>
      <c r="I489">
        <v>3310.6389159999999</v>
      </c>
      <c r="J489">
        <v>0</v>
      </c>
      <c r="K489">
        <v>0</v>
      </c>
      <c r="L489">
        <v>173.18199999999999</v>
      </c>
      <c r="M489" s="45">
        <f t="shared" si="15"/>
        <v>131.78300199999998</v>
      </c>
    </row>
    <row r="490" spans="1:13" ht="15" x14ac:dyDescent="0.25">
      <c r="A490" s="45" t="str">
        <f t="shared" si="14"/>
        <v>B2 wood energyCyprus2015</v>
      </c>
      <c r="B490">
        <v>7</v>
      </c>
      <c r="C490" t="s">
        <v>3</v>
      </c>
      <c r="D490" t="s">
        <v>133</v>
      </c>
      <c r="E490" t="s">
        <v>78</v>
      </c>
      <c r="F490" t="s">
        <v>111</v>
      </c>
      <c r="G490">
        <v>2015</v>
      </c>
      <c r="H490">
        <v>41.399002000000003</v>
      </c>
      <c r="I490">
        <v>3405.48999</v>
      </c>
      <c r="J490">
        <v>37.468829144132002</v>
      </c>
      <c r="K490">
        <v>18.4986356818182</v>
      </c>
      <c r="L490">
        <v>173.51299999999998</v>
      </c>
      <c r="M490" s="45">
        <f t="shared" si="15"/>
        <v>132.11399799999998</v>
      </c>
    </row>
    <row r="491" spans="1:13" ht="15" x14ac:dyDescent="0.25">
      <c r="A491" s="45" t="str">
        <f t="shared" si="14"/>
        <v>B2 wood energyCyprus2020</v>
      </c>
      <c r="B491">
        <v>7</v>
      </c>
      <c r="C491" t="s">
        <v>3</v>
      </c>
      <c r="D491" t="s">
        <v>133</v>
      </c>
      <c r="E491" t="s">
        <v>78</v>
      </c>
      <c r="F491" t="s">
        <v>111</v>
      </c>
      <c r="G491">
        <v>2020</v>
      </c>
      <c r="H491">
        <v>41.399002000000003</v>
      </c>
      <c r="I491">
        <v>3471.9128420000002</v>
      </c>
      <c r="J491">
        <v>32.726159475011997</v>
      </c>
      <c r="K491">
        <v>19.441590681818202</v>
      </c>
      <c r="L491">
        <v>173.84399999999997</v>
      </c>
      <c r="M491" s="45">
        <f t="shared" si="15"/>
        <v>132.44499799999997</v>
      </c>
    </row>
    <row r="492" spans="1:13" ht="15" x14ac:dyDescent="0.25">
      <c r="A492" s="45" t="str">
        <f t="shared" si="14"/>
        <v>B2 wood energyCyprus2025</v>
      </c>
      <c r="B492">
        <v>7</v>
      </c>
      <c r="C492" t="s">
        <v>3</v>
      </c>
      <c r="D492" t="s">
        <v>133</v>
      </c>
      <c r="E492" t="s">
        <v>78</v>
      </c>
      <c r="F492" t="s">
        <v>111</v>
      </c>
      <c r="G492">
        <v>2025</v>
      </c>
      <c r="H492">
        <v>41.398997999999999</v>
      </c>
      <c r="I492">
        <v>3517.7858890000002</v>
      </c>
      <c r="J492">
        <v>29.405045895432</v>
      </c>
      <c r="K492">
        <v>20.230454545454499</v>
      </c>
      <c r="L492">
        <v>174.17500000000001</v>
      </c>
      <c r="M492" s="45">
        <f t="shared" si="15"/>
        <v>132.77600200000001</v>
      </c>
    </row>
    <row r="493" spans="1:13" ht="15" x14ac:dyDescent="0.25">
      <c r="A493" s="45" t="str">
        <f t="shared" si="14"/>
        <v>B2 wood energyCyprus2030</v>
      </c>
      <c r="B493">
        <v>7</v>
      </c>
      <c r="C493" t="s">
        <v>3</v>
      </c>
      <c r="D493" t="s">
        <v>133</v>
      </c>
      <c r="E493" t="s">
        <v>78</v>
      </c>
      <c r="F493" t="s">
        <v>111</v>
      </c>
      <c r="G493">
        <v>2030</v>
      </c>
      <c r="H493">
        <v>41.398997999999999</v>
      </c>
      <c r="I493">
        <v>3551.3933109999998</v>
      </c>
      <c r="J493">
        <v>27.111500007234</v>
      </c>
      <c r="K493">
        <v>20.3899990909091</v>
      </c>
      <c r="L493">
        <v>174.50599999999994</v>
      </c>
      <c r="M493" s="45">
        <f t="shared" si="15"/>
        <v>133.10700199999994</v>
      </c>
    </row>
    <row r="494" spans="1:13" ht="15" x14ac:dyDescent="0.25">
      <c r="A494" s="45" t="str">
        <f t="shared" si="14"/>
        <v>B2 wood energyCzech Republic2005</v>
      </c>
      <c r="B494">
        <v>7</v>
      </c>
      <c r="C494" t="s">
        <v>3</v>
      </c>
      <c r="D494" t="s">
        <v>134</v>
      </c>
      <c r="E494" t="s">
        <v>79</v>
      </c>
      <c r="F494" t="s">
        <v>113</v>
      </c>
      <c r="G494">
        <v>2005</v>
      </c>
      <c r="H494">
        <v>2518.1030270000001</v>
      </c>
      <c r="I494">
        <v>844615.095233</v>
      </c>
      <c r="J494">
        <v>0</v>
      </c>
      <c r="K494">
        <v>0</v>
      </c>
      <c r="L494">
        <v>2647</v>
      </c>
      <c r="M494" s="45">
        <f t="shared" si="15"/>
        <v>128.89697299999989</v>
      </c>
    </row>
    <row r="495" spans="1:13" ht="15" x14ac:dyDescent="0.25">
      <c r="A495" s="45" t="str">
        <f t="shared" si="14"/>
        <v>B2 wood energyCzech Republic2010</v>
      </c>
      <c r="B495">
        <v>7</v>
      </c>
      <c r="C495" t="s">
        <v>3</v>
      </c>
      <c r="D495" t="s">
        <v>134</v>
      </c>
      <c r="E495" t="s">
        <v>79</v>
      </c>
      <c r="F495" t="s">
        <v>113</v>
      </c>
      <c r="G495">
        <v>2010</v>
      </c>
      <c r="H495">
        <v>2475.1028249999999</v>
      </c>
      <c r="I495">
        <v>837935.88882400002</v>
      </c>
      <c r="J495">
        <v>19473.123586577902</v>
      </c>
      <c r="K495">
        <v>20808.964368444402</v>
      </c>
      <c r="L495">
        <v>2657</v>
      </c>
      <c r="M495" s="45">
        <f t="shared" si="15"/>
        <v>181.89717500000006</v>
      </c>
    </row>
    <row r="496" spans="1:13" ht="15" x14ac:dyDescent="0.25">
      <c r="A496" s="45" t="str">
        <f t="shared" si="14"/>
        <v>B2 wood energyCzech Republic2015</v>
      </c>
      <c r="B496">
        <v>7</v>
      </c>
      <c r="C496" t="s">
        <v>3</v>
      </c>
      <c r="D496" t="s">
        <v>134</v>
      </c>
      <c r="E496" t="s">
        <v>79</v>
      </c>
      <c r="F496" t="s">
        <v>113</v>
      </c>
      <c r="G496">
        <v>2015</v>
      </c>
      <c r="H496">
        <v>2432.1028030000002</v>
      </c>
      <c r="I496">
        <v>826030.34215399995</v>
      </c>
      <c r="J496">
        <v>20043.9412973658</v>
      </c>
      <c r="K496">
        <v>22425.050132222201</v>
      </c>
      <c r="L496">
        <v>2667</v>
      </c>
      <c r="M496" s="45">
        <f t="shared" si="15"/>
        <v>234.89719699999978</v>
      </c>
    </row>
    <row r="497" spans="1:13" ht="15" x14ac:dyDescent="0.25">
      <c r="A497" s="45" t="str">
        <f t="shared" si="14"/>
        <v>B2 wood energyCzech Republic2020</v>
      </c>
      <c r="B497">
        <v>7</v>
      </c>
      <c r="C497" t="s">
        <v>3</v>
      </c>
      <c r="D497" t="s">
        <v>134</v>
      </c>
      <c r="E497" t="s">
        <v>79</v>
      </c>
      <c r="F497" t="s">
        <v>113</v>
      </c>
      <c r="G497">
        <v>2020</v>
      </c>
      <c r="H497">
        <v>2389.1030890000002</v>
      </c>
      <c r="I497">
        <v>810879.14341899997</v>
      </c>
      <c r="J497">
        <v>20347.462158636201</v>
      </c>
      <c r="K497">
        <v>23377.701491333301</v>
      </c>
      <c r="L497">
        <v>2677</v>
      </c>
      <c r="M497" s="45">
        <f t="shared" si="15"/>
        <v>287.89691099999982</v>
      </c>
    </row>
    <row r="498" spans="1:13" ht="15" x14ac:dyDescent="0.25">
      <c r="A498" s="45" t="str">
        <f t="shared" si="14"/>
        <v>B2 wood energyCzech Republic2025</v>
      </c>
      <c r="B498">
        <v>7</v>
      </c>
      <c r="C498" t="s">
        <v>3</v>
      </c>
      <c r="D498" t="s">
        <v>134</v>
      </c>
      <c r="E498" t="s">
        <v>79</v>
      </c>
      <c r="F498" t="s">
        <v>113</v>
      </c>
      <c r="G498">
        <v>2025</v>
      </c>
      <c r="H498">
        <v>2346.1029229999999</v>
      </c>
      <c r="I498">
        <v>795649.05177799996</v>
      </c>
      <c r="J498">
        <v>20490.850870887502</v>
      </c>
      <c r="K498">
        <v>23536.868656666698</v>
      </c>
      <c r="L498">
        <v>2687</v>
      </c>
      <c r="M498" s="45">
        <f t="shared" si="15"/>
        <v>340.89707700000008</v>
      </c>
    </row>
    <row r="499" spans="1:13" ht="15" x14ac:dyDescent="0.25">
      <c r="A499" s="45" t="str">
        <f t="shared" si="14"/>
        <v>B2 wood energyCzech Republic2030</v>
      </c>
      <c r="B499">
        <v>7</v>
      </c>
      <c r="C499" t="s">
        <v>3</v>
      </c>
      <c r="D499" t="s">
        <v>134</v>
      </c>
      <c r="E499" t="s">
        <v>79</v>
      </c>
      <c r="F499" t="s">
        <v>113</v>
      </c>
      <c r="G499">
        <v>2030</v>
      </c>
      <c r="H499">
        <v>2303.1030000000001</v>
      </c>
      <c r="I499">
        <v>787059.71434299997</v>
      </c>
      <c r="J499">
        <v>20484.911206878201</v>
      </c>
      <c r="K499">
        <v>22202.778343555601</v>
      </c>
      <c r="L499">
        <v>2697</v>
      </c>
      <c r="M499" s="45">
        <f t="shared" si="15"/>
        <v>393.89699999999993</v>
      </c>
    </row>
    <row r="500" spans="1:13" ht="15" x14ac:dyDescent="0.25">
      <c r="A500" s="45" t="str">
        <f t="shared" si="14"/>
        <v>B2 wood energyGermany2005</v>
      </c>
      <c r="B500">
        <v>7</v>
      </c>
      <c r="C500" t="s">
        <v>3</v>
      </c>
      <c r="D500" t="s">
        <v>135</v>
      </c>
      <c r="E500" t="s">
        <v>84</v>
      </c>
      <c r="F500" t="s">
        <v>112</v>
      </c>
      <c r="G500">
        <v>2005</v>
      </c>
      <c r="H500">
        <v>10568.135316</v>
      </c>
      <c r="I500">
        <v>3500920.1992199998</v>
      </c>
      <c r="J500">
        <v>111967.82562144</v>
      </c>
      <c r="K500">
        <v>85540.247589499995</v>
      </c>
      <c r="L500">
        <v>11076</v>
      </c>
      <c r="M500" s="45">
        <f t="shared" si="15"/>
        <v>507.86468400000012</v>
      </c>
    </row>
    <row r="501" spans="1:13" ht="15" x14ac:dyDescent="0.25">
      <c r="A501" s="45" t="str">
        <f t="shared" si="14"/>
        <v>B2 wood energyGermany2010</v>
      </c>
      <c r="B501">
        <v>7</v>
      </c>
      <c r="C501" t="s">
        <v>3</v>
      </c>
      <c r="D501" t="s">
        <v>135</v>
      </c>
      <c r="E501" t="s">
        <v>84</v>
      </c>
      <c r="F501" t="s">
        <v>112</v>
      </c>
      <c r="G501">
        <v>2010</v>
      </c>
      <c r="H501">
        <v>10568.134017</v>
      </c>
      <c r="I501">
        <v>3627208.6484380001</v>
      </c>
      <c r="J501">
        <v>115576.66609224401</v>
      </c>
      <c r="K501">
        <v>90318.975952249995</v>
      </c>
      <c r="L501">
        <v>11076</v>
      </c>
      <c r="M501" s="45">
        <f t="shared" si="15"/>
        <v>507.86598299999969</v>
      </c>
    </row>
    <row r="502" spans="1:13" ht="15" x14ac:dyDescent="0.25">
      <c r="A502" s="45" t="str">
        <f t="shared" si="14"/>
        <v>B2 wood energyGermany2015</v>
      </c>
      <c r="B502">
        <v>7</v>
      </c>
      <c r="C502" t="s">
        <v>3</v>
      </c>
      <c r="D502" t="s">
        <v>135</v>
      </c>
      <c r="E502" t="s">
        <v>84</v>
      </c>
      <c r="F502" t="s">
        <v>112</v>
      </c>
      <c r="G502">
        <v>2015</v>
      </c>
      <c r="H502">
        <v>10568.135254000001</v>
      </c>
      <c r="I502">
        <v>3754260.0937509998</v>
      </c>
      <c r="J502">
        <v>117978.782065316</v>
      </c>
      <c r="K502">
        <v>92568.496368749999</v>
      </c>
      <c r="L502">
        <v>11076</v>
      </c>
      <c r="M502" s="45">
        <f t="shared" si="15"/>
        <v>507.86474599999929</v>
      </c>
    </row>
    <row r="503" spans="1:13" ht="15" x14ac:dyDescent="0.25">
      <c r="A503" s="45" t="str">
        <f t="shared" si="14"/>
        <v>B2 wood energyGermany2020</v>
      </c>
      <c r="B503">
        <v>7</v>
      </c>
      <c r="C503" t="s">
        <v>3</v>
      </c>
      <c r="D503" t="s">
        <v>135</v>
      </c>
      <c r="E503" t="s">
        <v>84</v>
      </c>
      <c r="F503" t="s">
        <v>112</v>
      </c>
      <c r="G503">
        <v>2020</v>
      </c>
      <c r="H503">
        <v>10568.13501</v>
      </c>
      <c r="I503">
        <v>3858282.9296889999</v>
      </c>
      <c r="J503">
        <v>118527.662430941</v>
      </c>
      <c r="K503">
        <v>97723.098205999995</v>
      </c>
      <c r="L503">
        <v>11076</v>
      </c>
      <c r="M503" s="45">
        <f t="shared" si="15"/>
        <v>507.86499000000003</v>
      </c>
    </row>
    <row r="504" spans="1:13" ht="15" x14ac:dyDescent="0.25">
      <c r="A504" s="45" t="str">
        <f t="shared" si="14"/>
        <v>B2 wood energyGermany2025</v>
      </c>
      <c r="B504">
        <v>7</v>
      </c>
      <c r="C504" t="s">
        <v>3</v>
      </c>
      <c r="D504" t="s">
        <v>135</v>
      </c>
      <c r="E504" t="s">
        <v>84</v>
      </c>
      <c r="F504" t="s">
        <v>112</v>
      </c>
      <c r="G504">
        <v>2025</v>
      </c>
      <c r="H504">
        <v>10568.131896000001</v>
      </c>
      <c r="I504">
        <v>3929239.5117190001</v>
      </c>
      <c r="J504">
        <v>119876.65798128</v>
      </c>
      <c r="K504">
        <v>105685.3427125</v>
      </c>
      <c r="L504">
        <v>11076</v>
      </c>
      <c r="M504" s="45">
        <f t="shared" si="15"/>
        <v>507.86810399999922</v>
      </c>
    </row>
    <row r="505" spans="1:13" ht="15" x14ac:dyDescent="0.25">
      <c r="A505" s="45" t="str">
        <f t="shared" si="14"/>
        <v>B2 wood energyGermany2030</v>
      </c>
      <c r="B505">
        <v>7</v>
      </c>
      <c r="C505" t="s">
        <v>3</v>
      </c>
      <c r="D505" t="s">
        <v>135</v>
      </c>
      <c r="E505" t="s">
        <v>84</v>
      </c>
      <c r="F505" t="s">
        <v>112</v>
      </c>
      <c r="G505">
        <v>2030</v>
      </c>
      <c r="H505">
        <v>10568.133851000001</v>
      </c>
      <c r="I505">
        <v>4028520.8593759998</v>
      </c>
      <c r="J505">
        <v>121008.854952533</v>
      </c>
      <c r="K505">
        <v>101152.5845335</v>
      </c>
      <c r="L505">
        <v>11076</v>
      </c>
      <c r="M505" s="45">
        <f t="shared" si="15"/>
        <v>507.8661489999995</v>
      </c>
    </row>
    <row r="506" spans="1:13" ht="15" x14ac:dyDescent="0.25">
      <c r="A506" s="45" t="str">
        <f t="shared" si="14"/>
        <v>B2 wood energyDenmark2005</v>
      </c>
      <c r="B506">
        <v>7</v>
      </c>
      <c r="C506" t="s">
        <v>3</v>
      </c>
      <c r="D506" t="s">
        <v>136</v>
      </c>
      <c r="E506" t="s">
        <v>80</v>
      </c>
      <c r="F506" t="s">
        <v>114</v>
      </c>
      <c r="G506">
        <v>2005</v>
      </c>
      <c r="H506">
        <v>545.58685000000003</v>
      </c>
      <c r="I506">
        <v>102521.459116</v>
      </c>
      <c r="J506">
        <v>4890.27646800192</v>
      </c>
      <c r="K506">
        <v>2386.9340210925502</v>
      </c>
      <c r="L506">
        <v>551.64858820524398</v>
      </c>
      <c r="M506" s="45">
        <f t="shared" si="15"/>
        <v>6.0617382052439552</v>
      </c>
    </row>
    <row r="507" spans="1:13" ht="15" x14ac:dyDescent="0.25">
      <c r="A507" s="45" t="str">
        <f t="shared" si="14"/>
        <v>B2 wood energyDenmark2010</v>
      </c>
      <c r="B507">
        <v>7</v>
      </c>
      <c r="C507" t="s">
        <v>3</v>
      </c>
      <c r="D507" t="s">
        <v>136</v>
      </c>
      <c r="E507" t="s">
        <v>80</v>
      </c>
      <c r="F507" t="s">
        <v>114</v>
      </c>
      <c r="G507">
        <v>2010</v>
      </c>
      <c r="H507">
        <v>580.795794</v>
      </c>
      <c r="I507">
        <v>112606.22160999999</v>
      </c>
      <c r="J507">
        <v>5234.1067648335202</v>
      </c>
      <c r="K507">
        <v>3217.15430107886</v>
      </c>
      <c r="L507">
        <v>586.85735942695555</v>
      </c>
      <c r="M507" s="45">
        <f t="shared" si="15"/>
        <v>6.0615654269555534</v>
      </c>
    </row>
    <row r="508" spans="1:13" ht="15" x14ac:dyDescent="0.25">
      <c r="A508" s="45" t="str">
        <f t="shared" si="14"/>
        <v>B2 wood energyDenmark2015</v>
      </c>
      <c r="B508">
        <v>7</v>
      </c>
      <c r="C508" t="s">
        <v>3</v>
      </c>
      <c r="D508" t="s">
        <v>136</v>
      </c>
      <c r="E508" t="s">
        <v>80</v>
      </c>
      <c r="F508" t="s">
        <v>114</v>
      </c>
      <c r="G508">
        <v>2015</v>
      </c>
      <c r="H508">
        <v>616.00482</v>
      </c>
      <c r="I508">
        <v>124920.433901</v>
      </c>
      <c r="J508">
        <v>5867.1295249479999</v>
      </c>
      <c r="K508">
        <v>3404.28696099124</v>
      </c>
      <c r="L508">
        <v>622.06613064866713</v>
      </c>
      <c r="M508" s="45">
        <f t="shared" si="15"/>
        <v>6.0613106486671313</v>
      </c>
    </row>
    <row r="509" spans="1:13" ht="15" x14ac:dyDescent="0.25">
      <c r="A509" s="45" t="str">
        <f t="shared" si="14"/>
        <v>B2 wood energyDenmark2020</v>
      </c>
      <c r="B509">
        <v>7</v>
      </c>
      <c r="C509" t="s">
        <v>3</v>
      </c>
      <c r="D509" t="s">
        <v>136</v>
      </c>
      <c r="E509" t="s">
        <v>80</v>
      </c>
      <c r="F509" t="s">
        <v>114</v>
      </c>
      <c r="G509">
        <v>2020</v>
      </c>
      <c r="H509">
        <v>651.21384799999998</v>
      </c>
      <c r="I509">
        <v>140664.459764</v>
      </c>
      <c r="J509">
        <v>6418.9389572262698</v>
      </c>
      <c r="K509">
        <v>3270.1337799698799</v>
      </c>
      <c r="L509">
        <v>657.2749018703787</v>
      </c>
      <c r="M509" s="45">
        <f t="shared" si="15"/>
        <v>6.0610538703787142</v>
      </c>
    </row>
    <row r="510" spans="1:13" ht="15" x14ac:dyDescent="0.25">
      <c r="A510" s="45" t="str">
        <f t="shared" si="14"/>
        <v>B2 wood energyDenmark2025</v>
      </c>
      <c r="B510">
        <v>7</v>
      </c>
      <c r="C510" t="s">
        <v>3</v>
      </c>
      <c r="D510" t="s">
        <v>136</v>
      </c>
      <c r="E510" t="s">
        <v>80</v>
      </c>
      <c r="F510" t="s">
        <v>114</v>
      </c>
      <c r="G510">
        <v>2025</v>
      </c>
      <c r="H510">
        <v>686.42276300000003</v>
      </c>
      <c r="I510">
        <v>158596.82197399999</v>
      </c>
      <c r="J510">
        <v>7097.0669399845501</v>
      </c>
      <c r="K510">
        <v>3510.5944541511499</v>
      </c>
      <c r="L510">
        <v>692.48367309209027</v>
      </c>
      <c r="M510" s="45">
        <f t="shared" si="15"/>
        <v>6.0609100920902392</v>
      </c>
    </row>
    <row r="511" spans="1:13" ht="15" x14ac:dyDescent="0.25">
      <c r="A511" s="45" t="str">
        <f t="shared" si="14"/>
        <v>B2 wood energyDenmark2030</v>
      </c>
      <c r="B511">
        <v>7</v>
      </c>
      <c r="C511" t="s">
        <v>3</v>
      </c>
      <c r="D511" t="s">
        <v>136</v>
      </c>
      <c r="E511" t="s">
        <v>80</v>
      </c>
      <c r="F511" t="s">
        <v>114</v>
      </c>
      <c r="G511">
        <v>2030</v>
      </c>
      <c r="H511">
        <v>721.63157100000001</v>
      </c>
      <c r="I511">
        <v>178618.9584</v>
      </c>
      <c r="J511">
        <v>7664.0059447035801</v>
      </c>
      <c r="K511">
        <v>3659.57866728094</v>
      </c>
      <c r="L511">
        <v>727.69244431380184</v>
      </c>
      <c r="M511" s="45">
        <f t="shared" si="15"/>
        <v>6.0608733138018351</v>
      </c>
    </row>
    <row r="512" spans="1:13" ht="15" x14ac:dyDescent="0.25">
      <c r="A512" s="45" t="str">
        <f t="shared" si="14"/>
        <v>B2 wood energyEstonia2005</v>
      </c>
      <c r="B512">
        <v>7</v>
      </c>
      <c r="C512" t="s">
        <v>3</v>
      </c>
      <c r="D512" t="s">
        <v>137</v>
      </c>
      <c r="E512" t="s">
        <v>81</v>
      </c>
      <c r="F512" t="s">
        <v>114</v>
      </c>
      <c r="G512">
        <v>2005</v>
      </c>
      <c r="H512">
        <v>2089.5839059999998</v>
      </c>
      <c r="I512">
        <v>439300.86364900001</v>
      </c>
      <c r="J512">
        <v>11765.4646198869</v>
      </c>
      <c r="K512">
        <v>11207.233562322001</v>
      </c>
      <c r="L512">
        <v>2264</v>
      </c>
      <c r="M512" s="45">
        <f t="shared" si="15"/>
        <v>174.41609400000016</v>
      </c>
    </row>
    <row r="513" spans="1:13" ht="15" x14ac:dyDescent="0.25">
      <c r="A513" s="45" t="str">
        <f t="shared" si="14"/>
        <v>B2 wood energyEstonia2010</v>
      </c>
      <c r="B513">
        <v>7</v>
      </c>
      <c r="C513" t="s">
        <v>3</v>
      </c>
      <c r="D513" t="s">
        <v>137</v>
      </c>
      <c r="E513" t="s">
        <v>81</v>
      </c>
      <c r="F513" t="s">
        <v>114</v>
      </c>
      <c r="G513">
        <v>2010</v>
      </c>
      <c r="H513">
        <v>2076.583928</v>
      </c>
      <c r="I513">
        <v>446579.17993300001</v>
      </c>
      <c r="J513">
        <v>11699.371747023</v>
      </c>
      <c r="K513">
        <v>10243.7080683762</v>
      </c>
      <c r="L513">
        <v>2285</v>
      </c>
      <c r="M513" s="45">
        <f t="shared" si="15"/>
        <v>208.41607199999999</v>
      </c>
    </row>
    <row r="514" spans="1:13" ht="15" x14ac:dyDescent="0.25">
      <c r="A514" s="45" t="str">
        <f t="shared" ref="A514:A577" si="16">CONCATENATE(C514,E514,G514)</f>
        <v>B2 wood energyEstonia2015</v>
      </c>
      <c r="B514">
        <v>7</v>
      </c>
      <c r="C514" t="s">
        <v>3</v>
      </c>
      <c r="D514" t="s">
        <v>137</v>
      </c>
      <c r="E514" t="s">
        <v>81</v>
      </c>
      <c r="F514" t="s">
        <v>114</v>
      </c>
      <c r="G514">
        <v>2015</v>
      </c>
      <c r="H514">
        <v>2063.583787</v>
      </c>
      <c r="I514">
        <v>445773.19226099999</v>
      </c>
      <c r="J514">
        <v>11554.4266598864</v>
      </c>
      <c r="K514">
        <v>11715.6237302108</v>
      </c>
      <c r="L514">
        <v>2306</v>
      </c>
      <c r="M514" s="45">
        <f t="shared" si="15"/>
        <v>242.41621299999997</v>
      </c>
    </row>
    <row r="515" spans="1:13" ht="15" x14ac:dyDescent="0.25">
      <c r="A515" s="45" t="str">
        <f t="shared" si="16"/>
        <v>B2 wood energyEstonia2020</v>
      </c>
      <c r="B515">
        <v>7</v>
      </c>
      <c r="C515" t="s">
        <v>3</v>
      </c>
      <c r="D515" t="s">
        <v>137</v>
      </c>
      <c r="E515" t="s">
        <v>81</v>
      </c>
      <c r="F515" t="s">
        <v>114</v>
      </c>
      <c r="G515">
        <v>2020</v>
      </c>
      <c r="H515">
        <v>2050.5839729999998</v>
      </c>
      <c r="I515">
        <v>437703.966311</v>
      </c>
      <c r="J515">
        <v>11615.554753004701</v>
      </c>
      <c r="K515">
        <v>13229.3995798494</v>
      </c>
      <c r="L515">
        <v>2327</v>
      </c>
      <c r="M515" s="45">
        <f t="shared" ref="M515:M578" si="17">L515-H515</f>
        <v>276.41602700000021</v>
      </c>
    </row>
    <row r="516" spans="1:13" ht="15" x14ac:dyDescent="0.25">
      <c r="A516" s="45" t="str">
        <f t="shared" si="16"/>
        <v>B2 wood energyEstonia2025</v>
      </c>
      <c r="B516">
        <v>7</v>
      </c>
      <c r="C516" t="s">
        <v>3</v>
      </c>
      <c r="D516" t="s">
        <v>137</v>
      </c>
      <c r="E516" t="s">
        <v>81</v>
      </c>
      <c r="F516" t="s">
        <v>114</v>
      </c>
      <c r="G516">
        <v>2025</v>
      </c>
      <c r="H516">
        <v>2037.5837750000001</v>
      </c>
      <c r="I516">
        <v>428397.86321899999</v>
      </c>
      <c r="J516">
        <v>11771.532678154599</v>
      </c>
      <c r="K516">
        <v>13632.752993504901</v>
      </c>
      <c r="L516">
        <v>2348</v>
      </c>
      <c r="M516" s="45">
        <f t="shared" si="17"/>
        <v>310.41622499999994</v>
      </c>
    </row>
    <row r="517" spans="1:13" ht="15" x14ac:dyDescent="0.25">
      <c r="A517" s="45" t="str">
        <f t="shared" si="16"/>
        <v>B2 wood energyEstonia2030</v>
      </c>
      <c r="B517">
        <v>7</v>
      </c>
      <c r="C517" t="s">
        <v>3</v>
      </c>
      <c r="D517" t="s">
        <v>137</v>
      </c>
      <c r="E517" t="s">
        <v>81</v>
      </c>
      <c r="F517" t="s">
        <v>114</v>
      </c>
      <c r="G517">
        <v>2030</v>
      </c>
      <c r="H517">
        <v>2024.5844810000001</v>
      </c>
      <c r="I517">
        <v>422151.42651299998</v>
      </c>
      <c r="J517">
        <v>11988.561469222899</v>
      </c>
      <c r="K517">
        <v>13237.848506443001</v>
      </c>
      <c r="L517">
        <v>2369</v>
      </c>
      <c r="M517" s="45">
        <f t="shared" si="17"/>
        <v>344.4155189999999</v>
      </c>
    </row>
    <row r="518" spans="1:13" ht="15" x14ac:dyDescent="0.25">
      <c r="A518" s="45" t="str">
        <f t="shared" si="16"/>
        <v>B2 wood energySpain2005</v>
      </c>
      <c r="B518">
        <v>7</v>
      </c>
      <c r="C518" t="s">
        <v>3</v>
      </c>
      <c r="D518" t="s">
        <v>138</v>
      </c>
      <c r="E518" t="s">
        <v>104</v>
      </c>
      <c r="F518" t="s">
        <v>115</v>
      </c>
      <c r="G518">
        <v>2005</v>
      </c>
      <c r="H518">
        <v>14193.001270000001</v>
      </c>
      <c r="I518">
        <v>816432.34668199997</v>
      </c>
      <c r="J518">
        <v>32583.399475988401</v>
      </c>
      <c r="K518">
        <v>20434.066605895401</v>
      </c>
      <c r="L518">
        <v>17293.189999999999</v>
      </c>
      <c r="M518" s="45">
        <f t="shared" si="17"/>
        <v>3100.188729999998</v>
      </c>
    </row>
    <row r="519" spans="1:13" ht="15" x14ac:dyDescent="0.25">
      <c r="A519" s="45" t="str">
        <f t="shared" si="16"/>
        <v>B2 wood energySpain2010</v>
      </c>
      <c r="B519">
        <v>7</v>
      </c>
      <c r="C519" t="s">
        <v>3</v>
      </c>
      <c r="D519" t="s">
        <v>138</v>
      </c>
      <c r="E519" t="s">
        <v>104</v>
      </c>
      <c r="F519" t="s">
        <v>115</v>
      </c>
      <c r="G519">
        <v>2010</v>
      </c>
      <c r="H519">
        <v>14915.30942</v>
      </c>
      <c r="I519">
        <v>879276.84716899996</v>
      </c>
      <c r="J519">
        <v>35574.251007100502</v>
      </c>
      <c r="K519">
        <v>23005.353448778798</v>
      </c>
      <c r="L519">
        <v>18173.28</v>
      </c>
      <c r="M519" s="45">
        <f t="shared" si="17"/>
        <v>3257.9705799999992</v>
      </c>
    </row>
    <row r="520" spans="1:13" ht="15" x14ac:dyDescent="0.25">
      <c r="A520" s="45" t="str">
        <f t="shared" si="16"/>
        <v>B2 wood energySpain2015</v>
      </c>
      <c r="B520">
        <v>7</v>
      </c>
      <c r="C520" t="s">
        <v>3</v>
      </c>
      <c r="D520" t="s">
        <v>138</v>
      </c>
      <c r="E520" t="s">
        <v>104</v>
      </c>
      <c r="F520" t="s">
        <v>115</v>
      </c>
      <c r="G520">
        <v>2015</v>
      </c>
      <c r="H520">
        <v>15637.621429999999</v>
      </c>
      <c r="I520">
        <v>946091.70215000003</v>
      </c>
      <c r="J520">
        <v>37148.506654791803</v>
      </c>
      <c r="K520">
        <v>23785.5338675274</v>
      </c>
      <c r="L520">
        <v>19053.37</v>
      </c>
      <c r="M520" s="45">
        <f t="shared" si="17"/>
        <v>3415.7485699999997</v>
      </c>
    </row>
    <row r="521" spans="1:13" ht="15" x14ac:dyDescent="0.25">
      <c r="A521" s="45" t="str">
        <f t="shared" si="16"/>
        <v>B2 wood energySpain2020</v>
      </c>
      <c r="B521">
        <v>7</v>
      </c>
      <c r="C521" t="s">
        <v>3</v>
      </c>
      <c r="D521" t="s">
        <v>138</v>
      </c>
      <c r="E521" t="s">
        <v>104</v>
      </c>
      <c r="F521" t="s">
        <v>115</v>
      </c>
      <c r="G521">
        <v>2020</v>
      </c>
      <c r="H521">
        <v>15637.614727</v>
      </c>
      <c r="I521">
        <v>1010444.852787</v>
      </c>
      <c r="J521">
        <v>37518.2173478931</v>
      </c>
      <c r="K521">
        <v>24647.583869561899</v>
      </c>
      <c r="L521">
        <v>19933.46</v>
      </c>
      <c r="M521" s="45">
        <f t="shared" si="17"/>
        <v>4295.845272999999</v>
      </c>
    </row>
    <row r="522" spans="1:13" ht="15" x14ac:dyDescent="0.25">
      <c r="A522" s="45" t="str">
        <f t="shared" si="16"/>
        <v>B2 wood energySpain2025</v>
      </c>
      <c r="B522">
        <v>7</v>
      </c>
      <c r="C522" t="s">
        <v>3</v>
      </c>
      <c r="D522" t="s">
        <v>138</v>
      </c>
      <c r="E522" t="s">
        <v>104</v>
      </c>
      <c r="F522" t="s">
        <v>115</v>
      </c>
      <c r="G522">
        <v>2025</v>
      </c>
      <c r="H522">
        <v>15637.624737</v>
      </c>
      <c r="I522">
        <v>1083174.0576180001</v>
      </c>
      <c r="J522">
        <v>38919.867766607502</v>
      </c>
      <c r="K522">
        <v>24374.027197541101</v>
      </c>
      <c r="L522">
        <v>20813.55</v>
      </c>
      <c r="M522" s="45">
        <f t="shared" si="17"/>
        <v>5175.9252629999992</v>
      </c>
    </row>
    <row r="523" spans="1:13" ht="15" x14ac:dyDescent="0.25">
      <c r="A523" s="45" t="str">
        <f t="shared" si="16"/>
        <v>B2 wood energySpain2030</v>
      </c>
      <c r="B523">
        <v>7</v>
      </c>
      <c r="C523" t="s">
        <v>3</v>
      </c>
      <c r="D523" t="s">
        <v>138</v>
      </c>
      <c r="E523" t="s">
        <v>104</v>
      </c>
      <c r="F523" t="s">
        <v>115</v>
      </c>
      <c r="G523">
        <v>2030</v>
      </c>
      <c r="H523">
        <v>15637.621929000001</v>
      </c>
      <c r="I523">
        <v>1163516.236206</v>
      </c>
      <c r="J523">
        <v>40146.430219469497</v>
      </c>
      <c r="K523">
        <v>24077.994233513102</v>
      </c>
      <c r="L523">
        <v>21693.64</v>
      </c>
      <c r="M523" s="45">
        <f t="shared" si="17"/>
        <v>6056.0180709999986</v>
      </c>
    </row>
    <row r="524" spans="1:13" ht="15" x14ac:dyDescent="0.25">
      <c r="A524" s="45" t="str">
        <f t="shared" si="16"/>
        <v>B2 wood energyFinland2005</v>
      </c>
      <c r="B524">
        <v>7</v>
      </c>
      <c r="C524" t="s">
        <v>3</v>
      </c>
      <c r="D524" t="s">
        <v>139</v>
      </c>
      <c r="E524" t="s">
        <v>82</v>
      </c>
      <c r="F524" t="s">
        <v>114</v>
      </c>
      <c r="G524">
        <v>2005</v>
      </c>
      <c r="H524">
        <v>18551.383089999999</v>
      </c>
      <c r="I524">
        <v>1970877.417439</v>
      </c>
      <c r="J524">
        <v>0</v>
      </c>
      <c r="K524">
        <v>0</v>
      </c>
      <c r="L524">
        <v>22162</v>
      </c>
      <c r="M524" s="45">
        <f t="shared" si="17"/>
        <v>3610.6169100000006</v>
      </c>
    </row>
    <row r="525" spans="1:13" ht="15" x14ac:dyDescent="0.25">
      <c r="A525" s="45" t="str">
        <f t="shared" si="16"/>
        <v>B2 wood energyFinland2010</v>
      </c>
      <c r="B525">
        <v>7</v>
      </c>
      <c r="C525" t="s">
        <v>3</v>
      </c>
      <c r="D525" t="s">
        <v>139</v>
      </c>
      <c r="E525" t="s">
        <v>82</v>
      </c>
      <c r="F525" t="s">
        <v>114</v>
      </c>
      <c r="G525">
        <v>2010</v>
      </c>
      <c r="H525">
        <v>18369.419604999999</v>
      </c>
      <c r="I525">
        <v>2057937.2668290001</v>
      </c>
      <c r="J525">
        <v>90932.915069517199</v>
      </c>
      <c r="K525">
        <v>73520.9447426767</v>
      </c>
      <c r="L525">
        <v>22084</v>
      </c>
      <c r="M525" s="45">
        <f t="shared" si="17"/>
        <v>3714.5803950000009</v>
      </c>
    </row>
    <row r="526" spans="1:13" ht="15" x14ac:dyDescent="0.25">
      <c r="A526" s="45" t="str">
        <f t="shared" si="16"/>
        <v>B2 wood energyFinland2015</v>
      </c>
      <c r="B526">
        <v>7</v>
      </c>
      <c r="C526" t="s">
        <v>3</v>
      </c>
      <c r="D526" t="s">
        <v>139</v>
      </c>
      <c r="E526" t="s">
        <v>82</v>
      </c>
      <c r="F526" t="s">
        <v>114</v>
      </c>
      <c r="G526">
        <v>2015</v>
      </c>
      <c r="H526">
        <v>18187.455077999999</v>
      </c>
      <c r="I526">
        <v>2140204.9088019999</v>
      </c>
      <c r="J526">
        <v>95957.294528631202</v>
      </c>
      <c r="K526">
        <v>79503.766382017304</v>
      </c>
      <c r="L526">
        <v>22006</v>
      </c>
      <c r="M526" s="45">
        <f t="shared" si="17"/>
        <v>3818.544922000001</v>
      </c>
    </row>
    <row r="527" spans="1:13" ht="15" x14ac:dyDescent="0.25">
      <c r="A527" s="45" t="str">
        <f t="shared" si="16"/>
        <v>B2 wood energyFinland2020</v>
      </c>
      <c r="B527">
        <v>7</v>
      </c>
      <c r="C527" t="s">
        <v>3</v>
      </c>
      <c r="D527" t="s">
        <v>139</v>
      </c>
      <c r="E527" t="s">
        <v>82</v>
      </c>
      <c r="F527" t="s">
        <v>114</v>
      </c>
      <c r="G527">
        <v>2020</v>
      </c>
      <c r="H527">
        <v>18005.493104000001</v>
      </c>
      <c r="I527">
        <v>2237231.0869089998</v>
      </c>
      <c r="J527">
        <v>100487.664584443</v>
      </c>
      <c r="K527">
        <v>81082.428105883897</v>
      </c>
      <c r="L527">
        <v>21928</v>
      </c>
      <c r="M527" s="45">
        <f t="shared" si="17"/>
        <v>3922.506895999999</v>
      </c>
    </row>
    <row r="528" spans="1:13" ht="15" x14ac:dyDescent="0.25">
      <c r="A528" s="45" t="str">
        <f t="shared" si="16"/>
        <v>B2 wood energyFinland2025</v>
      </c>
      <c r="B528">
        <v>7</v>
      </c>
      <c r="C528" t="s">
        <v>3</v>
      </c>
      <c r="D528" t="s">
        <v>139</v>
      </c>
      <c r="E528" t="s">
        <v>82</v>
      </c>
      <c r="F528" t="s">
        <v>114</v>
      </c>
      <c r="G528">
        <v>2025</v>
      </c>
      <c r="H528">
        <v>17823.528613999999</v>
      </c>
      <c r="I528">
        <v>2356747.745838</v>
      </c>
      <c r="J528">
        <v>103812.668251127</v>
      </c>
      <c r="K528">
        <v>79909.3351220646</v>
      </c>
      <c r="L528">
        <v>21850</v>
      </c>
      <c r="M528" s="45">
        <f t="shared" si="17"/>
        <v>4026.4713860000011</v>
      </c>
    </row>
    <row r="529" spans="1:13" ht="15" x14ac:dyDescent="0.25">
      <c r="A529" s="45" t="str">
        <f t="shared" si="16"/>
        <v>B2 wood energyFinland2030</v>
      </c>
      <c r="B529">
        <v>7</v>
      </c>
      <c r="C529" t="s">
        <v>3</v>
      </c>
      <c r="D529" t="s">
        <v>139</v>
      </c>
      <c r="E529" t="s">
        <v>82</v>
      </c>
      <c r="F529" t="s">
        <v>114</v>
      </c>
      <c r="G529">
        <v>2030</v>
      </c>
      <c r="H529">
        <v>17641.568412000001</v>
      </c>
      <c r="I529">
        <v>2508771.1890440001</v>
      </c>
      <c r="J529">
        <v>106623.37399411001</v>
      </c>
      <c r="K529">
        <v>76218.685451972706</v>
      </c>
      <c r="L529">
        <v>21772</v>
      </c>
      <c r="M529" s="45">
        <f t="shared" si="17"/>
        <v>4130.4315879999995</v>
      </c>
    </row>
    <row r="530" spans="1:13" ht="15" x14ac:dyDescent="0.25">
      <c r="A530" s="45" t="str">
        <f t="shared" si="16"/>
        <v>B2 wood energyFrance2005</v>
      </c>
      <c r="B530">
        <v>7</v>
      </c>
      <c r="C530" t="s">
        <v>3</v>
      </c>
      <c r="D530" t="s">
        <v>140</v>
      </c>
      <c r="E530" t="s">
        <v>83</v>
      </c>
      <c r="F530" t="s">
        <v>112</v>
      </c>
      <c r="G530">
        <v>2005</v>
      </c>
      <c r="H530">
        <v>14744.110403999999</v>
      </c>
      <c r="I530">
        <v>2406912.5293879998</v>
      </c>
      <c r="J530">
        <v>100481.153458748</v>
      </c>
      <c r="K530">
        <v>69115.771223975898</v>
      </c>
      <c r="L530">
        <v>15554</v>
      </c>
      <c r="M530" s="45">
        <f t="shared" si="17"/>
        <v>809.88959600000089</v>
      </c>
    </row>
    <row r="531" spans="1:13" ht="15" x14ac:dyDescent="0.25">
      <c r="A531" s="45" t="str">
        <f t="shared" si="16"/>
        <v>B2 wood energyFrance2010</v>
      </c>
      <c r="B531">
        <v>7</v>
      </c>
      <c r="C531" t="s">
        <v>3</v>
      </c>
      <c r="D531" t="s">
        <v>140</v>
      </c>
      <c r="E531" t="s">
        <v>83</v>
      </c>
      <c r="F531" t="s">
        <v>112</v>
      </c>
      <c r="G531">
        <v>2010</v>
      </c>
      <c r="H531">
        <v>14842.109974999999</v>
      </c>
      <c r="I531">
        <v>2591172.4088039999</v>
      </c>
      <c r="J531">
        <v>104464.116929166</v>
      </c>
      <c r="K531">
        <v>67612.140185374999</v>
      </c>
      <c r="L531">
        <v>15757</v>
      </c>
      <c r="M531" s="45">
        <f t="shared" si="17"/>
        <v>914.89002500000061</v>
      </c>
    </row>
    <row r="532" spans="1:13" ht="15" x14ac:dyDescent="0.25">
      <c r="A532" s="45" t="str">
        <f t="shared" si="16"/>
        <v>B2 wood energyFrance2015</v>
      </c>
      <c r="B532">
        <v>7</v>
      </c>
      <c r="C532" t="s">
        <v>3</v>
      </c>
      <c r="D532" t="s">
        <v>140</v>
      </c>
      <c r="E532" t="s">
        <v>83</v>
      </c>
      <c r="F532" t="s">
        <v>112</v>
      </c>
      <c r="G532">
        <v>2015</v>
      </c>
      <c r="H532">
        <v>14940.109297999999</v>
      </c>
      <c r="I532">
        <v>2761639.9715320002</v>
      </c>
      <c r="J532">
        <v>102582.63689085899</v>
      </c>
      <c r="K532">
        <v>68489.123312097407</v>
      </c>
      <c r="L532">
        <v>15960</v>
      </c>
      <c r="M532" s="45">
        <f t="shared" si="17"/>
        <v>1019.8907020000006</v>
      </c>
    </row>
    <row r="533" spans="1:13" ht="15" x14ac:dyDescent="0.25">
      <c r="A533" s="45" t="str">
        <f t="shared" si="16"/>
        <v>B2 wood energyFrance2020</v>
      </c>
      <c r="B533">
        <v>7</v>
      </c>
      <c r="C533" t="s">
        <v>3</v>
      </c>
      <c r="D533" t="s">
        <v>140</v>
      </c>
      <c r="E533" t="s">
        <v>83</v>
      </c>
      <c r="F533" t="s">
        <v>112</v>
      </c>
      <c r="G533">
        <v>2020</v>
      </c>
      <c r="H533">
        <v>15038.110032000001</v>
      </c>
      <c r="I533">
        <v>2889323.631784</v>
      </c>
      <c r="J533">
        <v>98882.685940985903</v>
      </c>
      <c r="K533">
        <v>73345.954281582701</v>
      </c>
      <c r="L533">
        <v>16163</v>
      </c>
      <c r="M533" s="45">
        <f t="shared" si="17"/>
        <v>1124.8899679999995</v>
      </c>
    </row>
    <row r="534" spans="1:13" ht="15" x14ac:dyDescent="0.25">
      <c r="A534" s="45" t="str">
        <f t="shared" si="16"/>
        <v>B2 wood energyFrance2025</v>
      </c>
      <c r="B534">
        <v>7</v>
      </c>
      <c r="C534" t="s">
        <v>3</v>
      </c>
      <c r="D534" t="s">
        <v>140</v>
      </c>
      <c r="E534" t="s">
        <v>83</v>
      </c>
      <c r="F534" t="s">
        <v>112</v>
      </c>
      <c r="G534">
        <v>2025</v>
      </c>
      <c r="H534">
        <v>15136.107665</v>
      </c>
      <c r="I534">
        <v>2974907.6186529999</v>
      </c>
      <c r="J534">
        <v>99049.045355763505</v>
      </c>
      <c r="K534">
        <v>81932.245418469305</v>
      </c>
      <c r="L534">
        <v>16366</v>
      </c>
      <c r="M534" s="45">
        <f t="shared" si="17"/>
        <v>1229.8923350000005</v>
      </c>
    </row>
    <row r="535" spans="1:13" ht="15" x14ac:dyDescent="0.25">
      <c r="A535" s="45" t="str">
        <f t="shared" si="16"/>
        <v>B2 wood energyFrance2030</v>
      </c>
      <c r="B535">
        <v>7</v>
      </c>
      <c r="C535" t="s">
        <v>3</v>
      </c>
      <c r="D535" t="s">
        <v>140</v>
      </c>
      <c r="E535" t="s">
        <v>83</v>
      </c>
      <c r="F535" t="s">
        <v>112</v>
      </c>
      <c r="G535">
        <v>2030</v>
      </c>
      <c r="H535">
        <v>15234.105648000001</v>
      </c>
      <c r="I535">
        <v>3067503.7793620001</v>
      </c>
      <c r="J535">
        <v>100547.841989917</v>
      </c>
      <c r="K535">
        <v>82028.608636862002</v>
      </c>
      <c r="L535">
        <v>16569</v>
      </c>
      <c r="M535" s="45">
        <f t="shared" si="17"/>
        <v>1334.8943519999993</v>
      </c>
    </row>
    <row r="536" spans="1:13" ht="15" x14ac:dyDescent="0.25">
      <c r="A536" s="45" t="str">
        <f t="shared" si="16"/>
        <v>B2 wood energyGreece2010</v>
      </c>
      <c r="B536">
        <v>7</v>
      </c>
      <c r="C536" t="s">
        <v>3</v>
      </c>
      <c r="D536" t="s">
        <v>141</v>
      </c>
      <c r="E536" t="s">
        <v>85</v>
      </c>
      <c r="F536" t="s">
        <v>111</v>
      </c>
      <c r="G536">
        <v>2010</v>
      </c>
      <c r="H536">
        <v>3594.667481</v>
      </c>
      <c r="I536">
        <v>171731.148438</v>
      </c>
      <c r="J536">
        <v>0</v>
      </c>
      <c r="K536">
        <v>0</v>
      </c>
      <c r="L536">
        <v>3903</v>
      </c>
      <c r="M536" s="45">
        <f t="shared" si="17"/>
        <v>308.33251900000005</v>
      </c>
    </row>
    <row r="537" spans="1:13" ht="15" x14ac:dyDescent="0.25">
      <c r="A537" s="45" t="str">
        <f t="shared" si="16"/>
        <v>B2 wood energyGreece2015</v>
      </c>
      <c r="B537">
        <v>7</v>
      </c>
      <c r="C537" t="s">
        <v>3</v>
      </c>
      <c r="D537" t="s">
        <v>141</v>
      </c>
      <c r="E537" t="s">
        <v>85</v>
      </c>
      <c r="F537" t="s">
        <v>111</v>
      </c>
      <c r="G537">
        <v>2015</v>
      </c>
      <c r="H537">
        <v>3733.7379150000002</v>
      </c>
      <c r="I537">
        <v>174303.46875100001</v>
      </c>
      <c r="J537">
        <v>4628.2951277397897</v>
      </c>
      <c r="K537">
        <v>4113.8321120372402</v>
      </c>
      <c r="L537">
        <v>4054</v>
      </c>
      <c r="M537" s="45">
        <f t="shared" si="17"/>
        <v>320.26208499999984</v>
      </c>
    </row>
    <row r="538" spans="1:13" ht="15" x14ac:dyDescent="0.25">
      <c r="A538" s="45" t="str">
        <f t="shared" si="16"/>
        <v>B2 wood energyGreece2020</v>
      </c>
      <c r="B538">
        <v>7</v>
      </c>
      <c r="C538" t="s">
        <v>3</v>
      </c>
      <c r="D538" t="s">
        <v>141</v>
      </c>
      <c r="E538" t="s">
        <v>85</v>
      </c>
      <c r="F538" t="s">
        <v>111</v>
      </c>
      <c r="G538">
        <v>2020</v>
      </c>
      <c r="H538">
        <v>3872.8088379999999</v>
      </c>
      <c r="I538">
        <v>171842.48437600001</v>
      </c>
      <c r="J538">
        <v>4229.5393597415195</v>
      </c>
      <c r="K538">
        <v>4721.7352223274902</v>
      </c>
      <c r="L538">
        <v>4205</v>
      </c>
      <c r="M538" s="45">
        <f t="shared" si="17"/>
        <v>332.19116200000008</v>
      </c>
    </row>
    <row r="539" spans="1:13" ht="15" x14ac:dyDescent="0.25">
      <c r="A539" s="45" t="str">
        <f t="shared" si="16"/>
        <v>B2 wood energyGreece2025</v>
      </c>
      <c r="B539">
        <v>7</v>
      </c>
      <c r="C539" t="s">
        <v>3</v>
      </c>
      <c r="D539" t="s">
        <v>141</v>
      </c>
      <c r="E539" t="s">
        <v>85</v>
      </c>
      <c r="F539" t="s">
        <v>111</v>
      </c>
      <c r="G539">
        <v>2025</v>
      </c>
      <c r="H539">
        <v>4011.8802489999998</v>
      </c>
      <c r="I539">
        <v>173184.234375</v>
      </c>
      <c r="J539">
        <v>4863.4763525253002</v>
      </c>
      <c r="K539">
        <v>4595.1266134063499</v>
      </c>
      <c r="L539">
        <v>4356</v>
      </c>
      <c r="M539" s="45">
        <f t="shared" si="17"/>
        <v>344.11975100000018</v>
      </c>
    </row>
    <row r="540" spans="1:13" ht="15" x14ac:dyDescent="0.25">
      <c r="A540" s="45" t="str">
        <f t="shared" si="16"/>
        <v>B2 wood energyGreece2030</v>
      </c>
      <c r="B540">
        <v>7</v>
      </c>
      <c r="C540" t="s">
        <v>3</v>
      </c>
      <c r="D540" t="s">
        <v>141</v>
      </c>
      <c r="E540" t="s">
        <v>85</v>
      </c>
      <c r="F540" t="s">
        <v>111</v>
      </c>
      <c r="G540">
        <v>2030</v>
      </c>
      <c r="H540">
        <v>4150.9512940000004</v>
      </c>
      <c r="I540">
        <v>173338.007813</v>
      </c>
      <c r="J540">
        <v>4752.4905517213001</v>
      </c>
      <c r="K540">
        <v>4721.7352223274902</v>
      </c>
      <c r="L540">
        <v>4507</v>
      </c>
      <c r="M540" s="45">
        <f t="shared" si="17"/>
        <v>356.04870599999958</v>
      </c>
    </row>
    <row r="541" spans="1:13" ht="15" x14ac:dyDescent="0.25">
      <c r="A541" s="45" t="str">
        <f t="shared" si="16"/>
        <v>B2 wood energyCroatia2005</v>
      </c>
      <c r="B541">
        <v>7</v>
      </c>
      <c r="C541" t="s">
        <v>3</v>
      </c>
      <c r="D541" t="s">
        <v>142</v>
      </c>
      <c r="E541" t="s">
        <v>77</v>
      </c>
      <c r="F541" t="s">
        <v>111</v>
      </c>
      <c r="G541">
        <v>2005</v>
      </c>
      <c r="H541">
        <v>1745.0332960000001</v>
      </c>
      <c r="I541">
        <v>209383.419845</v>
      </c>
      <c r="J541">
        <v>6206.3378604412201</v>
      </c>
      <c r="K541">
        <v>4531.78498537634</v>
      </c>
      <c r="L541">
        <v>1903</v>
      </c>
      <c r="M541" s="45">
        <f t="shared" si="17"/>
        <v>157.96670399999994</v>
      </c>
    </row>
    <row r="542" spans="1:13" ht="15" x14ac:dyDescent="0.25">
      <c r="A542" s="45" t="str">
        <f t="shared" si="16"/>
        <v>B2 wood energyCroatia2010</v>
      </c>
      <c r="B542">
        <v>7</v>
      </c>
      <c r="C542" t="s">
        <v>3</v>
      </c>
      <c r="D542" t="s">
        <v>142</v>
      </c>
      <c r="E542" t="s">
        <v>77</v>
      </c>
      <c r="F542" t="s">
        <v>111</v>
      </c>
      <c r="G542">
        <v>2010</v>
      </c>
      <c r="H542">
        <v>1741.0338959999999</v>
      </c>
      <c r="I542">
        <v>205381.31426700001</v>
      </c>
      <c r="J542">
        <v>6207.0810836362298</v>
      </c>
      <c r="K542">
        <v>7007.5020404301104</v>
      </c>
      <c r="L542">
        <v>1920</v>
      </c>
      <c r="M542" s="45">
        <f t="shared" si="17"/>
        <v>178.96610400000009</v>
      </c>
    </row>
    <row r="543" spans="1:13" ht="15" x14ac:dyDescent="0.25">
      <c r="A543" s="45" t="str">
        <f t="shared" si="16"/>
        <v>B2 wood energyCroatia2015</v>
      </c>
      <c r="B543">
        <v>7</v>
      </c>
      <c r="C543" t="s">
        <v>3</v>
      </c>
      <c r="D543" t="s">
        <v>142</v>
      </c>
      <c r="E543" t="s">
        <v>77</v>
      </c>
      <c r="F543" t="s">
        <v>111</v>
      </c>
      <c r="G543">
        <v>2015</v>
      </c>
      <c r="H543">
        <v>1737.0336110000001</v>
      </c>
      <c r="I543">
        <v>202703.507166</v>
      </c>
      <c r="J543">
        <v>6520.8901700925799</v>
      </c>
      <c r="K543">
        <v>7056.4514780645204</v>
      </c>
      <c r="L543">
        <v>1937</v>
      </c>
      <c r="M543" s="45">
        <f t="shared" si="17"/>
        <v>199.96638899999994</v>
      </c>
    </row>
    <row r="544" spans="1:13" ht="15" x14ac:dyDescent="0.25">
      <c r="A544" s="45" t="str">
        <f t="shared" si="16"/>
        <v>B2 wood energyCroatia2020</v>
      </c>
      <c r="B544">
        <v>7</v>
      </c>
      <c r="C544" t="s">
        <v>3</v>
      </c>
      <c r="D544" t="s">
        <v>142</v>
      </c>
      <c r="E544" t="s">
        <v>77</v>
      </c>
      <c r="F544" t="s">
        <v>111</v>
      </c>
      <c r="G544">
        <v>2020</v>
      </c>
      <c r="H544">
        <v>1733.0337019999999</v>
      </c>
      <c r="I544">
        <v>200765.763572</v>
      </c>
      <c r="J544">
        <v>6722.9109045912101</v>
      </c>
      <c r="K544">
        <v>7110.4594462365603</v>
      </c>
      <c r="L544">
        <v>1954</v>
      </c>
      <c r="M544" s="45">
        <f t="shared" si="17"/>
        <v>220.96629800000005</v>
      </c>
    </row>
    <row r="545" spans="1:13" ht="15" x14ac:dyDescent="0.25">
      <c r="A545" s="45" t="str">
        <f t="shared" si="16"/>
        <v>B2 wood energyCroatia2025</v>
      </c>
      <c r="B545">
        <v>7</v>
      </c>
      <c r="C545" t="s">
        <v>3</v>
      </c>
      <c r="D545" t="s">
        <v>142</v>
      </c>
      <c r="E545" t="s">
        <v>77</v>
      </c>
      <c r="F545" t="s">
        <v>111</v>
      </c>
      <c r="G545">
        <v>2025</v>
      </c>
      <c r="H545">
        <v>1729.033492</v>
      </c>
      <c r="I545">
        <v>199906.546711</v>
      </c>
      <c r="J545">
        <v>6824.0111391262299</v>
      </c>
      <c r="K545">
        <v>6995.8543455913996</v>
      </c>
      <c r="L545">
        <v>1971</v>
      </c>
      <c r="M545" s="45">
        <f t="shared" si="17"/>
        <v>241.96650799999998</v>
      </c>
    </row>
    <row r="546" spans="1:13" ht="15" x14ac:dyDescent="0.25">
      <c r="A546" s="45" t="str">
        <f t="shared" si="16"/>
        <v>B2 wood energyCroatia2030</v>
      </c>
      <c r="B546">
        <v>7</v>
      </c>
      <c r="C546" t="s">
        <v>3</v>
      </c>
      <c r="D546" t="s">
        <v>142</v>
      </c>
      <c r="E546" t="s">
        <v>77</v>
      </c>
      <c r="F546" t="s">
        <v>111</v>
      </c>
      <c r="G546">
        <v>2030</v>
      </c>
      <c r="H546">
        <v>1725.03307</v>
      </c>
      <c r="I546">
        <v>199255.60516899999</v>
      </c>
      <c r="J546">
        <v>6831.2834004697097</v>
      </c>
      <c r="K546">
        <v>6961.4716468817196</v>
      </c>
      <c r="L546">
        <v>1988</v>
      </c>
      <c r="M546" s="45">
        <f t="shared" si="17"/>
        <v>262.96693000000005</v>
      </c>
    </row>
    <row r="547" spans="1:13" ht="15" x14ac:dyDescent="0.25">
      <c r="A547" s="45" t="str">
        <f t="shared" si="16"/>
        <v>B2 wood energyHungary2005</v>
      </c>
      <c r="B547">
        <v>7</v>
      </c>
      <c r="C547" t="s">
        <v>3</v>
      </c>
      <c r="D547" t="s">
        <v>143</v>
      </c>
      <c r="E547" t="s">
        <v>86</v>
      </c>
      <c r="F547" t="s">
        <v>113</v>
      </c>
      <c r="G547">
        <v>2005</v>
      </c>
      <c r="H547">
        <v>1684.347078</v>
      </c>
      <c r="I547">
        <v>316529.21993299999</v>
      </c>
      <c r="J547">
        <v>0</v>
      </c>
      <c r="K547">
        <v>0</v>
      </c>
      <c r="L547">
        <v>1983</v>
      </c>
      <c r="M547" s="45">
        <f t="shared" si="17"/>
        <v>298.65292199999999</v>
      </c>
    </row>
    <row r="548" spans="1:13" ht="15" x14ac:dyDescent="0.25">
      <c r="A548" s="45" t="str">
        <f t="shared" si="16"/>
        <v>B2 wood energyHungary2010</v>
      </c>
      <c r="B548">
        <v>7</v>
      </c>
      <c r="C548" t="s">
        <v>3</v>
      </c>
      <c r="D548" t="s">
        <v>143</v>
      </c>
      <c r="E548" t="s">
        <v>86</v>
      </c>
      <c r="F548" t="s">
        <v>113</v>
      </c>
      <c r="G548">
        <v>2010</v>
      </c>
      <c r="H548">
        <v>1726.347127</v>
      </c>
      <c r="I548">
        <v>331173.23354599997</v>
      </c>
      <c r="J548">
        <v>12089.0427310123</v>
      </c>
      <c r="K548">
        <v>9160.23975948718</v>
      </c>
      <c r="L548">
        <v>2039</v>
      </c>
      <c r="M548" s="45">
        <f t="shared" si="17"/>
        <v>312.652873</v>
      </c>
    </row>
    <row r="549" spans="1:13" ht="15" x14ac:dyDescent="0.25">
      <c r="A549" s="45" t="str">
        <f t="shared" si="16"/>
        <v>B2 wood energyHungary2015</v>
      </c>
      <c r="B549">
        <v>7</v>
      </c>
      <c r="C549" t="s">
        <v>3</v>
      </c>
      <c r="D549" t="s">
        <v>143</v>
      </c>
      <c r="E549" t="s">
        <v>86</v>
      </c>
      <c r="F549" t="s">
        <v>113</v>
      </c>
      <c r="G549">
        <v>2015</v>
      </c>
      <c r="H549">
        <v>1768.3472340000001</v>
      </c>
      <c r="I549">
        <v>339646.631926</v>
      </c>
      <c r="J549">
        <v>12336.342581368101</v>
      </c>
      <c r="K549">
        <v>10641.6623761722</v>
      </c>
      <c r="L549">
        <v>2095</v>
      </c>
      <c r="M549" s="45">
        <f t="shared" si="17"/>
        <v>326.65276599999993</v>
      </c>
    </row>
    <row r="550" spans="1:13" ht="15" x14ac:dyDescent="0.25">
      <c r="A550" s="45" t="str">
        <f t="shared" si="16"/>
        <v>B2 wood energyHungary2020</v>
      </c>
      <c r="B550">
        <v>7</v>
      </c>
      <c r="C550" t="s">
        <v>3</v>
      </c>
      <c r="D550" t="s">
        <v>143</v>
      </c>
      <c r="E550" t="s">
        <v>86</v>
      </c>
      <c r="F550" t="s">
        <v>113</v>
      </c>
      <c r="G550">
        <v>2020</v>
      </c>
      <c r="H550">
        <v>1810.3469339999999</v>
      </c>
      <c r="I550">
        <v>343464.27350200003</v>
      </c>
      <c r="J550">
        <v>12598.613067472001</v>
      </c>
      <c r="K550">
        <v>11835.0844938645</v>
      </c>
      <c r="L550">
        <v>2151</v>
      </c>
      <c r="M550" s="45">
        <f t="shared" si="17"/>
        <v>340.65306600000008</v>
      </c>
    </row>
    <row r="551" spans="1:13" ht="15" x14ac:dyDescent="0.25">
      <c r="A551" s="45" t="str">
        <f t="shared" si="16"/>
        <v>B2 wood energyHungary2025</v>
      </c>
      <c r="B551">
        <v>7</v>
      </c>
      <c r="C551" t="s">
        <v>3</v>
      </c>
      <c r="D551" t="s">
        <v>143</v>
      </c>
      <c r="E551" t="s">
        <v>86</v>
      </c>
      <c r="F551" t="s">
        <v>113</v>
      </c>
      <c r="G551">
        <v>2025</v>
      </c>
      <c r="H551">
        <v>1852.3468869999999</v>
      </c>
      <c r="I551">
        <v>350790.43027100002</v>
      </c>
      <c r="J551">
        <v>12938.182461160201</v>
      </c>
      <c r="K551">
        <v>11472.9507803297</v>
      </c>
      <c r="L551">
        <v>2207</v>
      </c>
      <c r="M551" s="45">
        <f t="shared" si="17"/>
        <v>354.65311300000008</v>
      </c>
    </row>
    <row r="552" spans="1:13" ht="15" x14ac:dyDescent="0.25">
      <c r="A552" s="45" t="str">
        <f t="shared" si="16"/>
        <v>B2 wood energyHungary2030</v>
      </c>
      <c r="B552">
        <v>7</v>
      </c>
      <c r="C552" t="s">
        <v>3</v>
      </c>
      <c r="D552" t="s">
        <v>143</v>
      </c>
      <c r="E552" t="s">
        <v>86</v>
      </c>
      <c r="F552" t="s">
        <v>113</v>
      </c>
      <c r="G552">
        <v>2030</v>
      </c>
      <c r="H552">
        <v>1894.3468949999999</v>
      </c>
      <c r="I552">
        <v>358341.99238000001</v>
      </c>
      <c r="J552">
        <v>13127.0118716453</v>
      </c>
      <c r="K552">
        <v>11616.6990068132</v>
      </c>
      <c r="L552">
        <v>2263</v>
      </c>
      <c r="M552" s="45">
        <f t="shared" si="17"/>
        <v>368.6531050000001</v>
      </c>
    </row>
    <row r="553" spans="1:13" ht="15" x14ac:dyDescent="0.25">
      <c r="A553" s="45" t="str">
        <f t="shared" si="16"/>
        <v>B2 wood energyIreland2005</v>
      </c>
      <c r="B553">
        <v>7</v>
      </c>
      <c r="C553" t="s">
        <v>3</v>
      </c>
      <c r="D553" t="s">
        <v>144</v>
      </c>
      <c r="E553" t="s">
        <v>88</v>
      </c>
      <c r="F553" t="s">
        <v>112</v>
      </c>
      <c r="G553">
        <v>2005</v>
      </c>
      <c r="H553">
        <v>656.28715699999998</v>
      </c>
      <c r="I553">
        <v>73694.340333</v>
      </c>
      <c r="J553">
        <v>0</v>
      </c>
      <c r="K553">
        <v>0</v>
      </c>
      <c r="L553">
        <v>669</v>
      </c>
      <c r="M553" s="45">
        <f t="shared" si="17"/>
        <v>12.712843000000021</v>
      </c>
    </row>
    <row r="554" spans="1:13" ht="15" x14ac:dyDescent="0.25">
      <c r="A554" s="45" t="str">
        <f t="shared" si="16"/>
        <v>B2 wood energyIreland2010</v>
      </c>
      <c r="B554">
        <v>7</v>
      </c>
      <c r="C554" t="s">
        <v>3</v>
      </c>
      <c r="D554" t="s">
        <v>144</v>
      </c>
      <c r="E554" t="s">
        <v>88</v>
      </c>
      <c r="F554" t="s">
        <v>112</v>
      </c>
      <c r="G554">
        <v>2010</v>
      </c>
      <c r="H554">
        <v>715.14709400000004</v>
      </c>
      <c r="I554">
        <v>88348.502686000007</v>
      </c>
      <c r="J554">
        <v>5460.0894808376697</v>
      </c>
      <c r="K554">
        <v>2529.2566121547002</v>
      </c>
      <c r="L554">
        <v>729</v>
      </c>
      <c r="M554" s="45">
        <f t="shared" si="17"/>
        <v>13.852905999999962</v>
      </c>
    </row>
    <row r="555" spans="1:13" ht="15" x14ac:dyDescent="0.25">
      <c r="A555" s="45" t="str">
        <f t="shared" si="16"/>
        <v>B2 wood energyIreland2015</v>
      </c>
      <c r="B555">
        <v>7</v>
      </c>
      <c r="C555" t="s">
        <v>3</v>
      </c>
      <c r="D555" t="s">
        <v>144</v>
      </c>
      <c r="E555" t="s">
        <v>88</v>
      </c>
      <c r="F555" t="s">
        <v>112</v>
      </c>
      <c r="G555">
        <v>2015</v>
      </c>
      <c r="H555">
        <v>774.00735099999997</v>
      </c>
      <c r="I555">
        <v>105175.12487699999</v>
      </c>
      <c r="J555">
        <v>6121.2010411894198</v>
      </c>
      <c r="K555">
        <v>2755.8764393370202</v>
      </c>
      <c r="L555">
        <v>789</v>
      </c>
      <c r="M555" s="45">
        <f t="shared" si="17"/>
        <v>14.992649000000029</v>
      </c>
    </row>
    <row r="556" spans="1:13" ht="15" x14ac:dyDescent="0.25">
      <c r="A556" s="45" t="str">
        <f t="shared" si="16"/>
        <v>B2 wood energyIreland2020</v>
      </c>
      <c r="B556">
        <v>7</v>
      </c>
      <c r="C556" t="s">
        <v>3</v>
      </c>
      <c r="D556" t="s">
        <v>144</v>
      </c>
      <c r="E556" t="s">
        <v>88</v>
      </c>
      <c r="F556" t="s">
        <v>112</v>
      </c>
      <c r="G556">
        <v>2020</v>
      </c>
      <c r="H556">
        <v>832.86726799999997</v>
      </c>
      <c r="I556">
        <v>121276.258667</v>
      </c>
      <c r="J556">
        <v>6709.5290113875199</v>
      </c>
      <c r="K556">
        <v>3489.3019476243098</v>
      </c>
      <c r="L556">
        <v>849</v>
      </c>
      <c r="M556" s="45">
        <f t="shared" si="17"/>
        <v>16.132732000000033</v>
      </c>
    </row>
    <row r="557" spans="1:13" ht="15" x14ac:dyDescent="0.25">
      <c r="A557" s="45" t="str">
        <f t="shared" si="16"/>
        <v>B2 wood energyIreland2025</v>
      </c>
      <c r="B557">
        <v>7</v>
      </c>
      <c r="C557" t="s">
        <v>3</v>
      </c>
      <c r="D557" t="s">
        <v>144</v>
      </c>
      <c r="E557" t="s">
        <v>88</v>
      </c>
      <c r="F557" t="s">
        <v>112</v>
      </c>
      <c r="G557">
        <v>2025</v>
      </c>
      <c r="H557">
        <v>891.72714699999995</v>
      </c>
      <c r="I557">
        <v>138749.681274</v>
      </c>
      <c r="J557">
        <v>7164.3981128693804</v>
      </c>
      <c r="K557">
        <v>3669.71359093923</v>
      </c>
      <c r="L557">
        <v>909</v>
      </c>
      <c r="M557" s="45">
        <f t="shared" si="17"/>
        <v>17.272853000000055</v>
      </c>
    </row>
    <row r="558" spans="1:13" ht="15" x14ac:dyDescent="0.25">
      <c r="A558" s="45" t="str">
        <f t="shared" si="16"/>
        <v>B2 wood energyIreland2030</v>
      </c>
      <c r="B558">
        <v>7</v>
      </c>
      <c r="C558" t="s">
        <v>3</v>
      </c>
      <c r="D558" t="s">
        <v>144</v>
      </c>
      <c r="E558" t="s">
        <v>88</v>
      </c>
      <c r="F558" t="s">
        <v>112</v>
      </c>
      <c r="G558">
        <v>2030</v>
      </c>
      <c r="H558">
        <v>950.58731999999998</v>
      </c>
      <c r="I558">
        <v>152164.35986299999</v>
      </c>
      <c r="J558">
        <v>6956.2154879424297</v>
      </c>
      <c r="K558">
        <v>4273.2797341436499</v>
      </c>
      <c r="L558">
        <v>969</v>
      </c>
      <c r="M558" s="45">
        <f t="shared" si="17"/>
        <v>18.412680000000023</v>
      </c>
    </row>
    <row r="559" spans="1:13" ht="15" x14ac:dyDescent="0.25">
      <c r="A559" s="45" t="str">
        <f t="shared" si="16"/>
        <v>B2 wood energyItaly2005</v>
      </c>
      <c r="B559">
        <v>7</v>
      </c>
      <c r="C559" t="s">
        <v>3</v>
      </c>
      <c r="D559" t="s">
        <v>145</v>
      </c>
      <c r="E559" t="s">
        <v>89</v>
      </c>
      <c r="F559" t="s">
        <v>115</v>
      </c>
      <c r="G559">
        <v>2005</v>
      </c>
      <c r="H559">
        <v>7741.3993549999996</v>
      </c>
      <c r="I559">
        <v>1133765.480217</v>
      </c>
      <c r="J559">
        <v>0</v>
      </c>
      <c r="K559">
        <v>0</v>
      </c>
      <c r="L559">
        <v>8759</v>
      </c>
      <c r="M559" s="45">
        <f t="shared" si="17"/>
        <v>1017.6006450000004</v>
      </c>
    </row>
    <row r="560" spans="1:13" ht="15" x14ac:dyDescent="0.25">
      <c r="A560" s="45" t="str">
        <f t="shared" si="16"/>
        <v>B2 wood energyItaly2010</v>
      </c>
      <c r="B560">
        <v>7</v>
      </c>
      <c r="C560" t="s">
        <v>3</v>
      </c>
      <c r="D560" t="s">
        <v>145</v>
      </c>
      <c r="E560" t="s">
        <v>89</v>
      </c>
      <c r="F560" t="s">
        <v>115</v>
      </c>
      <c r="G560">
        <v>2010</v>
      </c>
      <c r="H560">
        <v>8086.0723029999999</v>
      </c>
      <c r="I560">
        <v>1234197.5933940001</v>
      </c>
      <c r="J560">
        <v>30354.160257778301</v>
      </c>
      <c r="K560">
        <v>10267.7383966002</v>
      </c>
      <c r="L560">
        <v>9149</v>
      </c>
      <c r="M560" s="45">
        <f t="shared" si="17"/>
        <v>1062.9276970000001</v>
      </c>
    </row>
    <row r="561" spans="1:13" ht="15" x14ac:dyDescent="0.25">
      <c r="A561" s="45" t="str">
        <f t="shared" si="16"/>
        <v>B2 wood energyItaly2015</v>
      </c>
      <c r="B561">
        <v>7</v>
      </c>
      <c r="C561" t="s">
        <v>3</v>
      </c>
      <c r="D561" t="s">
        <v>145</v>
      </c>
      <c r="E561" t="s">
        <v>89</v>
      </c>
      <c r="F561" t="s">
        <v>115</v>
      </c>
      <c r="G561">
        <v>2015</v>
      </c>
      <c r="H561">
        <v>8430.7460780000001</v>
      </c>
      <c r="I561">
        <v>1334129.0255809999</v>
      </c>
      <c r="J561">
        <v>30829.9077809357</v>
      </c>
      <c r="K561">
        <v>10843.621890860601</v>
      </c>
      <c r="L561">
        <v>9539</v>
      </c>
      <c r="M561" s="45">
        <f t="shared" si="17"/>
        <v>1108.2539219999999</v>
      </c>
    </row>
    <row r="562" spans="1:13" ht="15" x14ac:dyDescent="0.25">
      <c r="A562" s="45" t="str">
        <f t="shared" si="16"/>
        <v>B2 wood energyItaly2020</v>
      </c>
      <c r="B562">
        <v>7</v>
      </c>
      <c r="C562" t="s">
        <v>3</v>
      </c>
      <c r="D562" t="s">
        <v>145</v>
      </c>
      <c r="E562" t="s">
        <v>89</v>
      </c>
      <c r="F562" t="s">
        <v>115</v>
      </c>
      <c r="G562">
        <v>2020</v>
      </c>
      <c r="H562">
        <v>8775.4189760000008</v>
      </c>
      <c r="I562">
        <v>1432854.6222870001</v>
      </c>
      <c r="J562">
        <v>31184.272227063098</v>
      </c>
      <c r="K562">
        <v>11439.1535979359</v>
      </c>
      <c r="L562">
        <v>9929</v>
      </c>
      <c r="M562" s="45">
        <f t="shared" si="17"/>
        <v>1153.5810239999992</v>
      </c>
    </row>
    <row r="563" spans="1:13" ht="15" x14ac:dyDescent="0.25">
      <c r="A563" s="45" t="str">
        <f t="shared" si="16"/>
        <v>B2 wood energyItaly2025</v>
      </c>
      <c r="B563">
        <v>7</v>
      </c>
      <c r="C563" t="s">
        <v>3</v>
      </c>
      <c r="D563" t="s">
        <v>145</v>
      </c>
      <c r="E563" t="s">
        <v>89</v>
      </c>
      <c r="F563" t="s">
        <v>115</v>
      </c>
      <c r="G563">
        <v>2025</v>
      </c>
      <c r="H563">
        <v>9120.0917960000006</v>
      </c>
      <c r="I563">
        <v>1534169.1874150001</v>
      </c>
      <c r="J563">
        <v>32472.697264354101</v>
      </c>
      <c r="K563">
        <v>12209.785025641</v>
      </c>
      <c r="L563">
        <v>10319</v>
      </c>
      <c r="M563" s="45">
        <f t="shared" si="17"/>
        <v>1198.9082039999994</v>
      </c>
    </row>
    <row r="564" spans="1:13" ht="15" x14ac:dyDescent="0.25">
      <c r="A564" s="45" t="str">
        <f t="shared" si="16"/>
        <v>B2 wood energyItaly2030</v>
      </c>
      <c r="B564">
        <v>7</v>
      </c>
      <c r="C564" t="s">
        <v>3</v>
      </c>
      <c r="D564" t="s">
        <v>145</v>
      </c>
      <c r="E564" t="s">
        <v>89</v>
      </c>
      <c r="F564" t="s">
        <v>115</v>
      </c>
      <c r="G564">
        <v>2030</v>
      </c>
      <c r="H564">
        <v>9464.7649700000002</v>
      </c>
      <c r="I564">
        <v>1636517.0003549999</v>
      </c>
      <c r="J564">
        <v>33809.114937489401</v>
      </c>
      <c r="K564">
        <v>13339.5531122344</v>
      </c>
      <c r="L564">
        <v>10709</v>
      </c>
      <c r="M564" s="45">
        <f t="shared" si="17"/>
        <v>1244.2350299999998</v>
      </c>
    </row>
    <row r="565" spans="1:13" ht="15" x14ac:dyDescent="0.25">
      <c r="A565" s="45" t="str">
        <f t="shared" si="16"/>
        <v>B2 wood energyLithuania2005</v>
      </c>
      <c r="B565">
        <v>7</v>
      </c>
      <c r="C565" t="s">
        <v>3</v>
      </c>
      <c r="D565" t="s">
        <v>146</v>
      </c>
      <c r="E565" t="s">
        <v>91</v>
      </c>
      <c r="F565" t="s">
        <v>114</v>
      </c>
      <c r="G565">
        <v>2005</v>
      </c>
      <c r="H565">
        <v>1834.9576119999999</v>
      </c>
      <c r="I565">
        <v>341016.436407</v>
      </c>
      <c r="J565">
        <v>10532.678776750599</v>
      </c>
      <c r="K565">
        <v>7973.0826117647102</v>
      </c>
      <c r="L565">
        <v>2121</v>
      </c>
      <c r="M565" s="45">
        <f t="shared" si="17"/>
        <v>286.04238800000007</v>
      </c>
    </row>
    <row r="566" spans="1:13" ht="15" x14ac:dyDescent="0.25">
      <c r="A566" s="45" t="str">
        <f t="shared" si="16"/>
        <v>B2 wood energyLithuania2010</v>
      </c>
      <c r="B566">
        <v>7</v>
      </c>
      <c r="C566" t="s">
        <v>3</v>
      </c>
      <c r="D566" t="s">
        <v>146</v>
      </c>
      <c r="E566" t="s">
        <v>91</v>
      </c>
      <c r="F566" t="s">
        <v>114</v>
      </c>
      <c r="G566">
        <v>2010</v>
      </c>
      <c r="H566">
        <v>1874.9576939999999</v>
      </c>
      <c r="I566">
        <v>347247.18603799999</v>
      </c>
      <c r="J566">
        <v>10724.896860021699</v>
      </c>
      <c r="K566">
        <v>9478.7472108235306</v>
      </c>
      <c r="L566">
        <v>2165</v>
      </c>
      <c r="M566" s="45">
        <f t="shared" si="17"/>
        <v>290.04230600000005</v>
      </c>
    </row>
    <row r="567" spans="1:13" ht="15" x14ac:dyDescent="0.25">
      <c r="A567" s="45" t="str">
        <f t="shared" si="16"/>
        <v>B2 wood energyLithuania2015</v>
      </c>
      <c r="B567">
        <v>7</v>
      </c>
      <c r="C567" t="s">
        <v>3</v>
      </c>
      <c r="D567" t="s">
        <v>146</v>
      </c>
      <c r="E567" t="s">
        <v>91</v>
      </c>
      <c r="F567" t="s">
        <v>114</v>
      </c>
      <c r="G567">
        <v>2015</v>
      </c>
      <c r="H567">
        <v>1914.9575299999999</v>
      </c>
      <c r="I567">
        <v>352298.06591</v>
      </c>
      <c r="J567">
        <v>11126.783998774499</v>
      </c>
      <c r="K567">
        <v>10116.608171058801</v>
      </c>
      <c r="L567">
        <v>2209</v>
      </c>
      <c r="M567" s="45">
        <f t="shared" si="17"/>
        <v>294.04247000000009</v>
      </c>
    </row>
    <row r="568" spans="1:13" ht="15" x14ac:dyDescent="0.25">
      <c r="A568" s="45" t="str">
        <f t="shared" si="16"/>
        <v>B2 wood energyLithuania2020</v>
      </c>
      <c r="B568">
        <v>7</v>
      </c>
      <c r="C568" t="s">
        <v>3</v>
      </c>
      <c r="D568" t="s">
        <v>146</v>
      </c>
      <c r="E568" t="s">
        <v>91</v>
      </c>
      <c r="F568" t="s">
        <v>114</v>
      </c>
      <c r="G568">
        <v>2020</v>
      </c>
      <c r="H568">
        <v>1954.9571820000001</v>
      </c>
      <c r="I568">
        <v>359841.09851699998</v>
      </c>
      <c r="J568">
        <v>11410.374196230799</v>
      </c>
      <c r="K568">
        <v>9901.7679176470592</v>
      </c>
      <c r="L568">
        <v>2253</v>
      </c>
      <c r="M568" s="45">
        <f t="shared" si="17"/>
        <v>298.0428179999999</v>
      </c>
    </row>
    <row r="569" spans="1:13" ht="15" x14ac:dyDescent="0.25">
      <c r="A569" s="45" t="str">
        <f t="shared" si="16"/>
        <v>B2 wood energyLithuania2025</v>
      </c>
      <c r="B569">
        <v>7</v>
      </c>
      <c r="C569" t="s">
        <v>3</v>
      </c>
      <c r="D569" t="s">
        <v>146</v>
      </c>
      <c r="E569" t="s">
        <v>91</v>
      </c>
      <c r="F569" t="s">
        <v>114</v>
      </c>
      <c r="G569">
        <v>2025</v>
      </c>
      <c r="H569">
        <v>1994.9570249999999</v>
      </c>
      <c r="I569">
        <v>364470.25731999998</v>
      </c>
      <c r="J569">
        <v>11478.1351006482</v>
      </c>
      <c r="K569">
        <v>10552.3035505882</v>
      </c>
      <c r="L569">
        <v>2297</v>
      </c>
      <c r="M569" s="45">
        <f t="shared" si="17"/>
        <v>302.04297500000007</v>
      </c>
    </row>
    <row r="570" spans="1:13" ht="15" x14ac:dyDescent="0.25">
      <c r="A570" s="45" t="str">
        <f t="shared" si="16"/>
        <v>B2 wood energyLithuania2030</v>
      </c>
      <c r="B570">
        <v>7</v>
      </c>
      <c r="C570" t="s">
        <v>3</v>
      </c>
      <c r="D570" t="s">
        <v>146</v>
      </c>
      <c r="E570" t="s">
        <v>91</v>
      </c>
      <c r="F570" t="s">
        <v>114</v>
      </c>
      <c r="G570">
        <v>2030</v>
      </c>
      <c r="H570">
        <v>2034.9568850000001</v>
      </c>
      <c r="I570">
        <v>369735.83239499998</v>
      </c>
      <c r="J570">
        <v>11843.385345295301</v>
      </c>
      <c r="K570">
        <v>10790.2705557647</v>
      </c>
      <c r="L570">
        <v>2341</v>
      </c>
      <c r="M570" s="45">
        <f t="shared" si="17"/>
        <v>306.04311499999994</v>
      </c>
    </row>
    <row r="571" spans="1:13" ht="15" x14ac:dyDescent="0.25">
      <c r="A571" s="45" t="str">
        <f t="shared" si="16"/>
        <v>B2 wood energyLuxembourg2005</v>
      </c>
      <c r="B571">
        <v>7</v>
      </c>
      <c r="C571" t="s">
        <v>3</v>
      </c>
      <c r="D571" t="s">
        <v>147</v>
      </c>
      <c r="E571" t="s">
        <v>92</v>
      </c>
      <c r="F571" t="s">
        <v>112</v>
      </c>
      <c r="G571">
        <v>2005</v>
      </c>
      <c r="H571">
        <v>86.103437</v>
      </c>
      <c r="I571">
        <v>36262.814079000003</v>
      </c>
      <c r="J571">
        <v>896.41094530286102</v>
      </c>
      <c r="K571">
        <v>347.47227075575</v>
      </c>
      <c r="L571">
        <v>86.75</v>
      </c>
      <c r="M571" s="45">
        <f t="shared" si="17"/>
        <v>0.64656300000000044</v>
      </c>
    </row>
    <row r="572" spans="1:13" ht="15" x14ac:dyDescent="0.25">
      <c r="A572" s="45" t="str">
        <f t="shared" si="16"/>
        <v>B2 wood energyLuxembourg2010</v>
      </c>
      <c r="B572">
        <v>7</v>
      </c>
      <c r="C572" t="s">
        <v>3</v>
      </c>
      <c r="D572" t="s">
        <v>147</v>
      </c>
      <c r="E572" t="s">
        <v>92</v>
      </c>
      <c r="F572" t="s">
        <v>112</v>
      </c>
      <c r="G572">
        <v>2010</v>
      </c>
      <c r="H572">
        <v>86.103482</v>
      </c>
      <c r="I572">
        <v>39399.205277000001</v>
      </c>
      <c r="J572">
        <v>883.94753776394202</v>
      </c>
      <c r="K572">
        <v>256.669348305038</v>
      </c>
      <c r="L572">
        <v>86.75</v>
      </c>
      <c r="M572" s="45">
        <f t="shared" si="17"/>
        <v>0.64651800000000037</v>
      </c>
    </row>
    <row r="573" spans="1:13" ht="15" x14ac:dyDescent="0.25">
      <c r="A573" s="45" t="str">
        <f t="shared" si="16"/>
        <v>B2 wood energyLuxembourg2015</v>
      </c>
      <c r="B573">
        <v>7</v>
      </c>
      <c r="C573" t="s">
        <v>3</v>
      </c>
      <c r="D573" t="s">
        <v>147</v>
      </c>
      <c r="E573" t="s">
        <v>92</v>
      </c>
      <c r="F573" t="s">
        <v>112</v>
      </c>
      <c r="G573">
        <v>2015</v>
      </c>
      <c r="H573">
        <v>86.103441000000004</v>
      </c>
      <c r="I573">
        <v>42416.766860999996</v>
      </c>
      <c r="J573">
        <v>890.78407559721995</v>
      </c>
      <c r="K573">
        <v>287.27178414019698</v>
      </c>
      <c r="L573">
        <v>86.75</v>
      </c>
      <c r="M573" s="45">
        <f t="shared" si="17"/>
        <v>0.64655899999999633</v>
      </c>
    </row>
    <row r="574" spans="1:13" ht="15" x14ac:dyDescent="0.25">
      <c r="A574" s="45" t="str">
        <f t="shared" si="16"/>
        <v>B2 wood energyLuxembourg2020</v>
      </c>
      <c r="B574">
        <v>7</v>
      </c>
      <c r="C574" t="s">
        <v>3</v>
      </c>
      <c r="D574" t="s">
        <v>147</v>
      </c>
      <c r="E574" t="s">
        <v>92</v>
      </c>
      <c r="F574" t="s">
        <v>112</v>
      </c>
      <c r="G574">
        <v>2020</v>
      </c>
      <c r="H574">
        <v>86.103448</v>
      </c>
      <c r="I574">
        <v>45418.554856000002</v>
      </c>
      <c r="J574">
        <v>907.10017609324404</v>
      </c>
      <c r="K574">
        <v>306.74256876506001</v>
      </c>
      <c r="L574">
        <v>86.75</v>
      </c>
      <c r="M574" s="45">
        <f t="shared" si="17"/>
        <v>0.64655199999999979</v>
      </c>
    </row>
    <row r="575" spans="1:13" ht="15" x14ac:dyDescent="0.25">
      <c r="A575" s="45" t="str">
        <f t="shared" si="16"/>
        <v>B2 wood energyLuxembourg2025</v>
      </c>
      <c r="B575">
        <v>7</v>
      </c>
      <c r="C575" t="s">
        <v>3</v>
      </c>
      <c r="D575" t="s">
        <v>147</v>
      </c>
      <c r="E575" t="s">
        <v>92</v>
      </c>
      <c r="F575" t="s">
        <v>112</v>
      </c>
      <c r="G575">
        <v>2025</v>
      </c>
      <c r="H575">
        <v>86.103453999999999</v>
      </c>
      <c r="I575">
        <v>48102.595856</v>
      </c>
      <c r="J575">
        <v>859.70094533127701</v>
      </c>
      <c r="K575">
        <v>322.89273656900298</v>
      </c>
      <c r="L575">
        <v>86.75</v>
      </c>
      <c r="M575" s="45">
        <f t="shared" si="17"/>
        <v>0.64654600000000073</v>
      </c>
    </row>
    <row r="576" spans="1:13" ht="15" x14ac:dyDescent="0.25">
      <c r="A576" s="45" t="str">
        <f t="shared" si="16"/>
        <v>B2 wood energyLuxembourg2030</v>
      </c>
      <c r="B576">
        <v>7</v>
      </c>
      <c r="C576" t="s">
        <v>3</v>
      </c>
      <c r="D576" t="s">
        <v>147</v>
      </c>
      <c r="E576" t="s">
        <v>92</v>
      </c>
      <c r="F576" t="s">
        <v>112</v>
      </c>
      <c r="G576">
        <v>2030</v>
      </c>
      <c r="H576">
        <v>86.103458000000003</v>
      </c>
      <c r="I576">
        <v>50410.512885999997</v>
      </c>
      <c r="J576">
        <v>787.46014534955896</v>
      </c>
      <c r="K576">
        <v>325.87670556681297</v>
      </c>
      <c r="L576">
        <v>86.75</v>
      </c>
      <c r="M576" s="45">
        <f t="shared" si="17"/>
        <v>0.64654199999999662</v>
      </c>
    </row>
    <row r="577" spans="1:13" ht="15" x14ac:dyDescent="0.25">
      <c r="A577" s="45" t="str">
        <f t="shared" si="16"/>
        <v>B2 wood energyLatvia2005</v>
      </c>
      <c r="B577">
        <v>7</v>
      </c>
      <c r="C577" t="s">
        <v>3</v>
      </c>
      <c r="D577" t="s">
        <v>148</v>
      </c>
      <c r="E577" t="s">
        <v>90</v>
      </c>
      <c r="F577" t="s">
        <v>114</v>
      </c>
      <c r="G577">
        <v>2005</v>
      </c>
      <c r="H577">
        <v>3088.2563409999998</v>
      </c>
      <c r="I577">
        <v>633840.91015600006</v>
      </c>
      <c r="J577">
        <v>0</v>
      </c>
      <c r="K577">
        <v>0</v>
      </c>
      <c r="L577">
        <v>3297</v>
      </c>
      <c r="M577" s="45">
        <f t="shared" si="17"/>
        <v>208.74365900000021</v>
      </c>
    </row>
    <row r="578" spans="1:13" ht="15" x14ac:dyDescent="0.25">
      <c r="A578" s="45" t="str">
        <f t="shared" ref="A578:A641" si="18">CONCATENATE(C578,E578,G578)</f>
        <v>B2 wood energyLatvia2010</v>
      </c>
      <c r="B578">
        <v>7</v>
      </c>
      <c r="C578" t="s">
        <v>3</v>
      </c>
      <c r="D578" t="s">
        <v>148</v>
      </c>
      <c r="E578" t="s">
        <v>90</v>
      </c>
      <c r="F578" t="s">
        <v>114</v>
      </c>
      <c r="G578">
        <v>2010</v>
      </c>
      <c r="H578">
        <v>3137.656806</v>
      </c>
      <c r="I578">
        <v>662998.32714900002</v>
      </c>
      <c r="J578">
        <v>23729.080761899098</v>
      </c>
      <c r="K578">
        <v>17897.595825022199</v>
      </c>
      <c r="L578">
        <v>3354</v>
      </c>
      <c r="M578" s="45">
        <f t="shared" si="17"/>
        <v>216.34319400000004</v>
      </c>
    </row>
    <row r="579" spans="1:13" ht="15" x14ac:dyDescent="0.25">
      <c r="A579" s="45" t="str">
        <f t="shared" si="18"/>
        <v>B2 wood energyLatvia2015</v>
      </c>
      <c r="B579">
        <v>7</v>
      </c>
      <c r="C579" t="s">
        <v>3</v>
      </c>
      <c r="D579" t="s">
        <v>148</v>
      </c>
      <c r="E579" t="s">
        <v>90</v>
      </c>
      <c r="F579" t="s">
        <v>114</v>
      </c>
      <c r="G579">
        <v>2015</v>
      </c>
      <c r="H579">
        <v>3187.0566979999999</v>
      </c>
      <c r="I579">
        <v>689920.01367200003</v>
      </c>
      <c r="J579">
        <v>23753.408817592401</v>
      </c>
      <c r="K579">
        <v>18369.070858044401</v>
      </c>
      <c r="L579">
        <v>3411</v>
      </c>
      <c r="M579" s="45">
        <f t="shared" ref="M579:M642" si="19">L579-H579</f>
        <v>223.94330200000013</v>
      </c>
    </row>
    <row r="580" spans="1:13" ht="15" x14ac:dyDescent="0.25">
      <c r="A580" s="45" t="str">
        <f t="shared" si="18"/>
        <v>B2 wood energyLatvia2020</v>
      </c>
      <c r="B580">
        <v>7</v>
      </c>
      <c r="C580" t="s">
        <v>3</v>
      </c>
      <c r="D580" t="s">
        <v>148</v>
      </c>
      <c r="E580" t="s">
        <v>90</v>
      </c>
      <c r="F580" t="s">
        <v>114</v>
      </c>
      <c r="G580">
        <v>2020</v>
      </c>
      <c r="H580">
        <v>3236.4559859999999</v>
      </c>
      <c r="I580">
        <v>722484.31201200001</v>
      </c>
      <c r="J580">
        <v>23808.843604266702</v>
      </c>
      <c r="K580">
        <v>17295.983192</v>
      </c>
      <c r="L580">
        <v>3468</v>
      </c>
      <c r="M580" s="45">
        <f t="shared" si="19"/>
        <v>231.54401400000006</v>
      </c>
    </row>
    <row r="581" spans="1:13" ht="15" x14ac:dyDescent="0.25">
      <c r="A581" s="45" t="str">
        <f t="shared" si="18"/>
        <v>B2 wood energyLatvia2025</v>
      </c>
      <c r="B581">
        <v>7</v>
      </c>
      <c r="C581" t="s">
        <v>3</v>
      </c>
      <c r="D581" t="s">
        <v>148</v>
      </c>
      <c r="E581" t="s">
        <v>90</v>
      </c>
      <c r="F581" t="s">
        <v>114</v>
      </c>
      <c r="G581">
        <v>2025</v>
      </c>
      <c r="H581">
        <v>3285.8563810000001</v>
      </c>
      <c r="I581">
        <v>754682.79980499996</v>
      </c>
      <c r="J581">
        <v>23852.6515902227</v>
      </c>
      <c r="K581">
        <v>17412.953957733302</v>
      </c>
      <c r="L581">
        <v>3525</v>
      </c>
      <c r="M581" s="45">
        <f t="shared" si="19"/>
        <v>239.14361899999994</v>
      </c>
    </row>
    <row r="582" spans="1:13" ht="15" x14ac:dyDescent="0.25">
      <c r="A582" s="45" t="str">
        <f t="shared" si="18"/>
        <v>B2 wood energyLatvia2030</v>
      </c>
      <c r="B582">
        <v>7</v>
      </c>
      <c r="C582" t="s">
        <v>3</v>
      </c>
      <c r="D582" t="s">
        <v>148</v>
      </c>
      <c r="E582" t="s">
        <v>90</v>
      </c>
      <c r="F582" t="s">
        <v>114</v>
      </c>
      <c r="G582">
        <v>2030</v>
      </c>
      <c r="H582">
        <v>3335.2564539999998</v>
      </c>
      <c r="I582">
        <v>769421.22949299996</v>
      </c>
      <c r="J582">
        <v>23189.302483224899</v>
      </c>
      <c r="K582">
        <v>20241.617518044401</v>
      </c>
      <c r="L582">
        <v>3582</v>
      </c>
      <c r="M582" s="45">
        <f t="shared" si="19"/>
        <v>246.74354600000015</v>
      </c>
    </row>
    <row r="583" spans="1:13" ht="15" x14ac:dyDescent="0.25">
      <c r="A583" s="45" t="str">
        <f t="shared" si="18"/>
        <v>B2 wood energyRepublic of Moldova2005</v>
      </c>
      <c r="B583">
        <v>7</v>
      </c>
      <c r="C583" t="s">
        <v>3</v>
      </c>
      <c r="D583" t="s">
        <v>149</v>
      </c>
      <c r="E583" t="s">
        <v>99</v>
      </c>
      <c r="F583" t="s">
        <v>113</v>
      </c>
      <c r="G583">
        <v>2005</v>
      </c>
      <c r="H583">
        <v>216.19306900000001</v>
      </c>
      <c r="I583">
        <v>30949.355468999998</v>
      </c>
      <c r="J583">
        <v>1024.66566842369</v>
      </c>
      <c r="K583">
        <v>207.921092328767</v>
      </c>
      <c r="L583">
        <v>329</v>
      </c>
      <c r="M583" s="45">
        <f t="shared" si="19"/>
        <v>112.80693099999999</v>
      </c>
    </row>
    <row r="584" spans="1:13" ht="15" x14ac:dyDescent="0.25">
      <c r="A584" s="45" t="str">
        <f t="shared" si="18"/>
        <v>B2 wood energyRepublic of Moldova2010</v>
      </c>
      <c r="B584">
        <v>7</v>
      </c>
      <c r="C584" t="s">
        <v>3</v>
      </c>
      <c r="D584" t="s">
        <v>149</v>
      </c>
      <c r="E584" t="s">
        <v>99</v>
      </c>
      <c r="F584" t="s">
        <v>113</v>
      </c>
      <c r="G584">
        <v>2010</v>
      </c>
      <c r="H584">
        <v>219.44284099999999</v>
      </c>
      <c r="I584">
        <v>32407.246093999998</v>
      </c>
      <c r="J584">
        <v>1035.8835378716799</v>
      </c>
      <c r="K584">
        <v>744.30547013698595</v>
      </c>
      <c r="L584">
        <v>332</v>
      </c>
      <c r="M584" s="45">
        <f t="shared" si="19"/>
        <v>112.55715900000001</v>
      </c>
    </row>
    <row r="585" spans="1:13" ht="15" x14ac:dyDescent="0.25">
      <c r="A585" s="45" t="str">
        <f t="shared" si="18"/>
        <v>B2 wood energyRepublic of Moldova2015</v>
      </c>
      <c r="B585">
        <v>7</v>
      </c>
      <c r="C585" t="s">
        <v>3</v>
      </c>
      <c r="D585" t="s">
        <v>149</v>
      </c>
      <c r="E585" t="s">
        <v>99</v>
      </c>
      <c r="F585" t="s">
        <v>113</v>
      </c>
      <c r="G585">
        <v>2015</v>
      </c>
      <c r="H585">
        <v>222.69288599999999</v>
      </c>
      <c r="I585">
        <v>34733.355469000002</v>
      </c>
      <c r="J585">
        <v>1089.9654706302999</v>
      </c>
      <c r="K585">
        <v>624.74356876712295</v>
      </c>
      <c r="L585">
        <v>335</v>
      </c>
      <c r="M585" s="45">
        <f t="shared" si="19"/>
        <v>112.30711400000001</v>
      </c>
    </row>
    <row r="586" spans="1:13" ht="15" x14ac:dyDescent="0.25">
      <c r="A586" s="45" t="str">
        <f t="shared" si="18"/>
        <v>B2 wood energyRepublic of Moldova2020</v>
      </c>
      <c r="B586">
        <v>7</v>
      </c>
      <c r="C586" t="s">
        <v>3</v>
      </c>
      <c r="D586" t="s">
        <v>149</v>
      </c>
      <c r="E586" t="s">
        <v>99</v>
      </c>
      <c r="F586" t="s">
        <v>113</v>
      </c>
      <c r="G586">
        <v>2020</v>
      </c>
      <c r="H586">
        <v>225.942902</v>
      </c>
      <c r="I586">
        <v>38171.089844000002</v>
      </c>
      <c r="J586">
        <v>1132.6996791797401</v>
      </c>
      <c r="K586">
        <v>445.15280547945201</v>
      </c>
      <c r="L586">
        <v>338</v>
      </c>
      <c r="M586" s="45">
        <f t="shared" si="19"/>
        <v>112.057098</v>
      </c>
    </row>
    <row r="587" spans="1:13" ht="15" x14ac:dyDescent="0.25">
      <c r="A587" s="45" t="str">
        <f t="shared" si="18"/>
        <v>B2 wood energyRepublic of Moldova2025</v>
      </c>
      <c r="B587">
        <v>7</v>
      </c>
      <c r="C587" t="s">
        <v>3</v>
      </c>
      <c r="D587" t="s">
        <v>149</v>
      </c>
      <c r="E587" t="s">
        <v>99</v>
      </c>
      <c r="F587" t="s">
        <v>113</v>
      </c>
      <c r="G587">
        <v>2025</v>
      </c>
      <c r="H587">
        <v>229.19291699999999</v>
      </c>
      <c r="I587">
        <v>41984.390625</v>
      </c>
      <c r="J587">
        <v>1195.0336486333099</v>
      </c>
      <c r="K587">
        <v>432.37349835616402</v>
      </c>
      <c r="L587">
        <v>341</v>
      </c>
      <c r="M587" s="45">
        <f t="shared" si="19"/>
        <v>111.80708300000001</v>
      </c>
    </row>
    <row r="588" spans="1:13" ht="15" x14ac:dyDescent="0.25">
      <c r="A588" s="45" t="str">
        <f t="shared" si="18"/>
        <v>B2 wood energyRepublic of Moldova2030</v>
      </c>
      <c r="B588">
        <v>7</v>
      </c>
      <c r="C588" t="s">
        <v>3</v>
      </c>
      <c r="D588" t="s">
        <v>149</v>
      </c>
      <c r="E588" t="s">
        <v>99</v>
      </c>
      <c r="F588" t="s">
        <v>113</v>
      </c>
      <c r="G588">
        <v>2030</v>
      </c>
      <c r="H588">
        <v>232.442947</v>
      </c>
      <c r="I588">
        <v>45223.402344000002</v>
      </c>
      <c r="J588">
        <v>1140.8033809910901</v>
      </c>
      <c r="K588">
        <v>493.00109041095902</v>
      </c>
      <c r="L588">
        <v>344</v>
      </c>
      <c r="M588" s="45">
        <f t="shared" si="19"/>
        <v>111.557053</v>
      </c>
    </row>
    <row r="589" spans="1:13" ht="15" x14ac:dyDescent="0.25">
      <c r="A589" s="45" t="str">
        <f t="shared" si="18"/>
        <v>B2 wood energyMontenegro2010</v>
      </c>
      <c r="B589">
        <v>7</v>
      </c>
      <c r="C589" t="s">
        <v>3</v>
      </c>
      <c r="D589" t="s">
        <v>150</v>
      </c>
      <c r="E589" t="s">
        <v>94</v>
      </c>
      <c r="F589" t="s">
        <v>111</v>
      </c>
      <c r="G589">
        <v>2010</v>
      </c>
      <c r="H589">
        <v>386.001983</v>
      </c>
      <c r="I589">
        <v>69327.625</v>
      </c>
      <c r="J589">
        <v>0</v>
      </c>
      <c r="K589">
        <v>0</v>
      </c>
      <c r="L589">
        <v>467</v>
      </c>
      <c r="M589" s="45">
        <f t="shared" si="19"/>
        <v>80.998017000000004</v>
      </c>
    </row>
    <row r="590" spans="1:13" ht="15" x14ac:dyDescent="0.25">
      <c r="A590" s="45" t="str">
        <f t="shared" si="18"/>
        <v>B2 wood energyMontenegro2015</v>
      </c>
      <c r="B590">
        <v>7</v>
      </c>
      <c r="C590" t="s">
        <v>3</v>
      </c>
      <c r="D590" t="s">
        <v>150</v>
      </c>
      <c r="E590" t="s">
        <v>94</v>
      </c>
      <c r="F590" t="s">
        <v>111</v>
      </c>
      <c r="G590">
        <v>2015</v>
      </c>
      <c r="H590">
        <v>386.00202899999999</v>
      </c>
      <c r="I590">
        <v>72225.296875999993</v>
      </c>
      <c r="J590">
        <v>1242.3212707913599</v>
      </c>
      <c r="K590">
        <v>662.78680958801499</v>
      </c>
      <c r="L590">
        <v>467</v>
      </c>
      <c r="M590" s="45">
        <f t="shared" si="19"/>
        <v>80.997971000000007</v>
      </c>
    </row>
    <row r="591" spans="1:13" ht="15" x14ac:dyDescent="0.25">
      <c r="A591" s="45" t="str">
        <f t="shared" si="18"/>
        <v>B2 wood energyMontenegro2020</v>
      </c>
      <c r="B591">
        <v>7</v>
      </c>
      <c r="C591" t="s">
        <v>3</v>
      </c>
      <c r="D591" t="s">
        <v>150</v>
      </c>
      <c r="E591" t="s">
        <v>94</v>
      </c>
      <c r="F591" t="s">
        <v>111</v>
      </c>
      <c r="G591">
        <v>2020</v>
      </c>
      <c r="H591">
        <v>386.00199900000001</v>
      </c>
      <c r="I591">
        <v>75609.078125</v>
      </c>
      <c r="J591">
        <v>1369.6491819846999</v>
      </c>
      <c r="K591">
        <v>692.892831922597</v>
      </c>
      <c r="L591">
        <v>467</v>
      </c>
      <c r="M591" s="45">
        <f t="shared" si="19"/>
        <v>80.998000999999988</v>
      </c>
    </row>
    <row r="592" spans="1:13" ht="15" x14ac:dyDescent="0.25">
      <c r="A592" s="45" t="str">
        <f t="shared" si="18"/>
        <v>B2 wood energyMontenegro2025</v>
      </c>
      <c r="B592">
        <v>7</v>
      </c>
      <c r="C592" t="s">
        <v>3</v>
      </c>
      <c r="D592" t="s">
        <v>150</v>
      </c>
      <c r="E592" t="s">
        <v>94</v>
      </c>
      <c r="F592" t="s">
        <v>111</v>
      </c>
      <c r="G592">
        <v>2025</v>
      </c>
      <c r="H592">
        <v>386.00199900000001</v>
      </c>
      <c r="I592">
        <v>79401.445313000004</v>
      </c>
      <c r="J592">
        <v>1476.5484199358</v>
      </c>
      <c r="K592">
        <v>718.07508357303402</v>
      </c>
      <c r="L592">
        <v>467</v>
      </c>
      <c r="M592" s="45">
        <f t="shared" si="19"/>
        <v>80.998000999999988</v>
      </c>
    </row>
    <row r="593" spans="1:13" ht="15" x14ac:dyDescent="0.25">
      <c r="A593" s="45" t="str">
        <f t="shared" si="18"/>
        <v>B2 wood energyMontenegro2030</v>
      </c>
      <c r="B593">
        <v>7</v>
      </c>
      <c r="C593" t="s">
        <v>3</v>
      </c>
      <c r="D593" t="s">
        <v>150</v>
      </c>
      <c r="E593" t="s">
        <v>94</v>
      </c>
      <c r="F593" t="s">
        <v>111</v>
      </c>
      <c r="G593">
        <v>2030</v>
      </c>
      <c r="H593">
        <v>386.00201399999997</v>
      </c>
      <c r="I593">
        <v>83579.550780999998</v>
      </c>
      <c r="J593">
        <v>1558.7931949101901</v>
      </c>
      <c r="K593">
        <v>723.17206689138595</v>
      </c>
      <c r="L593">
        <v>467</v>
      </c>
      <c r="M593" s="45">
        <f t="shared" si="19"/>
        <v>80.997986000000026</v>
      </c>
    </row>
    <row r="594" spans="1:13" ht="15" x14ac:dyDescent="0.25">
      <c r="A594" s="45" t="str">
        <f t="shared" si="18"/>
        <v>B2 wood energyThe former Yugoslav Republic of Macedonia2010</v>
      </c>
      <c r="B594">
        <v>7</v>
      </c>
      <c r="C594" t="s">
        <v>3</v>
      </c>
      <c r="D594" t="s">
        <v>151</v>
      </c>
      <c r="E594" t="s">
        <v>107</v>
      </c>
      <c r="F594" t="s">
        <v>111</v>
      </c>
      <c r="G594">
        <v>2010</v>
      </c>
      <c r="H594">
        <v>804.00100699999996</v>
      </c>
      <c r="I594">
        <v>66855.868652999998</v>
      </c>
      <c r="J594">
        <v>0</v>
      </c>
      <c r="K594">
        <v>0</v>
      </c>
      <c r="L594">
        <v>998</v>
      </c>
      <c r="M594" s="45">
        <f t="shared" si="19"/>
        <v>193.99899300000004</v>
      </c>
    </row>
    <row r="595" spans="1:13" ht="15" x14ac:dyDescent="0.25">
      <c r="A595" s="45" t="str">
        <f t="shared" si="18"/>
        <v>B2 wood energyThe former Yugoslav Republic of Macedonia2015</v>
      </c>
      <c r="B595">
        <v>7</v>
      </c>
      <c r="C595" t="s">
        <v>3</v>
      </c>
      <c r="D595" t="s">
        <v>151</v>
      </c>
      <c r="E595" t="s">
        <v>107</v>
      </c>
      <c r="F595" t="s">
        <v>111</v>
      </c>
      <c r="G595">
        <v>2015</v>
      </c>
      <c r="H595">
        <v>804.00108299999999</v>
      </c>
      <c r="I595">
        <v>69273.910157000006</v>
      </c>
      <c r="J595">
        <v>1896.0257451917601</v>
      </c>
      <c r="K595">
        <v>1412.4174555530601</v>
      </c>
      <c r="L595">
        <v>1021</v>
      </c>
      <c r="M595" s="45">
        <f t="shared" si="19"/>
        <v>216.99891700000001</v>
      </c>
    </row>
    <row r="596" spans="1:13" ht="15" x14ac:dyDescent="0.25">
      <c r="A596" s="45" t="str">
        <f t="shared" si="18"/>
        <v>B2 wood energyThe former Yugoslav Republic of Macedonia2020</v>
      </c>
      <c r="B596">
        <v>7</v>
      </c>
      <c r="C596" t="s">
        <v>3</v>
      </c>
      <c r="D596" t="s">
        <v>151</v>
      </c>
      <c r="E596" t="s">
        <v>107</v>
      </c>
      <c r="F596" t="s">
        <v>111</v>
      </c>
      <c r="G596">
        <v>2020</v>
      </c>
      <c r="H596">
        <v>804.00108299999999</v>
      </c>
      <c r="I596">
        <v>69017.299805000002</v>
      </c>
      <c r="J596">
        <v>1412.41756625618</v>
      </c>
      <c r="K596">
        <v>1463.73954365793</v>
      </c>
      <c r="L596">
        <v>1044</v>
      </c>
      <c r="M596" s="45">
        <f t="shared" si="19"/>
        <v>239.99891700000001</v>
      </c>
    </row>
    <row r="597" spans="1:13" ht="15" x14ac:dyDescent="0.25">
      <c r="A597" s="45" t="str">
        <f t="shared" si="18"/>
        <v>B2 wood energyThe former Yugoslav Republic of Macedonia2025</v>
      </c>
      <c r="B597">
        <v>7</v>
      </c>
      <c r="C597" t="s">
        <v>3</v>
      </c>
      <c r="D597" t="s">
        <v>151</v>
      </c>
      <c r="E597" t="s">
        <v>107</v>
      </c>
      <c r="F597" t="s">
        <v>111</v>
      </c>
      <c r="G597">
        <v>2025</v>
      </c>
      <c r="H597">
        <v>804.00116000000003</v>
      </c>
      <c r="I597">
        <v>68802.65625</v>
      </c>
      <c r="J597">
        <v>1463.73942708001</v>
      </c>
      <c r="K597">
        <v>1506.6678732559301</v>
      </c>
      <c r="L597">
        <v>1067</v>
      </c>
      <c r="M597" s="45">
        <f t="shared" si="19"/>
        <v>262.99883999999997</v>
      </c>
    </row>
    <row r="598" spans="1:13" ht="15" x14ac:dyDescent="0.25">
      <c r="A598" s="45" t="str">
        <f t="shared" si="18"/>
        <v>B2 wood energyThe former Yugoslav Republic of Macedonia2030</v>
      </c>
      <c r="B598">
        <v>7</v>
      </c>
      <c r="C598" t="s">
        <v>3</v>
      </c>
      <c r="D598" t="s">
        <v>151</v>
      </c>
      <c r="E598" t="s">
        <v>107</v>
      </c>
      <c r="F598" t="s">
        <v>111</v>
      </c>
      <c r="G598">
        <v>2030</v>
      </c>
      <c r="H598">
        <v>804.00096099999996</v>
      </c>
      <c r="I598">
        <v>68759.217772999997</v>
      </c>
      <c r="J598">
        <v>1506.66901776037</v>
      </c>
      <c r="K598">
        <v>1515.3566753832699</v>
      </c>
      <c r="L598">
        <v>1090</v>
      </c>
      <c r="M598" s="45">
        <f t="shared" si="19"/>
        <v>285.99903900000004</v>
      </c>
    </row>
    <row r="599" spans="1:13" ht="15" x14ac:dyDescent="0.25">
      <c r="A599" s="45" t="str">
        <f t="shared" si="18"/>
        <v>B2 wood energyNetherlands2005</v>
      </c>
      <c r="B599">
        <v>7</v>
      </c>
      <c r="C599" t="s">
        <v>3</v>
      </c>
      <c r="D599" t="s">
        <v>152</v>
      </c>
      <c r="E599" t="s">
        <v>95</v>
      </c>
      <c r="F599" t="s">
        <v>112</v>
      </c>
      <c r="G599">
        <v>2005</v>
      </c>
      <c r="H599">
        <v>295.18229500000001</v>
      </c>
      <c r="I599">
        <v>59919.313543999997</v>
      </c>
      <c r="J599">
        <v>0</v>
      </c>
      <c r="K599">
        <v>0</v>
      </c>
      <c r="L599">
        <v>365</v>
      </c>
      <c r="M599" s="45">
        <f t="shared" si="19"/>
        <v>69.817704999999989</v>
      </c>
    </row>
    <row r="600" spans="1:13" ht="15" x14ac:dyDescent="0.25">
      <c r="A600" s="45" t="str">
        <f t="shared" si="18"/>
        <v>B2 wood energyNetherlands2010</v>
      </c>
      <c r="B600">
        <v>7</v>
      </c>
      <c r="C600" t="s">
        <v>3</v>
      </c>
      <c r="D600" t="s">
        <v>152</v>
      </c>
      <c r="E600" t="s">
        <v>95</v>
      </c>
      <c r="F600" t="s">
        <v>112</v>
      </c>
      <c r="G600">
        <v>2010</v>
      </c>
      <c r="H600">
        <v>295.18227200000001</v>
      </c>
      <c r="I600">
        <v>63324.136027</v>
      </c>
      <c r="J600">
        <v>2346.8808716946801</v>
      </c>
      <c r="K600">
        <v>1665.91637190663</v>
      </c>
      <c r="L600">
        <v>365</v>
      </c>
      <c r="M600" s="45">
        <f t="shared" si="19"/>
        <v>69.817727999999988</v>
      </c>
    </row>
    <row r="601" spans="1:13" ht="15" x14ac:dyDescent="0.25">
      <c r="A601" s="45" t="str">
        <f t="shared" si="18"/>
        <v>B2 wood energyNetherlands2015</v>
      </c>
      <c r="B601">
        <v>7</v>
      </c>
      <c r="C601" t="s">
        <v>3</v>
      </c>
      <c r="D601" t="s">
        <v>152</v>
      </c>
      <c r="E601" t="s">
        <v>95</v>
      </c>
      <c r="F601" t="s">
        <v>112</v>
      </c>
      <c r="G601">
        <v>2015</v>
      </c>
      <c r="H601">
        <v>295.18226299999998</v>
      </c>
      <c r="I601">
        <v>67181.858498000001</v>
      </c>
      <c r="J601">
        <v>2450.0807717545699</v>
      </c>
      <c r="K601">
        <v>1678.5363101084299</v>
      </c>
      <c r="L601">
        <v>365</v>
      </c>
      <c r="M601" s="45">
        <f t="shared" si="19"/>
        <v>69.817737000000022</v>
      </c>
    </row>
    <row r="602" spans="1:13" ht="15" x14ac:dyDescent="0.25">
      <c r="A602" s="45" t="str">
        <f t="shared" si="18"/>
        <v>B2 wood energyNetherlands2020</v>
      </c>
      <c r="B602">
        <v>7</v>
      </c>
      <c r="C602" t="s">
        <v>3</v>
      </c>
      <c r="D602" t="s">
        <v>152</v>
      </c>
      <c r="E602" t="s">
        <v>95</v>
      </c>
      <c r="F602" t="s">
        <v>112</v>
      </c>
      <c r="G602">
        <v>2020</v>
      </c>
      <c r="H602">
        <v>295.18226900000002</v>
      </c>
      <c r="I602">
        <v>71591.483852000005</v>
      </c>
      <c r="J602">
        <v>2489.7980168696999</v>
      </c>
      <c r="K602">
        <v>1607.8729248463901</v>
      </c>
      <c r="L602">
        <v>365</v>
      </c>
      <c r="M602" s="45">
        <f t="shared" si="19"/>
        <v>69.817730999999981</v>
      </c>
    </row>
    <row r="603" spans="1:13" ht="15" x14ac:dyDescent="0.25">
      <c r="A603" s="45" t="str">
        <f t="shared" si="18"/>
        <v>B2 wood energyNetherlands2025</v>
      </c>
      <c r="B603">
        <v>7</v>
      </c>
      <c r="C603" t="s">
        <v>3</v>
      </c>
      <c r="D603" t="s">
        <v>152</v>
      </c>
      <c r="E603" t="s">
        <v>95</v>
      </c>
      <c r="F603" t="s">
        <v>112</v>
      </c>
      <c r="G603">
        <v>2025</v>
      </c>
      <c r="H603">
        <v>295.18228699999997</v>
      </c>
      <c r="I603">
        <v>76479.877664</v>
      </c>
      <c r="J603">
        <v>2588.4002426991801</v>
      </c>
      <c r="K603">
        <v>1610.72147051205</v>
      </c>
      <c r="L603">
        <v>365</v>
      </c>
      <c r="M603" s="45">
        <f t="shared" si="19"/>
        <v>69.817713000000026</v>
      </c>
    </row>
    <row r="604" spans="1:13" ht="15" x14ac:dyDescent="0.25">
      <c r="A604" s="45" t="str">
        <f t="shared" si="18"/>
        <v>B2 wood energyNetherlands2030</v>
      </c>
      <c r="B604">
        <v>7</v>
      </c>
      <c r="C604" t="s">
        <v>3</v>
      </c>
      <c r="D604" t="s">
        <v>152</v>
      </c>
      <c r="E604" t="s">
        <v>95</v>
      </c>
      <c r="F604" t="s">
        <v>112</v>
      </c>
      <c r="G604">
        <v>2030</v>
      </c>
      <c r="H604">
        <v>295.18228099999999</v>
      </c>
      <c r="I604">
        <v>81212.156092999998</v>
      </c>
      <c r="J604">
        <v>2662.36669614009</v>
      </c>
      <c r="K604">
        <v>1715.91097783434</v>
      </c>
      <c r="L604">
        <v>365</v>
      </c>
      <c r="M604" s="45">
        <f t="shared" si="19"/>
        <v>69.817719000000011</v>
      </c>
    </row>
    <row r="605" spans="1:13" ht="15" x14ac:dyDescent="0.25">
      <c r="A605" s="45" t="str">
        <f t="shared" si="18"/>
        <v>B2 wood energyNorway2005</v>
      </c>
      <c r="B605">
        <v>7</v>
      </c>
      <c r="C605" t="s">
        <v>3</v>
      </c>
      <c r="D605" t="s">
        <v>153</v>
      </c>
      <c r="E605" t="s">
        <v>96</v>
      </c>
      <c r="F605" t="s">
        <v>114</v>
      </c>
      <c r="G605">
        <v>2005</v>
      </c>
      <c r="H605">
        <v>6499.2277700000004</v>
      </c>
      <c r="I605">
        <v>812295.59207500098</v>
      </c>
      <c r="J605">
        <v>23507.714026630401</v>
      </c>
      <c r="K605">
        <v>10642.091209517699</v>
      </c>
      <c r="L605">
        <v>9387</v>
      </c>
      <c r="M605" s="45">
        <f t="shared" si="19"/>
        <v>2887.7722299999996</v>
      </c>
    </row>
    <row r="606" spans="1:13" ht="15" x14ac:dyDescent="0.25">
      <c r="A606" s="45" t="str">
        <f t="shared" si="18"/>
        <v>B2 wood energyNorway2010</v>
      </c>
      <c r="B606">
        <v>7</v>
      </c>
      <c r="C606" t="s">
        <v>3</v>
      </c>
      <c r="D606" t="s">
        <v>153</v>
      </c>
      <c r="E606" t="s">
        <v>96</v>
      </c>
      <c r="F606" t="s">
        <v>114</v>
      </c>
      <c r="G606">
        <v>2010</v>
      </c>
      <c r="H606">
        <v>6479.2275040000004</v>
      </c>
      <c r="I606">
        <v>863088.02331700001</v>
      </c>
      <c r="J606">
        <v>24108.991484721701</v>
      </c>
      <c r="K606">
        <v>13950.504798694999</v>
      </c>
      <c r="L606">
        <v>9473</v>
      </c>
      <c r="M606" s="45">
        <f t="shared" si="19"/>
        <v>2993.7724959999996</v>
      </c>
    </row>
    <row r="607" spans="1:13" ht="15" x14ac:dyDescent="0.25">
      <c r="A607" s="45" t="str">
        <f t="shared" si="18"/>
        <v>B2 wood energyNorway2015</v>
      </c>
      <c r="B607">
        <v>7</v>
      </c>
      <c r="C607" t="s">
        <v>3</v>
      </c>
      <c r="D607" t="s">
        <v>153</v>
      </c>
      <c r="E607" t="s">
        <v>96</v>
      </c>
      <c r="F607" t="s">
        <v>114</v>
      </c>
      <c r="G607">
        <v>2015</v>
      </c>
      <c r="H607">
        <v>6459.2279559999997</v>
      </c>
      <c r="I607">
        <v>908385.14019399998</v>
      </c>
      <c r="J607">
        <v>24164.796515997801</v>
      </c>
      <c r="K607">
        <v>15105.373285513</v>
      </c>
      <c r="L607">
        <v>9559</v>
      </c>
      <c r="M607" s="45">
        <f t="shared" si="19"/>
        <v>3099.7720440000003</v>
      </c>
    </row>
    <row r="608" spans="1:13" ht="15" x14ac:dyDescent="0.25">
      <c r="A608" s="45" t="str">
        <f t="shared" si="18"/>
        <v>B2 wood energyNorway2020</v>
      </c>
      <c r="B608">
        <v>7</v>
      </c>
      <c r="C608" t="s">
        <v>3</v>
      </c>
      <c r="D608" t="s">
        <v>153</v>
      </c>
      <c r="E608" t="s">
        <v>96</v>
      </c>
      <c r="F608" t="s">
        <v>114</v>
      </c>
      <c r="G608">
        <v>2020</v>
      </c>
      <c r="H608">
        <v>6439.2272990000001</v>
      </c>
      <c r="I608">
        <v>940274.843413</v>
      </c>
      <c r="J608">
        <v>24017.2015101043</v>
      </c>
      <c r="K608">
        <v>17639.2612793853</v>
      </c>
      <c r="L608">
        <v>9645</v>
      </c>
      <c r="M608" s="45">
        <f t="shared" si="19"/>
        <v>3205.7727009999999</v>
      </c>
    </row>
    <row r="609" spans="1:13" ht="15" x14ac:dyDescent="0.25">
      <c r="A609" s="45" t="str">
        <f t="shared" si="18"/>
        <v>B2 wood energyNorway2025</v>
      </c>
      <c r="B609">
        <v>7</v>
      </c>
      <c r="C609" t="s">
        <v>3</v>
      </c>
      <c r="D609" t="s">
        <v>153</v>
      </c>
      <c r="E609" t="s">
        <v>96</v>
      </c>
      <c r="F609" t="s">
        <v>114</v>
      </c>
      <c r="G609">
        <v>2025</v>
      </c>
      <c r="H609">
        <v>6419.2272249999996</v>
      </c>
      <c r="I609">
        <v>945982.01212899899</v>
      </c>
      <c r="J609">
        <v>24260.249876354701</v>
      </c>
      <c r="K609">
        <v>23118.8157784303</v>
      </c>
      <c r="L609">
        <v>9731</v>
      </c>
      <c r="M609" s="45">
        <f t="shared" si="19"/>
        <v>3311.7727750000004</v>
      </c>
    </row>
    <row r="610" spans="1:13" ht="15" x14ac:dyDescent="0.25">
      <c r="A610" s="45" t="str">
        <f t="shared" si="18"/>
        <v>B2 wood energyNorway2030</v>
      </c>
      <c r="B610">
        <v>7</v>
      </c>
      <c r="C610" t="s">
        <v>3</v>
      </c>
      <c r="D610" t="s">
        <v>153</v>
      </c>
      <c r="E610" t="s">
        <v>96</v>
      </c>
      <c r="F610" t="s">
        <v>114</v>
      </c>
      <c r="G610">
        <v>2030</v>
      </c>
      <c r="H610">
        <v>6399.227425</v>
      </c>
      <c r="I610">
        <v>945691.20638500003</v>
      </c>
      <c r="J610">
        <v>24932.563917931398</v>
      </c>
      <c r="K610">
        <v>24990.7250415177</v>
      </c>
      <c r="L610">
        <v>9817</v>
      </c>
      <c r="M610" s="45">
        <f t="shared" si="19"/>
        <v>3417.772575</v>
      </c>
    </row>
    <row r="611" spans="1:13" ht="15" x14ac:dyDescent="0.25">
      <c r="A611" s="45" t="str">
        <f t="shared" si="18"/>
        <v>B2 wood energyPoland2005</v>
      </c>
      <c r="B611">
        <v>7</v>
      </c>
      <c r="C611" t="s">
        <v>3</v>
      </c>
      <c r="D611" t="s">
        <v>154</v>
      </c>
      <c r="E611" t="s">
        <v>97</v>
      </c>
      <c r="F611" t="s">
        <v>113</v>
      </c>
      <c r="G611">
        <v>2005</v>
      </c>
      <c r="H611">
        <v>8417.008296</v>
      </c>
      <c r="I611">
        <v>1947551.0673189999</v>
      </c>
      <c r="J611">
        <v>63056.314102907898</v>
      </c>
      <c r="K611">
        <v>39270.035470477</v>
      </c>
      <c r="L611">
        <v>9200</v>
      </c>
      <c r="M611" s="45">
        <f t="shared" si="19"/>
        <v>782.99170400000003</v>
      </c>
    </row>
    <row r="612" spans="1:13" ht="15" x14ac:dyDescent="0.25">
      <c r="A612" s="45" t="str">
        <f t="shared" si="18"/>
        <v>B2 wood energyPoland2010</v>
      </c>
      <c r="B612">
        <v>7</v>
      </c>
      <c r="C612" t="s">
        <v>3</v>
      </c>
      <c r="D612" t="s">
        <v>154</v>
      </c>
      <c r="E612" t="s">
        <v>97</v>
      </c>
      <c r="F612" t="s">
        <v>113</v>
      </c>
      <c r="G612">
        <v>2010</v>
      </c>
      <c r="H612">
        <v>8532.0073100000009</v>
      </c>
      <c r="I612">
        <v>2010968.6401500001</v>
      </c>
      <c r="J612">
        <v>66812.431157528597</v>
      </c>
      <c r="K612">
        <v>54128.915727923697</v>
      </c>
      <c r="L612">
        <v>9319</v>
      </c>
      <c r="M612" s="45">
        <f t="shared" si="19"/>
        <v>786.99268999999913</v>
      </c>
    </row>
    <row r="613" spans="1:13" ht="15" x14ac:dyDescent="0.25">
      <c r="A613" s="45" t="str">
        <f t="shared" si="18"/>
        <v>B2 wood energyPoland2015</v>
      </c>
      <c r="B613">
        <v>7</v>
      </c>
      <c r="C613" t="s">
        <v>3</v>
      </c>
      <c r="D613" t="s">
        <v>154</v>
      </c>
      <c r="E613" t="s">
        <v>97</v>
      </c>
      <c r="F613" t="s">
        <v>113</v>
      </c>
      <c r="G613">
        <v>2015</v>
      </c>
      <c r="H613">
        <v>8647.0085610000006</v>
      </c>
      <c r="I613">
        <v>2047376.557329</v>
      </c>
      <c r="J613">
        <v>66699.9033903862</v>
      </c>
      <c r="K613">
        <v>59418.320598299702</v>
      </c>
      <c r="L613">
        <v>9438</v>
      </c>
      <c r="M613" s="45">
        <f t="shared" si="19"/>
        <v>790.99143899999945</v>
      </c>
    </row>
    <row r="614" spans="1:13" ht="15" x14ac:dyDescent="0.25">
      <c r="A614" s="45" t="str">
        <f t="shared" si="18"/>
        <v>B2 wood energyPoland2020</v>
      </c>
      <c r="B614">
        <v>7</v>
      </c>
      <c r="C614" t="s">
        <v>3</v>
      </c>
      <c r="D614" t="s">
        <v>154</v>
      </c>
      <c r="E614" t="s">
        <v>97</v>
      </c>
      <c r="F614" t="s">
        <v>113</v>
      </c>
      <c r="G614">
        <v>2020</v>
      </c>
      <c r="H614">
        <v>8762.0074659999991</v>
      </c>
      <c r="I614">
        <v>2081778.7124359999</v>
      </c>
      <c r="J614">
        <v>65724.439826974398</v>
      </c>
      <c r="K614">
        <v>58844.007837034202</v>
      </c>
      <c r="L614">
        <v>9557</v>
      </c>
      <c r="M614" s="45">
        <f t="shared" si="19"/>
        <v>794.99253400000089</v>
      </c>
    </row>
    <row r="615" spans="1:13" ht="15" x14ac:dyDescent="0.25">
      <c r="A615" s="45" t="str">
        <f t="shared" si="18"/>
        <v>B2 wood energyPoland2025</v>
      </c>
      <c r="B615">
        <v>7</v>
      </c>
      <c r="C615" t="s">
        <v>3</v>
      </c>
      <c r="D615" t="s">
        <v>154</v>
      </c>
      <c r="E615" t="s">
        <v>97</v>
      </c>
      <c r="F615" t="s">
        <v>113</v>
      </c>
      <c r="G615">
        <v>2025</v>
      </c>
      <c r="H615">
        <v>8877.0069029999995</v>
      </c>
      <c r="I615">
        <v>2126785.3071690002</v>
      </c>
      <c r="J615">
        <v>66577.134188215903</v>
      </c>
      <c r="K615">
        <v>57575.815809593201</v>
      </c>
      <c r="L615">
        <v>9676</v>
      </c>
      <c r="M615" s="45">
        <f t="shared" si="19"/>
        <v>798.99309700000049</v>
      </c>
    </row>
    <row r="616" spans="1:13" ht="15" x14ac:dyDescent="0.25">
      <c r="A616" s="45" t="str">
        <f t="shared" si="18"/>
        <v>B2 wood energyPoland2030</v>
      </c>
      <c r="B616">
        <v>7</v>
      </c>
      <c r="C616" t="s">
        <v>3</v>
      </c>
      <c r="D616" t="s">
        <v>154</v>
      </c>
      <c r="E616" t="s">
        <v>97</v>
      </c>
      <c r="F616" t="s">
        <v>113</v>
      </c>
      <c r="G616">
        <v>2030</v>
      </c>
      <c r="H616">
        <v>8992.007087</v>
      </c>
      <c r="I616">
        <v>2178351.3412910001</v>
      </c>
      <c r="J616">
        <v>67456.053414938404</v>
      </c>
      <c r="K616">
        <v>57142.846045600498</v>
      </c>
      <c r="L616">
        <v>9795</v>
      </c>
      <c r="M616" s="45">
        <f t="shared" si="19"/>
        <v>802.99291300000004</v>
      </c>
    </row>
    <row r="617" spans="1:13" ht="15" x14ac:dyDescent="0.25">
      <c r="A617" s="45" t="str">
        <f t="shared" si="18"/>
        <v>B2 wood energyPortugal2005</v>
      </c>
      <c r="B617">
        <v>7</v>
      </c>
      <c r="C617" t="s">
        <v>3</v>
      </c>
      <c r="D617" t="s">
        <v>155</v>
      </c>
      <c r="E617" t="s">
        <v>98</v>
      </c>
      <c r="F617" t="s">
        <v>115</v>
      </c>
      <c r="G617">
        <v>2005</v>
      </c>
      <c r="H617">
        <v>1801.9219049999999</v>
      </c>
      <c r="I617">
        <v>148704.22167999999</v>
      </c>
      <c r="J617">
        <v>11783.603141940101</v>
      </c>
      <c r="K617">
        <v>6950.8118272210304</v>
      </c>
      <c r="L617">
        <v>3437</v>
      </c>
      <c r="M617" s="45">
        <f t="shared" si="19"/>
        <v>1635.0780950000001</v>
      </c>
    </row>
    <row r="618" spans="1:13" ht="15" x14ac:dyDescent="0.25">
      <c r="A618" s="45" t="str">
        <f t="shared" si="18"/>
        <v>B2 wood energyPortugal2010</v>
      </c>
      <c r="B618">
        <v>7</v>
      </c>
      <c r="C618" t="s">
        <v>3</v>
      </c>
      <c r="D618" t="s">
        <v>155</v>
      </c>
      <c r="E618" t="s">
        <v>98</v>
      </c>
      <c r="F618" t="s">
        <v>115</v>
      </c>
      <c r="G618">
        <v>2010</v>
      </c>
      <c r="H618">
        <v>1821.921722</v>
      </c>
      <c r="I618">
        <v>165073.29052800001</v>
      </c>
      <c r="J618">
        <v>12220.4258910185</v>
      </c>
      <c r="K618">
        <v>8946.6122912089795</v>
      </c>
      <c r="L618">
        <v>3456</v>
      </c>
      <c r="M618" s="45">
        <f t="shared" si="19"/>
        <v>1634.078278</v>
      </c>
    </row>
    <row r="619" spans="1:13" ht="15" x14ac:dyDescent="0.25">
      <c r="A619" s="45" t="str">
        <f t="shared" si="18"/>
        <v>B2 wood energyPortugal2015</v>
      </c>
      <c r="B619">
        <v>7</v>
      </c>
      <c r="C619" t="s">
        <v>3</v>
      </c>
      <c r="D619" t="s">
        <v>155</v>
      </c>
      <c r="E619" t="s">
        <v>98</v>
      </c>
      <c r="F619" t="s">
        <v>115</v>
      </c>
      <c r="G619">
        <v>2015</v>
      </c>
      <c r="H619">
        <v>1841.921906</v>
      </c>
      <c r="I619">
        <v>179309.42724700001</v>
      </c>
      <c r="J619">
        <v>12132.680866676499</v>
      </c>
      <c r="K619">
        <v>9285.4535199719594</v>
      </c>
      <c r="L619">
        <v>3475</v>
      </c>
      <c r="M619" s="45">
        <f t="shared" si="19"/>
        <v>1633.078094</v>
      </c>
    </row>
    <row r="620" spans="1:13" ht="15" x14ac:dyDescent="0.25">
      <c r="A620" s="45" t="str">
        <f t="shared" si="18"/>
        <v>B2 wood energyPortugal2020</v>
      </c>
      <c r="B620">
        <v>7</v>
      </c>
      <c r="C620" t="s">
        <v>3</v>
      </c>
      <c r="D620" t="s">
        <v>155</v>
      </c>
      <c r="E620" t="s">
        <v>98</v>
      </c>
      <c r="F620" t="s">
        <v>115</v>
      </c>
      <c r="G620">
        <v>2020</v>
      </c>
      <c r="H620">
        <v>1861.9219350000001</v>
      </c>
      <c r="I620">
        <v>194912.93359500001</v>
      </c>
      <c r="J620">
        <v>12244.826034564199</v>
      </c>
      <c r="K620">
        <v>9124.1249764348304</v>
      </c>
      <c r="L620">
        <v>3494</v>
      </c>
      <c r="M620" s="45">
        <f t="shared" si="19"/>
        <v>1632.0780649999999</v>
      </c>
    </row>
    <row r="621" spans="1:13" ht="15" x14ac:dyDescent="0.25">
      <c r="A621" s="45" t="str">
        <f t="shared" si="18"/>
        <v>B2 wood energyPortugal2025</v>
      </c>
      <c r="B621">
        <v>7</v>
      </c>
      <c r="C621" t="s">
        <v>3</v>
      </c>
      <c r="D621" t="s">
        <v>155</v>
      </c>
      <c r="E621" t="s">
        <v>98</v>
      </c>
      <c r="F621" t="s">
        <v>115</v>
      </c>
      <c r="G621">
        <v>2025</v>
      </c>
      <c r="H621">
        <v>1881.9219969999999</v>
      </c>
      <c r="I621">
        <v>212813.19287200001</v>
      </c>
      <c r="J621">
        <v>12487.8307168437</v>
      </c>
      <c r="K621">
        <v>8907.7796576122691</v>
      </c>
      <c r="L621">
        <v>3513</v>
      </c>
      <c r="M621" s="45">
        <f t="shared" si="19"/>
        <v>1631.0780030000001</v>
      </c>
    </row>
    <row r="622" spans="1:13" ht="15" x14ac:dyDescent="0.25">
      <c r="A622" s="45" t="str">
        <f t="shared" si="18"/>
        <v>B2 wood energyPortugal2030</v>
      </c>
      <c r="B622">
        <v>7</v>
      </c>
      <c r="C622" t="s">
        <v>3</v>
      </c>
      <c r="D622" t="s">
        <v>155</v>
      </c>
      <c r="E622" t="s">
        <v>98</v>
      </c>
      <c r="F622" t="s">
        <v>115</v>
      </c>
      <c r="G622">
        <v>2030</v>
      </c>
      <c r="H622">
        <v>1901.9217530000001</v>
      </c>
      <c r="I622">
        <v>226122.76415999999</v>
      </c>
      <c r="J622">
        <v>12558.872477217299</v>
      </c>
      <c r="K622">
        <v>9896.9578806257396</v>
      </c>
      <c r="L622">
        <v>3532</v>
      </c>
      <c r="M622" s="45">
        <f t="shared" si="19"/>
        <v>1630.0782469999999</v>
      </c>
    </row>
    <row r="623" spans="1:13" ht="15" x14ac:dyDescent="0.25">
      <c r="A623" s="45" t="str">
        <f t="shared" si="18"/>
        <v>B2 wood energyRomania2005</v>
      </c>
      <c r="B623">
        <v>7</v>
      </c>
      <c r="C623" t="s">
        <v>3</v>
      </c>
      <c r="D623" t="s">
        <v>156</v>
      </c>
      <c r="E623" t="s">
        <v>100</v>
      </c>
      <c r="F623" t="s">
        <v>113</v>
      </c>
      <c r="G623">
        <v>2005</v>
      </c>
      <c r="H623">
        <v>5038.7404619999998</v>
      </c>
      <c r="I623">
        <v>1436707.8666989999</v>
      </c>
      <c r="J623">
        <v>38900.8095119032</v>
      </c>
      <c r="K623">
        <v>19328.005095358702</v>
      </c>
      <c r="L623">
        <v>6391</v>
      </c>
      <c r="M623" s="45">
        <f t="shared" si="19"/>
        <v>1352.2595380000002</v>
      </c>
    </row>
    <row r="624" spans="1:13" ht="15" x14ac:dyDescent="0.25">
      <c r="A624" s="45" t="str">
        <f t="shared" si="18"/>
        <v>B2 wood energyRomania2010</v>
      </c>
      <c r="B624">
        <v>7</v>
      </c>
      <c r="C624" t="s">
        <v>3</v>
      </c>
      <c r="D624" t="s">
        <v>156</v>
      </c>
      <c r="E624" t="s">
        <v>100</v>
      </c>
      <c r="F624" t="s">
        <v>113</v>
      </c>
      <c r="G624">
        <v>2010</v>
      </c>
      <c r="H624">
        <v>5182.7407329999996</v>
      </c>
      <c r="I624">
        <v>1523600.5693389999</v>
      </c>
      <c r="J624">
        <v>40740.137828667197</v>
      </c>
      <c r="K624">
        <v>23361.5975446878</v>
      </c>
      <c r="L624">
        <v>6573</v>
      </c>
      <c r="M624" s="45">
        <f t="shared" si="19"/>
        <v>1390.2592670000004</v>
      </c>
    </row>
    <row r="625" spans="1:13" ht="15" x14ac:dyDescent="0.25">
      <c r="A625" s="45" t="str">
        <f t="shared" si="18"/>
        <v>B2 wood energyRomania2015</v>
      </c>
      <c r="B625">
        <v>7</v>
      </c>
      <c r="C625" t="s">
        <v>3</v>
      </c>
      <c r="D625" t="s">
        <v>156</v>
      </c>
      <c r="E625" t="s">
        <v>100</v>
      </c>
      <c r="F625" t="s">
        <v>113</v>
      </c>
      <c r="G625">
        <v>2015</v>
      </c>
      <c r="H625">
        <v>5326.7400600000001</v>
      </c>
      <c r="I625">
        <v>1596756.689944</v>
      </c>
      <c r="J625">
        <v>42974.285615045301</v>
      </c>
      <c r="K625">
        <v>28343.059637839498</v>
      </c>
      <c r="L625">
        <v>6755</v>
      </c>
      <c r="M625" s="45">
        <f t="shared" si="19"/>
        <v>1428.2599399999999</v>
      </c>
    </row>
    <row r="626" spans="1:13" ht="15" x14ac:dyDescent="0.25">
      <c r="A626" s="45" t="str">
        <f t="shared" si="18"/>
        <v>B2 wood energyRomania2020</v>
      </c>
      <c r="B626">
        <v>7</v>
      </c>
      <c r="C626" t="s">
        <v>3</v>
      </c>
      <c r="D626" t="s">
        <v>156</v>
      </c>
      <c r="E626" t="s">
        <v>100</v>
      </c>
      <c r="F626" t="s">
        <v>113</v>
      </c>
      <c r="G626">
        <v>2020</v>
      </c>
      <c r="H626">
        <v>5470.7405390000004</v>
      </c>
      <c r="I626">
        <v>1652528.613283</v>
      </c>
      <c r="J626">
        <v>44483.908853147201</v>
      </c>
      <c r="K626">
        <v>33329.523518069604</v>
      </c>
      <c r="L626">
        <v>6937</v>
      </c>
      <c r="M626" s="45">
        <f t="shared" si="19"/>
        <v>1466.2594609999996</v>
      </c>
    </row>
    <row r="627" spans="1:13" ht="15" x14ac:dyDescent="0.25">
      <c r="A627" s="45" t="str">
        <f t="shared" si="18"/>
        <v>B2 wood energyRomania2025</v>
      </c>
      <c r="B627">
        <v>7</v>
      </c>
      <c r="C627" t="s">
        <v>3</v>
      </c>
      <c r="D627" t="s">
        <v>156</v>
      </c>
      <c r="E627" t="s">
        <v>100</v>
      </c>
      <c r="F627" t="s">
        <v>113</v>
      </c>
      <c r="G627">
        <v>2025</v>
      </c>
      <c r="H627">
        <v>5614.7408439999999</v>
      </c>
      <c r="I627">
        <v>1713131.6286619999</v>
      </c>
      <c r="J627">
        <v>45494.601719519</v>
      </c>
      <c r="K627">
        <v>33373.998282705397</v>
      </c>
      <c r="L627">
        <v>7119</v>
      </c>
      <c r="M627" s="45">
        <f t="shared" si="19"/>
        <v>1504.2591560000001</v>
      </c>
    </row>
    <row r="628" spans="1:13" ht="15" x14ac:dyDescent="0.25">
      <c r="A628" s="45" t="str">
        <f t="shared" si="18"/>
        <v>B2 wood energyRomania2030</v>
      </c>
      <c r="B628">
        <v>7</v>
      </c>
      <c r="C628" t="s">
        <v>3</v>
      </c>
      <c r="D628" t="s">
        <v>156</v>
      </c>
      <c r="E628" t="s">
        <v>100</v>
      </c>
      <c r="F628" t="s">
        <v>113</v>
      </c>
      <c r="G628">
        <v>2030</v>
      </c>
      <c r="H628">
        <v>5758.7405570000001</v>
      </c>
      <c r="I628">
        <v>1776568.6452639999</v>
      </c>
      <c r="J628">
        <v>45686.0574672371</v>
      </c>
      <c r="K628">
        <v>32998.653097702598</v>
      </c>
      <c r="L628">
        <v>7301</v>
      </c>
      <c r="M628" s="45">
        <f t="shared" si="19"/>
        <v>1542.2594429999999</v>
      </c>
    </row>
    <row r="629" spans="1:13" ht="15" x14ac:dyDescent="0.25">
      <c r="A629" s="45" t="str">
        <f t="shared" si="18"/>
        <v>B2 wood energySerbia2005</v>
      </c>
      <c r="B629">
        <v>7</v>
      </c>
      <c r="C629" t="s">
        <v>3</v>
      </c>
      <c r="D629" t="s">
        <v>157</v>
      </c>
      <c r="E629" t="s">
        <v>101</v>
      </c>
      <c r="F629" t="s">
        <v>111</v>
      </c>
      <c r="G629">
        <v>2005</v>
      </c>
      <c r="H629">
        <v>1534.0129509999999</v>
      </c>
      <c r="I629">
        <v>263920.98681700003</v>
      </c>
      <c r="J629">
        <v>0</v>
      </c>
      <c r="K629">
        <v>0</v>
      </c>
      <c r="L629">
        <v>1812.5</v>
      </c>
      <c r="M629" s="45">
        <f t="shared" si="19"/>
        <v>278.48704900000007</v>
      </c>
    </row>
    <row r="630" spans="1:13" ht="15" x14ac:dyDescent="0.25">
      <c r="A630" s="45" t="str">
        <f t="shared" si="18"/>
        <v>B2 wood energySerbia2010</v>
      </c>
      <c r="B630">
        <v>7</v>
      </c>
      <c r="C630" t="s">
        <v>3</v>
      </c>
      <c r="D630" t="s">
        <v>157</v>
      </c>
      <c r="E630" t="s">
        <v>101</v>
      </c>
      <c r="F630" t="s">
        <v>111</v>
      </c>
      <c r="G630">
        <v>2010</v>
      </c>
      <c r="H630">
        <v>1534.012851</v>
      </c>
      <c r="I630">
        <v>271414.57421799999</v>
      </c>
      <c r="J630">
        <v>6370.3510564882799</v>
      </c>
      <c r="K630">
        <v>4871.6334118202203</v>
      </c>
      <c r="L630">
        <v>1803</v>
      </c>
      <c r="M630" s="45">
        <f t="shared" si="19"/>
        <v>268.98714900000004</v>
      </c>
    </row>
    <row r="631" spans="1:13" ht="15" x14ac:dyDescent="0.25">
      <c r="A631" s="45" t="str">
        <f t="shared" si="18"/>
        <v>B2 wood energySerbia2015</v>
      </c>
      <c r="B631">
        <v>7</v>
      </c>
      <c r="C631" t="s">
        <v>3</v>
      </c>
      <c r="D631" t="s">
        <v>157</v>
      </c>
      <c r="E631" t="s">
        <v>101</v>
      </c>
      <c r="F631" t="s">
        <v>111</v>
      </c>
      <c r="G631">
        <v>2015</v>
      </c>
      <c r="H631">
        <v>1534.012798</v>
      </c>
      <c r="I631">
        <v>279763.08398599998</v>
      </c>
      <c r="J631">
        <v>6913.2180716049497</v>
      </c>
      <c r="K631">
        <v>5243.5161831335799</v>
      </c>
      <c r="L631">
        <v>1793.5</v>
      </c>
      <c r="M631" s="45">
        <f t="shared" si="19"/>
        <v>259.48720200000002</v>
      </c>
    </row>
    <row r="632" spans="1:13" ht="15" x14ac:dyDescent="0.25">
      <c r="A632" s="45" t="str">
        <f t="shared" si="18"/>
        <v>B2 wood energySerbia2020</v>
      </c>
      <c r="B632">
        <v>7</v>
      </c>
      <c r="C632" t="s">
        <v>3</v>
      </c>
      <c r="D632" t="s">
        <v>157</v>
      </c>
      <c r="E632" t="s">
        <v>101</v>
      </c>
      <c r="F632" t="s">
        <v>111</v>
      </c>
      <c r="G632">
        <v>2020</v>
      </c>
      <c r="H632">
        <v>1534.012794</v>
      </c>
      <c r="I632">
        <v>294896.35937600001</v>
      </c>
      <c r="J632">
        <v>7318.1696602478596</v>
      </c>
      <c r="K632">
        <v>4291.5142251360803</v>
      </c>
      <c r="L632">
        <v>1784</v>
      </c>
      <c r="M632" s="45">
        <f t="shared" si="19"/>
        <v>249.98720600000001</v>
      </c>
    </row>
    <row r="633" spans="1:13" ht="15" x14ac:dyDescent="0.25">
      <c r="A633" s="45" t="str">
        <f t="shared" si="18"/>
        <v>B2 wood energySerbia2025</v>
      </c>
      <c r="B633">
        <v>7</v>
      </c>
      <c r="C633" t="s">
        <v>3</v>
      </c>
      <c r="D633" t="s">
        <v>157</v>
      </c>
      <c r="E633" t="s">
        <v>101</v>
      </c>
      <c r="F633" t="s">
        <v>111</v>
      </c>
      <c r="G633">
        <v>2025</v>
      </c>
      <c r="H633">
        <v>1534.012829</v>
      </c>
      <c r="I633">
        <v>306935.92090000003</v>
      </c>
      <c r="J633">
        <v>7124.3223840772798</v>
      </c>
      <c r="K633">
        <v>4716.4099122571797</v>
      </c>
      <c r="L633">
        <v>1774.5</v>
      </c>
      <c r="M633" s="45">
        <f t="shared" si="19"/>
        <v>240.48717099999999</v>
      </c>
    </row>
    <row r="634" spans="1:13" ht="15" x14ac:dyDescent="0.25">
      <c r="A634" s="45" t="str">
        <f t="shared" si="18"/>
        <v>B2 wood energySerbia2030</v>
      </c>
      <c r="B634">
        <v>7</v>
      </c>
      <c r="C634" t="s">
        <v>3</v>
      </c>
      <c r="D634" t="s">
        <v>157</v>
      </c>
      <c r="E634" t="s">
        <v>101</v>
      </c>
      <c r="F634" t="s">
        <v>111</v>
      </c>
      <c r="G634">
        <v>2030</v>
      </c>
      <c r="H634">
        <v>1534.0127440000001</v>
      </c>
      <c r="I634">
        <v>320914.19726599997</v>
      </c>
      <c r="J634">
        <v>7239.3653610313404</v>
      </c>
      <c r="K634">
        <v>4443.7098083245901</v>
      </c>
      <c r="L634">
        <v>1765</v>
      </c>
      <c r="M634" s="45">
        <f t="shared" si="19"/>
        <v>230.98725599999989</v>
      </c>
    </row>
    <row r="635" spans="1:13" ht="15" x14ac:dyDescent="0.25">
      <c r="A635" s="45" t="str">
        <f t="shared" si="18"/>
        <v>B2 wood energySweden2005</v>
      </c>
      <c r="B635">
        <v>7</v>
      </c>
      <c r="C635" t="s">
        <v>3</v>
      </c>
      <c r="D635" t="s">
        <v>158</v>
      </c>
      <c r="E635" t="s">
        <v>105</v>
      </c>
      <c r="F635" t="s">
        <v>114</v>
      </c>
      <c r="G635">
        <v>2005</v>
      </c>
      <c r="H635">
        <v>20631.419808999999</v>
      </c>
      <c r="I635">
        <v>2739172.078067</v>
      </c>
      <c r="J635">
        <v>0</v>
      </c>
      <c r="K635">
        <v>0</v>
      </c>
      <c r="L635">
        <v>28512</v>
      </c>
      <c r="M635" s="45">
        <f t="shared" si="19"/>
        <v>7880.5801910000009</v>
      </c>
    </row>
    <row r="636" spans="1:13" ht="15" x14ac:dyDescent="0.25">
      <c r="A636" s="45" t="str">
        <f t="shared" si="18"/>
        <v>B2 wood energySweden2010</v>
      </c>
      <c r="B636">
        <v>7</v>
      </c>
      <c r="C636" t="s">
        <v>3</v>
      </c>
      <c r="D636" t="s">
        <v>158</v>
      </c>
      <c r="E636" t="s">
        <v>105</v>
      </c>
      <c r="F636" t="s">
        <v>114</v>
      </c>
      <c r="G636">
        <v>2010</v>
      </c>
      <c r="H636">
        <v>20553.423880999999</v>
      </c>
      <c r="I636">
        <v>2789824.1876400001</v>
      </c>
      <c r="J636">
        <v>102228.877494812</v>
      </c>
      <c r="K636">
        <v>92098.459166185596</v>
      </c>
      <c r="L636">
        <v>28605</v>
      </c>
      <c r="M636" s="45">
        <f t="shared" si="19"/>
        <v>8051.5761190000012</v>
      </c>
    </row>
    <row r="637" spans="1:13" ht="15" x14ac:dyDescent="0.25">
      <c r="A637" s="45" t="str">
        <f t="shared" si="18"/>
        <v>B2 wood energySweden2015</v>
      </c>
      <c r="B637">
        <v>7</v>
      </c>
      <c r="C637" t="s">
        <v>3</v>
      </c>
      <c r="D637" t="s">
        <v>158</v>
      </c>
      <c r="E637" t="s">
        <v>105</v>
      </c>
      <c r="F637" t="s">
        <v>114</v>
      </c>
      <c r="G637">
        <v>2015</v>
      </c>
      <c r="H637">
        <v>20475.421935999999</v>
      </c>
      <c r="I637">
        <v>2851044.0839450001</v>
      </c>
      <c r="J637">
        <v>107996.31623672</v>
      </c>
      <c r="K637">
        <v>95752.3415193814</v>
      </c>
      <c r="L637">
        <v>28698</v>
      </c>
      <c r="M637" s="45">
        <f t="shared" si="19"/>
        <v>8222.5780640000012</v>
      </c>
    </row>
    <row r="638" spans="1:13" ht="15" x14ac:dyDescent="0.25">
      <c r="A638" s="45" t="str">
        <f t="shared" si="18"/>
        <v>B2 wood energySweden2020</v>
      </c>
      <c r="B638">
        <v>7</v>
      </c>
      <c r="C638" t="s">
        <v>3</v>
      </c>
      <c r="D638" t="s">
        <v>158</v>
      </c>
      <c r="E638" t="s">
        <v>105</v>
      </c>
      <c r="F638" t="s">
        <v>114</v>
      </c>
      <c r="G638">
        <v>2020</v>
      </c>
      <c r="H638">
        <v>20397.422233000001</v>
      </c>
      <c r="I638">
        <v>2935109.2183099999</v>
      </c>
      <c r="J638">
        <v>112553.857996162</v>
      </c>
      <c r="K638">
        <v>95740.834676701095</v>
      </c>
      <c r="L638">
        <v>28791</v>
      </c>
      <c r="M638" s="45">
        <f t="shared" si="19"/>
        <v>8393.5777669999989</v>
      </c>
    </row>
    <row r="639" spans="1:13" ht="15" x14ac:dyDescent="0.25">
      <c r="A639" s="45" t="str">
        <f t="shared" si="18"/>
        <v>B2 wood energySweden2025</v>
      </c>
      <c r="B639">
        <v>7</v>
      </c>
      <c r="C639" t="s">
        <v>3</v>
      </c>
      <c r="D639" t="s">
        <v>158</v>
      </c>
      <c r="E639" t="s">
        <v>105</v>
      </c>
      <c r="F639" t="s">
        <v>114</v>
      </c>
      <c r="G639">
        <v>2025</v>
      </c>
      <c r="H639">
        <v>20319.423617</v>
      </c>
      <c r="I639">
        <v>3029581.2383829998</v>
      </c>
      <c r="J639">
        <v>118961.388523524</v>
      </c>
      <c r="K639">
        <v>100066.98732</v>
      </c>
      <c r="L639">
        <v>28884</v>
      </c>
      <c r="M639" s="45">
        <f t="shared" si="19"/>
        <v>8564.5763829999996</v>
      </c>
    </row>
    <row r="640" spans="1:13" ht="15" x14ac:dyDescent="0.25">
      <c r="A640" s="45" t="str">
        <f t="shared" si="18"/>
        <v>B2 wood energySweden2030</v>
      </c>
      <c r="B640">
        <v>7</v>
      </c>
      <c r="C640" t="s">
        <v>3</v>
      </c>
      <c r="D640" t="s">
        <v>158</v>
      </c>
      <c r="E640" t="s">
        <v>105</v>
      </c>
      <c r="F640" t="s">
        <v>114</v>
      </c>
      <c r="G640">
        <v>2030</v>
      </c>
      <c r="H640">
        <v>20241.421839999999</v>
      </c>
      <c r="I640">
        <v>3140809.8709109998</v>
      </c>
      <c r="J640">
        <v>125727.91618698199</v>
      </c>
      <c r="K640">
        <v>103482.191743711</v>
      </c>
      <c r="L640">
        <v>28977</v>
      </c>
      <c r="M640" s="45">
        <f t="shared" si="19"/>
        <v>8735.5781600000009</v>
      </c>
    </row>
    <row r="641" spans="1:13" ht="15" x14ac:dyDescent="0.25">
      <c r="A641" s="45" t="str">
        <f t="shared" si="18"/>
        <v>B2 wood energySlovenia2005</v>
      </c>
      <c r="B641">
        <v>7</v>
      </c>
      <c r="C641" t="s">
        <v>3</v>
      </c>
      <c r="D641" t="s">
        <v>159</v>
      </c>
      <c r="E641" t="s">
        <v>103</v>
      </c>
      <c r="F641" t="s">
        <v>111</v>
      </c>
      <c r="G641">
        <v>2005</v>
      </c>
      <c r="H641">
        <v>1166.040315</v>
      </c>
      <c r="I641">
        <v>378946.78125100001</v>
      </c>
      <c r="J641">
        <v>7334.6598816768601</v>
      </c>
      <c r="K641">
        <v>3160.1362540909099</v>
      </c>
      <c r="L641">
        <v>1243</v>
      </c>
      <c r="M641" s="45">
        <f t="shared" si="19"/>
        <v>76.959685000000036</v>
      </c>
    </row>
    <row r="642" spans="1:13" ht="15" x14ac:dyDescent="0.25">
      <c r="A642" s="45" t="str">
        <f t="shared" ref="A642:A705" si="20">CONCATENATE(C642,E642,G642)</f>
        <v>B2 wood energySlovenia2010</v>
      </c>
      <c r="B642">
        <v>7</v>
      </c>
      <c r="C642" t="s">
        <v>3</v>
      </c>
      <c r="D642" t="s">
        <v>159</v>
      </c>
      <c r="E642" t="s">
        <v>103</v>
      </c>
      <c r="F642" t="s">
        <v>111</v>
      </c>
      <c r="G642">
        <v>2010</v>
      </c>
      <c r="H642">
        <v>1175.040618</v>
      </c>
      <c r="I642">
        <v>393194.132813</v>
      </c>
      <c r="J642">
        <v>7575.7074618033103</v>
      </c>
      <c r="K642">
        <v>4726.2369049999998</v>
      </c>
      <c r="L642">
        <v>1253</v>
      </c>
      <c r="M642" s="45">
        <f t="shared" si="19"/>
        <v>77.959382000000005</v>
      </c>
    </row>
    <row r="643" spans="1:13" ht="15" x14ac:dyDescent="0.25">
      <c r="A643" s="45" t="str">
        <f t="shared" si="20"/>
        <v>B2 wood energySlovenia2015</v>
      </c>
      <c r="B643">
        <v>7</v>
      </c>
      <c r="C643" t="s">
        <v>3</v>
      </c>
      <c r="D643" t="s">
        <v>159</v>
      </c>
      <c r="E643" t="s">
        <v>103</v>
      </c>
      <c r="F643" t="s">
        <v>111</v>
      </c>
      <c r="G643">
        <v>2015</v>
      </c>
      <c r="H643">
        <v>1184.0402979999999</v>
      </c>
      <c r="I643">
        <v>405907.558594</v>
      </c>
      <c r="J643">
        <v>7911.4583764509698</v>
      </c>
      <c r="K643">
        <v>5368.7732349999997</v>
      </c>
      <c r="L643">
        <v>1263</v>
      </c>
      <c r="M643" s="45">
        <f t="shared" ref="M643:M706" si="21">L643-H643</f>
        <v>78.959702000000107</v>
      </c>
    </row>
    <row r="644" spans="1:13" ht="15" x14ac:dyDescent="0.25">
      <c r="A644" s="45" t="str">
        <f t="shared" si="20"/>
        <v>B2 wood energySlovenia2020</v>
      </c>
      <c r="B644">
        <v>7</v>
      </c>
      <c r="C644" t="s">
        <v>3</v>
      </c>
      <c r="D644" t="s">
        <v>159</v>
      </c>
      <c r="E644" t="s">
        <v>103</v>
      </c>
      <c r="F644" t="s">
        <v>111</v>
      </c>
      <c r="G644">
        <v>2020</v>
      </c>
      <c r="H644">
        <v>1193.040939</v>
      </c>
      <c r="I644">
        <v>417319.87500100001</v>
      </c>
      <c r="J644">
        <v>8210.7409207342498</v>
      </c>
      <c r="K644">
        <v>5928.2771995454596</v>
      </c>
      <c r="L644">
        <v>1273</v>
      </c>
      <c r="M644" s="45">
        <f t="shared" si="21"/>
        <v>79.95906100000002</v>
      </c>
    </row>
    <row r="645" spans="1:13" ht="15" x14ac:dyDescent="0.25">
      <c r="A645" s="45" t="str">
        <f t="shared" si="20"/>
        <v>B2 wood energySlovenia2025</v>
      </c>
      <c r="B645">
        <v>7</v>
      </c>
      <c r="C645" t="s">
        <v>3</v>
      </c>
      <c r="D645" t="s">
        <v>159</v>
      </c>
      <c r="E645" t="s">
        <v>103</v>
      </c>
      <c r="F645" t="s">
        <v>111</v>
      </c>
      <c r="G645">
        <v>2025</v>
      </c>
      <c r="H645">
        <v>1202.040375</v>
      </c>
      <c r="I645">
        <v>419792.933594</v>
      </c>
      <c r="J645">
        <v>8480.1723951507502</v>
      </c>
      <c r="K645">
        <v>7985.56066318182</v>
      </c>
      <c r="L645">
        <v>1283</v>
      </c>
      <c r="M645" s="45">
        <f t="shared" si="21"/>
        <v>80.95962499999996</v>
      </c>
    </row>
    <row r="646" spans="1:13" ht="15" x14ac:dyDescent="0.25">
      <c r="A646" s="45" t="str">
        <f t="shared" si="20"/>
        <v>B2 wood energySlovenia2030</v>
      </c>
      <c r="B646">
        <v>7</v>
      </c>
      <c r="C646" t="s">
        <v>3</v>
      </c>
      <c r="D646" t="s">
        <v>159</v>
      </c>
      <c r="E646" t="s">
        <v>103</v>
      </c>
      <c r="F646" t="s">
        <v>111</v>
      </c>
      <c r="G646">
        <v>2030</v>
      </c>
      <c r="H646">
        <v>1211.040283</v>
      </c>
      <c r="I646">
        <v>419890.742188</v>
      </c>
      <c r="J646">
        <v>8790.4009357478208</v>
      </c>
      <c r="K646">
        <v>8770.8391775</v>
      </c>
      <c r="L646">
        <v>1293</v>
      </c>
      <c r="M646" s="45">
        <f t="shared" si="21"/>
        <v>81.959716999999955</v>
      </c>
    </row>
    <row r="647" spans="1:13" ht="15" x14ac:dyDescent="0.25">
      <c r="A647" s="45" t="str">
        <f t="shared" si="20"/>
        <v>B2 wood energySlovakia2005</v>
      </c>
      <c r="B647">
        <v>7</v>
      </c>
      <c r="C647" t="s">
        <v>3</v>
      </c>
      <c r="D647" t="s">
        <v>160</v>
      </c>
      <c r="E647" t="s">
        <v>102</v>
      </c>
      <c r="F647" t="s">
        <v>113</v>
      </c>
      <c r="G647">
        <v>2005</v>
      </c>
      <c r="H647">
        <v>1751.3403800000001</v>
      </c>
      <c r="I647">
        <v>408907.28662199999</v>
      </c>
      <c r="J647">
        <v>11702.0518590139</v>
      </c>
      <c r="K647">
        <v>10192.0125194866</v>
      </c>
      <c r="L647">
        <v>1931.6</v>
      </c>
      <c r="M647" s="45">
        <f t="shared" si="21"/>
        <v>180.25961999999981</v>
      </c>
    </row>
    <row r="648" spans="1:13" ht="15" x14ac:dyDescent="0.25">
      <c r="A648" s="45" t="str">
        <f t="shared" si="20"/>
        <v>B2 wood energySlovakia2010</v>
      </c>
      <c r="B648">
        <v>7</v>
      </c>
      <c r="C648" t="s">
        <v>3</v>
      </c>
      <c r="D648" t="s">
        <v>160</v>
      </c>
      <c r="E648" t="s">
        <v>102</v>
      </c>
      <c r="F648" t="s">
        <v>113</v>
      </c>
      <c r="G648">
        <v>2010</v>
      </c>
      <c r="H648">
        <v>1735.4403150000001</v>
      </c>
      <c r="I648">
        <v>407348.65942400001</v>
      </c>
      <c r="J648">
        <v>12060.046152713599</v>
      </c>
      <c r="K648">
        <v>12371.7716572714</v>
      </c>
      <c r="L648">
        <v>1941.8</v>
      </c>
      <c r="M648" s="45">
        <f t="shared" si="21"/>
        <v>206.3596849999999</v>
      </c>
    </row>
    <row r="649" spans="1:13" ht="15" x14ac:dyDescent="0.25">
      <c r="A649" s="45" t="str">
        <f t="shared" si="20"/>
        <v>B2 wood energySlovakia2015</v>
      </c>
      <c r="B649">
        <v>7</v>
      </c>
      <c r="C649" t="s">
        <v>3</v>
      </c>
      <c r="D649" t="s">
        <v>160</v>
      </c>
      <c r="E649" t="s">
        <v>102</v>
      </c>
      <c r="F649" t="s">
        <v>113</v>
      </c>
      <c r="G649">
        <v>2015</v>
      </c>
      <c r="H649">
        <v>1719.5405840000001</v>
      </c>
      <c r="I649">
        <v>403705.43286300002</v>
      </c>
      <c r="J649">
        <v>11822.132393006799</v>
      </c>
      <c r="K649">
        <v>12550.778329377599</v>
      </c>
      <c r="L649">
        <v>1952</v>
      </c>
      <c r="M649" s="45">
        <f t="shared" si="21"/>
        <v>232.45941599999992</v>
      </c>
    </row>
    <row r="650" spans="1:13" ht="15" x14ac:dyDescent="0.25">
      <c r="A650" s="45" t="str">
        <f t="shared" si="20"/>
        <v>B2 wood energySlovakia2020</v>
      </c>
      <c r="B650">
        <v>7</v>
      </c>
      <c r="C650" t="s">
        <v>3</v>
      </c>
      <c r="D650" t="s">
        <v>160</v>
      </c>
      <c r="E650" t="s">
        <v>102</v>
      </c>
      <c r="F650" t="s">
        <v>113</v>
      </c>
      <c r="G650">
        <v>2020</v>
      </c>
      <c r="H650">
        <v>1703.6401189999999</v>
      </c>
      <c r="I650">
        <v>399550.55761900003</v>
      </c>
      <c r="J650">
        <v>11377.8534339668</v>
      </c>
      <c r="K650">
        <v>12208.8285031505</v>
      </c>
      <c r="L650">
        <v>1962.2</v>
      </c>
      <c r="M650" s="45">
        <f t="shared" si="21"/>
        <v>258.55988100000013</v>
      </c>
    </row>
    <row r="651" spans="1:13" ht="15" x14ac:dyDescent="0.25">
      <c r="A651" s="45" t="str">
        <f t="shared" si="20"/>
        <v>B2 wood energySlovakia2025</v>
      </c>
      <c r="B651">
        <v>7</v>
      </c>
      <c r="C651" t="s">
        <v>3</v>
      </c>
      <c r="D651" t="s">
        <v>160</v>
      </c>
      <c r="E651" t="s">
        <v>102</v>
      </c>
      <c r="F651" t="s">
        <v>113</v>
      </c>
      <c r="G651">
        <v>2025</v>
      </c>
      <c r="H651">
        <v>1687.739785</v>
      </c>
      <c r="I651">
        <v>397938.59619000001</v>
      </c>
      <c r="J651">
        <v>11898.370712096899</v>
      </c>
      <c r="K651">
        <v>12220.763113487999</v>
      </c>
      <c r="L651">
        <v>1972.4</v>
      </c>
      <c r="M651" s="45">
        <f t="shared" si="21"/>
        <v>284.66021500000011</v>
      </c>
    </row>
    <row r="652" spans="1:13" ht="15" x14ac:dyDescent="0.25">
      <c r="A652" s="45" t="str">
        <f t="shared" si="20"/>
        <v>B2 wood energySlovakia2030</v>
      </c>
      <c r="B652">
        <v>7</v>
      </c>
      <c r="C652" t="s">
        <v>3</v>
      </c>
      <c r="D652" t="s">
        <v>160</v>
      </c>
      <c r="E652" t="s">
        <v>102</v>
      </c>
      <c r="F652" t="s">
        <v>113</v>
      </c>
      <c r="G652">
        <v>2030</v>
      </c>
      <c r="H652">
        <v>1671.8398689999999</v>
      </c>
      <c r="I652">
        <v>395405.40918199997</v>
      </c>
      <c r="J652">
        <v>11785.8959404666</v>
      </c>
      <c r="K652">
        <v>12292.533390168801</v>
      </c>
      <c r="L652">
        <v>1982.6</v>
      </c>
      <c r="M652" s="45">
        <f t="shared" si="21"/>
        <v>310.760131</v>
      </c>
    </row>
    <row r="653" spans="1:13" ht="15" x14ac:dyDescent="0.25">
      <c r="A653" s="45" t="str">
        <f t="shared" si="20"/>
        <v>B2 wood energyTurkey2005</v>
      </c>
      <c r="B653">
        <v>7</v>
      </c>
      <c r="C653" t="s">
        <v>3</v>
      </c>
      <c r="D653" t="s">
        <v>161</v>
      </c>
      <c r="E653" t="s">
        <v>108</v>
      </c>
      <c r="F653" t="s">
        <v>111</v>
      </c>
      <c r="G653">
        <v>2005</v>
      </c>
      <c r="H653">
        <v>8664.6995800000004</v>
      </c>
      <c r="I653">
        <v>1088685.98098</v>
      </c>
      <c r="J653">
        <v>20458.415594935501</v>
      </c>
      <c r="K653">
        <v>18950.537204472199</v>
      </c>
      <c r="L653">
        <v>10175</v>
      </c>
      <c r="M653" s="45">
        <f t="shared" si="21"/>
        <v>1510.3004199999996</v>
      </c>
    </row>
    <row r="654" spans="1:13" ht="15" x14ac:dyDescent="0.25">
      <c r="A654" s="45" t="str">
        <f t="shared" si="20"/>
        <v>B2 wood energyTurkey2010</v>
      </c>
      <c r="B654">
        <v>7</v>
      </c>
      <c r="C654" t="s">
        <v>3</v>
      </c>
      <c r="D654" t="s">
        <v>161</v>
      </c>
      <c r="E654" t="s">
        <v>108</v>
      </c>
      <c r="F654" t="s">
        <v>111</v>
      </c>
      <c r="G654">
        <v>2010</v>
      </c>
      <c r="H654">
        <v>8681.6996689999996</v>
      </c>
      <c r="I654">
        <v>1103753.156192</v>
      </c>
      <c r="J654">
        <v>19650.881241968698</v>
      </c>
      <c r="K654">
        <v>16637.4453396389</v>
      </c>
      <c r="L654">
        <v>10298</v>
      </c>
      <c r="M654" s="45">
        <f t="shared" si="21"/>
        <v>1616.3003310000004</v>
      </c>
    </row>
    <row r="655" spans="1:13" ht="15" x14ac:dyDescent="0.25">
      <c r="A655" s="45" t="str">
        <f t="shared" si="20"/>
        <v>B2 wood energyTurkey2015</v>
      </c>
      <c r="B655">
        <v>7</v>
      </c>
      <c r="C655" t="s">
        <v>3</v>
      </c>
      <c r="D655" t="s">
        <v>161</v>
      </c>
      <c r="E655" t="s">
        <v>108</v>
      </c>
      <c r="F655" t="s">
        <v>111</v>
      </c>
      <c r="G655">
        <v>2015</v>
      </c>
      <c r="H655">
        <v>8698.6993980000007</v>
      </c>
      <c r="I655">
        <v>1108797.562932</v>
      </c>
      <c r="J655">
        <v>18735.450171329099</v>
      </c>
      <c r="K655">
        <v>17726.568174916702</v>
      </c>
      <c r="L655">
        <v>10421</v>
      </c>
      <c r="M655" s="45">
        <f t="shared" si="21"/>
        <v>1722.3006019999993</v>
      </c>
    </row>
    <row r="656" spans="1:13" ht="15" x14ac:dyDescent="0.25">
      <c r="A656" s="45" t="str">
        <f t="shared" si="20"/>
        <v>B2 wood energyTurkey2020</v>
      </c>
      <c r="B656">
        <v>7</v>
      </c>
      <c r="C656" t="s">
        <v>3</v>
      </c>
      <c r="D656" t="s">
        <v>161</v>
      </c>
      <c r="E656" t="s">
        <v>108</v>
      </c>
      <c r="F656" t="s">
        <v>111</v>
      </c>
      <c r="G656">
        <v>2020</v>
      </c>
      <c r="H656">
        <v>8715.6995939999997</v>
      </c>
      <c r="I656">
        <v>1109143.510333</v>
      </c>
      <c r="J656">
        <v>17920.2482800459</v>
      </c>
      <c r="K656">
        <v>17851.058852375001</v>
      </c>
      <c r="L656">
        <v>10544</v>
      </c>
      <c r="M656" s="45">
        <f t="shared" si="21"/>
        <v>1828.3004060000003</v>
      </c>
    </row>
    <row r="657" spans="1:13" ht="15" x14ac:dyDescent="0.25">
      <c r="A657" s="45" t="str">
        <f t="shared" si="20"/>
        <v>B2 wood energyTurkey2025</v>
      </c>
      <c r="B657">
        <v>7</v>
      </c>
      <c r="C657" t="s">
        <v>3</v>
      </c>
      <c r="D657" t="s">
        <v>161</v>
      </c>
      <c r="E657" t="s">
        <v>108</v>
      </c>
      <c r="F657" t="s">
        <v>111</v>
      </c>
      <c r="G657">
        <v>2025</v>
      </c>
      <c r="H657">
        <v>8732.6992879999998</v>
      </c>
      <c r="I657">
        <v>1102337.2107899999</v>
      </c>
      <c r="J657">
        <v>16897.523665037901</v>
      </c>
      <c r="K657">
        <v>18258.783211583301</v>
      </c>
      <c r="L657">
        <v>10667</v>
      </c>
      <c r="M657" s="45">
        <f t="shared" si="21"/>
        <v>1934.3007120000002</v>
      </c>
    </row>
    <row r="658" spans="1:13" ht="15" x14ac:dyDescent="0.25">
      <c r="A658" s="45" t="str">
        <f t="shared" si="20"/>
        <v>B2 wood energyTurkey2030</v>
      </c>
      <c r="B658">
        <v>7</v>
      </c>
      <c r="C658" t="s">
        <v>3</v>
      </c>
      <c r="D658" t="s">
        <v>161</v>
      </c>
      <c r="E658" t="s">
        <v>108</v>
      </c>
      <c r="F658" t="s">
        <v>111</v>
      </c>
      <c r="G658">
        <v>2030</v>
      </c>
      <c r="H658">
        <v>8749.6991600000001</v>
      </c>
      <c r="I658">
        <v>1095325.823758</v>
      </c>
      <c r="J658">
        <v>16862.877061884701</v>
      </c>
      <c r="K658">
        <v>18265.154543875</v>
      </c>
      <c r="L658">
        <v>10790</v>
      </c>
      <c r="M658" s="45">
        <f t="shared" si="21"/>
        <v>2040.3008399999999</v>
      </c>
    </row>
    <row r="659" spans="1:13" ht="15" x14ac:dyDescent="0.25">
      <c r="A659" s="45" t="str">
        <f t="shared" si="20"/>
        <v>B2 wood energyUkraine2005</v>
      </c>
      <c r="B659">
        <v>7</v>
      </c>
      <c r="C659" t="s">
        <v>3</v>
      </c>
      <c r="D659" t="s">
        <v>162</v>
      </c>
      <c r="E659" t="s">
        <v>109</v>
      </c>
      <c r="F659" t="s">
        <v>113</v>
      </c>
      <c r="G659">
        <v>2005</v>
      </c>
      <c r="H659">
        <v>5788.3697279999997</v>
      </c>
      <c r="I659">
        <v>1453986.2222839999</v>
      </c>
      <c r="J659">
        <v>29941.007163128899</v>
      </c>
      <c r="K659">
        <v>16974.985582346701</v>
      </c>
      <c r="L659">
        <v>9575</v>
      </c>
      <c r="M659" s="45">
        <f t="shared" si="21"/>
        <v>3786.6302720000003</v>
      </c>
    </row>
    <row r="660" spans="1:13" ht="15" x14ac:dyDescent="0.25">
      <c r="A660" s="45" t="str">
        <f t="shared" si="20"/>
        <v>B2 wood energyUkraine2010</v>
      </c>
      <c r="B660">
        <v>7</v>
      </c>
      <c r="C660" t="s">
        <v>3</v>
      </c>
      <c r="D660" t="s">
        <v>162</v>
      </c>
      <c r="E660" t="s">
        <v>109</v>
      </c>
      <c r="F660" t="s">
        <v>113</v>
      </c>
      <c r="G660">
        <v>2010</v>
      </c>
      <c r="H660">
        <v>5688.3702089999997</v>
      </c>
      <c r="I660">
        <v>1492367.0379850001</v>
      </c>
      <c r="J660">
        <v>30054.203998290301</v>
      </c>
      <c r="K660">
        <v>22378.039952409599</v>
      </c>
      <c r="L660">
        <v>9705</v>
      </c>
      <c r="M660" s="45">
        <f t="shared" si="21"/>
        <v>4016.6297910000003</v>
      </c>
    </row>
    <row r="661" spans="1:13" ht="15" x14ac:dyDescent="0.25">
      <c r="A661" s="45" t="str">
        <f t="shared" si="20"/>
        <v>B2 wood energyUkraine2015</v>
      </c>
      <c r="B661">
        <v>7</v>
      </c>
      <c r="C661" t="s">
        <v>3</v>
      </c>
      <c r="D661" t="s">
        <v>162</v>
      </c>
      <c r="E661" t="s">
        <v>109</v>
      </c>
      <c r="F661" t="s">
        <v>113</v>
      </c>
      <c r="G661">
        <v>2015</v>
      </c>
      <c r="H661">
        <v>5588.3697220000004</v>
      </c>
      <c r="I661">
        <v>1521347.501075</v>
      </c>
      <c r="J661">
        <v>28889.503686569398</v>
      </c>
      <c r="K661">
        <v>23093.411750287501</v>
      </c>
      <c r="L661">
        <v>9835</v>
      </c>
      <c r="M661" s="45">
        <f t="shared" si="21"/>
        <v>4246.6302779999996</v>
      </c>
    </row>
    <row r="662" spans="1:13" ht="15" x14ac:dyDescent="0.25">
      <c r="A662" s="45" t="str">
        <f t="shared" si="20"/>
        <v>B2 wood energyUkraine2020</v>
      </c>
      <c r="B662">
        <v>7</v>
      </c>
      <c r="C662" t="s">
        <v>3</v>
      </c>
      <c r="D662" t="s">
        <v>162</v>
      </c>
      <c r="E662" t="s">
        <v>109</v>
      </c>
      <c r="F662" t="s">
        <v>113</v>
      </c>
      <c r="G662">
        <v>2020</v>
      </c>
      <c r="H662">
        <v>5488.3687529999997</v>
      </c>
      <c r="I662">
        <v>1539814.5219099999</v>
      </c>
      <c r="J662">
        <v>27489.838882663102</v>
      </c>
      <c r="K662">
        <v>23796.435049162101</v>
      </c>
      <c r="L662">
        <v>9965</v>
      </c>
      <c r="M662" s="45">
        <f t="shared" si="21"/>
        <v>4476.6312470000003</v>
      </c>
    </row>
    <row r="663" spans="1:13" ht="15" x14ac:dyDescent="0.25">
      <c r="A663" s="45" t="str">
        <f t="shared" si="20"/>
        <v>B2 wood energyUkraine2025</v>
      </c>
      <c r="B663">
        <v>7</v>
      </c>
      <c r="C663" t="s">
        <v>3</v>
      </c>
      <c r="D663" t="s">
        <v>162</v>
      </c>
      <c r="E663" t="s">
        <v>109</v>
      </c>
      <c r="F663" t="s">
        <v>113</v>
      </c>
      <c r="G663">
        <v>2025</v>
      </c>
      <c r="H663">
        <v>5388.3698279999999</v>
      </c>
      <c r="I663">
        <v>1554674.8631760001</v>
      </c>
      <c r="J663">
        <v>26907.9049420751</v>
      </c>
      <c r="K663">
        <v>23935.835817343901</v>
      </c>
      <c r="L663">
        <v>10095</v>
      </c>
      <c r="M663" s="45">
        <f t="shared" si="21"/>
        <v>4706.6301720000001</v>
      </c>
    </row>
    <row r="664" spans="1:13" ht="15" x14ac:dyDescent="0.25">
      <c r="A664" s="45" t="str">
        <f t="shared" si="20"/>
        <v>B2 wood energyUkraine2030</v>
      </c>
      <c r="B664">
        <v>7</v>
      </c>
      <c r="C664" t="s">
        <v>3</v>
      </c>
      <c r="D664" t="s">
        <v>162</v>
      </c>
      <c r="E664" t="s">
        <v>109</v>
      </c>
      <c r="F664" t="s">
        <v>113</v>
      </c>
      <c r="G664">
        <v>2030</v>
      </c>
      <c r="H664">
        <v>5288.3699509999997</v>
      </c>
      <c r="I664">
        <v>1567222.687987</v>
      </c>
      <c r="J664">
        <v>26048.475047526401</v>
      </c>
      <c r="K664">
        <v>23538.909033507702</v>
      </c>
      <c r="L664">
        <v>10225</v>
      </c>
      <c r="M664" s="45">
        <f t="shared" si="21"/>
        <v>4936.6300490000003</v>
      </c>
    </row>
    <row r="665" spans="1:13" ht="15" x14ac:dyDescent="0.25">
      <c r="A665" s="45" t="str">
        <f t="shared" si="20"/>
        <v>B2 wood energyUnited Kingdom2005</v>
      </c>
      <c r="B665">
        <v>7</v>
      </c>
      <c r="C665" t="s">
        <v>3</v>
      </c>
      <c r="D665" t="s">
        <v>163</v>
      </c>
      <c r="E665" t="s">
        <v>110</v>
      </c>
      <c r="F665" t="s">
        <v>112</v>
      </c>
      <c r="G665">
        <v>2005</v>
      </c>
      <c r="H665">
        <v>2375.020575</v>
      </c>
      <c r="I665">
        <v>388682.24373500003</v>
      </c>
      <c r="J665">
        <v>17691.6965790867</v>
      </c>
      <c r="K665">
        <v>11437.907634842401</v>
      </c>
      <c r="L665">
        <v>2845</v>
      </c>
      <c r="M665" s="45">
        <f t="shared" si="21"/>
        <v>469.97942499999999</v>
      </c>
    </row>
    <row r="666" spans="1:13" ht="15" x14ac:dyDescent="0.25">
      <c r="A666" s="45" t="str">
        <f t="shared" si="20"/>
        <v>B2 wood energyUnited Kingdom2010</v>
      </c>
      <c r="B666">
        <v>7</v>
      </c>
      <c r="C666" t="s">
        <v>3</v>
      </c>
      <c r="D666" t="s">
        <v>163</v>
      </c>
      <c r="E666" t="s">
        <v>110</v>
      </c>
      <c r="F666" t="s">
        <v>112</v>
      </c>
      <c r="G666">
        <v>2010</v>
      </c>
      <c r="H666">
        <v>2411.0204319999998</v>
      </c>
      <c r="I666">
        <v>417722.57808599999</v>
      </c>
      <c r="J666">
        <v>18056.598130609</v>
      </c>
      <c r="K666">
        <v>12248.530960787901</v>
      </c>
      <c r="L666">
        <v>2881</v>
      </c>
      <c r="M666" s="45">
        <f t="shared" si="21"/>
        <v>469.9795680000002</v>
      </c>
    </row>
    <row r="667" spans="1:13" ht="15" x14ac:dyDescent="0.25">
      <c r="A667" s="45" t="str">
        <f t="shared" si="20"/>
        <v>B2 wood energyUnited Kingdom2015</v>
      </c>
      <c r="B667">
        <v>7</v>
      </c>
      <c r="C667" t="s">
        <v>3</v>
      </c>
      <c r="D667" t="s">
        <v>163</v>
      </c>
      <c r="E667" t="s">
        <v>110</v>
      </c>
      <c r="F667" t="s">
        <v>112</v>
      </c>
      <c r="G667">
        <v>2015</v>
      </c>
      <c r="H667">
        <v>2447.0203849999998</v>
      </c>
      <c r="I667">
        <v>447585.04913499998</v>
      </c>
      <c r="J667">
        <v>18809.886350593701</v>
      </c>
      <c r="K667">
        <v>12837.3923803091</v>
      </c>
      <c r="L667">
        <v>2917</v>
      </c>
      <c r="M667" s="45">
        <f t="shared" si="21"/>
        <v>469.97961500000019</v>
      </c>
    </row>
    <row r="668" spans="1:13" ht="15" x14ac:dyDescent="0.25">
      <c r="A668" s="45" t="str">
        <f t="shared" si="20"/>
        <v>B2 wood energyUnited Kingdom2020</v>
      </c>
      <c r="B668">
        <v>7</v>
      </c>
      <c r="C668" t="s">
        <v>3</v>
      </c>
      <c r="D668" t="s">
        <v>163</v>
      </c>
      <c r="E668" t="s">
        <v>110</v>
      </c>
      <c r="F668" t="s">
        <v>112</v>
      </c>
      <c r="G668">
        <v>2020</v>
      </c>
      <c r="H668">
        <v>2483.0204349999999</v>
      </c>
      <c r="I668">
        <v>473760.54518399999</v>
      </c>
      <c r="J668">
        <v>18561.7233001202</v>
      </c>
      <c r="K668">
        <v>13326.623965327301</v>
      </c>
      <c r="L668">
        <v>2953</v>
      </c>
      <c r="M668" s="45">
        <f t="shared" si="21"/>
        <v>469.97956500000009</v>
      </c>
    </row>
    <row r="669" spans="1:13" ht="15" x14ac:dyDescent="0.25">
      <c r="A669" s="45" t="str">
        <f t="shared" si="20"/>
        <v>B2 wood energyUnited Kingdom2025</v>
      </c>
      <c r="B669">
        <v>7</v>
      </c>
      <c r="C669" t="s">
        <v>3</v>
      </c>
      <c r="D669" t="s">
        <v>163</v>
      </c>
      <c r="E669" t="s">
        <v>110</v>
      </c>
      <c r="F669" t="s">
        <v>112</v>
      </c>
      <c r="G669">
        <v>2025</v>
      </c>
      <c r="H669">
        <v>2519.02043</v>
      </c>
      <c r="I669">
        <v>498355.10314999998</v>
      </c>
      <c r="J669">
        <v>18853.893104262799</v>
      </c>
      <c r="K669">
        <v>13934.981876212099</v>
      </c>
      <c r="L669">
        <v>2989</v>
      </c>
      <c r="M669" s="45">
        <f t="shared" si="21"/>
        <v>469.97956999999997</v>
      </c>
    </row>
    <row r="670" spans="1:13" ht="15" x14ac:dyDescent="0.25">
      <c r="A670" s="45" t="str">
        <f t="shared" si="20"/>
        <v>B2 wood energyUnited Kingdom2030</v>
      </c>
      <c r="B670">
        <v>7</v>
      </c>
      <c r="C670" t="s">
        <v>3</v>
      </c>
      <c r="D670" t="s">
        <v>163</v>
      </c>
      <c r="E670" t="s">
        <v>110</v>
      </c>
      <c r="F670" t="s">
        <v>112</v>
      </c>
      <c r="G670">
        <v>2030</v>
      </c>
      <c r="H670">
        <v>2555.0203320000001</v>
      </c>
      <c r="I670">
        <v>521964.30832900002</v>
      </c>
      <c r="J670">
        <v>18958.025054236299</v>
      </c>
      <c r="K670">
        <v>14236.183695530301</v>
      </c>
      <c r="L670">
        <v>3025</v>
      </c>
      <c r="M670" s="45">
        <f t="shared" si="21"/>
        <v>469.97966799999995</v>
      </c>
    </row>
    <row r="671" spans="1:13" ht="15" x14ac:dyDescent="0.25">
      <c r="A671" s="45" t="str">
        <f t="shared" si="20"/>
        <v>B2 biodiversityAlbania2005</v>
      </c>
      <c r="B671">
        <v>8</v>
      </c>
      <c r="C671" t="s">
        <v>2</v>
      </c>
      <c r="D671" t="s">
        <v>126</v>
      </c>
      <c r="E671" t="s">
        <v>71</v>
      </c>
      <c r="F671" t="s">
        <v>111</v>
      </c>
      <c r="G671">
        <v>2005</v>
      </c>
      <c r="H671">
        <v>609.78679799999998</v>
      </c>
      <c r="I671">
        <v>56384.605804999999</v>
      </c>
      <c r="J671">
        <v>1152.4078723303701</v>
      </c>
      <c r="K671">
        <v>238.678559192547</v>
      </c>
      <c r="L671">
        <v>782</v>
      </c>
      <c r="M671" s="45">
        <f t="shared" si="21"/>
        <v>172.21320200000002</v>
      </c>
    </row>
    <row r="672" spans="1:13" ht="15" x14ac:dyDescent="0.25">
      <c r="A672" s="45" t="str">
        <f t="shared" si="20"/>
        <v>B2 biodiversityAlbania2010</v>
      </c>
      <c r="B672">
        <v>8</v>
      </c>
      <c r="C672" t="s">
        <v>2</v>
      </c>
      <c r="D672" t="s">
        <v>126</v>
      </c>
      <c r="E672" t="s">
        <v>71</v>
      </c>
      <c r="F672" t="s">
        <v>111</v>
      </c>
      <c r="G672">
        <v>2010</v>
      </c>
      <c r="H672">
        <v>601.73376699999994</v>
      </c>
      <c r="I672">
        <v>59320.686798000002</v>
      </c>
      <c r="J672">
        <v>1040.8577648713599</v>
      </c>
      <c r="K672">
        <v>453.64156496007098</v>
      </c>
      <c r="L672">
        <v>776.3</v>
      </c>
      <c r="M672" s="45">
        <f t="shared" si="21"/>
        <v>174.56623300000001</v>
      </c>
    </row>
    <row r="673" spans="1:13" ht="15" x14ac:dyDescent="0.25">
      <c r="A673" s="45" t="str">
        <f t="shared" si="20"/>
        <v>B2 biodiversityAlbania2015</v>
      </c>
      <c r="B673">
        <v>8</v>
      </c>
      <c r="C673" t="s">
        <v>2</v>
      </c>
      <c r="D673" t="s">
        <v>126</v>
      </c>
      <c r="E673" t="s">
        <v>71</v>
      </c>
      <c r="F673" t="s">
        <v>111</v>
      </c>
      <c r="G673">
        <v>2015</v>
      </c>
      <c r="H673">
        <v>593.70748200000003</v>
      </c>
      <c r="I673">
        <v>61419.306669999998</v>
      </c>
      <c r="J673">
        <v>921.70296324385095</v>
      </c>
      <c r="K673">
        <v>501.97900919698299</v>
      </c>
      <c r="L673">
        <v>770.6</v>
      </c>
      <c r="M673" s="45">
        <f t="shared" si="21"/>
        <v>176.892518</v>
      </c>
    </row>
    <row r="674" spans="1:13" ht="15" x14ac:dyDescent="0.25">
      <c r="A674" s="45" t="str">
        <f t="shared" si="20"/>
        <v>B2 biodiversityAlbania2020</v>
      </c>
      <c r="B674">
        <v>8</v>
      </c>
      <c r="C674" t="s">
        <v>2</v>
      </c>
      <c r="D674" t="s">
        <v>126</v>
      </c>
      <c r="E674" t="s">
        <v>71</v>
      </c>
      <c r="F674" t="s">
        <v>111</v>
      </c>
      <c r="G674">
        <v>2020</v>
      </c>
      <c r="H674">
        <v>585.72044800000003</v>
      </c>
      <c r="I674">
        <v>63215.464996000002</v>
      </c>
      <c r="J674">
        <v>876.23390702517997</v>
      </c>
      <c r="K674">
        <v>517.00223622892599</v>
      </c>
      <c r="L674">
        <v>764.9</v>
      </c>
      <c r="M674" s="45">
        <f t="shared" si="21"/>
        <v>179.17955199999994</v>
      </c>
    </row>
    <row r="675" spans="1:13" ht="15" x14ac:dyDescent="0.25">
      <c r="A675" s="45" t="str">
        <f t="shared" si="20"/>
        <v>B2 biodiversityAlbania2025</v>
      </c>
      <c r="B675">
        <v>8</v>
      </c>
      <c r="C675" t="s">
        <v>2</v>
      </c>
      <c r="D675" t="s">
        <v>126</v>
      </c>
      <c r="E675" t="s">
        <v>71</v>
      </c>
      <c r="F675" t="s">
        <v>111</v>
      </c>
      <c r="G675">
        <v>2025</v>
      </c>
      <c r="H675">
        <v>577.77546299999995</v>
      </c>
      <c r="I675">
        <v>64602.321412999998</v>
      </c>
      <c r="J675">
        <v>804.34298435487301</v>
      </c>
      <c r="K675">
        <v>526.971594148181</v>
      </c>
      <c r="L675">
        <v>759.2</v>
      </c>
      <c r="M675" s="45">
        <f t="shared" si="21"/>
        <v>181.4245370000001</v>
      </c>
    </row>
    <row r="676" spans="1:13" ht="15" x14ac:dyDescent="0.25">
      <c r="A676" s="45" t="str">
        <f t="shared" si="20"/>
        <v>B2 biodiversityAlbania2030</v>
      </c>
      <c r="B676">
        <v>8</v>
      </c>
      <c r="C676" t="s">
        <v>2</v>
      </c>
      <c r="D676" t="s">
        <v>126</v>
      </c>
      <c r="E676" t="s">
        <v>71</v>
      </c>
      <c r="F676" t="s">
        <v>111</v>
      </c>
      <c r="G676">
        <v>2030</v>
      </c>
      <c r="H676">
        <v>569.882744</v>
      </c>
      <c r="I676">
        <v>65652.665771999993</v>
      </c>
      <c r="J676">
        <v>737.72450474445304</v>
      </c>
      <c r="K676">
        <v>527.65561030168601</v>
      </c>
      <c r="L676">
        <v>753.5</v>
      </c>
      <c r="M676" s="45">
        <f t="shared" si="21"/>
        <v>183.617256</v>
      </c>
    </row>
    <row r="677" spans="1:13" ht="15" x14ac:dyDescent="0.25">
      <c r="A677" s="45" t="str">
        <f t="shared" si="20"/>
        <v>B2 biodiversityAustria2005</v>
      </c>
      <c r="B677">
        <v>8</v>
      </c>
      <c r="C677" t="s">
        <v>2</v>
      </c>
      <c r="D677" t="s">
        <v>127</v>
      </c>
      <c r="E677" t="s">
        <v>72</v>
      </c>
      <c r="F677" t="s">
        <v>112</v>
      </c>
      <c r="G677">
        <v>2005</v>
      </c>
      <c r="H677">
        <v>3175.9225759999999</v>
      </c>
      <c r="I677">
        <v>1032578.764457</v>
      </c>
      <c r="J677">
        <v>29119.730234131701</v>
      </c>
      <c r="K677">
        <v>19252.7053744966</v>
      </c>
      <c r="L677">
        <v>3851</v>
      </c>
      <c r="M677" s="45">
        <f t="shared" si="21"/>
        <v>675.07742400000006</v>
      </c>
    </row>
    <row r="678" spans="1:13" ht="15" x14ac:dyDescent="0.25">
      <c r="A678" s="45" t="str">
        <f t="shared" si="20"/>
        <v>B2 biodiversityAustria2010</v>
      </c>
      <c r="B678">
        <v>8</v>
      </c>
      <c r="C678" t="s">
        <v>2</v>
      </c>
      <c r="D678" t="s">
        <v>127</v>
      </c>
      <c r="E678" t="s">
        <v>72</v>
      </c>
      <c r="F678" t="s">
        <v>112</v>
      </c>
      <c r="G678">
        <v>2010</v>
      </c>
      <c r="H678">
        <v>3175.9227729999998</v>
      </c>
      <c r="I678">
        <v>1035602.522725</v>
      </c>
      <c r="J678">
        <v>30011.7721997767</v>
      </c>
      <c r="K678">
        <v>29706.670067741299</v>
      </c>
      <c r="L678">
        <v>3857</v>
      </c>
      <c r="M678" s="45">
        <f t="shared" si="21"/>
        <v>681.07722700000022</v>
      </c>
    </row>
    <row r="679" spans="1:13" ht="15" x14ac:dyDescent="0.25">
      <c r="A679" s="45" t="str">
        <f t="shared" si="20"/>
        <v>B2 biodiversityAustria2015</v>
      </c>
      <c r="B679">
        <v>8</v>
      </c>
      <c r="C679" t="s">
        <v>2</v>
      </c>
      <c r="D679" t="s">
        <v>127</v>
      </c>
      <c r="E679" t="s">
        <v>72</v>
      </c>
      <c r="F679" t="s">
        <v>112</v>
      </c>
      <c r="G679">
        <v>2015</v>
      </c>
      <c r="H679">
        <v>3175.9223029999998</v>
      </c>
      <c r="I679">
        <v>1037780.668515</v>
      </c>
      <c r="J679">
        <v>32648.8884863448</v>
      </c>
      <c r="K679">
        <v>32530.745084633701</v>
      </c>
      <c r="L679">
        <v>3863</v>
      </c>
      <c r="M679" s="45">
        <f t="shared" si="21"/>
        <v>687.07769700000017</v>
      </c>
    </row>
    <row r="680" spans="1:13" ht="15" x14ac:dyDescent="0.25">
      <c r="A680" s="45" t="str">
        <f t="shared" si="20"/>
        <v>B2 biodiversityAustria2020</v>
      </c>
      <c r="B680">
        <v>8</v>
      </c>
      <c r="C680" t="s">
        <v>2</v>
      </c>
      <c r="D680" t="s">
        <v>127</v>
      </c>
      <c r="E680" t="s">
        <v>72</v>
      </c>
      <c r="F680" t="s">
        <v>112</v>
      </c>
      <c r="G680">
        <v>2020</v>
      </c>
      <c r="H680">
        <v>3175.9224850000001</v>
      </c>
      <c r="I680">
        <v>1060473.7099899999</v>
      </c>
      <c r="J680">
        <v>37020.454978425099</v>
      </c>
      <c r="K680">
        <v>32799.3494947902</v>
      </c>
      <c r="L680">
        <v>3869</v>
      </c>
      <c r="M680" s="45">
        <f t="shared" si="21"/>
        <v>693.07751499999995</v>
      </c>
    </row>
    <row r="681" spans="1:13" ht="15" x14ac:dyDescent="0.25">
      <c r="A681" s="45" t="str">
        <f t="shared" si="20"/>
        <v>B2 biodiversityAustria2025</v>
      </c>
      <c r="B681">
        <v>8</v>
      </c>
      <c r="C681" t="s">
        <v>2</v>
      </c>
      <c r="D681" t="s">
        <v>127</v>
      </c>
      <c r="E681" t="s">
        <v>72</v>
      </c>
      <c r="F681" t="s">
        <v>112</v>
      </c>
      <c r="G681">
        <v>2025</v>
      </c>
      <c r="H681">
        <v>3175.9226370000001</v>
      </c>
      <c r="I681">
        <v>1094780.785041</v>
      </c>
      <c r="J681">
        <v>39870.335565047499</v>
      </c>
      <c r="K681">
        <v>33328.285450807402</v>
      </c>
      <c r="L681">
        <v>3875</v>
      </c>
      <c r="M681" s="45">
        <f t="shared" si="21"/>
        <v>699.07736299999988</v>
      </c>
    </row>
    <row r="682" spans="1:13" ht="15" x14ac:dyDescent="0.25">
      <c r="A682" s="45" t="str">
        <f t="shared" si="20"/>
        <v>B2 biodiversityAustria2030</v>
      </c>
      <c r="B682">
        <v>8</v>
      </c>
      <c r="C682" t="s">
        <v>2</v>
      </c>
      <c r="D682" t="s">
        <v>127</v>
      </c>
      <c r="E682" t="s">
        <v>72</v>
      </c>
      <c r="F682" t="s">
        <v>112</v>
      </c>
      <c r="G682">
        <v>2030</v>
      </c>
      <c r="H682">
        <v>3175.9221640000001</v>
      </c>
      <c r="I682">
        <v>1121207.898886</v>
      </c>
      <c r="J682">
        <v>39640.577269974397</v>
      </c>
      <c r="K682">
        <v>34685.070374344301</v>
      </c>
      <c r="L682">
        <v>3881</v>
      </c>
      <c r="M682" s="45">
        <f t="shared" si="21"/>
        <v>705.07783599999993</v>
      </c>
    </row>
    <row r="683" spans="1:13" ht="15" x14ac:dyDescent="0.25">
      <c r="A683" s="45" t="str">
        <f t="shared" si="20"/>
        <v>B2 biodiversityBosnia and Herzegovina2010</v>
      </c>
      <c r="B683">
        <v>8</v>
      </c>
      <c r="C683" t="s">
        <v>2</v>
      </c>
      <c r="D683" t="s">
        <v>128</v>
      </c>
      <c r="E683" t="s">
        <v>75</v>
      </c>
      <c r="F683" t="s">
        <v>111</v>
      </c>
      <c r="G683">
        <v>2010</v>
      </c>
      <c r="H683">
        <v>1189.4018550000001</v>
      </c>
      <c r="I683">
        <v>199291.4375</v>
      </c>
      <c r="J683">
        <v>0</v>
      </c>
      <c r="K683">
        <v>0</v>
      </c>
      <c r="L683">
        <v>2185</v>
      </c>
      <c r="M683" s="45">
        <f t="shared" si="21"/>
        <v>995.59814499999993</v>
      </c>
    </row>
    <row r="684" spans="1:13" ht="15" x14ac:dyDescent="0.25">
      <c r="A684" s="45" t="str">
        <f t="shared" si="20"/>
        <v>B2 biodiversityBosnia and Herzegovina2015</v>
      </c>
      <c r="B684">
        <v>8</v>
      </c>
      <c r="C684" t="s">
        <v>2</v>
      </c>
      <c r="D684" t="s">
        <v>128</v>
      </c>
      <c r="E684" t="s">
        <v>75</v>
      </c>
      <c r="F684" t="s">
        <v>111</v>
      </c>
      <c r="G684">
        <v>2015</v>
      </c>
      <c r="H684">
        <v>1189.4018550000001</v>
      </c>
      <c r="I684">
        <v>198570.109375</v>
      </c>
      <c r="J684">
        <v>5089.09833838132</v>
      </c>
      <c r="K684">
        <v>5233.3639884444401</v>
      </c>
      <c r="L684">
        <v>2185</v>
      </c>
      <c r="M684" s="45">
        <f t="shared" si="21"/>
        <v>995.59814499999993</v>
      </c>
    </row>
    <row r="685" spans="1:13" ht="15" x14ac:dyDescent="0.25">
      <c r="A685" s="45" t="str">
        <f t="shared" si="20"/>
        <v>B2 biodiversityBosnia and Herzegovina2020</v>
      </c>
      <c r="B685">
        <v>8</v>
      </c>
      <c r="C685" t="s">
        <v>2</v>
      </c>
      <c r="D685" t="s">
        <v>128</v>
      </c>
      <c r="E685" t="s">
        <v>75</v>
      </c>
      <c r="F685" t="s">
        <v>111</v>
      </c>
      <c r="G685">
        <v>2020</v>
      </c>
      <c r="H685">
        <v>1189.401977</v>
      </c>
      <c r="I685">
        <v>198750.40625100001</v>
      </c>
      <c r="J685">
        <v>5233.3603530495202</v>
      </c>
      <c r="K685">
        <v>5197.3010154581798</v>
      </c>
      <c r="L685">
        <v>2185</v>
      </c>
      <c r="M685" s="45">
        <f t="shared" si="21"/>
        <v>995.59802300000001</v>
      </c>
    </row>
    <row r="686" spans="1:13" ht="15" x14ac:dyDescent="0.25">
      <c r="A686" s="45" t="str">
        <f t="shared" si="20"/>
        <v>B2 biodiversityBosnia and Herzegovina2025</v>
      </c>
      <c r="B686">
        <v>8</v>
      </c>
      <c r="C686" t="s">
        <v>2</v>
      </c>
      <c r="D686" t="s">
        <v>128</v>
      </c>
      <c r="E686" t="s">
        <v>75</v>
      </c>
      <c r="F686" t="s">
        <v>111</v>
      </c>
      <c r="G686">
        <v>2025</v>
      </c>
      <c r="H686">
        <v>1189.4018550000001</v>
      </c>
      <c r="I686">
        <v>198570.085938</v>
      </c>
      <c r="J686">
        <v>5197.30446450616</v>
      </c>
      <c r="K686">
        <v>5233.3683530486896</v>
      </c>
      <c r="L686">
        <v>2185</v>
      </c>
      <c r="M686" s="45">
        <f t="shared" si="21"/>
        <v>995.59814499999993</v>
      </c>
    </row>
    <row r="687" spans="1:13" ht="15" x14ac:dyDescent="0.25">
      <c r="A687" s="45" t="str">
        <f t="shared" si="20"/>
        <v>B2 biodiversityBosnia and Herzegovina2030</v>
      </c>
      <c r="B687">
        <v>8</v>
      </c>
      <c r="C687" t="s">
        <v>2</v>
      </c>
      <c r="D687" t="s">
        <v>128</v>
      </c>
      <c r="E687" t="s">
        <v>75</v>
      </c>
      <c r="F687" t="s">
        <v>111</v>
      </c>
      <c r="G687">
        <v>2030</v>
      </c>
      <c r="H687">
        <v>1189.4017940000001</v>
      </c>
      <c r="I687">
        <v>198750.414063</v>
      </c>
      <c r="J687">
        <v>5233.3665679837304</v>
      </c>
      <c r="K687">
        <v>5197.3010154581798</v>
      </c>
      <c r="L687">
        <v>2185</v>
      </c>
      <c r="M687" s="45">
        <f t="shared" si="21"/>
        <v>995.59820599999989</v>
      </c>
    </row>
    <row r="688" spans="1:13" ht="15" x14ac:dyDescent="0.25">
      <c r="A688" s="45" t="str">
        <f t="shared" si="20"/>
        <v>B2 biodiversityBelgium2005</v>
      </c>
      <c r="B688">
        <v>8</v>
      </c>
      <c r="C688" t="s">
        <v>2</v>
      </c>
      <c r="D688" t="s">
        <v>129</v>
      </c>
      <c r="E688" t="s">
        <v>74</v>
      </c>
      <c r="F688" t="s">
        <v>112</v>
      </c>
      <c r="G688">
        <v>2005</v>
      </c>
      <c r="H688">
        <v>634.39663599999994</v>
      </c>
      <c r="I688">
        <v>167257.45136800001</v>
      </c>
      <c r="J688">
        <v>5603.2094101081802</v>
      </c>
      <c r="K688">
        <v>3511.1009565388799</v>
      </c>
      <c r="L688">
        <v>672.6</v>
      </c>
      <c r="M688" s="45">
        <f t="shared" si="21"/>
        <v>38.203364000000079</v>
      </c>
    </row>
    <row r="689" spans="1:13" ht="15" x14ac:dyDescent="0.25">
      <c r="A689" s="45" t="str">
        <f t="shared" si="20"/>
        <v>B2 biodiversityBelgium2010</v>
      </c>
      <c r="B689">
        <v>8</v>
      </c>
      <c r="C689" t="s">
        <v>2</v>
      </c>
      <c r="D689" t="s">
        <v>129</v>
      </c>
      <c r="E689" t="s">
        <v>74</v>
      </c>
      <c r="F689" t="s">
        <v>112</v>
      </c>
      <c r="G689">
        <v>2010</v>
      </c>
      <c r="H689">
        <v>639.59655999999995</v>
      </c>
      <c r="I689">
        <v>180632.79382600001</v>
      </c>
      <c r="J689">
        <v>5648.8329194913304</v>
      </c>
      <c r="K689">
        <v>2973.7644021577198</v>
      </c>
      <c r="L689">
        <v>677.8</v>
      </c>
      <c r="M689" s="45">
        <f t="shared" si="21"/>
        <v>38.203440000000001</v>
      </c>
    </row>
    <row r="690" spans="1:13" ht="15" x14ac:dyDescent="0.25">
      <c r="A690" s="45" t="str">
        <f t="shared" si="20"/>
        <v>B2 biodiversityBelgium2015</v>
      </c>
      <c r="B690">
        <v>8</v>
      </c>
      <c r="C690" t="s">
        <v>2</v>
      </c>
      <c r="D690" t="s">
        <v>129</v>
      </c>
      <c r="E690" t="s">
        <v>74</v>
      </c>
      <c r="F690" t="s">
        <v>112</v>
      </c>
      <c r="G690">
        <v>2015</v>
      </c>
      <c r="H690">
        <v>644.79658300000006</v>
      </c>
      <c r="I690">
        <v>192003.478317</v>
      </c>
      <c r="J690">
        <v>5864.5753673259096</v>
      </c>
      <c r="K690">
        <v>3590.4383229079899</v>
      </c>
      <c r="L690">
        <v>683</v>
      </c>
      <c r="M690" s="45">
        <f t="shared" si="21"/>
        <v>38.203416999999945</v>
      </c>
    </row>
    <row r="691" spans="1:13" ht="15" x14ac:dyDescent="0.25">
      <c r="A691" s="45" t="str">
        <f t="shared" si="20"/>
        <v>B2 biodiversityBelgium2020</v>
      </c>
      <c r="B691">
        <v>8</v>
      </c>
      <c r="C691" t="s">
        <v>2</v>
      </c>
      <c r="D691" t="s">
        <v>129</v>
      </c>
      <c r="E691" t="s">
        <v>74</v>
      </c>
      <c r="F691" t="s">
        <v>112</v>
      </c>
      <c r="G691">
        <v>2020</v>
      </c>
      <c r="H691">
        <v>649.99659599999995</v>
      </c>
      <c r="I691">
        <v>202726.18517899999</v>
      </c>
      <c r="J691">
        <v>6054.7434181683802</v>
      </c>
      <c r="K691">
        <v>3910.2020979956201</v>
      </c>
      <c r="L691">
        <v>688.2</v>
      </c>
      <c r="M691" s="45">
        <f t="shared" si="21"/>
        <v>38.203404000000091</v>
      </c>
    </row>
    <row r="692" spans="1:13" ht="15" x14ac:dyDescent="0.25">
      <c r="A692" s="45" t="str">
        <f t="shared" si="20"/>
        <v>B2 biodiversityBelgium2025</v>
      </c>
      <c r="B692">
        <v>8</v>
      </c>
      <c r="C692" t="s">
        <v>2</v>
      </c>
      <c r="D692" t="s">
        <v>129</v>
      </c>
      <c r="E692" t="s">
        <v>74</v>
      </c>
      <c r="F692" t="s">
        <v>112</v>
      </c>
      <c r="G692">
        <v>2025</v>
      </c>
      <c r="H692">
        <v>655.19660499999998</v>
      </c>
      <c r="I692">
        <v>212279.353867</v>
      </c>
      <c r="J692">
        <v>6049.4561725324602</v>
      </c>
      <c r="K692">
        <v>4138.8225409090901</v>
      </c>
      <c r="L692">
        <v>693.4</v>
      </c>
      <c r="M692" s="45">
        <f t="shared" si="21"/>
        <v>38.203395</v>
      </c>
    </row>
    <row r="693" spans="1:13" ht="15" x14ac:dyDescent="0.25">
      <c r="A693" s="45" t="str">
        <f t="shared" si="20"/>
        <v>B2 biodiversityBelgium2030</v>
      </c>
      <c r="B693">
        <v>8</v>
      </c>
      <c r="C693" t="s">
        <v>2</v>
      </c>
      <c r="D693" t="s">
        <v>129</v>
      </c>
      <c r="E693" t="s">
        <v>74</v>
      </c>
      <c r="F693" t="s">
        <v>112</v>
      </c>
      <c r="G693">
        <v>2030</v>
      </c>
      <c r="H693">
        <v>660.39654700000006</v>
      </c>
      <c r="I693">
        <v>217538.703725</v>
      </c>
      <c r="J693">
        <v>5919.02723807035</v>
      </c>
      <c r="K693">
        <v>4867.15716693593</v>
      </c>
      <c r="L693">
        <v>698.6</v>
      </c>
      <c r="M693" s="45">
        <f t="shared" si="21"/>
        <v>38.203452999999968</v>
      </c>
    </row>
    <row r="694" spans="1:13" ht="15" x14ac:dyDescent="0.25">
      <c r="A694" s="45" t="str">
        <f t="shared" si="20"/>
        <v>B2 biodiversityBulgaria2005</v>
      </c>
      <c r="B694">
        <v>8</v>
      </c>
      <c r="C694" t="s">
        <v>2</v>
      </c>
      <c r="D694" t="s">
        <v>130</v>
      </c>
      <c r="E694" t="s">
        <v>76</v>
      </c>
      <c r="F694" t="s">
        <v>111</v>
      </c>
      <c r="G694">
        <v>2005</v>
      </c>
      <c r="H694">
        <v>2447.852754</v>
      </c>
      <c r="I694">
        <v>359020.58526000002</v>
      </c>
      <c r="J694">
        <v>10578.8547164585</v>
      </c>
      <c r="K694">
        <v>8060.1484128211696</v>
      </c>
      <c r="L694">
        <v>3651</v>
      </c>
      <c r="M694" s="45">
        <f t="shared" si="21"/>
        <v>1203.147246</v>
      </c>
    </row>
    <row r="695" spans="1:13" ht="15" x14ac:dyDescent="0.25">
      <c r="A695" s="45" t="str">
        <f t="shared" si="20"/>
        <v>B2 biodiversityBulgaria2010</v>
      </c>
      <c r="B695">
        <v>8</v>
      </c>
      <c r="C695" t="s">
        <v>2</v>
      </c>
      <c r="D695" t="s">
        <v>130</v>
      </c>
      <c r="E695" t="s">
        <v>76</v>
      </c>
      <c r="F695" t="s">
        <v>111</v>
      </c>
      <c r="G695">
        <v>2010</v>
      </c>
      <c r="H695">
        <v>2750.8528569999999</v>
      </c>
      <c r="I695">
        <v>385920.576268</v>
      </c>
      <c r="J695">
        <v>11943.0420324597</v>
      </c>
      <c r="K695">
        <v>6563.0440473922299</v>
      </c>
      <c r="L695">
        <v>3927</v>
      </c>
      <c r="M695" s="45">
        <f t="shared" si="21"/>
        <v>1176.1471430000001</v>
      </c>
    </row>
    <row r="696" spans="1:13" ht="15" x14ac:dyDescent="0.25">
      <c r="A696" s="45" t="str">
        <f t="shared" si="20"/>
        <v>B2 biodiversityBulgaria2015</v>
      </c>
      <c r="B696">
        <v>8</v>
      </c>
      <c r="C696" t="s">
        <v>2</v>
      </c>
      <c r="D696" t="s">
        <v>130</v>
      </c>
      <c r="E696" t="s">
        <v>76</v>
      </c>
      <c r="F696" t="s">
        <v>111</v>
      </c>
      <c r="G696">
        <v>2015</v>
      </c>
      <c r="H696">
        <v>3053.8529159999998</v>
      </c>
      <c r="I696">
        <v>418162.94526100002</v>
      </c>
      <c r="J696">
        <v>13305.435197422299</v>
      </c>
      <c r="K696">
        <v>6856.9616273495503</v>
      </c>
      <c r="L696">
        <v>4203</v>
      </c>
      <c r="M696" s="45">
        <f t="shared" si="21"/>
        <v>1149.1470840000002</v>
      </c>
    </row>
    <row r="697" spans="1:13" ht="15" x14ac:dyDescent="0.25">
      <c r="A697" s="45" t="str">
        <f t="shared" si="20"/>
        <v>B2 biodiversityBulgaria2020</v>
      </c>
      <c r="B697">
        <v>8</v>
      </c>
      <c r="C697" t="s">
        <v>2</v>
      </c>
      <c r="D697" t="s">
        <v>130</v>
      </c>
      <c r="E697" t="s">
        <v>76</v>
      </c>
      <c r="F697" t="s">
        <v>111</v>
      </c>
      <c r="G697">
        <v>2020</v>
      </c>
      <c r="H697">
        <v>3356.8531939999998</v>
      </c>
      <c r="I697">
        <v>458394.22019899997</v>
      </c>
      <c r="J697">
        <v>15013.775771828099</v>
      </c>
      <c r="K697">
        <v>6967.5210794664899</v>
      </c>
      <c r="L697">
        <v>4479</v>
      </c>
      <c r="M697" s="45">
        <f t="shared" si="21"/>
        <v>1122.1468060000002</v>
      </c>
    </row>
    <row r="698" spans="1:13" ht="15" x14ac:dyDescent="0.25">
      <c r="A698" s="45" t="str">
        <f t="shared" si="20"/>
        <v>B2 biodiversityBulgaria2025</v>
      </c>
      <c r="B698">
        <v>8</v>
      </c>
      <c r="C698" t="s">
        <v>2</v>
      </c>
      <c r="D698" t="s">
        <v>130</v>
      </c>
      <c r="E698" t="s">
        <v>76</v>
      </c>
      <c r="F698" t="s">
        <v>111</v>
      </c>
      <c r="G698">
        <v>2025</v>
      </c>
      <c r="H698">
        <v>3356.852797</v>
      </c>
      <c r="I698">
        <v>498905.28579699999</v>
      </c>
      <c r="J698">
        <v>15229.657086584</v>
      </c>
      <c r="K698">
        <v>7127.4438779171996</v>
      </c>
      <c r="L698">
        <v>4479</v>
      </c>
      <c r="M698" s="45">
        <f t="shared" si="21"/>
        <v>1122.147203</v>
      </c>
    </row>
    <row r="699" spans="1:13" ht="15" x14ac:dyDescent="0.25">
      <c r="A699" s="45" t="str">
        <f t="shared" si="20"/>
        <v>B2 biodiversityBulgaria2030</v>
      </c>
      <c r="B699">
        <v>8</v>
      </c>
      <c r="C699" t="s">
        <v>2</v>
      </c>
      <c r="D699" t="s">
        <v>130</v>
      </c>
      <c r="E699" t="s">
        <v>76</v>
      </c>
      <c r="F699" t="s">
        <v>111</v>
      </c>
      <c r="G699">
        <v>2030</v>
      </c>
      <c r="H699">
        <v>3356.8529830000002</v>
      </c>
      <c r="I699">
        <v>538502.24722300004</v>
      </c>
      <c r="J699">
        <v>15266.9453811151</v>
      </c>
      <c r="K699">
        <v>7347.5534032693104</v>
      </c>
      <c r="L699">
        <v>4479</v>
      </c>
      <c r="M699" s="45">
        <f t="shared" si="21"/>
        <v>1122.1470169999998</v>
      </c>
    </row>
    <row r="700" spans="1:13" ht="15" x14ac:dyDescent="0.25">
      <c r="A700" s="45" t="str">
        <f t="shared" si="20"/>
        <v>B2 biodiversityBelarus2005</v>
      </c>
      <c r="B700">
        <v>8</v>
      </c>
      <c r="C700" t="s">
        <v>2</v>
      </c>
      <c r="D700" t="s">
        <v>131</v>
      </c>
      <c r="E700" t="s">
        <v>73</v>
      </c>
      <c r="F700" t="s">
        <v>113</v>
      </c>
      <c r="G700">
        <v>2005</v>
      </c>
      <c r="H700">
        <v>6058.7177959999999</v>
      </c>
      <c r="I700">
        <v>1206803.0537980001</v>
      </c>
      <c r="J700">
        <v>40342.4009094633</v>
      </c>
      <c r="K700">
        <v>9552.1693895892695</v>
      </c>
      <c r="L700">
        <v>8436</v>
      </c>
      <c r="M700" s="45">
        <f t="shared" si="21"/>
        <v>2377.2822040000001</v>
      </c>
    </row>
    <row r="701" spans="1:13" ht="15" x14ac:dyDescent="0.25">
      <c r="A701" s="45" t="str">
        <f t="shared" si="20"/>
        <v>B2 biodiversityBelarus2010</v>
      </c>
      <c r="B701">
        <v>8</v>
      </c>
      <c r="C701" t="s">
        <v>2</v>
      </c>
      <c r="D701" t="s">
        <v>131</v>
      </c>
      <c r="E701" t="s">
        <v>73</v>
      </c>
      <c r="F701" t="s">
        <v>113</v>
      </c>
      <c r="G701">
        <v>2010</v>
      </c>
      <c r="H701">
        <v>6123.7178329999997</v>
      </c>
      <c r="I701">
        <v>1319310.922268</v>
      </c>
      <c r="J701">
        <v>37788.5963930535</v>
      </c>
      <c r="K701">
        <v>15287.0226235679</v>
      </c>
      <c r="L701">
        <v>8600</v>
      </c>
      <c r="M701" s="45">
        <f t="shared" si="21"/>
        <v>2476.2821670000003</v>
      </c>
    </row>
    <row r="702" spans="1:13" ht="15" x14ac:dyDescent="0.25">
      <c r="A702" s="45" t="str">
        <f t="shared" si="20"/>
        <v>B2 biodiversityBelarus2015</v>
      </c>
      <c r="B702">
        <v>8</v>
      </c>
      <c r="C702" t="s">
        <v>2</v>
      </c>
      <c r="D702" t="s">
        <v>131</v>
      </c>
      <c r="E702" t="s">
        <v>73</v>
      </c>
      <c r="F702" t="s">
        <v>113</v>
      </c>
      <c r="G702">
        <v>2015</v>
      </c>
      <c r="H702">
        <v>6188.7175550000002</v>
      </c>
      <c r="I702">
        <v>1423882.6373399999</v>
      </c>
      <c r="J702">
        <v>37677.060349804298</v>
      </c>
      <c r="K702">
        <v>16762.7171541977</v>
      </c>
      <c r="L702">
        <v>8764</v>
      </c>
      <c r="M702" s="45">
        <f t="shared" si="21"/>
        <v>2575.2824449999998</v>
      </c>
    </row>
    <row r="703" spans="1:13" ht="15" x14ac:dyDescent="0.25">
      <c r="A703" s="45" t="str">
        <f t="shared" si="20"/>
        <v>B2 biodiversityBelarus2020</v>
      </c>
      <c r="B703">
        <v>8</v>
      </c>
      <c r="C703" t="s">
        <v>2</v>
      </c>
      <c r="D703" t="s">
        <v>131</v>
      </c>
      <c r="E703" t="s">
        <v>73</v>
      </c>
      <c r="F703" t="s">
        <v>113</v>
      </c>
      <c r="G703">
        <v>2020</v>
      </c>
      <c r="H703">
        <v>6253.7177979999997</v>
      </c>
      <c r="I703">
        <v>1523492.753664</v>
      </c>
      <c r="J703">
        <v>38465.991222684897</v>
      </c>
      <c r="K703">
        <v>18543.968158959498</v>
      </c>
      <c r="L703">
        <v>8928</v>
      </c>
      <c r="M703" s="45">
        <f t="shared" si="21"/>
        <v>2674.2822020000003</v>
      </c>
    </row>
    <row r="704" spans="1:13" ht="15" x14ac:dyDescent="0.25">
      <c r="A704" s="45" t="str">
        <f t="shared" si="20"/>
        <v>B2 biodiversityBelarus2025</v>
      </c>
      <c r="B704">
        <v>8</v>
      </c>
      <c r="C704" t="s">
        <v>2</v>
      </c>
      <c r="D704" t="s">
        <v>131</v>
      </c>
      <c r="E704" t="s">
        <v>73</v>
      </c>
      <c r="F704" t="s">
        <v>113</v>
      </c>
      <c r="G704">
        <v>2025</v>
      </c>
      <c r="H704">
        <v>6318.7176090000003</v>
      </c>
      <c r="I704">
        <v>1609213.5472230001</v>
      </c>
      <c r="J704">
        <v>38559.300841755503</v>
      </c>
      <c r="K704">
        <v>21415.141963995098</v>
      </c>
      <c r="L704">
        <v>9092</v>
      </c>
      <c r="M704" s="45">
        <f t="shared" si="21"/>
        <v>2773.2823909999997</v>
      </c>
    </row>
    <row r="705" spans="1:13" ht="15" x14ac:dyDescent="0.25">
      <c r="A705" s="45" t="str">
        <f t="shared" si="20"/>
        <v>B2 biodiversityBelarus2030</v>
      </c>
      <c r="B705">
        <v>8</v>
      </c>
      <c r="C705" t="s">
        <v>2</v>
      </c>
      <c r="D705" t="s">
        <v>131</v>
      </c>
      <c r="E705" t="s">
        <v>73</v>
      </c>
      <c r="F705" t="s">
        <v>113</v>
      </c>
      <c r="G705">
        <v>2030</v>
      </c>
      <c r="H705">
        <v>6383.7177039999997</v>
      </c>
      <c r="I705">
        <v>1656527.3256369999</v>
      </c>
      <c r="J705">
        <v>38027.578938721701</v>
      </c>
      <c r="K705">
        <v>28564.8230110597</v>
      </c>
      <c r="L705">
        <v>9256</v>
      </c>
      <c r="M705" s="45">
        <f t="shared" si="21"/>
        <v>2872.2822960000003</v>
      </c>
    </row>
    <row r="706" spans="1:13" ht="15" x14ac:dyDescent="0.25">
      <c r="A706" s="45" t="str">
        <f t="shared" ref="A706:A769" si="22">CONCATENATE(C706,E706,G706)</f>
        <v>B2 biodiversitySwitzerland2005</v>
      </c>
      <c r="B706">
        <v>8</v>
      </c>
      <c r="C706" t="s">
        <v>2</v>
      </c>
      <c r="D706" t="s">
        <v>132</v>
      </c>
      <c r="E706" t="s">
        <v>106</v>
      </c>
      <c r="F706" t="s">
        <v>112</v>
      </c>
      <c r="G706">
        <v>2005</v>
      </c>
      <c r="H706">
        <v>1121.219859</v>
      </c>
      <c r="I706">
        <v>419982.00848600001</v>
      </c>
      <c r="J706">
        <v>10182.9953844024</v>
      </c>
      <c r="K706">
        <v>6373.0231641860501</v>
      </c>
      <c r="L706">
        <v>1217</v>
      </c>
      <c r="M706" s="45">
        <f t="shared" si="21"/>
        <v>95.780140999999958</v>
      </c>
    </row>
    <row r="707" spans="1:13" ht="15" x14ac:dyDescent="0.25">
      <c r="A707" s="45" t="str">
        <f t="shared" si="22"/>
        <v>B2 biodiversitySwitzerland2010</v>
      </c>
      <c r="B707">
        <v>8</v>
      </c>
      <c r="C707" t="s">
        <v>2</v>
      </c>
      <c r="D707" t="s">
        <v>132</v>
      </c>
      <c r="E707" t="s">
        <v>106</v>
      </c>
      <c r="F707" t="s">
        <v>112</v>
      </c>
      <c r="G707">
        <v>2010</v>
      </c>
      <c r="H707">
        <v>1143.219828</v>
      </c>
      <c r="I707">
        <v>441496.874067</v>
      </c>
      <c r="J707">
        <v>10698.841688300099</v>
      </c>
      <c r="K707">
        <v>6395.8688167441896</v>
      </c>
      <c r="L707">
        <v>1240</v>
      </c>
      <c r="M707" s="45">
        <f t="shared" ref="M707:M770" si="23">L707-H707</f>
        <v>96.780171999999993</v>
      </c>
    </row>
    <row r="708" spans="1:13" ht="15" x14ac:dyDescent="0.25">
      <c r="A708" s="45" t="str">
        <f t="shared" si="22"/>
        <v>B2 biodiversitySwitzerland2015</v>
      </c>
      <c r="B708">
        <v>8</v>
      </c>
      <c r="C708" t="s">
        <v>2</v>
      </c>
      <c r="D708" t="s">
        <v>132</v>
      </c>
      <c r="E708" t="s">
        <v>106</v>
      </c>
      <c r="F708" t="s">
        <v>112</v>
      </c>
      <c r="G708">
        <v>2015</v>
      </c>
      <c r="H708">
        <v>1152.2198100000001</v>
      </c>
      <c r="I708">
        <v>463802.08878699999</v>
      </c>
      <c r="J708">
        <v>11045.2014926188</v>
      </c>
      <c r="K708">
        <v>6584.1585665116299</v>
      </c>
      <c r="L708">
        <v>1263</v>
      </c>
      <c r="M708" s="45">
        <f t="shared" si="23"/>
        <v>110.78018999999995</v>
      </c>
    </row>
    <row r="709" spans="1:13" ht="15" x14ac:dyDescent="0.25">
      <c r="A709" s="45" t="str">
        <f t="shared" si="22"/>
        <v>B2 biodiversitySwitzerland2020</v>
      </c>
      <c r="B709">
        <v>8</v>
      </c>
      <c r="C709" t="s">
        <v>2</v>
      </c>
      <c r="D709" t="s">
        <v>132</v>
      </c>
      <c r="E709" t="s">
        <v>106</v>
      </c>
      <c r="F709" t="s">
        <v>112</v>
      </c>
      <c r="G709">
        <v>2020</v>
      </c>
      <c r="H709">
        <v>1161.2199390000001</v>
      </c>
      <c r="I709">
        <v>488449.72424299998</v>
      </c>
      <c r="J709">
        <v>11666.592468393401</v>
      </c>
      <c r="K709">
        <v>6737.0654267441896</v>
      </c>
      <c r="L709">
        <v>1286</v>
      </c>
      <c r="M709" s="45">
        <f t="shared" si="23"/>
        <v>124.78006099999993</v>
      </c>
    </row>
    <row r="710" spans="1:13" ht="15" x14ac:dyDescent="0.25">
      <c r="A710" s="45" t="str">
        <f t="shared" si="22"/>
        <v>B2 biodiversitySwitzerland2025</v>
      </c>
      <c r="B710">
        <v>8</v>
      </c>
      <c r="C710" t="s">
        <v>2</v>
      </c>
      <c r="D710" t="s">
        <v>132</v>
      </c>
      <c r="E710" t="s">
        <v>106</v>
      </c>
      <c r="F710" t="s">
        <v>112</v>
      </c>
      <c r="G710">
        <v>2025</v>
      </c>
      <c r="H710">
        <v>1170.2198330000001</v>
      </c>
      <c r="I710">
        <v>512959.4167</v>
      </c>
      <c r="J710">
        <v>12125.790345316</v>
      </c>
      <c r="K710">
        <v>7223.8518723255802</v>
      </c>
      <c r="L710">
        <v>1309</v>
      </c>
      <c r="M710" s="45">
        <f t="shared" si="23"/>
        <v>138.78016699999989</v>
      </c>
    </row>
    <row r="711" spans="1:13" ht="15" x14ac:dyDescent="0.25">
      <c r="A711" s="45" t="str">
        <f t="shared" si="22"/>
        <v>B2 biodiversitySwitzerland2030</v>
      </c>
      <c r="B711">
        <v>8</v>
      </c>
      <c r="C711" t="s">
        <v>2</v>
      </c>
      <c r="D711" t="s">
        <v>132</v>
      </c>
      <c r="E711" t="s">
        <v>106</v>
      </c>
      <c r="F711" t="s">
        <v>112</v>
      </c>
      <c r="G711">
        <v>2030</v>
      </c>
      <c r="H711">
        <v>1179.2197679999999</v>
      </c>
      <c r="I711">
        <v>536699.156296</v>
      </c>
      <c r="J711">
        <v>12632.6344652151</v>
      </c>
      <c r="K711">
        <v>7884.6865120930197</v>
      </c>
      <c r="L711">
        <v>1332</v>
      </c>
      <c r="M711" s="45">
        <f t="shared" si="23"/>
        <v>152.78023200000007</v>
      </c>
    </row>
    <row r="712" spans="1:13" ht="15" x14ac:dyDescent="0.25">
      <c r="A712" s="45" t="str">
        <f t="shared" si="22"/>
        <v>B2 biodiversityCyprus2010</v>
      </c>
      <c r="B712">
        <v>8</v>
      </c>
      <c r="C712" t="s">
        <v>2</v>
      </c>
      <c r="D712" t="s">
        <v>133</v>
      </c>
      <c r="E712" t="s">
        <v>78</v>
      </c>
      <c r="F712" t="s">
        <v>111</v>
      </c>
      <c r="G712">
        <v>2010</v>
      </c>
      <c r="H712">
        <v>39.329048</v>
      </c>
      <c r="I712">
        <v>3145.1064449999999</v>
      </c>
      <c r="J712">
        <v>0</v>
      </c>
      <c r="K712">
        <v>0</v>
      </c>
      <c r="L712">
        <v>173.18199999999999</v>
      </c>
      <c r="M712" s="45">
        <f t="shared" si="23"/>
        <v>133.85295199999999</v>
      </c>
    </row>
    <row r="713" spans="1:13" ht="15" x14ac:dyDescent="0.25">
      <c r="A713" s="45" t="str">
        <f t="shared" si="22"/>
        <v>B2 biodiversityCyprus2015</v>
      </c>
      <c r="B713">
        <v>8</v>
      </c>
      <c r="C713" t="s">
        <v>2</v>
      </c>
      <c r="D713" t="s">
        <v>133</v>
      </c>
      <c r="E713" t="s">
        <v>78</v>
      </c>
      <c r="F713" t="s">
        <v>111</v>
      </c>
      <c r="G713">
        <v>2015</v>
      </c>
      <c r="H713">
        <v>39.329056000000001</v>
      </c>
      <c r="I713">
        <v>3230.5581050000001</v>
      </c>
      <c r="J713">
        <v>35.595548713920003</v>
      </c>
      <c r="K713">
        <v>18.505224772727299</v>
      </c>
      <c r="L713">
        <v>173.51299999999998</v>
      </c>
      <c r="M713" s="45">
        <f t="shared" si="23"/>
        <v>134.18394399999997</v>
      </c>
    </row>
    <row r="714" spans="1:13" ht="15" x14ac:dyDescent="0.25">
      <c r="A714" s="45" t="str">
        <f t="shared" si="22"/>
        <v>B2 biodiversityCyprus2020</v>
      </c>
      <c r="B714">
        <v>8</v>
      </c>
      <c r="C714" t="s">
        <v>2</v>
      </c>
      <c r="D714" t="s">
        <v>133</v>
      </c>
      <c r="E714" t="s">
        <v>78</v>
      </c>
      <c r="F714" t="s">
        <v>111</v>
      </c>
      <c r="G714">
        <v>2020</v>
      </c>
      <c r="H714">
        <v>39.329051999999997</v>
      </c>
      <c r="I714">
        <v>3290.0646969999998</v>
      </c>
      <c r="J714">
        <v>31.322679568152001</v>
      </c>
      <c r="K714">
        <v>19.421364090909101</v>
      </c>
      <c r="L714">
        <v>173.84399999999997</v>
      </c>
      <c r="M714" s="45">
        <f t="shared" si="23"/>
        <v>134.51494799999998</v>
      </c>
    </row>
    <row r="715" spans="1:13" ht="15" x14ac:dyDescent="0.25">
      <c r="A715" s="45" t="str">
        <f t="shared" si="22"/>
        <v>B2 biodiversityCyprus2025</v>
      </c>
      <c r="B715">
        <v>8</v>
      </c>
      <c r="C715" t="s">
        <v>2</v>
      </c>
      <c r="D715" t="s">
        <v>133</v>
      </c>
      <c r="E715" t="s">
        <v>78</v>
      </c>
      <c r="F715" t="s">
        <v>111</v>
      </c>
      <c r="G715">
        <v>2025</v>
      </c>
      <c r="H715">
        <v>39.329044000000003</v>
      </c>
      <c r="I715">
        <v>3331.623779</v>
      </c>
      <c r="J715">
        <v>28.347509676232001</v>
      </c>
      <c r="K715">
        <v>20.0356813636364</v>
      </c>
      <c r="L715">
        <v>174.17500000000001</v>
      </c>
      <c r="M715" s="45">
        <f t="shared" si="23"/>
        <v>134.845956</v>
      </c>
    </row>
    <row r="716" spans="1:13" ht="15" x14ac:dyDescent="0.25">
      <c r="A716" s="45" t="str">
        <f t="shared" si="22"/>
        <v>B2 biodiversityCyprus2030</v>
      </c>
      <c r="B716">
        <v>8</v>
      </c>
      <c r="C716" t="s">
        <v>2</v>
      </c>
      <c r="D716" t="s">
        <v>133</v>
      </c>
      <c r="E716" t="s">
        <v>78</v>
      </c>
      <c r="F716" t="s">
        <v>111</v>
      </c>
      <c r="G716">
        <v>2030</v>
      </c>
      <c r="H716">
        <v>39.329048</v>
      </c>
      <c r="I716">
        <v>3362.5759280000002</v>
      </c>
      <c r="J716">
        <v>26.269522979215999</v>
      </c>
      <c r="K716">
        <v>20.079090909090901</v>
      </c>
      <c r="L716">
        <v>174.50599999999994</v>
      </c>
      <c r="M716" s="45">
        <f t="shared" si="23"/>
        <v>135.17695199999994</v>
      </c>
    </row>
    <row r="717" spans="1:13" ht="15" x14ac:dyDescent="0.25">
      <c r="A717" s="45" t="str">
        <f t="shared" si="22"/>
        <v>B2 biodiversityCzech Republic2005</v>
      </c>
      <c r="B717">
        <v>8</v>
      </c>
      <c r="C717" t="s">
        <v>2</v>
      </c>
      <c r="D717" t="s">
        <v>134</v>
      </c>
      <c r="E717" t="s">
        <v>79</v>
      </c>
      <c r="F717" t="s">
        <v>113</v>
      </c>
      <c r="G717">
        <v>2005</v>
      </c>
      <c r="H717">
        <v>2392.224385</v>
      </c>
      <c r="I717">
        <v>802393.37018099998</v>
      </c>
      <c r="J717">
        <v>0</v>
      </c>
      <c r="K717">
        <v>0</v>
      </c>
      <c r="L717">
        <v>2647</v>
      </c>
      <c r="M717" s="45">
        <f t="shared" si="23"/>
        <v>254.77561500000002</v>
      </c>
    </row>
    <row r="718" spans="1:13" ht="15" x14ac:dyDescent="0.25">
      <c r="A718" s="45" t="str">
        <f t="shared" si="22"/>
        <v>B2 biodiversityCzech Republic2010</v>
      </c>
      <c r="B718">
        <v>8</v>
      </c>
      <c r="C718" t="s">
        <v>2</v>
      </c>
      <c r="D718" t="s">
        <v>134</v>
      </c>
      <c r="E718" t="s">
        <v>79</v>
      </c>
      <c r="F718" t="s">
        <v>113</v>
      </c>
      <c r="G718">
        <v>2010</v>
      </c>
      <c r="H718">
        <v>2349.224667</v>
      </c>
      <c r="I718">
        <v>792626.79064000002</v>
      </c>
      <c r="J718">
        <v>17815.249762996202</v>
      </c>
      <c r="K718">
        <v>19768.564975333298</v>
      </c>
      <c r="L718">
        <v>2657</v>
      </c>
      <c r="M718" s="45">
        <f t="shared" si="23"/>
        <v>307.77533300000005</v>
      </c>
    </row>
    <row r="719" spans="1:13" ht="15" x14ac:dyDescent="0.25">
      <c r="A719" s="45" t="str">
        <f t="shared" si="22"/>
        <v>B2 biodiversityCzech Republic2015</v>
      </c>
      <c r="B719">
        <v>8</v>
      </c>
      <c r="C719" t="s">
        <v>2</v>
      </c>
      <c r="D719" t="s">
        <v>134</v>
      </c>
      <c r="E719" t="s">
        <v>79</v>
      </c>
      <c r="F719" t="s">
        <v>113</v>
      </c>
      <c r="G719">
        <v>2015</v>
      </c>
      <c r="H719">
        <v>2306.2247029999999</v>
      </c>
      <c r="I719">
        <v>781974.53399999999</v>
      </c>
      <c r="J719">
        <v>18064.2681087204</v>
      </c>
      <c r="K719">
        <v>20194.7189126667</v>
      </c>
      <c r="L719">
        <v>2667</v>
      </c>
      <c r="M719" s="45">
        <f t="shared" si="23"/>
        <v>360.77529700000014</v>
      </c>
    </row>
    <row r="720" spans="1:13" ht="15" x14ac:dyDescent="0.25">
      <c r="A720" s="45" t="str">
        <f t="shared" si="22"/>
        <v>B2 biodiversityCzech Republic2020</v>
      </c>
      <c r="B720">
        <v>8</v>
      </c>
      <c r="C720" t="s">
        <v>2</v>
      </c>
      <c r="D720" t="s">
        <v>134</v>
      </c>
      <c r="E720" t="s">
        <v>79</v>
      </c>
      <c r="F720" t="s">
        <v>113</v>
      </c>
      <c r="G720">
        <v>2020</v>
      </c>
      <c r="H720">
        <v>2263.224471</v>
      </c>
      <c r="I720">
        <v>784708.85198599997</v>
      </c>
      <c r="J720">
        <v>19171.016396343799</v>
      </c>
      <c r="K720">
        <v>18624.152512888901</v>
      </c>
      <c r="L720">
        <v>2677</v>
      </c>
      <c r="M720" s="45">
        <f t="shared" si="23"/>
        <v>413.77552900000001</v>
      </c>
    </row>
    <row r="721" spans="1:13" ht="15" x14ac:dyDescent="0.25">
      <c r="A721" s="45" t="str">
        <f t="shared" si="22"/>
        <v>B2 biodiversityCzech Republic2025</v>
      </c>
      <c r="B721">
        <v>8</v>
      </c>
      <c r="C721" t="s">
        <v>2</v>
      </c>
      <c r="D721" t="s">
        <v>134</v>
      </c>
      <c r="E721" t="s">
        <v>79</v>
      </c>
      <c r="F721" t="s">
        <v>113</v>
      </c>
      <c r="G721">
        <v>2025</v>
      </c>
      <c r="H721">
        <v>2220.224655</v>
      </c>
      <c r="I721">
        <v>788713.70932200004</v>
      </c>
      <c r="J721">
        <v>19685.787080207901</v>
      </c>
      <c r="K721">
        <v>18884.814906</v>
      </c>
      <c r="L721">
        <v>2687</v>
      </c>
      <c r="M721" s="45">
        <f t="shared" si="23"/>
        <v>466.77534500000002</v>
      </c>
    </row>
    <row r="722" spans="1:13" ht="15" x14ac:dyDescent="0.25">
      <c r="A722" s="45" t="str">
        <f t="shared" si="22"/>
        <v>B2 biodiversityCzech Republic2030</v>
      </c>
      <c r="B722">
        <v>8</v>
      </c>
      <c r="C722" t="s">
        <v>2</v>
      </c>
      <c r="D722" t="s">
        <v>134</v>
      </c>
      <c r="E722" t="s">
        <v>79</v>
      </c>
      <c r="F722" t="s">
        <v>113</v>
      </c>
      <c r="G722">
        <v>2030</v>
      </c>
      <c r="H722">
        <v>2177.2244730000002</v>
      </c>
      <c r="I722">
        <v>793303.45655600005</v>
      </c>
      <c r="J722">
        <v>19847.373881412499</v>
      </c>
      <c r="K722">
        <v>18929.423845555601</v>
      </c>
      <c r="L722">
        <v>2697</v>
      </c>
      <c r="M722" s="45">
        <f t="shared" si="23"/>
        <v>519.77552699999978</v>
      </c>
    </row>
    <row r="723" spans="1:13" ht="15" x14ac:dyDescent="0.25">
      <c r="A723" s="45" t="str">
        <f t="shared" si="22"/>
        <v>B2 biodiversityGermany2005</v>
      </c>
      <c r="B723">
        <v>8</v>
      </c>
      <c r="C723" t="s">
        <v>2</v>
      </c>
      <c r="D723" t="s">
        <v>135</v>
      </c>
      <c r="E723" t="s">
        <v>84</v>
      </c>
      <c r="F723" t="s">
        <v>112</v>
      </c>
      <c r="G723">
        <v>2005</v>
      </c>
      <c r="H723">
        <v>10039.678878999999</v>
      </c>
      <c r="I723">
        <v>3336380.7226559999</v>
      </c>
      <c r="J723">
        <v>108474.189260265</v>
      </c>
      <c r="K723">
        <v>81263.233429250002</v>
      </c>
      <c r="L723">
        <v>11076</v>
      </c>
      <c r="M723" s="45">
        <f t="shared" si="23"/>
        <v>1036.3211210000009</v>
      </c>
    </row>
    <row r="724" spans="1:13" ht="15" x14ac:dyDescent="0.25">
      <c r="A724" s="45" t="str">
        <f t="shared" si="22"/>
        <v>B2 biodiversityGermany2010</v>
      </c>
      <c r="B724">
        <v>8</v>
      </c>
      <c r="C724" t="s">
        <v>2</v>
      </c>
      <c r="D724" t="s">
        <v>135</v>
      </c>
      <c r="E724" t="s">
        <v>84</v>
      </c>
      <c r="F724" t="s">
        <v>112</v>
      </c>
      <c r="G724">
        <v>2010</v>
      </c>
      <c r="H724">
        <v>10039.674058000001</v>
      </c>
      <c r="I724">
        <v>3529994.9453130001</v>
      </c>
      <c r="J724">
        <v>111843.015761346</v>
      </c>
      <c r="K724">
        <v>73120.174102749996</v>
      </c>
      <c r="L724">
        <v>11076</v>
      </c>
      <c r="M724" s="45">
        <f t="shared" si="23"/>
        <v>1036.3259419999995</v>
      </c>
    </row>
    <row r="725" spans="1:13" ht="15" x14ac:dyDescent="0.25">
      <c r="A725" s="45" t="str">
        <f t="shared" si="22"/>
        <v>B2 biodiversityGermany2015</v>
      </c>
      <c r="B725">
        <v>8</v>
      </c>
      <c r="C725" t="s">
        <v>2</v>
      </c>
      <c r="D725" t="s">
        <v>135</v>
      </c>
      <c r="E725" t="s">
        <v>84</v>
      </c>
      <c r="F725" t="s">
        <v>112</v>
      </c>
      <c r="G725">
        <v>2015</v>
      </c>
      <c r="H725">
        <v>10039.678878999999</v>
      </c>
      <c r="I725">
        <v>3721776.4531259998</v>
      </c>
      <c r="J725">
        <v>114780.861276328</v>
      </c>
      <c r="K725">
        <v>76424.561614999999</v>
      </c>
      <c r="L725">
        <v>11076</v>
      </c>
      <c r="M725" s="45">
        <f t="shared" si="23"/>
        <v>1036.3211210000009</v>
      </c>
    </row>
    <row r="726" spans="1:13" ht="15" x14ac:dyDescent="0.25">
      <c r="A726" s="45" t="str">
        <f t="shared" si="22"/>
        <v>B2 biodiversityGermany2020</v>
      </c>
      <c r="B726">
        <v>8</v>
      </c>
      <c r="C726" t="s">
        <v>2</v>
      </c>
      <c r="D726" t="s">
        <v>135</v>
      </c>
      <c r="E726" t="s">
        <v>84</v>
      </c>
      <c r="F726" t="s">
        <v>112</v>
      </c>
      <c r="G726">
        <v>2020</v>
      </c>
      <c r="H726">
        <v>10039.678443999999</v>
      </c>
      <c r="I726">
        <v>3917614.0664070002</v>
      </c>
      <c r="J726">
        <v>120646.29124521201</v>
      </c>
      <c r="K726">
        <v>81478.769226250006</v>
      </c>
      <c r="L726">
        <v>11076</v>
      </c>
      <c r="M726" s="45">
        <f t="shared" si="23"/>
        <v>1036.3215560000008</v>
      </c>
    </row>
    <row r="727" spans="1:13" ht="15" x14ac:dyDescent="0.25">
      <c r="A727" s="45" t="str">
        <f t="shared" si="22"/>
        <v>B2 biodiversityGermany2025</v>
      </c>
      <c r="B727">
        <v>8</v>
      </c>
      <c r="C727" t="s">
        <v>2</v>
      </c>
      <c r="D727" t="s">
        <v>135</v>
      </c>
      <c r="E727" t="s">
        <v>84</v>
      </c>
      <c r="F727" t="s">
        <v>112</v>
      </c>
      <c r="G727">
        <v>2025</v>
      </c>
      <c r="H727">
        <v>10039.676727</v>
      </c>
      <c r="I727">
        <v>4105678.8984380001</v>
      </c>
      <c r="J727">
        <v>125994.060391259</v>
      </c>
      <c r="K727">
        <v>88381.091583750007</v>
      </c>
      <c r="L727">
        <v>11076</v>
      </c>
      <c r="M727" s="45">
        <f t="shared" si="23"/>
        <v>1036.323273</v>
      </c>
    </row>
    <row r="728" spans="1:13" ht="15" x14ac:dyDescent="0.25">
      <c r="A728" s="45" t="str">
        <f t="shared" si="22"/>
        <v>B2 biodiversityGermany2030</v>
      </c>
      <c r="B728">
        <v>8</v>
      </c>
      <c r="C728" t="s">
        <v>2</v>
      </c>
      <c r="D728" t="s">
        <v>135</v>
      </c>
      <c r="E728" t="s">
        <v>84</v>
      </c>
      <c r="F728" t="s">
        <v>112</v>
      </c>
      <c r="G728">
        <v>2030</v>
      </c>
      <c r="H728">
        <v>10039.67546</v>
      </c>
      <c r="I728">
        <v>4302869.7109380001</v>
      </c>
      <c r="J728">
        <v>129261.848692511</v>
      </c>
      <c r="K728">
        <v>89823.689240000007</v>
      </c>
      <c r="L728">
        <v>11076</v>
      </c>
      <c r="M728" s="45">
        <f t="shared" si="23"/>
        <v>1036.3245399999996</v>
      </c>
    </row>
    <row r="729" spans="1:13" ht="15" x14ac:dyDescent="0.25">
      <c r="A729" s="45" t="str">
        <f t="shared" si="22"/>
        <v>B2 biodiversityDenmark2005</v>
      </c>
      <c r="B729">
        <v>8</v>
      </c>
      <c r="C729" t="s">
        <v>2</v>
      </c>
      <c r="D729" t="s">
        <v>136</v>
      </c>
      <c r="E729" t="s">
        <v>80</v>
      </c>
      <c r="F729" t="s">
        <v>114</v>
      </c>
      <c r="G729">
        <v>2005</v>
      </c>
      <c r="H729">
        <v>518.32882500000005</v>
      </c>
      <c r="I729">
        <v>100293.477952</v>
      </c>
      <c r="J729">
        <v>4815.9302266614604</v>
      </c>
      <c r="K729">
        <v>1858.8363203778799</v>
      </c>
      <c r="L729">
        <v>551.64858820524398</v>
      </c>
      <c r="M729" s="45">
        <f t="shared" si="23"/>
        <v>33.31976320524393</v>
      </c>
    </row>
    <row r="730" spans="1:13" ht="15" x14ac:dyDescent="0.25">
      <c r="A730" s="45" t="str">
        <f t="shared" si="22"/>
        <v>B2 biodiversityDenmark2010</v>
      </c>
      <c r="B730">
        <v>8</v>
      </c>
      <c r="C730" t="s">
        <v>2</v>
      </c>
      <c r="D730" t="s">
        <v>136</v>
      </c>
      <c r="E730" t="s">
        <v>80</v>
      </c>
      <c r="F730" t="s">
        <v>114</v>
      </c>
      <c r="G730">
        <v>2010</v>
      </c>
      <c r="H730">
        <v>553.53780099999994</v>
      </c>
      <c r="I730">
        <v>119337.302412</v>
      </c>
      <c r="J730">
        <v>5246.0316651304402</v>
      </c>
      <c r="K730">
        <v>1437.2668301998899</v>
      </c>
      <c r="L730">
        <v>586.85735942695555</v>
      </c>
      <c r="M730" s="45">
        <f t="shared" si="23"/>
        <v>33.319558426955609</v>
      </c>
    </row>
    <row r="731" spans="1:13" ht="15" x14ac:dyDescent="0.25">
      <c r="A731" s="45" t="str">
        <f t="shared" si="22"/>
        <v>B2 biodiversityDenmark2015</v>
      </c>
      <c r="B731">
        <v>8</v>
      </c>
      <c r="C731" t="s">
        <v>2</v>
      </c>
      <c r="D731" t="s">
        <v>136</v>
      </c>
      <c r="E731" t="s">
        <v>80</v>
      </c>
      <c r="F731" t="s">
        <v>114</v>
      </c>
      <c r="G731">
        <v>2015</v>
      </c>
      <c r="H731">
        <v>588.74676499999998</v>
      </c>
      <c r="I731">
        <v>138493.81163899999</v>
      </c>
      <c r="J731">
        <v>5894.1917460437999</v>
      </c>
      <c r="K731">
        <v>2062.8898927957298</v>
      </c>
      <c r="L731">
        <v>622.06613064866713</v>
      </c>
      <c r="M731" s="45">
        <f t="shared" si="23"/>
        <v>33.319365648667144</v>
      </c>
    </row>
    <row r="732" spans="1:13" ht="15" x14ac:dyDescent="0.25">
      <c r="A732" s="45" t="str">
        <f t="shared" si="22"/>
        <v>B2 biodiversityDenmark2020</v>
      </c>
      <c r="B732">
        <v>8</v>
      </c>
      <c r="C732" t="s">
        <v>2</v>
      </c>
      <c r="D732" t="s">
        <v>136</v>
      </c>
      <c r="E732" t="s">
        <v>80</v>
      </c>
      <c r="F732" t="s">
        <v>114</v>
      </c>
      <c r="G732">
        <v>2020</v>
      </c>
      <c r="H732">
        <v>623.95578899999998</v>
      </c>
      <c r="I732">
        <v>159988.49517000001</v>
      </c>
      <c r="J732">
        <v>6523.3195161540298</v>
      </c>
      <c r="K732">
        <v>2224.3827241730601</v>
      </c>
      <c r="L732">
        <v>657.2749018703787</v>
      </c>
      <c r="M732" s="45">
        <f t="shared" si="23"/>
        <v>33.319112870378717</v>
      </c>
    </row>
    <row r="733" spans="1:13" ht="15" x14ac:dyDescent="0.25">
      <c r="A733" s="45" t="str">
        <f t="shared" si="22"/>
        <v>B2 biodiversityDenmark2025</v>
      </c>
      <c r="B733">
        <v>8</v>
      </c>
      <c r="C733" t="s">
        <v>2</v>
      </c>
      <c r="D733" t="s">
        <v>136</v>
      </c>
      <c r="E733" t="s">
        <v>80</v>
      </c>
      <c r="F733" t="s">
        <v>114</v>
      </c>
      <c r="G733">
        <v>2025</v>
      </c>
      <c r="H733">
        <v>659.16476599999999</v>
      </c>
      <c r="I733">
        <v>182227.51843699999</v>
      </c>
      <c r="J733">
        <v>7161.4589142353798</v>
      </c>
      <c r="K733">
        <v>2713.6542342442499</v>
      </c>
      <c r="L733">
        <v>692.48367309209027</v>
      </c>
      <c r="M733" s="45">
        <f t="shared" si="23"/>
        <v>33.318907092090285</v>
      </c>
    </row>
    <row r="734" spans="1:13" ht="15" x14ac:dyDescent="0.25">
      <c r="A734" s="45" t="str">
        <f t="shared" si="22"/>
        <v>B2 biodiversityDenmark2030</v>
      </c>
      <c r="B734">
        <v>8</v>
      </c>
      <c r="C734" t="s">
        <v>2</v>
      </c>
      <c r="D734" t="s">
        <v>136</v>
      </c>
      <c r="E734" t="s">
        <v>80</v>
      </c>
      <c r="F734" t="s">
        <v>114</v>
      </c>
      <c r="G734">
        <v>2030</v>
      </c>
      <c r="H734">
        <v>694.37383299999999</v>
      </c>
      <c r="I734">
        <v>204288.16877399999</v>
      </c>
      <c r="J734">
        <v>7608.0643981671501</v>
      </c>
      <c r="K734">
        <v>3195.9341651396498</v>
      </c>
      <c r="L734">
        <v>727.69244431380184</v>
      </c>
      <c r="M734" s="45">
        <f t="shared" si="23"/>
        <v>33.318611313801853</v>
      </c>
    </row>
    <row r="735" spans="1:13" ht="15" x14ac:dyDescent="0.25">
      <c r="A735" s="45" t="str">
        <f t="shared" si="22"/>
        <v>B2 biodiversityEstonia2005</v>
      </c>
      <c r="B735">
        <v>8</v>
      </c>
      <c r="C735" t="s">
        <v>2</v>
      </c>
      <c r="D735" t="s">
        <v>137</v>
      </c>
      <c r="E735" t="s">
        <v>81</v>
      </c>
      <c r="F735" t="s">
        <v>114</v>
      </c>
      <c r="G735">
        <v>2005</v>
      </c>
      <c r="H735">
        <v>1988.4476830000001</v>
      </c>
      <c r="I735">
        <v>428057.38879400003</v>
      </c>
      <c r="J735">
        <v>11746.236199512499</v>
      </c>
      <c r="K735">
        <v>9074.5633541319803</v>
      </c>
      <c r="L735">
        <v>2264</v>
      </c>
      <c r="M735" s="45">
        <f t="shared" si="23"/>
        <v>275.5523169999999</v>
      </c>
    </row>
    <row r="736" spans="1:13" ht="15" x14ac:dyDescent="0.25">
      <c r="A736" s="45" t="str">
        <f t="shared" si="22"/>
        <v>B2 biodiversityEstonia2010</v>
      </c>
      <c r="B736">
        <v>8</v>
      </c>
      <c r="C736" t="s">
        <v>2</v>
      </c>
      <c r="D736" t="s">
        <v>137</v>
      </c>
      <c r="E736" t="s">
        <v>81</v>
      </c>
      <c r="F736" t="s">
        <v>114</v>
      </c>
      <c r="G736">
        <v>2010</v>
      </c>
      <c r="H736">
        <v>1978.5125680000001</v>
      </c>
      <c r="I736">
        <v>448695.63635400002</v>
      </c>
      <c r="J736">
        <v>11643.9645416738</v>
      </c>
      <c r="K736">
        <v>7516.3146624671399</v>
      </c>
      <c r="L736">
        <v>2285</v>
      </c>
      <c r="M736" s="45">
        <f t="shared" si="23"/>
        <v>306.4874319999999</v>
      </c>
    </row>
    <row r="737" spans="1:13" ht="15" x14ac:dyDescent="0.25">
      <c r="A737" s="45" t="str">
        <f t="shared" si="22"/>
        <v>B2 biodiversityEstonia2015</v>
      </c>
      <c r="B737">
        <v>8</v>
      </c>
      <c r="C737" t="s">
        <v>2</v>
      </c>
      <c r="D737" t="s">
        <v>137</v>
      </c>
      <c r="E737" t="s">
        <v>81</v>
      </c>
      <c r="F737" t="s">
        <v>114</v>
      </c>
      <c r="G737">
        <v>2015</v>
      </c>
      <c r="H737">
        <v>1968.840074</v>
      </c>
      <c r="I737">
        <v>459039.84509399999</v>
      </c>
      <c r="J737">
        <v>11603.589095130799</v>
      </c>
      <c r="K737">
        <v>9534.7471892688991</v>
      </c>
      <c r="L737">
        <v>2306</v>
      </c>
      <c r="M737" s="45">
        <f t="shared" si="23"/>
        <v>337.15992600000004</v>
      </c>
    </row>
    <row r="738" spans="1:13" ht="15" x14ac:dyDescent="0.25">
      <c r="A738" s="45" t="str">
        <f t="shared" si="22"/>
        <v>B2 biodiversityEstonia2020</v>
      </c>
      <c r="B738">
        <v>8</v>
      </c>
      <c r="C738" t="s">
        <v>2</v>
      </c>
      <c r="D738" t="s">
        <v>137</v>
      </c>
      <c r="E738" t="s">
        <v>81</v>
      </c>
      <c r="F738" t="s">
        <v>114</v>
      </c>
      <c r="G738">
        <v>2020</v>
      </c>
      <c r="H738">
        <v>1959.555069</v>
      </c>
      <c r="I738">
        <v>467062.61694400001</v>
      </c>
      <c r="J738">
        <v>12174.668891875801</v>
      </c>
      <c r="K738">
        <v>10570.114241777101</v>
      </c>
      <c r="L738">
        <v>2327</v>
      </c>
      <c r="M738" s="45">
        <f t="shared" si="23"/>
        <v>367.444931</v>
      </c>
    </row>
    <row r="739" spans="1:13" ht="15" x14ac:dyDescent="0.25">
      <c r="A739" s="45" t="str">
        <f t="shared" si="22"/>
        <v>B2 biodiversityEstonia2025</v>
      </c>
      <c r="B739">
        <v>8</v>
      </c>
      <c r="C739" t="s">
        <v>2</v>
      </c>
      <c r="D739" t="s">
        <v>137</v>
      </c>
      <c r="E739" t="s">
        <v>81</v>
      </c>
      <c r="F739" t="s">
        <v>114</v>
      </c>
      <c r="G739">
        <v>2025</v>
      </c>
      <c r="H739">
        <v>1950.6987469999999</v>
      </c>
      <c r="I739">
        <v>470684.52673400001</v>
      </c>
      <c r="J739">
        <v>12718.5263269274</v>
      </c>
      <c r="K739">
        <v>11994.144308871901</v>
      </c>
      <c r="L739">
        <v>2348</v>
      </c>
      <c r="M739" s="45">
        <f t="shared" si="23"/>
        <v>397.30125300000009</v>
      </c>
    </row>
    <row r="740" spans="1:13" ht="15" x14ac:dyDescent="0.25">
      <c r="A740" s="45" t="str">
        <f t="shared" si="22"/>
        <v>B2 biodiversityEstonia2030</v>
      </c>
      <c r="B740">
        <v>8</v>
      </c>
      <c r="C740" t="s">
        <v>2</v>
      </c>
      <c r="D740" t="s">
        <v>137</v>
      </c>
      <c r="E740" t="s">
        <v>81</v>
      </c>
      <c r="F740" t="s">
        <v>114</v>
      </c>
      <c r="G740">
        <v>2030</v>
      </c>
      <c r="H740">
        <v>1942.1724899999999</v>
      </c>
      <c r="I740">
        <v>471007.59363100003</v>
      </c>
      <c r="J740">
        <v>13022.683120368099</v>
      </c>
      <c r="K740">
        <v>12958.069693932101</v>
      </c>
      <c r="L740">
        <v>2369</v>
      </c>
      <c r="M740" s="45">
        <f t="shared" si="23"/>
        <v>426.82751000000007</v>
      </c>
    </row>
    <row r="741" spans="1:13" ht="15" x14ac:dyDescent="0.25">
      <c r="A741" s="45" t="str">
        <f t="shared" si="22"/>
        <v>B2 biodiversitySpain2005</v>
      </c>
      <c r="B741">
        <v>8</v>
      </c>
      <c r="C741" t="s">
        <v>2</v>
      </c>
      <c r="D741" t="s">
        <v>138</v>
      </c>
      <c r="E741" t="s">
        <v>104</v>
      </c>
      <c r="F741" t="s">
        <v>115</v>
      </c>
      <c r="G741">
        <v>2005</v>
      </c>
      <c r="H741">
        <v>13531.952393</v>
      </c>
      <c r="I741">
        <v>781709.38671999995</v>
      </c>
      <c r="J741">
        <v>31669.766986949799</v>
      </c>
      <c r="K741">
        <v>19457.210780887199</v>
      </c>
      <c r="L741">
        <v>17293.189999999999</v>
      </c>
      <c r="M741" s="45">
        <f t="shared" si="23"/>
        <v>3761.2376069999991</v>
      </c>
    </row>
    <row r="742" spans="1:13" ht="15" x14ac:dyDescent="0.25">
      <c r="A742" s="45" t="str">
        <f t="shared" si="22"/>
        <v>B2 biodiversitySpain2010</v>
      </c>
      <c r="B742">
        <v>8</v>
      </c>
      <c r="C742" t="s">
        <v>2</v>
      </c>
      <c r="D742" t="s">
        <v>138</v>
      </c>
      <c r="E742" t="s">
        <v>104</v>
      </c>
      <c r="F742" t="s">
        <v>115</v>
      </c>
      <c r="G742">
        <v>2010</v>
      </c>
      <c r="H742">
        <v>14254.264601999999</v>
      </c>
      <c r="I742">
        <v>845536.37402700004</v>
      </c>
      <c r="J742">
        <v>34667.078722036298</v>
      </c>
      <c r="K742">
        <v>21901.6821241375</v>
      </c>
      <c r="L742">
        <v>18173.28</v>
      </c>
      <c r="M742" s="45">
        <f t="shared" si="23"/>
        <v>3919.0153979999995</v>
      </c>
    </row>
    <row r="743" spans="1:13" ht="15" x14ac:dyDescent="0.25">
      <c r="A743" s="45" t="str">
        <f t="shared" si="22"/>
        <v>B2 biodiversitySpain2015</v>
      </c>
      <c r="B743">
        <v>8</v>
      </c>
      <c r="C743" t="s">
        <v>2</v>
      </c>
      <c r="D743" t="s">
        <v>138</v>
      </c>
      <c r="E743" t="s">
        <v>104</v>
      </c>
      <c r="F743" t="s">
        <v>115</v>
      </c>
      <c r="G743">
        <v>2015</v>
      </c>
      <c r="H743">
        <v>14976.570100000001</v>
      </c>
      <c r="I743">
        <v>923733.860353</v>
      </c>
      <c r="J743">
        <v>36422.6386484795</v>
      </c>
      <c r="K743">
        <v>20783.143494345601</v>
      </c>
      <c r="L743">
        <v>19053.37</v>
      </c>
      <c r="M743" s="45">
        <f t="shared" si="23"/>
        <v>4076.7998999999982</v>
      </c>
    </row>
    <row r="744" spans="1:13" ht="15" x14ac:dyDescent="0.25">
      <c r="A744" s="45" t="str">
        <f t="shared" si="22"/>
        <v>B2 biodiversitySpain2020</v>
      </c>
      <c r="B744">
        <v>8</v>
      </c>
      <c r="C744" t="s">
        <v>2</v>
      </c>
      <c r="D744" t="s">
        <v>138</v>
      </c>
      <c r="E744" t="s">
        <v>104</v>
      </c>
      <c r="F744" t="s">
        <v>115</v>
      </c>
      <c r="G744">
        <v>2020</v>
      </c>
      <c r="H744">
        <v>14976.570252</v>
      </c>
      <c r="I744">
        <v>1033169.968753</v>
      </c>
      <c r="J744">
        <v>37841.455620684603</v>
      </c>
      <c r="K744">
        <v>15954.2354834337</v>
      </c>
      <c r="L744">
        <v>19933.46</v>
      </c>
      <c r="M744" s="45">
        <f t="shared" si="23"/>
        <v>4956.8897479999996</v>
      </c>
    </row>
    <row r="745" spans="1:13" ht="15" x14ac:dyDescent="0.25">
      <c r="A745" s="45" t="str">
        <f t="shared" si="22"/>
        <v>B2 biodiversitySpain2025</v>
      </c>
      <c r="B745">
        <v>8</v>
      </c>
      <c r="C745" t="s">
        <v>2</v>
      </c>
      <c r="D745" t="s">
        <v>138</v>
      </c>
      <c r="E745" t="s">
        <v>104</v>
      </c>
      <c r="F745" t="s">
        <v>115</v>
      </c>
      <c r="G745">
        <v>2025</v>
      </c>
      <c r="H745">
        <v>14976.568619</v>
      </c>
      <c r="I745">
        <v>1146213.77832</v>
      </c>
      <c r="J745">
        <v>39832.518858350901</v>
      </c>
      <c r="K745">
        <v>17223.7525891429</v>
      </c>
      <c r="L745">
        <v>20813.55</v>
      </c>
      <c r="M745" s="45">
        <f t="shared" si="23"/>
        <v>5836.9813809999996</v>
      </c>
    </row>
    <row r="746" spans="1:13" ht="15" x14ac:dyDescent="0.25">
      <c r="A746" s="45" t="str">
        <f t="shared" si="22"/>
        <v>B2 biodiversitySpain2030</v>
      </c>
      <c r="B746">
        <v>8</v>
      </c>
      <c r="C746" t="s">
        <v>2</v>
      </c>
      <c r="D746" t="s">
        <v>138</v>
      </c>
      <c r="E746" t="s">
        <v>104</v>
      </c>
      <c r="F746" t="s">
        <v>115</v>
      </c>
      <c r="G746">
        <v>2030</v>
      </c>
      <c r="H746">
        <v>14976.565337</v>
      </c>
      <c r="I746">
        <v>1256049.3837900001</v>
      </c>
      <c r="J746">
        <v>41142.181153104299</v>
      </c>
      <c r="K746">
        <v>19175.058579383902</v>
      </c>
      <c r="L746">
        <v>21693.64</v>
      </c>
      <c r="M746" s="45">
        <f t="shared" si="23"/>
        <v>6717.0746629999994</v>
      </c>
    </row>
    <row r="747" spans="1:13" ht="15" x14ac:dyDescent="0.25">
      <c r="A747" s="45" t="str">
        <f t="shared" si="22"/>
        <v>B2 biodiversityFinland2005</v>
      </c>
      <c r="B747">
        <v>8</v>
      </c>
      <c r="C747" t="s">
        <v>2</v>
      </c>
      <c r="D747" t="s">
        <v>139</v>
      </c>
      <c r="E747" t="s">
        <v>82</v>
      </c>
      <c r="F747" t="s">
        <v>114</v>
      </c>
      <c r="G747">
        <v>2005</v>
      </c>
      <c r="H747">
        <v>17623.816991</v>
      </c>
      <c r="I747">
        <v>1872333.2974739999</v>
      </c>
      <c r="J747">
        <v>0</v>
      </c>
      <c r="K747">
        <v>0</v>
      </c>
      <c r="L747">
        <v>22162</v>
      </c>
      <c r="M747" s="45">
        <f t="shared" si="23"/>
        <v>4538.1830090000003</v>
      </c>
    </row>
    <row r="748" spans="1:13" ht="15" x14ac:dyDescent="0.25">
      <c r="A748" s="45" t="str">
        <f t="shared" si="22"/>
        <v>B2 biodiversityFinland2010</v>
      </c>
      <c r="B748">
        <v>8</v>
      </c>
      <c r="C748" t="s">
        <v>2</v>
      </c>
      <c r="D748" t="s">
        <v>139</v>
      </c>
      <c r="E748" t="s">
        <v>82</v>
      </c>
      <c r="F748" t="s">
        <v>114</v>
      </c>
      <c r="G748">
        <v>2010</v>
      </c>
      <c r="H748">
        <v>17594.734536</v>
      </c>
      <c r="I748">
        <v>1976633.28367</v>
      </c>
      <c r="J748">
        <v>90695.869333328606</v>
      </c>
      <c r="K748">
        <v>69835.873005306101</v>
      </c>
      <c r="L748">
        <v>22084</v>
      </c>
      <c r="M748" s="45">
        <f t="shared" si="23"/>
        <v>4489.2654640000001</v>
      </c>
    </row>
    <row r="749" spans="1:13" ht="15" x14ac:dyDescent="0.25">
      <c r="A749" s="45" t="str">
        <f t="shared" si="22"/>
        <v>B2 biodiversityFinland2015</v>
      </c>
      <c r="B749">
        <v>8</v>
      </c>
      <c r="C749" t="s">
        <v>2</v>
      </c>
      <c r="D749" t="s">
        <v>139</v>
      </c>
      <c r="E749" t="s">
        <v>82</v>
      </c>
      <c r="F749" t="s">
        <v>114</v>
      </c>
      <c r="G749">
        <v>2015</v>
      </c>
      <c r="H749">
        <v>17554.950159</v>
      </c>
      <c r="I749">
        <v>2115408.5263729999</v>
      </c>
      <c r="J749">
        <v>96227.603353970495</v>
      </c>
      <c r="K749">
        <v>68472.555308915194</v>
      </c>
      <c r="L749">
        <v>22006</v>
      </c>
      <c r="M749" s="45">
        <f t="shared" si="23"/>
        <v>4451.049841</v>
      </c>
    </row>
    <row r="750" spans="1:13" ht="15" x14ac:dyDescent="0.25">
      <c r="A750" s="45" t="str">
        <f t="shared" si="22"/>
        <v>B2 biodiversityFinland2020</v>
      </c>
      <c r="B750">
        <v>8</v>
      </c>
      <c r="C750" t="s">
        <v>2</v>
      </c>
      <c r="D750" t="s">
        <v>139</v>
      </c>
      <c r="E750" t="s">
        <v>82</v>
      </c>
      <c r="F750" t="s">
        <v>114</v>
      </c>
      <c r="G750">
        <v>2020</v>
      </c>
      <c r="H750">
        <v>17504.101817999999</v>
      </c>
      <c r="I750">
        <v>2369304.4623380001</v>
      </c>
      <c r="J750">
        <v>105772.451379889</v>
      </c>
      <c r="K750">
        <v>54993.262294276297</v>
      </c>
      <c r="L750">
        <v>21928</v>
      </c>
      <c r="M750" s="45">
        <f t="shared" si="23"/>
        <v>4423.8981820000008</v>
      </c>
    </row>
    <row r="751" spans="1:13" ht="15" x14ac:dyDescent="0.25">
      <c r="A751" s="45" t="str">
        <f t="shared" si="22"/>
        <v>B2 biodiversityFinland2025</v>
      </c>
      <c r="B751">
        <v>8</v>
      </c>
      <c r="C751" t="s">
        <v>2</v>
      </c>
      <c r="D751" t="s">
        <v>139</v>
      </c>
      <c r="E751" t="s">
        <v>82</v>
      </c>
      <c r="F751" t="s">
        <v>114</v>
      </c>
      <c r="G751">
        <v>2025</v>
      </c>
      <c r="H751">
        <v>17452.976293</v>
      </c>
      <c r="I751">
        <v>2653981.2192080002</v>
      </c>
      <c r="J751">
        <v>112710.38732732199</v>
      </c>
      <c r="K751">
        <v>55775.036782340401</v>
      </c>
      <c r="L751">
        <v>21850</v>
      </c>
      <c r="M751" s="45">
        <f t="shared" si="23"/>
        <v>4397.0237070000003</v>
      </c>
    </row>
    <row r="752" spans="1:13" ht="15" x14ac:dyDescent="0.25">
      <c r="A752" s="45" t="str">
        <f t="shared" si="22"/>
        <v>B2 biodiversityFinland2030</v>
      </c>
      <c r="B752">
        <v>8</v>
      </c>
      <c r="C752" t="s">
        <v>2</v>
      </c>
      <c r="D752" t="s">
        <v>139</v>
      </c>
      <c r="E752" t="s">
        <v>82</v>
      </c>
      <c r="F752" t="s">
        <v>114</v>
      </c>
      <c r="G752">
        <v>2030</v>
      </c>
      <c r="H752">
        <v>17386.986014999999</v>
      </c>
      <c r="I752">
        <v>2937857.4529610001</v>
      </c>
      <c r="J752">
        <v>117836.16417981499</v>
      </c>
      <c r="K752">
        <v>61060.916817630699</v>
      </c>
      <c r="L752">
        <v>21772</v>
      </c>
      <c r="M752" s="45">
        <f t="shared" si="23"/>
        <v>4385.0139850000014</v>
      </c>
    </row>
    <row r="753" spans="1:13" ht="15" x14ac:dyDescent="0.25">
      <c r="A753" s="45" t="str">
        <f t="shared" si="22"/>
        <v>B2 biodiversityFrance2005</v>
      </c>
      <c r="B753">
        <v>8</v>
      </c>
      <c r="C753" t="s">
        <v>2</v>
      </c>
      <c r="D753" t="s">
        <v>140</v>
      </c>
      <c r="E753" t="s">
        <v>83</v>
      </c>
      <c r="F753" t="s">
        <v>112</v>
      </c>
      <c r="G753">
        <v>2005</v>
      </c>
      <c r="H753">
        <v>14029.669862999999</v>
      </c>
      <c r="I753">
        <v>2326988.9655479998</v>
      </c>
      <c r="J753">
        <v>99380.729447945501</v>
      </c>
      <c r="K753">
        <v>65831.932971988004</v>
      </c>
      <c r="L753">
        <v>15554</v>
      </c>
      <c r="M753" s="45">
        <f t="shared" si="23"/>
        <v>1524.3301370000008</v>
      </c>
    </row>
    <row r="754" spans="1:13" ht="15" x14ac:dyDescent="0.25">
      <c r="A754" s="45" t="str">
        <f t="shared" si="22"/>
        <v>B2 biodiversityFrance2010</v>
      </c>
      <c r="B754">
        <v>8</v>
      </c>
      <c r="C754" t="s">
        <v>2</v>
      </c>
      <c r="D754" t="s">
        <v>140</v>
      </c>
      <c r="E754" t="s">
        <v>83</v>
      </c>
      <c r="F754" t="s">
        <v>112</v>
      </c>
      <c r="G754">
        <v>2010</v>
      </c>
      <c r="H754">
        <v>14127.669776000001</v>
      </c>
      <c r="I754">
        <v>2590271.9171290002</v>
      </c>
      <c r="J754">
        <v>103449.311584608</v>
      </c>
      <c r="K754">
        <v>50792.721595202602</v>
      </c>
      <c r="L754">
        <v>15757</v>
      </c>
      <c r="M754" s="45">
        <f t="shared" si="23"/>
        <v>1629.3302239999994</v>
      </c>
    </row>
    <row r="755" spans="1:13" ht="15" x14ac:dyDescent="0.25">
      <c r="A755" s="45" t="str">
        <f t="shared" si="22"/>
        <v>B2 biodiversityFrance2015</v>
      </c>
      <c r="B755">
        <v>8</v>
      </c>
      <c r="C755" t="s">
        <v>2</v>
      </c>
      <c r="D755" t="s">
        <v>140</v>
      </c>
      <c r="E755" t="s">
        <v>83</v>
      </c>
      <c r="F755" t="s">
        <v>112</v>
      </c>
      <c r="G755">
        <v>2015</v>
      </c>
      <c r="H755">
        <v>14225.670048</v>
      </c>
      <c r="I755">
        <v>2813395.2574109999</v>
      </c>
      <c r="J755">
        <v>102549.98220867899</v>
      </c>
      <c r="K755">
        <v>57925.313088436502</v>
      </c>
      <c r="L755">
        <v>15960</v>
      </c>
      <c r="M755" s="45">
        <f t="shared" si="23"/>
        <v>1734.329952</v>
      </c>
    </row>
    <row r="756" spans="1:13" ht="15" x14ac:dyDescent="0.25">
      <c r="A756" s="45" t="str">
        <f t="shared" si="22"/>
        <v>B2 biodiversityFrance2020</v>
      </c>
      <c r="B756">
        <v>8</v>
      </c>
      <c r="C756" t="s">
        <v>2</v>
      </c>
      <c r="D756" t="s">
        <v>140</v>
      </c>
      <c r="E756" t="s">
        <v>83</v>
      </c>
      <c r="F756" t="s">
        <v>112</v>
      </c>
      <c r="G756">
        <v>2020</v>
      </c>
      <c r="H756">
        <v>14323.669449999999</v>
      </c>
      <c r="I756">
        <v>3021638.9552950002</v>
      </c>
      <c r="J756">
        <v>103346.487298555</v>
      </c>
      <c r="K756">
        <v>61697.747797081101</v>
      </c>
      <c r="L756">
        <v>16163</v>
      </c>
      <c r="M756" s="45">
        <f t="shared" si="23"/>
        <v>1839.3305500000006</v>
      </c>
    </row>
    <row r="757" spans="1:13" ht="15" x14ac:dyDescent="0.25">
      <c r="A757" s="45" t="str">
        <f t="shared" si="22"/>
        <v>B2 biodiversityFrance2025</v>
      </c>
      <c r="B757">
        <v>8</v>
      </c>
      <c r="C757" t="s">
        <v>2</v>
      </c>
      <c r="D757" t="s">
        <v>140</v>
      </c>
      <c r="E757" t="s">
        <v>83</v>
      </c>
      <c r="F757" t="s">
        <v>112</v>
      </c>
      <c r="G757">
        <v>2025</v>
      </c>
      <c r="H757">
        <v>14421.669182</v>
      </c>
      <c r="I757">
        <v>3210029.8130819998</v>
      </c>
      <c r="J757">
        <v>105941.490928814</v>
      </c>
      <c r="K757">
        <v>68263.319131818207</v>
      </c>
      <c r="L757">
        <v>16366</v>
      </c>
      <c r="M757" s="45">
        <f t="shared" si="23"/>
        <v>1944.3308180000004</v>
      </c>
    </row>
    <row r="758" spans="1:13" ht="15" x14ac:dyDescent="0.25">
      <c r="A758" s="45" t="str">
        <f t="shared" si="22"/>
        <v>B2 biodiversityFrance2030</v>
      </c>
      <c r="B758">
        <v>8</v>
      </c>
      <c r="C758" t="s">
        <v>2</v>
      </c>
      <c r="D758" t="s">
        <v>140</v>
      </c>
      <c r="E758" t="s">
        <v>83</v>
      </c>
      <c r="F758" t="s">
        <v>112</v>
      </c>
      <c r="G758">
        <v>2030</v>
      </c>
      <c r="H758">
        <v>14519.668686000001</v>
      </c>
      <c r="I758">
        <v>3395210.3957440001</v>
      </c>
      <c r="J758">
        <v>108449.166177076</v>
      </c>
      <c r="K758">
        <v>71413.048119038896</v>
      </c>
      <c r="L758">
        <v>16569</v>
      </c>
      <c r="M758" s="45">
        <f t="shared" si="23"/>
        <v>2049.3313139999991</v>
      </c>
    </row>
    <row r="759" spans="1:13" ht="15" x14ac:dyDescent="0.25">
      <c r="A759" s="45" t="str">
        <f t="shared" si="22"/>
        <v>B2 biodiversityGreece2010</v>
      </c>
      <c r="B759">
        <v>8</v>
      </c>
      <c r="C759" t="s">
        <v>2</v>
      </c>
      <c r="D759" t="s">
        <v>141</v>
      </c>
      <c r="E759" t="s">
        <v>85</v>
      </c>
      <c r="F759" t="s">
        <v>111</v>
      </c>
      <c r="G759">
        <v>2010</v>
      </c>
      <c r="H759">
        <v>3414.9339599999998</v>
      </c>
      <c r="I759">
        <v>163144.59375</v>
      </c>
      <c r="J759">
        <v>0</v>
      </c>
      <c r="K759">
        <v>0</v>
      </c>
      <c r="L759">
        <v>3903</v>
      </c>
      <c r="M759" s="45">
        <f t="shared" si="23"/>
        <v>488.06604000000016</v>
      </c>
    </row>
    <row r="760" spans="1:13" ht="15" x14ac:dyDescent="0.25">
      <c r="A760" s="45" t="str">
        <f t="shared" si="22"/>
        <v>B2 biodiversityGreece2015</v>
      </c>
      <c r="B760">
        <v>8</v>
      </c>
      <c r="C760" t="s">
        <v>2</v>
      </c>
      <c r="D760" t="s">
        <v>141</v>
      </c>
      <c r="E760" t="s">
        <v>85</v>
      </c>
      <c r="F760" t="s">
        <v>111</v>
      </c>
      <c r="G760">
        <v>2015</v>
      </c>
      <c r="H760">
        <v>3554.0047610000001</v>
      </c>
      <c r="I760">
        <v>164610.617188</v>
      </c>
      <c r="J760">
        <v>4400.4945940694597</v>
      </c>
      <c r="K760">
        <v>4107.2911781736002</v>
      </c>
      <c r="L760">
        <v>4054</v>
      </c>
      <c r="M760" s="45">
        <f t="shared" si="23"/>
        <v>499.99523899999986</v>
      </c>
    </row>
    <row r="761" spans="1:13" ht="15" x14ac:dyDescent="0.25">
      <c r="A761" s="45" t="str">
        <f t="shared" si="22"/>
        <v>B2 biodiversityGreece2020</v>
      </c>
      <c r="B761">
        <v>8</v>
      </c>
      <c r="C761" t="s">
        <v>2</v>
      </c>
      <c r="D761" t="s">
        <v>141</v>
      </c>
      <c r="E761" t="s">
        <v>85</v>
      </c>
      <c r="F761" t="s">
        <v>111</v>
      </c>
      <c r="G761">
        <v>2020</v>
      </c>
      <c r="H761">
        <v>3693.075683</v>
      </c>
      <c r="I761">
        <v>162668.273438</v>
      </c>
      <c r="J761">
        <v>4223.0003753872097</v>
      </c>
      <c r="K761">
        <v>4611.4692986527898</v>
      </c>
      <c r="L761">
        <v>4205</v>
      </c>
      <c r="M761" s="45">
        <f t="shared" si="23"/>
        <v>511.92431699999997</v>
      </c>
    </row>
    <row r="762" spans="1:13" ht="15" x14ac:dyDescent="0.25">
      <c r="A762" s="45" t="str">
        <f t="shared" si="22"/>
        <v>B2 biodiversityGreece2025</v>
      </c>
      <c r="B762">
        <v>8</v>
      </c>
      <c r="C762" t="s">
        <v>2</v>
      </c>
      <c r="D762" t="s">
        <v>141</v>
      </c>
      <c r="E762" t="s">
        <v>85</v>
      </c>
      <c r="F762" t="s">
        <v>111</v>
      </c>
      <c r="G762">
        <v>2025</v>
      </c>
      <c r="H762">
        <v>3832.1467290000001</v>
      </c>
      <c r="I762">
        <v>165236.570313</v>
      </c>
      <c r="J762">
        <v>4753.2092309457703</v>
      </c>
      <c r="K762">
        <v>4239.5491046960597</v>
      </c>
      <c r="L762">
        <v>4356</v>
      </c>
      <c r="M762" s="45">
        <f t="shared" si="23"/>
        <v>523.85327099999995</v>
      </c>
    </row>
    <row r="763" spans="1:13" ht="15" x14ac:dyDescent="0.25">
      <c r="A763" s="45" t="str">
        <f t="shared" si="22"/>
        <v>B2 biodiversityGreece2030</v>
      </c>
      <c r="B763">
        <v>8</v>
      </c>
      <c r="C763" t="s">
        <v>2</v>
      </c>
      <c r="D763" t="s">
        <v>141</v>
      </c>
      <c r="E763" t="s">
        <v>85</v>
      </c>
      <c r="F763" t="s">
        <v>111</v>
      </c>
      <c r="G763">
        <v>2030</v>
      </c>
      <c r="H763">
        <v>3971.217529</v>
      </c>
      <c r="I763">
        <v>164410.203125</v>
      </c>
      <c r="J763">
        <v>4396.91050425309</v>
      </c>
      <c r="K763">
        <v>4562.1837831078901</v>
      </c>
      <c r="L763">
        <v>4507</v>
      </c>
      <c r="M763" s="45">
        <f t="shared" si="23"/>
        <v>535.78247099999999</v>
      </c>
    </row>
    <row r="764" spans="1:13" ht="15" x14ac:dyDescent="0.25">
      <c r="A764" s="45" t="str">
        <f t="shared" si="22"/>
        <v>B2 biodiversityCroatia2005</v>
      </c>
      <c r="B764">
        <v>8</v>
      </c>
      <c r="C764" t="s">
        <v>2</v>
      </c>
      <c r="D764" t="s">
        <v>142</v>
      </c>
      <c r="E764" t="s">
        <v>77</v>
      </c>
      <c r="F764" t="s">
        <v>111</v>
      </c>
      <c r="G764">
        <v>2005</v>
      </c>
      <c r="H764">
        <v>1657.4767939999999</v>
      </c>
      <c r="I764">
        <v>212846.47020499999</v>
      </c>
      <c r="J764">
        <v>6102.6571223789997</v>
      </c>
      <c r="K764">
        <v>2948.3426260215101</v>
      </c>
      <c r="L764">
        <v>1903</v>
      </c>
      <c r="M764" s="45">
        <f t="shared" si="23"/>
        <v>245.52320600000007</v>
      </c>
    </row>
    <row r="765" spans="1:13" ht="15" x14ac:dyDescent="0.25">
      <c r="A765" s="45" t="str">
        <f t="shared" si="22"/>
        <v>B2 biodiversityCroatia2010</v>
      </c>
      <c r="B765">
        <v>8</v>
      </c>
      <c r="C765" t="s">
        <v>2</v>
      </c>
      <c r="D765" t="s">
        <v>142</v>
      </c>
      <c r="E765" t="s">
        <v>77</v>
      </c>
      <c r="F765" t="s">
        <v>111</v>
      </c>
      <c r="G765">
        <v>2010</v>
      </c>
      <c r="H765">
        <v>1653.499407</v>
      </c>
      <c r="I765">
        <v>221169.38887900001</v>
      </c>
      <c r="J765">
        <v>5975.3476842094296</v>
      </c>
      <c r="K765">
        <v>4310.7635509677402</v>
      </c>
      <c r="L765">
        <v>1920</v>
      </c>
      <c r="M765" s="45">
        <f t="shared" si="23"/>
        <v>266.50059299999998</v>
      </c>
    </row>
    <row r="766" spans="1:13" ht="15" x14ac:dyDescent="0.25">
      <c r="A766" s="45" t="str">
        <f t="shared" si="22"/>
        <v>B2 biodiversityCroatia2015</v>
      </c>
      <c r="B766">
        <v>8</v>
      </c>
      <c r="C766" t="s">
        <v>2</v>
      </c>
      <c r="D766" t="s">
        <v>142</v>
      </c>
      <c r="E766" t="s">
        <v>77</v>
      </c>
      <c r="F766" t="s">
        <v>111</v>
      </c>
      <c r="G766">
        <v>2015</v>
      </c>
      <c r="H766">
        <v>1649.5224169999999</v>
      </c>
      <c r="I766">
        <v>222936.85985800001</v>
      </c>
      <c r="J766">
        <v>6167.0637884493499</v>
      </c>
      <c r="K766">
        <v>5813.5697552688198</v>
      </c>
      <c r="L766">
        <v>1937</v>
      </c>
      <c r="M766" s="45">
        <f t="shared" si="23"/>
        <v>287.4775830000001</v>
      </c>
    </row>
    <row r="767" spans="1:13" ht="15" x14ac:dyDescent="0.25">
      <c r="A767" s="45" t="str">
        <f t="shared" si="22"/>
        <v>B2 biodiversityCroatia2020</v>
      </c>
      <c r="B767">
        <v>8</v>
      </c>
      <c r="C767" t="s">
        <v>2</v>
      </c>
      <c r="D767" t="s">
        <v>142</v>
      </c>
      <c r="E767" t="s">
        <v>77</v>
      </c>
      <c r="F767" t="s">
        <v>111</v>
      </c>
      <c r="G767">
        <v>2020</v>
      </c>
      <c r="H767">
        <v>1645.54656</v>
      </c>
      <c r="I767">
        <v>223945.000841</v>
      </c>
      <c r="J767">
        <v>6616.0466687368098</v>
      </c>
      <c r="K767">
        <v>6414.4185096774199</v>
      </c>
      <c r="L767">
        <v>1954</v>
      </c>
      <c r="M767" s="45">
        <f t="shared" si="23"/>
        <v>308.45344</v>
      </c>
    </row>
    <row r="768" spans="1:13" ht="15" x14ac:dyDescent="0.25">
      <c r="A768" s="45" t="str">
        <f t="shared" si="22"/>
        <v>B2 biodiversityCroatia2025</v>
      </c>
      <c r="B768">
        <v>8</v>
      </c>
      <c r="C768" t="s">
        <v>2</v>
      </c>
      <c r="D768" t="s">
        <v>142</v>
      </c>
      <c r="E768" t="s">
        <v>77</v>
      </c>
      <c r="F768" t="s">
        <v>111</v>
      </c>
      <c r="G768">
        <v>2025</v>
      </c>
      <c r="H768">
        <v>1641.5855039999999</v>
      </c>
      <c r="I768">
        <v>223604.946146</v>
      </c>
      <c r="J768">
        <v>6760.0926732322196</v>
      </c>
      <c r="K768">
        <v>6828.1040561290301</v>
      </c>
      <c r="L768">
        <v>1971</v>
      </c>
      <c r="M768" s="45">
        <f t="shared" si="23"/>
        <v>329.4144960000001</v>
      </c>
    </row>
    <row r="769" spans="1:13" ht="15" x14ac:dyDescent="0.25">
      <c r="A769" s="45" t="str">
        <f t="shared" si="22"/>
        <v>B2 biodiversityCroatia2030</v>
      </c>
      <c r="B769">
        <v>8</v>
      </c>
      <c r="C769" t="s">
        <v>2</v>
      </c>
      <c r="D769" t="s">
        <v>142</v>
      </c>
      <c r="E769" t="s">
        <v>77</v>
      </c>
      <c r="F769" t="s">
        <v>111</v>
      </c>
      <c r="G769">
        <v>2030</v>
      </c>
      <c r="H769">
        <v>1637.645867</v>
      </c>
      <c r="I769">
        <v>223969.46444000001</v>
      </c>
      <c r="J769">
        <v>6798.6738481440598</v>
      </c>
      <c r="K769">
        <v>6725.77044602151</v>
      </c>
      <c r="L769">
        <v>1988</v>
      </c>
      <c r="M769" s="45">
        <f t="shared" si="23"/>
        <v>350.35413300000005</v>
      </c>
    </row>
    <row r="770" spans="1:13" ht="15" x14ac:dyDescent="0.25">
      <c r="A770" s="45" t="str">
        <f t="shared" ref="A770:A833" si="24">CONCATENATE(C770,E770,G770)</f>
        <v>B2 biodiversityHungary2005</v>
      </c>
      <c r="B770">
        <v>8</v>
      </c>
      <c r="C770" t="s">
        <v>2</v>
      </c>
      <c r="D770" t="s">
        <v>143</v>
      </c>
      <c r="E770" t="s">
        <v>86</v>
      </c>
      <c r="F770" t="s">
        <v>113</v>
      </c>
      <c r="G770">
        <v>2005</v>
      </c>
      <c r="H770">
        <v>1600.1202109999999</v>
      </c>
      <c r="I770">
        <v>300700.96223499998</v>
      </c>
      <c r="J770">
        <v>0</v>
      </c>
      <c r="K770">
        <v>0</v>
      </c>
      <c r="L770">
        <v>1983</v>
      </c>
      <c r="M770" s="45">
        <f t="shared" si="23"/>
        <v>382.87978900000007</v>
      </c>
    </row>
    <row r="771" spans="1:13" ht="15" x14ac:dyDescent="0.25">
      <c r="A771" s="45" t="str">
        <f t="shared" si="24"/>
        <v>B2 biodiversityHungary2010</v>
      </c>
      <c r="B771">
        <v>8</v>
      </c>
      <c r="C771" t="s">
        <v>2</v>
      </c>
      <c r="D771" t="s">
        <v>143</v>
      </c>
      <c r="E771" t="s">
        <v>86</v>
      </c>
      <c r="F771" t="s">
        <v>113</v>
      </c>
      <c r="G771">
        <v>2010</v>
      </c>
      <c r="H771">
        <v>1642.120533</v>
      </c>
      <c r="I771">
        <v>321053.85948899999</v>
      </c>
      <c r="J771">
        <v>11955.429433670801</v>
      </c>
      <c r="K771">
        <v>7884.8495473809498</v>
      </c>
      <c r="L771">
        <v>2039</v>
      </c>
      <c r="M771" s="45">
        <f t="shared" ref="M771:M834" si="25">L771-H771</f>
        <v>396.87946699999998</v>
      </c>
    </row>
    <row r="772" spans="1:13" ht="15" x14ac:dyDescent="0.25">
      <c r="A772" s="45" t="str">
        <f t="shared" si="24"/>
        <v>B2 biodiversityHungary2015</v>
      </c>
      <c r="B772">
        <v>8</v>
      </c>
      <c r="C772" t="s">
        <v>2</v>
      </c>
      <c r="D772" t="s">
        <v>143</v>
      </c>
      <c r="E772" t="s">
        <v>86</v>
      </c>
      <c r="F772" t="s">
        <v>113</v>
      </c>
      <c r="G772">
        <v>2015</v>
      </c>
      <c r="H772">
        <v>1684.120463</v>
      </c>
      <c r="I772">
        <v>343010.722748</v>
      </c>
      <c r="J772">
        <v>12285.7409109408</v>
      </c>
      <c r="K772">
        <v>7894.3678905677698</v>
      </c>
      <c r="L772">
        <v>2095</v>
      </c>
      <c r="M772" s="45">
        <f t="shared" si="25"/>
        <v>410.87953700000003</v>
      </c>
    </row>
    <row r="773" spans="1:13" ht="15" x14ac:dyDescent="0.25">
      <c r="A773" s="45" t="str">
        <f t="shared" si="24"/>
        <v>B2 biodiversityHungary2020</v>
      </c>
      <c r="B773">
        <v>8</v>
      </c>
      <c r="C773" t="s">
        <v>2</v>
      </c>
      <c r="D773" t="s">
        <v>143</v>
      </c>
      <c r="E773" t="s">
        <v>86</v>
      </c>
      <c r="F773" t="s">
        <v>113</v>
      </c>
      <c r="G773">
        <v>2020</v>
      </c>
      <c r="H773">
        <v>1726.1204680000001</v>
      </c>
      <c r="I773">
        <v>365074.55713500001</v>
      </c>
      <c r="J773">
        <v>13139.043978232499</v>
      </c>
      <c r="K773">
        <v>8726.2768282783909</v>
      </c>
      <c r="L773">
        <v>2151</v>
      </c>
      <c r="M773" s="45">
        <f t="shared" si="25"/>
        <v>424.87953199999993</v>
      </c>
    </row>
    <row r="774" spans="1:13" ht="15" x14ac:dyDescent="0.25">
      <c r="A774" s="45" t="str">
        <f t="shared" si="24"/>
        <v>B2 biodiversityHungary2025</v>
      </c>
      <c r="B774">
        <v>8</v>
      </c>
      <c r="C774" t="s">
        <v>2</v>
      </c>
      <c r="D774" t="s">
        <v>143</v>
      </c>
      <c r="E774" t="s">
        <v>86</v>
      </c>
      <c r="F774" t="s">
        <v>113</v>
      </c>
      <c r="G774">
        <v>2025</v>
      </c>
      <c r="H774">
        <v>1768.1204310000001</v>
      </c>
      <c r="I774">
        <v>386844.33392300003</v>
      </c>
      <c r="J774">
        <v>13733.8334839913</v>
      </c>
      <c r="K774">
        <v>9379.8777521428601</v>
      </c>
      <c r="L774">
        <v>2207</v>
      </c>
      <c r="M774" s="45">
        <f t="shared" si="25"/>
        <v>438.87956899999995</v>
      </c>
    </row>
    <row r="775" spans="1:13" ht="15" x14ac:dyDescent="0.25">
      <c r="A775" s="45" t="str">
        <f t="shared" si="24"/>
        <v>B2 biodiversityHungary2030</v>
      </c>
      <c r="B775">
        <v>8</v>
      </c>
      <c r="C775" t="s">
        <v>2</v>
      </c>
      <c r="D775" t="s">
        <v>143</v>
      </c>
      <c r="E775" t="s">
        <v>86</v>
      </c>
      <c r="F775" t="s">
        <v>113</v>
      </c>
      <c r="G775">
        <v>2030</v>
      </c>
      <c r="H775">
        <v>1810.1204760000001</v>
      </c>
      <c r="I775">
        <v>404624.61899599998</v>
      </c>
      <c r="J775">
        <v>13967.187481839699</v>
      </c>
      <c r="K775">
        <v>10411.1301936447</v>
      </c>
      <c r="L775">
        <v>2263</v>
      </c>
      <c r="M775" s="45">
        <f t="shared" si="25"/>
        <v>452.87952399999995</v>
      </c>
    </row>
    <row r="776" spans="1:13" ht="15" x14ac:dyDescent="0.25">
      <c r="A776" s="45" t="str">
        <f t="shared" si="24"/>
        <v>B2 biodiversityIreland2005</v>
      </c>
      <c r="B776">
        <v>8</v>
      </c>
      <c r="C776" t="s">
        <v>2</v>
      </c>
      <c r="D776" t="s">
        <v>144</v>
      </c>
      <c r="E776" t="s">
        <v>88</v>
      </c>
      <c r="F776" t="s">
        <v>112</v>
      </c>
      <c r="G776">
        <v>2005</v>
      </c>
      <c r="H776">
        <v>623.44782099999998</v>
      </c>
      <c r="I776">
        <v>70006.831544999994</v>
      </c>
      <c r="J776">
        <v>0</v>
      </c>
      <c r="K776">
        <v>0</v>
      </c>
      <c r="L776">
        <v>669</v>
      </c>
      <c r="M776" s="45">
        <f t="shared" si="25"/>
        <v>45.552179000000024</v>
      </c>
    </row>
    <row r="777" spans="1:13" ht="15" x14ac:dyDescent="0.25">
      <c r="A777" s="45" t="str">
        <f t="shared" si="24"/>
        <v>B2 biodiversityIreland2010</v>
      </c>
      <c r="B777">
        <v>8</v>
      </c>
      <c r="C777" t="s">
        <v>2</v>
      </c>
      <c r="D777" t="s">
        <v>144</v>
      </c>
      <c r="E777" t="s">
        <v>88</v>
      </c>
      <c r="F777" t="s">
        <v>112</v>
      </c>
      <c r="G777">
        <v>2010</v>
      </c>
      <c r="H777">
        <v>682.30764999999997</v>
      </c>
      <c r="I777">
        <v>92703.570068000001</v>
      </c>
      <c r="J777">
        <v>5607.1604445516996</v>
      </c>
      <c r="K777">
        <v>1067.81293856354</v>
      </c>
      <c r="L777">
        <v>729</v>
      </c>
      <c r="M777" s="45">
        <f t="shared" si="25"/>
        <v>46.692350000000033</v>
      </c>
    </row>
    <row r="778" spans="1:13" ht="15" x14ac:dyDescent="0.25">
      <c r="A778" s="45" t="str">
        <f t="shared" si="24"/>
        <v>B2 biodiversityIreland2015</v>
      </c>
      <c r="B778">
        <v>8</v>
      </c>
      <c r="C778" t="s">
        <v>2</v>
      </c>
      <c r="D778" t="s">
        <v>144</v>
      </c>
      <c r="E778" t="s">
        <v>88</v>
      </c>
      <c r="F778" t="s">
        <v>112</v>
      </c>
      <c r="G778">
        <v>2015</v>
      </c>
      <c r="H778">
        <v>741.16792699999996</v>
      </c>
      <c r="I778">
        <v>118468.47143600001</v>
      </c>
      <c r="J778">
        <v>6461.0245200146401</v>
      </c>
      <c r="K778">
        <v>1308.04395138122</v>
      </c>
      <c r="L778">
        <v>789</v>
      </c>
      <c r="M778" s="45">
        <f t="shared" si="25"/>
        <v>47.832073000000037</v>
      </c>
    </row>
    <row r="779" spans="1:13" ht="15" x14ac:dyDescent="0.25">
      <c r="A779" s="45" t="str">
        <f t="shared" si="24"/>
        <v>B2 biodiversityIreland2020</v>
      </c>
      <c r="B779">
        <v>8</v>
      </c>
      <c r="C779" t="s">
        <v>2</v>
      </c>
      <c r="D779" t="s">
        <v>144</v>
      </c>
      <c r="E779" t="s">
        <v>88</v>
      </c>
      <c r="F779" t="s">
        <v>112</v>
      </c>
      <c r="G779">
        <v>2020</v>
      </c>
      <c r="H779">
        <v>800.02775999999994</v>
      </c>
      <c r="I779">
        <v>146486.68310600001</v>
      </c>
      <c r="J779">
        <v>7210.43007926072</v>
      </c>
      <c r="K779">
        <v>1606.78782077348</v>
      </c>
      <c r="L779">
        <v>849</v>
      </c>
      <c r="M779" s="45">
        <f t="shared" si="25"/>
        <v>48.972240000000056</v>
      </c>
    </row>
    <row r="780" spans="1:13" ht="15" x14ac:dyDescent="0.25">
      <c r="A780" s="45" t="str">
        <f t="shared" si="24"/>
        <v>B2 biodiversityIreland2025</v>
      </c>
      <c r="B780">
        <v>8</v>
      </c>
      <c r="C780" t="s">
        <v>2</v>
      </c>
      <c r="D780" t="s">
        <v>144</v>
      </c>
      <c r="E780" t="s">
        <v>88</v>
      </c>
      <c r="F780" t="s">
        <v>112</v>
      </c>
      <c r="G780">
        <v>2025</v>
      </c>
      <c r="H780">
        <v>858.88785600000006</v>
      </c>
      <c r="I780">
        <v>175858.99658100001</v>
      </c>
      <c r="J780">
        <v>7617.56273756678</v>
      </c>
      <c r="K780">
        <v>1743.10009657459</v>
      </c>
      <c r="L780">
        <v>909</v>
      </c>
      <c r="M780" s="45">
        <f t="shared" si="25"/>
        <v>50.112143999999944</v>
      </c>
    </row>
    <row r="781" spans="1:13" ht="15" x14ac:dyDescent="0.25">
      <c r="A781" s="45" t="str">
        <f t="shared" si="24"/>
        <v>B2 biodiversityIreland2030</v>
      </c>
      <c r="B781">
        <v>8</v>
      </c>
      <c r="C781" t="s">
        <v>2</v>
      </c>
      <c r="D781" t="s">
        <v>144</v>
      </c>
      <c r="E781" t="s">
        <v>88</v>
      </c>
      <c r="F781" t="s">
        <v>112</v>
      </c>
      <c r="G781">
        <v>2030</v>
      </c>
      <c r="H781">
        <v>917.74767199999997</v>
      </c>
      <c r="I781">
        <v>203407.69482400001</v>
      </c>
      <c r="J781">
        <v>7557.0286463479897</v>
      </c>
      <c r="K781">
        <v>2047.28868707182</v>
      </c>
      <c r="L781">
        <v>969</v>
      </c>
      <c r="M781" s="45">
        <f t="shared" si="25"/>
        <v>51.252328000000034</v>
      </c>
    </row>
    <row r="782" spans="1:13" ht="15" x14ac:dyDescent="0.25">
      <c r="A782" s="45" t="str">
        <f t="shared" si="24"/>
        <v>B2 biodiversityItaly2005</v>
      </c>
      <c r="B782">
        <v>8</v>
      </c>
      <c r="C782" t="s">
        <v>2</v>
      </c>
      <c r="D782" t="s">
        <v>145</v>
      </c>
      <c r="E782" t="s">
        <v>89</v>
      </c>
      <c r="F782" t="s">
        <v>115</v>
      </c>
      <c r="G782">
        <v>2005</v>
      </c>
      <c r="H782">
        <v>7354.2430899999999</v>
      </c>
      <c r="I782">
        <v>1077064.5914449999</v>
      </c>
      <c r="J782">
        <v>0</v>
      </c>
      <c r="K782">
        <v>0</v>
      </c>
      <c r="L782">
        <v>8759</v>
      </c>
      <c r="M782" s="45">
        <f t="shared" si="25"/>
        <v>1404.7569100000001</v>
      </c>
    </row>
    <row r="783" spans="1:13" ht="15" x14ac:dyDescent="0.25">
      <c r="A783" s="45" t="str">
        <f t="shared" si="24"/>
        <v>B2 biodiversityItaly2010</v>
      </c>
      <c r="B783">
        <v>8</v>
      </c>
      <c r="C783" t="s">
        <v>2</v>
      </c>
      <c r="D783" t="s">
        <v>145</v>
      </c>
      <c r="E783" t="s">
        <v>89</v>
      </c>
      <c r="F783" t="s">
        <v>115</v>
      </c>
      <c r="G783">
        <v>2010</v>
      </c>
      <c r="H783">
        <v>7698.9149509999997</v>
      </c>
      <c r="I783">
        <v>1174105.2463410001</v>
      </c>
      <c r="J783">
        <v>29157.830103916102</v>
      </c>
      <c r="K783">
        <v>9749.6989489892403</v>
      </c>
      <c r="L783">
        <v>9149</v>
      </c>
      <c r="M783" s="45">
        <f t="shared" si="25"/>
        <v>1450.0850490000003</v>
      </c>
    </row>
    <row r="784" spans="1:13" ht="15" x14ac:dyDescent="0.25">
      <c r="A784" s="45" t="str">
        <f t="shared" si="24"/>
        <v>B2 biodiversityItaly2015</v>
      </c>
      <c r="B784">
        <v>8</v>
      </c>
      <c r="C784" t="s">
        <v>2</v>
      </c>
      <c r="D784" t="s">
        <v>145</v>
      </c>
      <c r="E784" t="s">
        <v>89</v>
      </c>
      <c r="F784" t="s">
        <v>115</v>
      </c>
      <c r="G784">
        <v>2015</v>
      </c>
      <c r="H784">
        <v>8043.5884370000003</v>
      </c>
      <c r="I784">
        <v>1268050.1339360001</v>
      </c>
      <c r="J784">
        <v>29573.084561632098</v>
      </c>
      <c r="K784">
        <v>10784.106970860599</v>
      </c>
      <c r="L784">
        <v>9539</v>
      </c>
      <c r="M784" s="45">
        <f t="shared" si="25"/>
        <v>1495.4115629999997</v>
      </c>
    </row>
    <row r="785" spans="1:13" ht="15" x14ac:dyDescent="0.25">
      <c r="A785" s="45" t="str">
        <f t="shared" si="24"/>
        <v>B2 biodiversityItaly2020</v>
      </c>
      <c r="B785">
        <v>8</v>
      </c>
      <c r="C785" t="s">
        <v>2</v>
      </c>
      <c r="D785" t="s">
        <v>145</v>
      </c>
      <c r="E785" t="s">
        <v>89</v>
      </c>
      <c r="F785" t="s">
        <v>115</v>
      </c>
      <c r="G785">
        <v>2020</v>
      </c>
      <c r="H785">
        <v>8388.2614209999992</v>
      </c>
      <c r="I785">
        <v>1363422.6456790001</v>
      </c>
      <c r="J785">
        <v>30346.221493860601</v>
      </c>
      <c r="K785">
        <v>11271.7195074092</v>
      </c>
      <c r="L785">
        <v>9929</v>
      </c>
      <c r="M785" s="45">
        <f t="shared" si="25"/>
        <v>1540.7385790000008</v>
      </c>
    </row>
    <row r="786" spans="1:13" ht="15" x14ac:dyDescent="0.25">
      <c r="A786" s="45" t="str">
        <f t="shared" si="24"/>
        <v>B2 biodiversityItaly2025</v>
      </c>
      <c r="B786">
        <v>8</v>
      </c>
      <c r="C786" t="s">
        <v>2</v>
      </c>
      <c r="D786" t="s">
        <v>145</v>
      </c>
      <c r="E786" t="s">
        <v>89</v>
      </c>
      <c r="F786" t="s">
        <v>115</v>
      </c>
      <c r="G786">
        <v>2025</v>
      </c>
      <c r="H786">
        <v>8732.9332909999994</v>
      </c>
      <c r="I786">
        <v>1463917.6856160001</v>
      </c>
      <c r="J786">
        <v>31925.888230401</v>
      </c>
      <c r="K786">
        <v>11826.880683561199</v>
      </c>
      <c r="L786">
        <v>10319</v>
      </c>
      <c r="M786" s="45">
        <f t="shared" si="25"/>
        <v>1586.0667090000006</v>
      </c>
    </row>
    <row r="787" spans="1:13" ht="15" x14ac:dyDescent="0.25">
      <c r="A787" s="45" t="str">
        <f t="shared" si="24"/>
        <v>B2 biodiversityItaly2030</v>
      </c>
      <c r="B787">
        <v>8</v>
      </c>
      <c r="C787" t="s">
        <v>2</v>
      </c>
      <c r="D787" t="s">
        <v>145</v>
      </c>
      <c r="E787" t="s">
        <v>89</v>
      </c>
      <c r="F787" t="s">
        <v>115</v>
      </c>
      <c r="G787">
        <v>2030</v>
      </c>
      <c r="H787">
        <v>9077.6075020000007</v>
      </c>
      <c r="I787">
        <v>1566969.1982799999</v>
      </c>
      <c r="J787">
        <v>33446.773472650799</v>
      </c>
      <c r="K787">
        <v>12836.4715804527</v>
      </c>
      <c r="L787">
        <v>10709</v>
      </c>
      <c r="M787" s="45">
        <f t="shared" si="25"/>
        <v>1631.3924979999993</v>
      </c>
    </row>
    <row r="788" spans="1:13" ht="15" x14ac:dyDescent="0.25">
      <c r="A788" s="45" t="str">
        <f t="shared" si="24"/>
        <v>B2 biodiversityLithuania2005</v>
      </c>
      <c r="B788">
        <v>8</v>
      </c>
      <c r="C788" t="s">
        <v>2</v>
      </c>
      <c r="D788" t="s">
        <v>146</v>
      </c>
      <c r="E788" t="s">
        <v>91</v>
      </c>
      <c r="F788" t="s">
        <v>114</v>
      </c>
      <c r="G788">
        <v>2005</v>
      </c>
      <c r="H788">
        <v>1747.1307260000001</v>
      </c>
      <c r="I788">
        <v>337962.69510499999</v>
      </c>
      <c r="J788">
        <v>10331.1880675335</v>
      </c>
      <c r="K788">
        <v>5099.1064534117604</v>
      </c>
      <c r="L788">
        <v>2121</v>
      </c>
      <c r="M788" s="45">
        <f t="shared" si="25"/>
        <v>373.8692739999999</v>
      </c>
    </row>
    <row r="789" spans="1:13" ht="15" x14ac:dyDescent="0.25">
      <c r="A789" s="45" t="str">
        <f t="shared" si="24"/>
        <v>B2 biodiversityLithuania2010</v>
      </c>
      <c r="B789">
        <v>8</v>
      </c>
      <c r="C789" t="s">
        <v>2</v>
      </c>
      <c r="D789" t="s">
        <v>146</v>
      </c>
      <c r="E789" t="s">
        <v>91</v>
      </c>
      <c r="F789" t="s">
        <v>114</v>
      </c>
      <c r="G789">
        <v>2010</v>
      </c>
      <c r="H789">
        <v>1787.130709</v>
      </c>
      <c r="I789">
        <v>366816.263286</v>
      </c>
      <c r="J789">
        <v>10493.850478648401</v>
      </c>
      <c r="K789">
        <v>4723.1368623529397</v>
      </c>
      <c r="L789">
        <v>2165</v>
      </c>
      <c r="M789" s="45">
        <f t="shared" si="25"/>
        <v>377.86929099999998</v>
      </c>
    </row>
    <row r="790" spans="1:13" ht="15" x14ac:dyDescent="0.25">
      <c r="A790" s="45" t="str">
        <f t="shared" si="24"/>
        <v>B2 biodiversityLithuania2015</v>
      </c>
      <c r="B790">
        <v>8</v>
      </c>
      <c r="C790" t="s">
        <v>2</v>
      </c>
      <c r="D790" t="s">
        <v>146</v>
      </c>
      <c r="E790" t="s">
        <v>91</v>
      </c>
      <c r="F790" t="s">
        <v>114</v>
      </c>
      <c r="G790">
        <v>2015</v>
      </c>
      <c r="H790">
        <v>1827.1306999999999</v>
      </c>
      <c r="I790">
        <v>387853.97938099998</v>
      </c>
      <c r="J790">
        <v>11026.2871066507</v>
      </c>
      <c r="K790">
        <v>6818.7441416470601</v>
      </c>
      <c r="L790">
        <v>2209</v>
      </c>
      <c r="M790" s="45">
        <f t="shared" si="25"/>
        <v>381.86930000000007</v>
      </c>
    </row>
    <row r="791" spans="1:13" ht="15" x14ac:dyDescent="0.25">
      <c r="A791" s="45" t="str">
        <f t="shared" si="24"/>
        <v>B2 biodiversityLithuania2020</v>
      </c>
      <c r="B791">
        <v>8</v>
      </c>
      <c r="C791" t="s">
        <v>2</v>
      </c>
      <c r="D791" t="s">
        <v>146</v>
      </c>
      <c r="E791" t="s">
        <v>91</v>
      </c>
      <c r="F791" t="s">
        <v>114</v>
      </c>
      <c r="G791">
        <v>2020</v>
      </c>
      <c r="H791">
        <v>1867.1307200000001</v>
      </c>
      <c r="I791">
        <v>409673.24366899999</v>
      </c>
      <c r="J791">
        <v>11991.956742963701</v>
      </c>
      <c r="K791">
        <v>7628.1041703529399</v>
      </c>
      <c r="L791">
        <v>2253</v>
      </c>
      <c r="M791" s="45">
        <f t="shared" si="25"/>
        <v>385.86927999999989</v>
      </c>
    </row>
    <row r="792" spans="1:13" ht="15" x14ac:dyDescent="0.25">
      <c r="A792" s="45" t="str">
        <f t="shared" si="24"/>
        <v>B2 biodiversityLithuania2025</v>
      </c>
      <c r="B792">
        <v>8</v>
      </c>
      <c r="C792" t="s">
        <v>2</v>
      </c>
      <c r="D792" t="s">
        <v>146</v>
      </c>
      <c r="E792" t="s">
        <v>91</v>
      </c>
      <c r="F792" t="s">
        <v>114</v>
      </c>
      <c r="G792">
        <v>2025</v>
      </c>
      <c r="H792">
        <v>1907.1306070000001</v>
      </c>
      <c r="I792">
        <v>428095.36601</v>
      </c>
      <c r="J792">
        <v>12520.2096369953</v>
      </c>
      <c r="K792">
        <v>8835.7852896470504</v>
      </c>
      <c r="L792">
        <v>2297</v>
      </c>
      <c r="M792" s="45">
        <f t="shared" si="25"/>
        <v>389.86939299999995</v>
      </c>
    </row>
    <row r="793" spans="1:13" ht="15" x14ac:dyDescent="0.25">
      <c r="A793" s="45" t="str">
        <f t="shared" si="24"/>
        <v>B2 biodiversityLithuania2030</v>
      </c>
      <c r="B793">
        <v>8</v>
      </c>
      <c r="C793" t="s">
        <v>2</v>
      </c>
      <c r="D793" t="s">
        <v>146</v>
      </c>
      <c r="E793" t="s">
        <v>91</v>
      </c>
      <c r="F793" t="s">
        <v>114</v>
      </c>
      <c r="G793">
        <v>2030</v>
      </c>
      <c r="H793">
        <v>1947.130758</v>
      </c>
      <c r="I793">
        <v>444075.43826600001</v>
      </c>
      <c r="J793">
        <v>12893.140392585199</v>
      </c>
      <c r="K793">
        <v>9697.1262879999995</v>
      </c>
      <c r="L793">
        <v>2341</v>
      </c>
      <c r="M793" s="45">
        <f t="shared" si="25"/>
        <v>393.86924199999999</v>
      </c>
    </row>
    <row r="794" spans="1:13" ht="15" x14ac:dyDescent="0.25">
      <c r="A794" s="45" t="str">
        <f t="shared" si="24"/>
        <v>B2 biodiversityLuxembourg2005</v>
      </c>
      <c r="B794">
        <v>8</v>
      </c>
      <c r="C794" t="s">
        <v>2</v>
      </c>
      <c r="D794" t="s">
        <v>147</v>
      </c>
      <c r="E794" t="s">
        <v>92</v>
      </c>
      <c r="F794" t="s">
        <v>112</v>
      </c>
      <c r="G794">
        <v>2005</v>
      </c>
      <c r="H794">
        <v>81.865395000000007</v>
      </c>
      <c r="I794">
        <v>35186.812751999998</v>
      </c>
      <c r="J794">
        <v>869.33863739878905</v>
      </c>
      <c r="K794">
        <v>323.96990623494003</v>
      </c>
      <c r="L794">
        <v>86.75</v>
      </c>
      <c r="M794" s="45">
        <f t="shared" si="25"/>
        <v>4.8846049999999934</v>
      </c>
    </row>
    <row r="795" spans="1:13" ht="15" x14ac:dyDescent="0.25">
      <c r="A795" s="45" t="str">
        <f t="shared" si="24"/>
        <v>B2 biodiversityLuxembourg2010</v>
      </c>
      <c r="B795">
        <v>8</v>
      </c>
      <c r="C795" t="s">
        <v>2</v>
      </c>
      <c r="D795" t="s">
        <v>147</v>
      </c>
      <c r="E795" t="s">
        <v>92</v>
      </c>
      <c r="F795" t="s">
        <v>112</v>
      </c>
      <c r="G795">
        <v>2010</v>
      </c>
      <c r="H795">
        <v>81.865392999999997</v>
      </c>
      <c r="I795">
        <v>38245.733711000001</v>
      </c>
      <c r="J795">
        <v>856.57271086827302</v>
      </c>
      <c r="K795">
        <v>244.78849045454501</v>
      </c>
      <c r="L795">
        <v>86.75</v>
      </c>
      <c r="M795" s="45">
        <f t="shared" si="25"/>
        <v>4.8846070000000026</v>
      </c>
    </row>
    <row r="796" spans="1:13" ht="15" x14ac:dyDescent="0.25">
      <c r="A796" s="45" t="str">
        <f t="shared" si="24"/>
        <v>B2 biodiversityLuxembourg2015</v>
      </c>
      <c r="B796">
        <v>8</v>
      </c>
      <c r="C796" t="s">
        <v>2</v>
      </c>
      <c r="D796" t="s">
        <v>147</v>
      </c>
      <c r="E796" t="s">
        <v>92</v>
      </c>
      <c r="F796" t="s">
        <v>112</v>
      </c>
      <c r="G796">
        <v>2015</v>
      </c>
      <c r="H796">
        <v>81.865384000000006</v>
      </c>
      <c r="I796">
        <v>41118.967453999998</v>
      </c>
      <c r="J796">
        <v>862.56436097677204</v>
      </c>
      <c r="K796">
        <v>287.917625766703</v>
      </c>
      <c r="L796">
        <v>86.75</v>
      </c>
      <c r="M796" s="45">
        <f t="shared" si="25"/>
        <v>4.8846159999999941</v>
      </c>
    </row>
    <row r="797" spans="1:13" ht="15" x14ac:dyDescent="0.25">
      <c r="A797" s="45" t="str">
        <f t="shared" si="24"/>
        <v>B2 biodiversityLuxembourg2020</v>
      </c>
      <c r="B797">
        <v>8</v>
      </c>
      <c r="C797" t="s">
        <v>2</v>
      </c>
      <c r="D797" t="s">
        <v>147</v>
      </c>
      <c r="E797" t="s">
        <v>92</v>
      </c>
      <c r="F797" t="s">
        <v>112</v>
      </c>
      <c r="G797">
        <v>2020</v>
      </c>
      <c r="H797">
        <v>81.865390000000005</v>
      </c>
      <c r="I797">
        <v>44022.119766000003</v>
      </c>
      <c r="J797">
        <v>887.58382630766198</v>
      </c>
      <c r="K797">
        <v>306.95333729737098</v>
      </c>
      <c r="L797">
        <v>86.75</v>
      </c>
      <c r="M797" s="45">
        <f t="shared" si="25"/>
        <v>4.884609999999995</v>
      </c>
    </row>
    <row r="798" spans="1:13" ht="15" x14ac:dyDescent="0.25">
      <c r="A798" s="45" t="str">
        <f t="shared" si="24"/>
        <v>B2 biodiversityLuxembourg2025</v>
      </c>
      <c r="B798">
        <v>8</v>
      </c>
      <c r="C798" t="s">
        <v>2</v>
      </c>
      <c r="D798" t="s">
        <v>147</v>
      </c>
      <c r="E798" t="s">
        <v>92</v>
      </c>
      <c r="F798" t="s">
        <v>112</v>
      </c>
      <c r="G798">
        <v>2025</v>
      </c>
      <c r="H798">
        <v>81.865392999999997</v>
      </c>
      <c r="I798">
        <v>46658.906783999999</v>
      </c>
      <c r="J798">
        <v>846.82946329907202</v>
      </c>
      <c r="K798">
        <v>319.47205097207001</v>
      </c>
      <c r="L798">
        <v>86.75</v>
      </c>
      <c r="M798" s="45">
        <f t="shared" si="25"/>
        <v>4.8846070000000026</v>
      </c>
    </row>
    <row r="799" spans="1:13" ht="15" x14ac:dyDescent="0.25">
      <c r="A799" s="45" t="str">
        <f t="shared" si="24"/>
        <v>B2 biodiversityLuxembourg2030</v>
      </c>
      <c r="B799">
        <v>8</v>
      </c>
      <c r="C799" t="s">
        <v>2</v>
      </c>
      <c r="D799" t="s">
        <v>147</v>
      </c>
      <c r="E799" t="s">
        <v>92</v>
      </c>
      <c r="F799" t="s">
        <v>112</v>
      </c>
      <c r="G799">
        <v>2030</v>
      </c>
      <c r="H799">
        <v>81.865408000000002</v>
      </c>
      <c r="I799">
        <v>48978.722916999999</v>
      </c>
      <c r="J799">
        <v>784.00494288619302</v>
      </c>
      <c r="K799">
        <v>320.04167619934299</v>
      </c>
      <c r="L799">
        <v>86.75</v>
      </c>
      <c r="M799" s="45">
        <f t="shared" si="25"/>
        <v>4.8845919999999978</v>
      </c>
    </row>
    <row r="800" spans="1:13" ht="15" x14ac:dyDescent="0.25">
      <c r="A800" s="45" t="str">
        <f t="shared" si="24"/>
        <v>B2 biodiversityLatvia2005</v>
      </c>
      <c r="B800">
        <v>8</v>
      </c>
      <c r="C800" t="s">
        <v>2</v>
      </c>
      <c r="D800" t="s">
        <v>148</v>
      </c>
      <c r="E800" t="s">
        <v>90</v>
      </c>
      <c r="F800" t="s">
        <v>114</v>
      </c>
      <c r="G800">
        <v>2005</v>
      </c>
      <c r="H800">
        <v>2933.702511</v>
      </c>
      <c r="I800">
        <v>602119.86816399998</v>
      </c>
      <c r="J800">
        <v>0</v>
      </c>
      <c r="K800">
        <v>0</v>
      </c>
      <c r="L800">
        <v>3297</v>
      </c>
      <c r="M800" s="45">
        <f t="shared" si="25"/>
        <v>363.29748900000004</v>
      </c>
    </row>
    <row r="801" spans="1:13" ht="15" x14ac:dyDescent="0.25">
      <c r="A801" s="45" t="str">
        <f t="shared" si="24"/>
        <v>B2 biodiversityLatvia2010</v>
      </c>
      <c r="B801">
        <v>8</v>
      </c>
      <c r="C801" t="s">
        <v>2</v>
      </c>
      <c r="D801" t="s">
        <v>148</v>
      </c>
      <c r="E801" t="s">
        <v>90</v>
      </c>
      <c r="F801" t="s">
        <v>114</v>
      </c>
      <c r="G801">
        <v>2010</v>
      </c>
      <c r="H801">
        <v>2983.102241</v>
      </c>
      <c r="I801">
        <v>667974.68945399998</v>
      </c>
      <c r="J801">
        <v>23829.888818430201</v>
      </c>
      <c r="K801">
        <v>10658.924076400001</v>
      </c>
      <c r="L801">
        <v>3354</v>
      </c>
      <c r="M801" s="45">
        <f t="shared" si="25"/>
        <v>370.89775899999995</v>
      </c>
    </row>
    <row r="802" spans="1:13" ht="15" x14ac:dyDescent="0.25">
      <c r="A802" s="45" t="str">
        <f t="shared" si="24"/>
        <v>B2 biodiversityLatvia2015</v>
      </c>
      <c r="B802">
        <v>8</v>
      </c>
      <c r="C802" t="s">
        <v>2</v>
      </c>
      <c r="D802" t="s">
        <v>148</v>
      </c>
      <c r="E802" t="s">
        <v>90</v>
      </c>
      <c r="F802" t="s">
        <v>114</v>
      </c>
      <c r="G802">
        <v>2015</v>
      </c>
      <c r="H802">
        <v>3032.502238</v>
      </c>
      <c r="I802">
        <v>733812.92089900002</v>
      </c>
      <c r="J802">
        <v>24684.330064183901</v>
      </c>
      <c r="K802">
        <v>11516.6831889778</v>
      </c>
      <c r="L802">
        <v>3411</v>
      </c>
      <c r="M802" s="45">
        <f t="shared" si="25"/>
        <v>378.49776199999997</v>
      </c>
    </row>
    <row r="803" spans="1:13" ht="15" x14ac:dyDescent="0.25">
      <c r="A803" s="45" t="str">
        <f t="shared" si="24"/>
        <v>B2 biodiversityLatvia2020</v>
      </c>
      <c r="B803">
        <v>8</v>
      </c>
      <c r="C803" t="s">
        <v>2</v>
      </c>
      <c r="D803" t="s">
        <v>148</v>
      </c>
      <c r="E803" t="s">
        <v>90</v>
      </c>
      <c r="F803" t="s">
        <v>114</v>
      </c>
      <c r="G803">
        <v>2020</v>
      </c>
      <c r="H803">
        <v>3081.9019960000001</v>
      </c>
      <c r="I803">
        <v>800543.02148600004</v>
      </c>
      <c r="J803">
        <v>26513.882998610901</v>
      </c>
      <c r="K803">
        <v>13167.8616462667</v>
      </c>
      <c r="L803">
        <v>3468</v>
      </c>
      <c r="M803" s="45">
        <f t="shared" si="25"/>
        <v>386.09800399999995</v>
      </c>
    </row>
    <row r="804" spans="1:13" ht="15" x14ac:dyDescent="0.25">
      <c r="A804" s="45" t="str">
        <f t="shared" si="24"/>
        <v>B2 biodiversityLatvia2025</v>
      </c>
      <c r="B804">
        <v>8</v>
      </c>
      <c r="C804" t="s">
        <v>2</v>
      </c>
      <c r="D804" t="s">
        <v>148</v>
      </c>
      <c r="E804" t="s">
        <v>90</v>
      </c>
      <c r="F804" t="s">
        <v>114</v>
      </c>
      <c r="G804">
        <v>2025</v>
      </c>
      <c r="H804">
        <v>3131.3020120000001</v>
      </c>
      <c r="I804">
        <v>863196.64746100002</v>
      </c>
      <c r="J804">
        <v>27348.6441984423</v>
      </c>
      <c r="K804">
        <v>14817.9185682222</v>
      </c>
      <c r="L804">
        <v>3525</v>
      </c>
      <c r="M804" s="45">
        <f t="shared" si="25"/>
        <v>393.6979879999999</v>
      </c>
    </row>
    <row r="805" spans="1:13" ht="15" x14ac:dyDescent="0.25">
      <c r="A805" s="45" t="str">
        <f t="shared" si="24"/>
        <v>B2 biodiversityLatvia2030</v>
      </c>
      <c r="B805">
        <v>8</v>
      </c>
      <c r="C805" t="s">
        <v>2</v>
      </c>
      <c r="D805" t="s">
        <v>148</v>
      </c>
      <c r="E805" t="s">
        <v>90</v>
      </c>
      <c r="F805" t="s">
        <v>114</v>
      </c>
      <c r="G805">
        <v>2030</v>
      </c>
      <c r="H805">
        <v>3180.7023770000001</v>
      </c>
      <c r="I805">
        <v>903769.77636799996</v>
      </c>
      <c r="J805">
        <v>27270.815588498801</v>
      </c>
      <c r="K805">
        <v>19156.190193644401</v>
      </c>
      <c r="L805">
        <v>3582</v>
      </c>
      <c r="M805" s="45">
        <f t="shared" si="25"/>
        <v>401.29762299999993</v>
      </c>
    </row>
    <row r="806" spans="1:13" ht="15" x14ac:dyDescent="0.25">
      <c r="A806" s="45" t="str">
        <f t="shared" si="24"/>
        <v>B2 biodiversityRepublic of Moldova2005</v>
      </c>
      <c r="B806">
        <v>8</v>
      </c>
      <c r="C806" t="s">
        <v>2</v>
      </c>
      <c r="D806" t="s">
        <v>149</v>
      </c>
      <c r="E806" t="s">
        <v>99</v>
      </c>
      <c r="F806" t="s">
        <v>113</v>
      </c>
      <c r="G806">
        <v>2005</v>
      </c>
      <c r="H806">
        <v>205.55297899999999</v>
      </c>
      <c r="I806">
        <v>29450.59375</v>
      </c>
      <c r="J806">
        <v>982.98847101596903</v>
      </c>
      <c r="K806">
        <v>197.52520849315101</v>
      </c>
      <c r="L806">
        <v>329</v>
      </c>
      <c r="M806" s="45">
        <f t="shared" si="25"/>
        <v>123.44702100000001</v>
      </c>
    </row>
    <row r="807" spans="1:13" ht="15" x14ac:dyDescent="0.25">
      <c r="A807" s="45" t="str">
        <f t="shared" si="24"/>
        <v>B2 biodiversityRepublic of Moldova2010</v>
      </c>
      <c r="B807">
        <v>8</v>
      </c>
      <c r="C807" t="s">
        <v>2</v>
      </c>
      <c r="D807" t="s">
        <v>149</v>
      </c>
      <c r="E807" t="s">
        <v>99</v>
      </c>
      <c r="F807" t="s">
        <v>113</v>
      </c>
      <c r="G807">
        <v>2010</v>
      </c>
      <c r="H807">
        <v>208.80296300000001</v>
      </c>
      <c r="I807">
        <v>31611.658202999999</v>
      </c>
      <c r="J807">
        <v>989.97877159909604</v>
      </c>
      <c r="K807">
        <v>557.765862465753</v>
      </c>
      <c r="L807">
        <v>332</v>
      </c>
      <c r="M807" s="45">
        <f t="shared" si="25"/>
        <v>123.19703699999999</v>
      </c>
    </row>
    <row r="808" spans="1:13" ht="15" x14ac:dyDescent="0.25">
      <c r="A808" s="45" t="str">
        <f t="shared" si="24"/>
        <v>B2 biodiversityRepublic of Moldova2015</v>
      </c>
      <c r="B808">
        <v>8</v>
      </c>
      <c r="C808" t="s">
        <v>2</v>
      </c>
      <c r="D808" t="s">
        <v>149</v>
      </c>
      <c r="E808" t="s">
        <v>99</v>
      </c>
      <c r="F808" t="s">
        <v>113</v>
      </c>
      <c r="G808">
        <v>2015</v>
      </c>
      <c r="H808">
        <v>212.05308500000001</v>
      </c>
      <c r="I808">
        <v>34254.648437999997</v>
      </c>
      <c r="J808">
        <v>1037.8719601668499</v>
      </c>
      <c r="K808">
        <v>509.27398246575302</v>
      </c>
      <c r="L808">
        <v>335</v>
      </c>
      <c r="M808" s="45">
        <f t="shared" si="25"/>
        <v>122.94691499999999</v>
      </c>
    </row>
    <row r="809" spans="1:13" ht="15" x14ac:dyDescent="0.25">
      <c r="A809" s="45" t="str">
        <f t="shared" si="24"/>
        <v>B2 biodiversityRepublic of Moldova2020</v>
      </c>
      <c r="B809">
        <v>8</v>
      </c>
      <c r="C809" t="s">
        <v>2</v>
      </c>
      <c r="D809" t="s">
        <v>149</v>
      </c>
      <c r="E809" t="s">
        <v>99</v>
      </c>
      <c r="F809" t="s">
        <v>113</v>
      </c>
      <c r="G809">
        <v>2020</v>
      </c>
      <c r="H809">
        <v>215.303009</v>
      </c>
      <c r="I809">
        <v>37567.734375</v>
      </c>
      <c r="J809">
        <v>1122.0791158038701</v>
      </c>
      <c r="K809">
        <v>459.46192904109603</v>
      </c>
      <c r="L809">
        <v>338</v>
      </c>
      <c r="M809" s="45">
        <f t="shared" si="25"/>
        <v>122.696991</v>
      </c>
    </row>
    <row r="810" spans="1:13" ht="15" x14ac:dyDescent="0.25">
      <c r="A810" s="45" t="str">
        <f t="shared" si="24"/>
        <v>B2 biodiversityRepublic of Moldova2025</v>
      </c>
      <c r="B810">
        <v>8</v>
      </c>
      <c r="C810" t="s">
        <v>2</v>
      </c>
      <c r="D810" t="s">
        <v>149</v>
      </c>
      <c r="E810" t="s">
        <v>99</v>
      </c>
      <c r="F810" t="s">
        <v>113</v>
      </c>
      <c r="G810">
        <v>2025</v>
      </c>
      <c r="H810">
        <v>218.553009</v>
      </c>
      <c r="I810">
        <v>41404.6875</v>
      </c>
      <c r="J810">
        <v>1209.63047660796</v>
      </c>
      <c r="K810">
        <v>442.23978136986301</v>
      </c>
      <c r="L810">
        <v>341</v>
      </c>
      <c r="M810" s="45">
        <f t="shared" si="25"/>
        <v>122.446991</v>
      </c>
    </row>
    <row r="811" spans="1:13" ht="15" x14ac:dyDescent="0.25">
      <c r="A811" s="45" t="str">
        <f t="shared" si="24"/>
        <v>B2 biodiversityRepublic of Moldova2030</v>
      </c>
      <c r="B811">
        <v>8</v>
      </c>
      <c r="C811" t="s">
        <v>2</v>
      </c>
      <c r="D811" t="s">
        <v>149</v>
      </c>
      <c r="E811" t="s">
        <v>99</v>
      </c>
      <c r="F811" t="s">
        <v>113</v>
      </c>
      <c r="G811">
        <v>2030</v>
      </c>
      <c r="H811">
        <v>221.80291700000001</v>
      </c>
      <c r="I811">
        <v>45137.328125</v>
      </c>
      <c r="J811">
        <v>1189.27786459804</v>
      </c>
      <c r="K811">
        <v>442.749775890411</v>
      </c>
      <c r="L811">
        <v>344</v>
      </c>
      <c r="M811" s="45">
        <f t="shared" si="25"/>
        <v>122.19708299999999</v>
      </c>
    </row>
    <row r="812" spans="1:13" ht="15" x14ac:dyDescent="0.25">
      <c r="A812" s="45" t="str">
        <f t="shared" si="24"/>
        <v>B2 biodiversityMontenegro2010</v>
      </c>
      <c r="B812">
        <v>8</v>
      </c>
      <c r="C812" t="s">
        <v>2</v>
      </c>
      <c r="D812" t="s">
        <v>150</v>
      </c>
      <c r="E812" t="s">
        <v>94</v>
      </c>
      <c r="F812" t="s">
        <v>111</v>
      </c>
      <c r="G812">
        <v>2010</v>
      </c>
      <c r="H812">
        <v>366.70190500000001</v>
      </c>
      <c r="I812">
        <v>65861.251952999999</v>
      </c>
      <c r="J812">
        <v>0</v>
      </c>
      <c r="K812">
        <v>0</v>
      </c>
      <c r="L812">
        <v>467</v>
      </c>
      <c r="M812" s="45">
        <f t="shared" si="25"/>
        <v>100.29809499999999</v>
      </c>
    </row>
    <row r="813" spans="1:13" ht="15" x14ac:dyDescent="0.25">
      <c r="A813" s="45" t="str">
        <f t="shared" si="24"/>
        <v>B2 biodiversityMontenegro2015</v>
      </c>
      <c r="B813">
        <v>8</v>
      </c>
      <c r="C813" t="s">
        <v>2</v>
      </c>
      <c r="D813" t="s">
        <v>150</v>
      </c>
      <c r="E813" t="s">
        <v>94</v>
      </c>
      <c r="F813" t="s">
        <v>111</v>
      </c>
      <c r="G813">
        <v>2015</v>
      </c>
      <c r="H813">
        <v>366.70190500000001</v>
      </c>
      <c r="I813">
        <v>68440.962891000003</v>
      </c>
      <c r="J813">
        <v>1178.94541505303</v>
      </c>
      <c r="K813">
        <v>663.00309751810198</v>
      </c>
      <c r="L813">
        <v>467</v>
      </c>
      <c r="M813" s="45">
        <f t="shared" si="25"/>
        <v>100.29809499999999</v>
      </c>
    </row>
    <row r="814" spans="1:13" ht="15" x14ac:dyDescent="0.25">
      <c r="A814" s="45" t="str">
        <f t="shared" si="24"/>
        <v>B2 biodiversityMontenegro2020</v>
      </c>
      <c r="B814">
        <v>8</v>
      </c>
      <c r="C814" t="s">
        <v>2</v>
      </c>
      <c r="D814" t="s">
        <v>150</v>
      </c>
      <c r="E814" t="s">
        <v>94</v>
      </c>
      <c r="F814" t="s">
        <v>111</v>
      </c>
      <c r="G814">
        <v>2020</v>
      </c>
      <c r="H814">
        <v>366.70188899999999</v>
      </c>
      <c r="I814">
        <v>71524.158202999999</v>
      </c>
      <c r="J814">
        <v>1308.8880607795099</v>
      </c>
      <c r="K814">
        <v>692.24899018976305</v>
      </c>
      <c r="L814">
        <v>467</v>
      </c>
      <c r="M814" s="45">
        <f t="shared" si="25"/>
        <v>100.29811100000001</v>
      </c>
    </row>
    <row r="815" spans="1:13" ht="15" x14ac:dyDescent="0.25">
      <c r="A815" s="45" t="str">
        <f t="shared" si="24"/>
        <v>B2 biodiversityMontenegro2025</v>
      </c>
      <c r="B815">
        <v>8</v>
      </c>
      <c r="C815" t="s">
        <v>2</v>
      </c>
      <c r="D815" t="s">
        <v>150</v>
      </c>
      <c r="E815" t="s">
        <v>94</v>
      </c>
      <c r="F815" t="s">
        <v>111</v>
      </c>
      <c r="G815">
        <v>2025</v>
      </c>
      <c r="H815">
        <v>366.70185800000002</v>
      </c>
      <c r="I815">
        <v>75050.941405999998</v>
      </c>
      <c r="J815">
        <v>1417.2145741445199</v>
      </c>
      <c r="K815">
        <v>711.85792262172299</v>
      </c>
      <c r="L815">
        <v>467</v>
      </c>
      <c r="M815" s="45">
        <f t="shared" si="25"/>
        <v>100.29814199999998</v>
      </c>
    </row>
    <row r="816" spans="1:13" ht="15" x14ac:dyDescent="0.25">
      <c r="A816" s="45" t="str">
        <f t="shared" si="24"/>
        <v>B2 biodiversityMontenegro2030</v>
      </c>
      <c r="B816">
        <v>8</v>
      </c>
      <c r="C816" t="s">
        <v>2</v>
      </c>
      <c r="D816" t="s">
        <v>150</v>
      </c>
      <c r="E816" t="s">
        <v>94</v>
      </c>
      <c r="F816" t="s">
        <v>111</v>
      </c>
      <c r="G816">
        <v>2030</v>
      </c>
      <c r="H816">
        <v>366.70190500000001</v>
      </c>
      <c r="I816">
        <v>78979.699219000002</v>
      </c>
      <c r="J816">
        <v>1498.9999257951199</v>
      </c>
      <c r="K816">
        <v>713.24838683146095</v>
      </c>
      <c r="L816">
        <v>467</v>
      </c>
      <c r="M816" s="45">
        <f t="shared" si="25"/>
        <v>100.29809499999999</v>
      </c>
    </row>
    <row r="817" spans="1:13" ht="15" x14ac:dyDescent="0.25">
      <c r="A817" s="45" t="str">
        <f t="shared" si="24"/>
        <v>B2 biodiversityThe former Yugoslav Republic of Macedonia2010</v>
      </c>
      <c r="B817">
        <v>8</v>
      </c>
      <c r="C817" t="s">
        <v>2</v>
      </c>
      <c r="D817" t="s">
        <v>151</v>
      </c>
      <c r="E817" t="s">
        <v>107</v>
      </c>
      <c r="F817" t="s">
        <v>111</v>
      </c>
      <c r="G817">
        <v>2010</v>
      </c>
      <c r="H817">
        <v>763.80091900000002</v>
      </c>
      <c r="I817">
        <v>63513.077147999997</v>
      </c>
      <c r="J817">
        <v>0</v>
      </c>
      <c r="K817">
        <v>0</v>
      </c>
      <c r="L817">
        <v>998</v>
      </c>
      <c r="M817" s="45">
        <f t="shared" si="25"/>
        <v>234.19908099999998</v>
      </c>
    </row>
    <row r="818" spans="1:13" ht="15" x14ac:dyDescent="0.25">
      <c r="A818" s="45" t="str">
        <f t="shared" si="24"/>
        <v>B2 biodiversityThe former Yugoslav Republic of Macedonia2015</v>
      </c>
      <c r="B818">
        <v>8</v>
      </c>
      <c r="C818" t="s">
        <v>2</v>
      </c>
      <c r="D818" t="s">
        <v>151</v>
      </c>
      <c r="E818" t="s">
        <v>107</v>
      </c>
      <c r="F818" t="s">
        <v>111</v>
      </c>
      <c r="G818">
        <v>2015</v>
      </c>
      <c r="H818">
        <v>763.80098699999996</v>
      </c>
      <c r="I818">
        <v>65455.257812999997</v>
      </c>
      <c r="J818">
        <v>1801.2221442074399</v>
      </c>
      <c r="K818">
        <v>1412.7862557902599</v>
      </c>
      <c r="L818">
        <v>1021</v>
      </c>
      <c r="M818" s="45">
        <f t="shared" si="25"/>
        <v>257.19901300000004</v>
      </c>
    </row>
    <row r="819" spans="1:13" ht="15" x14ac:dyDescent="0.25">
      <c r="A819" s="45" t="str">
        <f t="shared" si="24"/>
        <v>B2 biodiversityThe former Yugoslav Republic of Macedonia2020</v>
      </c>
      <c r="B819">
        <v>8</v>
      </c>
      <c r="C819" t="s">
        <v>2</v>
      </c>
      <c r="D819" t="s">
        <v>151</v>
      </c>
      <c r="E819" t="s">
        <v>107</v>
      </c>
      <c r="F819" t="s">
        <v>111</v>
      </c>
      <c r="G819">
        <v>2020</v>
      </c>
      <c r="H819">
        <v>763.80097999999998</v>
      </c>
      <c r="I819">
        <v>65205.983398999997</v>
      </c>
      <c r="J819">
        <v>1412.78739678239</v>
      </c>
      <c r="K819">
        <v>1462.6419382771501</v>
      </c>
      <c r="L819">
        <v>1044</v>
      </c>
      <c r="M819" s="45">
        <f t="shared" si="25"/>
        <v>280.19902000000002</v>
      </c>
    </row>
    <row r="820" spans="1:13" ht="15" x14ac:dyDescent="0.25">
      <c r="A820" s="45" t="str">
        <f t="shared" si="24"/>
        <v>B2 biodiversityThe former Yugoslav Republic of Macedonia2025</v>
      </c>
      <c r="B820">
        <v>8</v>
      </c>
      <c r="C820" t="s">
        <v>2</v>
      </c>
      <c r="D820" t="s">
        <v>151</v>
      </c>
      <c r="E820" t="s">
        <v>107</v>
      </c>
      <c r="F820" t="s">
        <v>111</v>
      </c>
      <c r="G820">
        <v>2025</v>
      </c>
      <c r="H820">
        <v>763.80097999999998</v>
      </c>
      <c r="I820">
        <v>65038.847656999998</v>
      </c>
      <c r="J820">
        <v>1462.64206151196</v>
      </c>
      <c r="K820">
        <v>1496.0695519026201</v>
      </c>
      <c r="L820">
        <v>1067</v>
      </c>
      <c r="M820" s="45">
        <f t="shared" si="25"/>
        <v>303.19902000000002</v>
      </c>
    </row>
    <row r="821" spans="1:13" ht="15" x14ac:dyDescent="0.25">
      <c r="A821" s="45" t="str">
        <f t="shared" si="24"/>
        <v>B2 biodiversityThe former Yugoslav Republic of Macedonia2030</v>
      </c>
      <c r="B821">
        <v>8</v>
      </c>
      <c r="C821" t="s">
        <v>2</v>
      </c>
      <c r="D821" t="s">
        <v>151</v>
      </c>
      <c r="E821" t="s">
        <v>107</v>
      </c>
      <c r="F821" t="s">
        <v>111</v>
      </c>
      <c r="G821">
        <v>2030</v>
      </c>
      <c r="H821">
        <v>763.80097999999998</v>
      </c>
      <c r="I821">
        <v>65026.997069999998</v>
      </c>
      <c r="J821">
        <v>1496.0700406091501</v>
      </c>
      <c r="K821">
        <v>1498.43996085393</v>
      </c>
      <c r="L821">
        <v>1090</v>
      </c>
      <c r="M821" s="45">
        <f t="shared" si="25"/>
        <v>326.19902000000002</v>
      </c>
    </row>
    <row r="822" spans="1:13" ht="15" x14ac:dyDescent="0.25">
      <c r="A822" s="45" t="str">
        <f t="shared" si="24"/>
        <v>B2 biodiversityNetherlands2005</v>
      </c>
      <c r="B822">
        <v>8</v>
      </c>
      <c r="C822" t="s">
        <v>2</v>
      </c>
      <c r="D822" t="s">
        <v>152</v>
      </c>
      <c r="E822" t="s">
        <v>95</v>
      </c>
      <c r="F822" t="s">
        <v>112</v>
      </c>
      <c r="G822">
        <v>2005</v>
      </c>
      <c r="H822">
        <v>280.41241100000002</v>
      </c>
      <c r="I822">
        <v>56921.174377000003</v>
      </c>
      <c r="J822">
        <v>0</v>
      </c>
      <c r="K822">
        <v>0</v>
      </c>
      <c r="L822">
        <v>365</v>
      </c>
      <c r="M822" s="45">
        <f t="shared" si="25"/>
        <v>84.58758899999998</v>
      </c>
    </row>
    <row r="823" spans="1:13" ht="15" x14ac:dyDescent="0.25">
      <c r="A823" s="45" t="str">
        <f t="shared" si="24"/>
        <v>B2 biodiversityNetherlands2010</v>
      </c>
      <c r="B823">
        <v>8</v>
      </c>
      <c r="C823" t="s">
        <v>2</v>
      </c>
      <c r="D823" t="s">
        <v>152</v>
      </c>
      <c r="E823" t="s">
        <v>95</v>
      </c>
      <c r="F823" t="s">
        <v>112</v>
      </c>
      <c r="G823">
        <v>2010</v>
      </c>
      <c r="H823">
        <v>280.41237599999999</v>
      </c>
      <c r="I823">
        <v>61847.969781</v>
      </c>
      <c r="J823">
        <v>2270.5592321720801</v>
      </c>
      <c r="K823">
        <v>1285.2001786957801</v>
      </c>
      <c r="L823">
        <v>365</v>
      </c>
      <c r="M823" s="45">
        <f t="shared" si="25"/>
        <v>84.587624000000005</v>
      </c>
    </row>
    <row r="824" spans="1:13" ht="15" x14ac:dyDescent="0.25">
      <c r="A824" s="45" t="str">
        <f t="shared" si="24"/>
        <v>B2 biodiversityNetherlands2015</v>
      </c>
      <c r="B824">
        <v>8</v>
      </c>
      <c r="C824" t="s">
        <v>2</v>
      </c>
      <c r="D824" t="s">
        <v>152</v>
      </c>
      <c r="E824" t="s">
        <v>95</v>
      </c>
      <c r="F824" t="s">
        <v>112</v>
      </c>
      <c r="G824">
        <v>2015</v>
      </c>
      <c r="H824">
        <v>280.412375</v>
      </c>
      <c r="I824">
        <v>67471.110845999996</v>
      </c>
      <c r="J824">
        <v>2363.8040478008502</v>
      </c>
      <c r="K824">
        <v>1239.17584029518</v>
      </c>
      <c r="L824">
        <v>365</v>
      </c>
      <c r="M824" s="45">
        <f t="shared" si="25"/>
        <v>84.587625000000003</v>
      </c>
    </row>
    <row r="825" spans="1:13" ht="15" x14ac:dyDescent="0.25">
      <c r="A825" s="45" t="str">
        <f t="shared" si="24"/>
        <v>B2 biodiversityNetherlands2020</v>
      </c>
      <c r="B825">
        <v>8</v>
      </c>
      <c r="C825" t="s">
        <v>2</v>
      </c>
      <c r="D825" t="s">
        <v>152</v>
      </c>
      <c r="E825" t="s">
        <v>95</v>
      </c>
      <c r="F825" t="s">
        <v>112</v>
      </c>
      <c r="G825">
        <v>2020</v>
      </c>
      <c r="H825">
        <v>280.412417</v>
      </c>
      <c r="I825">
        <v>73997.914432999998</v>
      </c>
      <c r="J825">
        <v>2488.0119338689301</v>
      </c>
      <c r="K825">
        <v>1182.65123516265</v>
      </c>
      <c r="L825">
        <v>365</v>
      </c>
      <c r="M825" s="45">
        <f t="shared" si="25"/>
        <v>84.587582999999995</v>
      </c>
    </row>
    <row r="826" spans="1:13" ht="15" x14ac:dyDescent="0.25">
      <c r="A826" s="45" t="str">
        <f t="shared" si="24"/>
        <v>B2 biodiversityNetherlands2025</v>
      </c>
      <c r="B826">
        <v>8</v>
      </c>
      <c r="C826" t="s">
        <v>2</v>
      </c>
      <c r="D826" t="s">
        <v>152</v>
      </c>
      <c r="E826" t="s">
        <v>95</v>
      </c>
      <c r="F826" t="s">
        <v>112</v>
      </c>
      <c r="G826">
        <v>2025</v>
      </c>
      <c r="H826">
        <v>280.41234500000002</v>
      </c>
      <c r="I826">
        <v>80892.398686</v>
      </c>
      <c r="J826">
        <v>2603.1185939193401</v>
      </c>
      <c r="K826">
        <v>1224.2217535572299</v>
      </c>
      <c r="L826">
        <v>365</v>
      </c>
      <c r="M826" s="45">
        <f t="shared" si="25"/>
        <v>84.587654999999984</v>
      </c>
    </row>
    <row r="827" spans="1:13" ht="15" x14ac:dyDescent="0.25">
      <c r="A827" s="45" t="str">
        <f t="shared" si="24"/>
        <v>B2 biodiversityNetherlands2030</v>
      </c>
      <c r="B827">
        <v>8</v>
      </c>
      <c r="C827" t="s">
        <v>2</v>
      </c>
      <c r="D827" t="s">
        <v>152</v>
      </c>
      <c r="E827" t="s">
        <v>95</v>
      </c>
      <c r="F827" t="s">
        <v>112</v>
      </c>
      <c r="G827">
        <v>2030</v>
      </c>
      <c r="H827">
        <v>280.41241100000002</v>
      </c>
      <c r="I827">
        <v>87178.186338</v>
      </c>
      <c r="J827">
        <v>2652.4880181815902</v>
      </c>
      <c r="K827">
        <v>1395.3304817891601</v>
      </c>
      <c r="L827">
        <v>365</v>
      </c>
      <c r="M827" s="45">
        <f t="shared" si="25"/>
        <v>84.58758899999998</v>
      </c>
    </row>
    <row r="828" spans="1:13" ht="15" x14ac:dyDescent="0.25">
      <c r="A828" s="45" t="str">
        <f t="shared" si="24"/>
        <v>B2 biodiversityNorway2005</v>
      </c>
      <c r="B828">
        <v>8</v>
      </c>
      <c r="C828" t="s">
        <v>2</v>
      </c>
      <c r="D828" t="s">
        <v>153</v>
      </c>
      <c r="E828" t="s">
        <v>96</v>
      </c>
      <c r="F828" t="s">
        <v>114</v>
      </c>
      <c r="G828">
        <v>2005</v>
      </c>
      <c r="H828">
        <v>6204.7539189999998</v>
      </c>
      <c r="I828">
        <v>779157.64015899994</v>
      </c>
      <c r="J828">
        <v>22915.184053027901</v>
      </c>
      <c r="K828">
        <v>10107.3486402128</v>
      </c>
      <c r="L828">
        <v>9387</v>
      </c>
      <c r="M828" s="45">
        <f t="shared" si="25"/>
        <v>3182.2460810000002</v>
      </c>
    </row>
    <row r="829" spans="1:13" ht="15" x14ac:dyDescent="0.25">
      <c r="A829" s="45" t="str">
        <f t="shared" si="24"/>
        <v>B2 biodiversityNorway2010</v>
      </c>
      <c r="B829">
        <v>8</v>
      </c>
      <c r="C829" t="s">
        <v>2</v>
      </c>
      <c r="D829" t="s">
        <v>153</v>
      </c>
      <c r="E829" t="s">
        <v>96</v>
      </c>
      <c r="F829" t="s">
        <v>114</v>
      </c>
      <c r="G829">
        <v>2010</v>
      </c>
      <c r="H829">
        <v>6200.5040980000003</v>
      </c>
      <c r="I829">
        <v>829571.90786699997</v>
      </c>
      <c r="J829">
        <v>23333.638547644601</v>
      </c>
      <c r="K829">
        <v>13250.784954245901</v>
      </c>
      <c r="L829">
        <v>9473</v>
      </c>
      <c r="M829" s="45">
        <f t="shared" si="25"/>
        <v>3272.4959019999997</v>
      </c>
    </row>
    <row r="830" spans="1:13" ht="15" x14ac:dyDescent="0.25">
      <c r="A830" s="45" t="str">
        <f t="shared" si="24"/>
        <v>B2 biodiversityNorway2015</v>
      </c>
      <c r="B830">
        <v>8</v>
      </c>
      <c r="C830" t="s">
        <v>2</v>
      </c>
      <c r="D830" t="s">
        <v>153</v>
      </c>
      <c r="E830" t="s">
        <v>96</v>
      </c>
      <c r="F830" t="s">
        <v>114</v>
      </c>
      <c r="G830">
        <v>2015</v>
      </c>
      <c r="H830">
        <v>6195.8865040000001</v>
      </c>
      <c r="I830">
        <v>871638.06967600004</v>
      </c>
      <c r="J830">
        <v>23524.902966550399</v>
      </c>
      <c r="K830">
        <v>15111.6704483499</v>
      </c>
      <c r="L830">
        <v>9559</v>
      </c>
      <c r="M830" s="45">
        <f t="shared" si="25"/>
        <v>3363.1134959999999</v>
      </c>
    </row>
    <row r="831" spans="1:13" ht="15" x14ac:dyDescent="0.25">
      <c r="A831" s="45" t="str">
        <f t="shared" si="24"/>
        <v>B2 biodiversityNorway2020</v>
      </c>
      <c r="B831">
        <v>8</v>
      </c>
      <c r="C831" t="s">
        <v>2</v>
      </c>
      <c r="D831" t="s">
        <v>153</v>
      </c>
      <c r="E831" t="s">
        <v>96</v>
      </c>
      <c r="F831" t="s">
        <v>114</v>
      </c>
      <c r="G831">
        <v>2020</v>
      </c>
      <c r="H831">
        <v>6191.0196349999997</v>
      </c>
      <c r="I831">
        <v>905036.65732100001</v>
      </c>
      <c r="J831">
        <v>24329.3749337019</v>
      </c>
      <c r="K831">
        <v>17649.657787144199</v>
      </c>
      <c r="L831">
        <v>9645</v>
      </c>
      <c r="M831" s="45">
        <f t="shared" si="25"/>
        <v>3453.9803650000003</v>
      </c>
    </row>
    <row r="832" spans="1:13" ht="15" x14ac:dyDescent="0.25">
      <c r="A832" s="45" t="str">
        <f t="shared" si="24"/>
        <v>B2 biodiversityNorway2025</v>
      </c>
      <c r="B832">
        <v>8</v>
      </c>
      <c r="C832" t="s">
        <v>2</v>
      </c>
      <c r="D832" t="s">
        <v>153</v>
      </c>
      <c r="E832" t="s">
        <v>96</v>
      </c>
      <c r="F832" t="s">
        <v>114</v>
      </c>
      <c r="G832">
        <v>2025</v>
      </c>
      <c r="H832">
        <v>6185.9619570000004</v>
      </c>
      <c r="I832">
        <v>931314.06960000005</v>
      </c>
      <c r="J832">
        <v>25584.316330746198</v>
      </c>
      <c r="K832">
        <v>20328.833640770699</v>
      </c>
      <c r="L832">
        <v>9731</v>
      </c>
      <c r="M832" s="45">
        <f t="shared" si="25"/>
        <v>3545.0380429999996</v>
      </c>
    </row>
    <row r="833" spans="1:13" ht="15" x14ac:dyDescent="0.25">
      <c r="A833" s="45" t="str">
        <f t="shared" si="24"/>
        <v>B2 biodiversityNorway2030</v>
      </c>
      <c r="B833">
        <v>8</v>
      </c>
      <c r="C833" t="s">
        <v>2</v>
      </c>
      <c r="D833" t="s">
        <v>153</v>
      </c>
      <c r="E833" t="s">
        <v>96</v>
      </c>
      <c r="F833" t="s">
        <v>114</v>
      </c>
      <c r="G833">
        <v>2030</v>
      </c>
      <c r="H833">
        <v>6180.6085800000001</v>
      </c>
      <c r="I833">
        <v>948465.85178199899</v>
      </c>
      <c r="J833">
        <v>26833.905363510799</v>
      </c>
      <c r="K833">
        <v>23403.548565962199</v>
      </c>
      <c r="L833">
        <v>9817</v>
      </c>
      <c r="M833" s="45">
        <f t="shared" si="25"/>
        <v>3636.3914199999999</v>
      </c>
    </row>
    <row r="834" spans="1:13" ht="15" x14ac:dyDescent="0.25">
      <c r="A834" s="45" t="str">
        <f t="shared" ref="A834:A893" si="26">CONCATENATE(C834,E834,G834)</f>
        <v>B2 biodiversityPoland2005</v>
      </c>
      <c r="B834">
        <v>8</v>
      </c>
      <c r="C834" t="s">
        <v>2</v>
      </c>
      <c r="D834" t="s">
        <v>154</v>
      </c>
      <c r="E834" t="s">
        <v>97</v>
      </c>
      <c r="F834" t="s">
        <v>113</v>
      </c>
      <c r="G834">
        <v>2005</v>
      </c>
      <c r="H834">
        <v>8000.6025090000003</v>
      </c>
      <c r="I834">
        <v>1922300.289904</v>
      </c>
      <c r="J834">
        <v>62098.647566942898</v>
      </c>
      <c r="K834">
        <v>27123.353496130701</v>
      </c>
      <c r="L834">
        <v>9200</v>
      </c>
      <c r="M834" s="45">
        <f t="shared" si="25"/>
        <v>1199.3974909999997</v>
      </c>
    </row>
    <row r="835" spans="1:13" ht="15" x14ac:dyDescent="0.25">
      <c r="A835" s="45" t="str">
        <f t="shared" si="26"/>
        <v>B2 biodiversityPoland2010</v>
      </c>
      <c r="B835">
        <v>8</v>
      </c>
      <c r="C835" t="s">
        <v>2</v>
      </c>
      <c r="D835" t="s">
        <v>154</v>
      </c>
      <c r="E835" t="s">
        <v>97</v>
      </c>
      <c r="F835" t="s">
        <v>113</v>
      </c>
      <c r="G835">
        <v>2010</v>
      </c>
      <c r="H835">
        <v>8115.6023789999999</v>
      </c>
      <c r="I835">
        <v>2109468.6131790001</v>
      </c>
      <c r="J835">
        <v>66735.393629366998</v>
      </c>
      <c r="K835">
        <v>29301.729111357999</v>
      </c>
      <c r="L835">
        <v>9319</v>
      </c>
      <c r="M835" s="45">
        <f t="shared" ref="M835:M898" si="27">L835-H835</f>
        <v>1203.3976210000001</v>
      </c>
    </row>
    <row r="836" spans="1:13" ht="15" x14ac:dyDescent="0.25">
      <c r="A836" s="45" t="str">
        <f t="shared" si="26"/>
        <v>B2 biodiversityPoland2015</v>
      </c>
      <c r="B836">
        <v>8</v>
      </c>
      <c r="C836" t="s">
        <v>2</v>
      </c>
      <c r="D836" t="s">
        <v>154</v>
      </c>
      <c r="E836" t="s">
        <v>97</v>
      </c>
      <c r="F836" t="s">
        <v>113</v>
      </c>
      <c r="G836">
        <v>2015</v>
      </c>
      <c r="H836">
        <v>8230.6027290000002</v>
      </c>
      <c r="I836">
        <v>2246593.291549</v>
      </c>
      <c r="J836">
        <v>68518.704954547502</v>
      </c>
      <c r="K836">
        <v>41093.769659576297</v>
      </c>
      <c r="L836">
        <v>9438</v>
      </c>
      <c r="M836" s="45">
        <f t="shared" si="27"/>
        <v>1207.3972709999998</v>
      </c>
    </row>
    <row r="837" spans="1:13" ht="15" x14ac:dyDescent="0.25">
      <c r="A837" s="45" t="str">
        <f t="shared" si="26"/>
        <v>B2 biodiversityPoland2020</v>
      </c>
      <c r="B837">
        <v>8</v>
      </c>
      <c r="C837" t="s">
        <v>2</v>
      </c>
      <c r="D837" t="s">
        <v>154</v>
      </c>
      <c r="E837" t="s">
        <v>97</v>
      </c>
      <c r="F837" t="s">
        <v>113</v>
      </c>
      <c r="G837">
        <v>2020</v>
      </c>
      <c r="H837">
        <v>8345.6020090000002</v>
      </c>
      <c r="I837">
        <v>2383702.898515</v>
      </c>
      <c r="J837">
        <v>72244.907084232604</v>
      </c>
      <c r="K837">
        <v>44822.9858271829</v>
      </c>
      <c r="L837">
        <v>9557</v>
      </c>
      <c r="M837" s="45">
        <f t="shared" si="27"/>
        <v>1211.3979909999998</v>
      </c>
    </row>
    <row r="838" spans="1:13" ht="15" x14ac:dyDescent="0.25">
      <c r="A838" s="45" t="str">
        <f t="shared" si="26"/>
        <v>B2 biodiversityPoland2025</v>
      </c>
      <c r="B838">
        <v>8</v>
      </c>
      <c r="C838" t="s">
        <v>2</v>
      </c>
      <c r="D838" t="s">
        <v>154</v>
      </c>
      <c r="E838" t="s">
        <v>97</v>
      </c>
      <c r="F838" t="s">
        <v>113</v>
      </c>
      <c r="G838">
        <v>2025</v>
      </c>
      <c r="H838">
        <v>8460.6033079999997</v>
      </c>
      <c r="I838">
        <v>2520662.239544</v>
      </c>
      <c r="J838">
        <v>75495.218404715604</v>
      </c>
      <c r="K838">
        <v>48103.350198838401</v>
      </c>
      <c r="L838">
        <v>9676</v>
      </c>
      <c r="M838" s="45">
        <f t="shared" si="27"/>
        <v>1215.3966920000003</v>
      </c>
    </row>
    <row r="839" spans="1:13" ht="15" x14ac:dyDescent="0.25">
      <c r="A839" s="45" t="str">
        <f t="shared" si="26"/>
        <v>B2 biodiversityPoland2030</v>
      </c>
      <c r="B839">
        <v>8</v>
      </c>
      <c r="C839" t="s">
        <v>2</v>
      </c>
      <c r="D839" t="s">
        <v>154</v>
      </c>
      <c r="E839" t="s">
        <v>97</v>
      </c>
      <c r="F839" t="s">
        <v>113</v>
      </c>
      <c r="G839">
        <v>2030</v>
      </c>
      <c r="H839">
        <v>8575.6031679999996</v>
      </c>
      <c r="I839">
        <v>2640216.9283960001</v>
      </c>
      <c r="J839">
        <v>77327.915183860896</v>
      </c>
      <c r="K839">
        <v>53416.978416691898</v>
      </c>
      <c r="L839">
        <v>9795</v>
      </c>
      <c r="M839" s="45">
        <f t="shared" si="27"/>
        <v>1219.3968320000004</v>
      </c>
    </row>
    <row r="840" spans="1:13" ht="15" x14ac:dyDescent="0.25">
      <c r="A840" s="45" t="str">
        <f t="shared" si="26"/>
        <v>B2 biodiversityPortugal2005</v>
      </c>
      <c r="B840">
        <v>8</v>
      </c>
      <c r="C840" t="s">
        <v>2</v>
      </c>
      <c r="D840" t="s">
        <v>155</v>
      </c>
      <c r="E840" t="s">
        <v>98</v>
      </c>
      <c r="F840" t="s">
        <v>115</v>
      </c>
      <c r="G840">
        <v>2005</v>
      </c>
      <c r="H840">
        <v>1714.366303</v>
      </c>
      <c r="I840">
        <v>205657.54540999999</v>
      </c>
      <c r="J840">
        <v>13282.381495527199</v>
      </c>
      <c r="K840">
        <v>2654.5759758743702</v>
      </c>
      <c r="L840">
        <v>3437</v>
      </c>
      <c r="M840" s="45">
        <f t="shared" si="27"/>
        <v>1722.633697</v>
      </c>
    </row>
    <row r="841" spans="1:13" ht="15" x14ac:dyDescent="0.25">
      <c r="A841" s="45" t="str">
        <f t="shared" si="26"/>
        <v>B2 biodiversityPortugal2010</v>
      </c>
      <c r="B841">
        <v>8</v>
      </c>
      <c r="C841" t="s">
        <v>2</v>
      </c>
      <c r="D841" t="s">
        <v>155</v>
      </c>
      <c r="E841" t="s">
        <v>98</v>
      </c>
      <c r="F841" t="s">
        <v>115</v>
      </c>
      <c r="G841">
        <v>2010</v>
      </c>
      <c r="H841">
        <v>1734.3663329999999</v>
      </c>
      <c r="I841">
        <v>259814.20996099999</v>
      </c>
      <c r="J841">
        <v>15028.462174693699</v>
      </c>
      <c r="K841">
        <v>4197.1297257705401</v>
      </c>
      <c r="L841">
        <v>3456</v>
      </c>
      <c r="M841" s="45">
        <f t="shared" si="27"/>
        <v>1721.6336670000001</v>
      </c>
    </row>
    <row r="842" spans="1:13" ht="15" x14ac:dyDescent="0.25">
      <c r="A842" s="45" t="str">
        <f t="shared" si="26"/>
        <v>B2 biodiversityPortugal2015</v>
      </c>
      <c r="B842">
        <v>8</v>
      </c>
      <c r="C842" t="s">
        <v>2</v>
      </c>
      <c r="D842" t="s">
        <v>155</v>
      </c>
      <c r="E842" t="s">
        <v>98</v>
      </c>
      <c r="F842" t="s">
        <v>115</v>
      </c>
      <c r="G842">
        <v>2015</v>
      </c>
      <c r="H842">
        <v>1754.3662409999999</v>
      </c>
      <c r="I842">
        <v>282518.43164099997</v>
      </c>
      <c r="J842">
        <v>13802.20784417</v>
      </c>
      <c r="K842">
        <v>9261.3630222957308</v>
      </c>
      <c r="L842">
        <v>3475</v>
      </c>
      <c r="M842" s="45">
        <f t="shared" si="27"/>
        <v>1720.6337590000001</v>
      </c>
    </row>
    <row r="843" spans="1:13" ht="15" x14ac:dyDescent="0.25">
      <c r="A843" s="45" t="str">
        <f t="shared" si="26"/>
        <v>B2 biodiversityPortugal2020</v>
      </c>
      <c r="B843">
        <v>8</v>
      </c>
      <c r="C843" t="s">
        <v>2</v>
      </c>
      <c r="D843" t="s">
        <v>155</v>
      </c>
      <c r="E843" t="s">
        <v>98</v>
      </c>
      <c r="F843" t="s">
        <v>115</v>
      </c>
      <c r="G843">
        <v>2020</v>
      </c>
      <c r="H843">
        <v>1774.3663019999999</v>
      </c>
      <c r="I843">
        <v>304469.980469</v>
      </c>
      <c r="J843">
        <v>13126.7966170573</v>
      </c>
      <c r="K843">
        <v>8736.4873088529002</v>
      </c>
      <c r="L843">
        <v>3494</v>
      </c>
      <c r="M843" s="45">
        <f t="shared" si="27"/>
        <v>1719.6336980000001</v>
      </c>
    </row>
    <row r="844" spans="1:13" ht="15" x14ac:dyDescent="0.25">
      <c r="A844" s="45" t="str">
        <f t="shared" si="26"/>
        <v>B2 biodiversityPortugal2025</v>
      </c>
      <c r="B844">
        <v>8</v>
      </c>
      <c r="C844" t="s">
        <v>2</v>
      </c>
      <c r="D844" t="s">
        <v>155</v>
      </c>
      <c r="E844" t="s">
        <v>98</v>
      </c>
      <c r="F844" t="s">
        <v>115</v>
      </c>
      <c r="G844">
        <v>2025</v>
      </c>
      <c r="H844">
        <v>1794.3665470000001</v>
      </c>
      <c r="I844">
        <v>327687.42871100002</v>
      </c>
      <c r="J844">
        <v>13122.824123471</v>
      </c>
      <c r="K844">
        <v>8479.3349997135792</v>
      </c>
      <c r="L844">
        <v>3513</v>
      </c>
      <c r="M844" s="45">
        <f t="shared" si="27"/>
        <v>1718.6334529999999</v>
      </c>
    </row>
    <row r="845" spans="1:13" ht="15" x14ac:dyDescent="0.25">
      <c r="A845" s="45" t="str">
        <f t="shared" si="26"/>
        <v>B2 biodiversityPortugal2030</v>
      </c>
      <c r="B845">
        <v>8</v>
      </c>
      <c r="C845" t="s">
        <v>2</v>
      </c>
      <c r="D845" t="s">
        <v>155</v>
      </c>
      <c r="E845" t="s">
        <v>98</v>
      </c>
      <c r="F845" t="s">
        <v>115</v>
      </c>
      <c r="G845">
        <v>2030</v>
      </c>
      <c r="H845">
        <v>1814.365967</v>
      </c>
      <c r="I845">
        <v>344885.03808600002</v>
      </c>
      <c r="J845">
        <v>12878.061475819901</v>
      </c>
      <c r="K845">
        <v>9438.5402170018606</v>
      </c>
      <c r="L845">
        <v>3532</v>
      </c>
      <c r="M845" s="45">
        <f t="shared" si="27"/>
        <v>1717.634033</v>
      </c>
    </row>
    <row r="846" spans="1:13" ht="15" x14ac:dyDescent="0.25">
      <c r="A846" s="45" t="str">
        <f t="shared" si="26"/>
        <v>B2 biodiversityRomania2005</v>
      </c>
      <c r="B846">
        <v>8</v>
      </c>
      <c r="C846" t="s">
        <v>2</v>
      </c>
      <c r="D846" t="s">
        <v>156</v>
      </c>
      <c r="E846" t="s">
        <v>100</v>
      </c>
      <c r="F846" t="s">
        <v>113</v>
      </c>
      <c r="G846">
        <v>2005</v>
      </c>
      <c r="H846">
        <v>5038.8794459999999</v>
      </c>
      <c r="I846">
        <v>1540628.4272479999</v>
      </c>
      <c r="J846">
        <v>39057.577516685596</v>
      </c>
      <c r="K846">
        <v>10206.2029620181</v>
      </c>
      <c r="L846">
        <v>6391</v>
      </c>
      <c r="M846" s="45">
        <f t="shared" si="27"/>
        <v>1352.1205540000001</v>
      </c>
    </row>
    <row r="847" spans="1:13" ht="15" x14ac:dyDescent="0.25">
      <c r="A847" s="45" t="str">
        <f t="shared" si="26"/>
        <v>B2 biodiversityRomania2010</v>
      </c>
      <c r="B847">
        <v>8</v>
      </c>
      <c r="C847" t="s">
        <v>2</v>
      </c>
      <c r="D847" t="s">
        <v>156</v>
      </c>
      <c r="E847" t="s">
        <v>100</v>
      </c>
      <c r="F847" t="s">
        <v>113</v>
      </c>
      <c r="G847">
        <v>2010</v>
      </c>
      <c r="H847">
        <v>5182.8791220000003</v>
      </c>
      <c r="I847">
        <v>1684864.1845730001</v>
      </c>
      <c r="J847">
        <v>40443.249287586499</v>
      </c>
      <c r="K847">
        <v>11596.0978873028</v>
      </c>
      <c r="L847">
        <v>6573</v>
      </c>
      <c r="M847" s="45">
        <f t="shared" si="27"/>
        <v>1390.1208779999997</v>
      </c>
    </row>
    <row r="848" spans="1:13" ht="15" x14ac:dyDescent="0.25">
      <c r="A848" s="45" t="str">
        <f t="shared" si="26"/>
        <v>B2 biodiversityRomania2015</v>
      </c>
      <c r="B848">
        <v>8</v>
      </c>
      <c r="C848" t="s">
        <v>2</v>
      </c>
      <c r="D848" t="s">
        <v>156</v>
      </c>
      <c r="E848" t="s">
        <v>100</v>
      </c>
      <c r="F848" t="s">
        <v>113</v>
      </c>
      <c r="G848">
        <v>2015</v>
      </c>
      <c r="H848">
        <v>5326.8795060000002</v>
      </c>
      <c r="I848">
        <v>1810870.733398</v>
      </c>
      <c r="J848">
        <v>42345.642318113903</v>
      </c>
      <c r="K848">
        <v>17144.331475909101</v>
      </c>
      <c r="L848">
        <v>6755</v>
      </c>
      <c r="M848" s="45">
        <f t="shared" si="27"/>
        <v>1428.1204939999998</v>
      </c>
    </row>
    <row r="849" spans="1:13" ht="15" x14ac:dyDescent="0.25">
      <c r="A849" s="45" t="str">
        <f t="shared" si="26"/>
        <v>B2 biodiversityRomania2020</v>
      </c>
      <c r="B849">
        <v>8</v>
      </c>
      <c r="C849" t="s">
        <v>2</v>
      </c>
      <c r="D849" t="s">
        <v>156</v>
      </c>
      <c r="E849" t="s">
        <v>100</v>
      </c>
      <c r="F849" t="s">
        <v>113</v>
      </c>
      <c r="G849">
        <v>2020</v>
      </c>
      <c r="H849">
        <v>5470.879535</v>
      </c>
      <c r="I849">
        <v>1935152.4482450001</v>
      </c>
      <c r="J849">
        <v>44731.265845847003</v>
      </c>
      <c r="K849">
        <v>19874.922309805599</v>
      </c>
      <c r="L849">
        <v>6937</v>
      </c>
      <c r="M849" s="45">
        <f t="shared" si="27"/>
        <v>1466.120465</v>
      </c>
    </row>
    <row r="850" spans="1:13" ht="15" x14ac:dyDescent="0.25">
      <c r="A850" s="45" t="str">
        <f t="shared" si="26"/>
        <v>B2 biodiversityRomania2025</v>
      </c>
      <c r="B850">
        <v>8</v>
      </c>
      <c r="C850" t="s">
        <v>2</v>
      </c>
      <c r="D850" t="s">
        <v>156</v>
      </c>
      <c r="E850" t="s">
        <v>100</v>
      </c>
      <c r="F850" t="s">
        <v>113</v>
      </c>
      <c r="G850">
        <v>2025</v>
      </c>
      <c r="H850">
        <v>5614.8795559999999</v>
      </c>
      <c r="I850">
        <v>2057124.279055</v>
      </c>
      <c r="J850">
        <v>46143.5891895073</v>
      </c>
      <c r="K850">
        <v>21749.223840714702</v>
      </c>
      <c r="L850">
        <v>7119</v>
      </c>
      <c r="M850" s="45">
        <f t="shared" si="27"/>
        <v>1504.1204440000001</v>
      </c>
    </row>
    <row r="851" spans="1:13" ht="15" x14ac:dyDescent="0.25">
      <c r="A851" s="45" t="str">
        <f t="shared" si="26"/>
        <v>B2 biodiversityRomania2030</v>
      </c>
      <c r="B851">
        <v>8</v>
      </c>
      <c r="C851" t="s">
        <v>2</v>
      </c>
      <c r="D851" t="s">
        <v>156</v>
      </c>
      <c r="E851" t="s">
        <v>100</v>
      </c>
      <c r="F851" t="s">
        <v>113</v>
      </c>
      <c r="G851">
        <v>2030</v>
      </c>
      <c r="H851">
        <v>5758.8794680000001</v>
      </c>
      <c r="I851">
        <v>2205987.2358400002</v>
      </c>
      <c r="J851">
        <v>45946.077094801003</v>
      </c>
      <c r="K851">
        <v>16173.4842464677</v>
      </c>
      <c r="L851">
        <v>7301</v>
      </c>
      <c r="M851" s="45">
        <f t="shared" si="27"/>
        <v>1542.1205319999999</v>
      </c>
    </row>
    <row r="852" spans="1:13" ht="15" x14ac:dyDescent="0.25">
      <c r="A852" s="45" t="str">
        <f t="shared" si="26"/>
        <v>B2 biodiversitySerbia2005</v>
      </c>
      <c r="B852">
        <v>8</v>
      </c>
      <c r="C852" t="s">
        <v>2</v>
      </c>
      <c r="D852" t="s">
        <v>157</v>
      </c>
      <c r="E852" t="s">
        <v>101</v>
      </c>
      <c r="F852" t="s">
        <v>111</v>
      </c>
      <c r="G852">
        <v>2005</v>
      </c>
      <c r="H852">
        <v>1457.3445939999999</v>
      </c>
      <c r="I852">
        <v>250730.46191499999</v>
      </c>
      <c r="J852">
        <v>0</v>
      </c>
      <c r="K852">
        <v>0</v>
      </c>
      <c r="L852">
        <v>1812.5</v>
      </c>
      <c r="M852" s="45">
        <f t="shared" si="27"/>
        <v>355.15540600000008</v>
      </c>
    </row>
    <row r="853" spans="1:13" ht="15" x14ac:dyDescent="0.25">
      <c r="A853" s="45" t="str">
        <f t="shared" si="26"/>
        <v>B2 biodiversitySerbia2010</v>
      </c>
      <c r="B853">
        <v>8</v>
      </c>
      <c r="C853" t="s">
        <v>2</v>
      </c>
      <c r="D853" t="s">
        <v>157</v>
      </c>
      <c r="E853" t="s">
        <v>101</v>
      </c>
      <c r="F853" t="s">
        <v>111</v>
      </c>
      <c r="G853">
        <v>2010</v>
      </c>
      <c r="H853">
        <v>1457.3445160000001</v>
      </c>
      <c r="I853">
        <v>257849.96484500001</v>
      </c>
      <c r="J853">
        <v>6051.9749385769101</v>
      </c>
      <c r="K853">
        <v>4628.0743067415697</v>
      </c>
      <c r="L853">
        <v>1803</v>
      </c>
      <c r="M853" s="45">
        <f t="shared" si="27"/>
        <v>345.65548399999989</v>
      </c>
    </row>
    <row r="854" spans="1:13" ht="15" x14ac:dyDescent="0.25">
      <c r="A854" s="45" t="str">
        <f t="shared" si="26"/>
        <v>B2 biodiversitySerbia2015</v>
      </c>
      <c r="B854">
        <v>8</v>
      </c>
      <c r="C854" t="s">
        <v>2</v>
      </c>
      <c r="D854" t="s">
        <v>157</v>
      </c>
      <c r="E854" t="s">
        <v>101</v>
      </c>
      <c r="F854" t="s">
        <v>111</v>
      </c>
      <c r="G854">
        <v>2015</v>
      </c>
      <c r="H854">
        <v>1457.344482</v>
      </c>
      <c r="I854">
        <v>265780.61035199999</v>
      </c>
      <c r="J854">
        <v>6567.65987209369</v>
      </c>
      <c r="K854">
        <v>4981.5305814531803</v>
      </c>
      <c r="L854">
        <v>1793.5</v>
      </c>
      <c r="M854" s="45">
        <f t="shared" si="27"/>
        <v>336.15551800000003</v>
      </c>
    </row>
    <row r="855" spans="1:13" ht="15" x14ac:dyDescent="0.25">
      <c r="A855" s="45" t="str">
        <f t="shared" si="26"/>
        <v>B2 biodiversitySerbia2020</v>
      </c>
      <c r="B855">
        <v>8</v>
      </c>
      <c r="C855" t="s">
        <v>2</v>
      </c>
      <c r="D855" t="s">
        <v>157</v>
      </c>
      <c r="E855" t="s">
        <v>101</v>
      </c>
      <c r="F855" t="s">
        <v>111</v>
      </c>
      <c r="G855">
        <v>2020</v>
      </c>
      <c r="H855">
        <v>1457.3444300000001</v>
      </c>
      <c r="I855">
        <v>280157.86621100002</v>
      </c>
      <c r="J855">
        <v>6952.4405965837896</v>
      </c>
      <c r="K855">
        <v>4076.9891991910099</v>
      </c>
      <c r="L855">
        <v>1784</v>
      </c>
      <c r="M855" s="45">
        <f t="shared" si="27"/>
        <v>326.6555699999999</v>
      </c>
    </row>
    <row r="856" spans="1:13" ht="15" x14ac:dyDescent="0.25">
      <c r="A856" s="45" t="str">
        <f t="shared" si="26"/>
        <v>B2 biodiversitySerbia2025</v>
      </c>
      <c r="B856">
        <v>8</v>
      </c>
      <c r="C856" t="s">
        <v>2</v>
      </c>
      <c r="D856" t="s">
        <v>157</v>
      </c>
      <c r="E856" t="s">
        <v>101</v>
      </c>
      <c r="F856" t="s">
        <v>111</v>
      </c>
      <c r="G856">
        <v>2025</v>
      </c>
      <c r="H856">
        <v>1457.3445180000001</v>
      </c>
      <c r="I856">
        <v>291595.55175899999</v>
      </c>
      <c r="J856">
        <v>6768.2459440559296</v>
      </c>
      <c r="K856">
        <v>4480.7085900124803</v>
      </c>
      <c r="L856">
        <v>1774.5</v>
      </c>
      <c r="M856" s="45">
        <f t="shared" si="27"/>
        <v>317.15548199999989</v>
      </c>
    </row>
    <row r="857" spans="1:13" ht="15" x14ac:dyDescent="0.25">
      <c r="A857" s="45" t="str">
        <f t="shared" si="26"/>
        <v>B2 biodiversitySerbia2030</v>
      </c>
      <c r="B857">
        <v>8</v>
      </c>
      <c r="C857" t="s">
        <v>2</v>
      </c>
      <c r="D857" t="s">
        <v>157</v>
      </c>
      <c r="E857" t="s">
        <v>101</v>
      </c>
      <c r="F857" t="s">
        <v>111</v>
      </c>
      <c r="G857">
        <v>2030</v>
      </c>
      <c r="H857">
        <v>1457.344413</v>
      </c>
      <c r="I857">
        <v>304875.293947</v>
      </c>
      <c r="J857">
        <v>6877.5567287572803</v>
      </c>
      <c r="K857">
        <v>4221.6082853932603</v>
      </c>
      <c r="L857">
        <v>1765</v>
      </c>
      <c r="M857" s="45">
        <f t="shared" si="27"/>
        <v>307.65558699999997</v>
      </c>
    </row>
    <row r="858" spans="1:13" ht="15" x14ac:dyDescent="0.25">
      <c r="A858" s="45" t="str">
        <f t="shared" si="26"/>
        <v>B2 biodiversitySweden2005</v>
      </c>
      <c r="B858">
        <v>8</v>
      </c>
      <c r="C858" t="s">
        <v>2</v>
      </c>
      <c r="D858" t="s">
        <v>158</v>
      </c>
      <c r="E858" t="s">
        <v>105</v>
      </c>
      <c r="F858" t="s">
        <v>114</v>
      </c>
      <c r="G858">
        <v>2005</v>
      </c>
      <c r="H858">
        <v>19600.984549000001</v>
      </c>
      <c r="I858">
        <v>2602363.52306</v>
      </c>
      <c r="J858">
        <v>0</v>
      </c>
      <c r="K858">
        <v>0</v>
      </c>
      <c r="L858">
        <v>28512</v>
      </c>
      <c r="M858" s="45">
        <f t="shared" si="27"/>
        <v>8911.0154509999993</v>
      </c>
    </row>
    <row r="859" spans="1:13" ht="15" x14ac:dyDescent="0.25">
      <c r="A859" s="45" t="str">
        <f t="shared" si="26"/>
        <v>B2 biodiversitySweden2010</v>
      </c>
      <c r="B859">
        <v>8</v>
      </c>
      <c r="C859" t="s">
        <v>2</v>
      </c>
      <c r="D859" t="s">
        <v>158</v>
      </c>
      <c r="E859" t="s">
        <v>105</v>
      </c>
      <c r="F859" t="s">
        <v>114</v>
      </c>
      <c r="G859">
        <v>2010</v>
      </c>
      <c r="H859">
        <v>19591.397466999999</v>
      </c>
      <c r="I859">
        <v>2671766.503457</v>
      </c>
      <c r="J859">
        <v>101374.10339820301</v>
      </c>
      <c r="K859">
        <v>87493.509505566995</v>
      </c>
      <c r="L859">
        <v>28605</v>
      </c>
      <c r="M859" s="45">
        <f t="shared" si="27"/>
        <v>9013.6025330000011</v>
      </c>
    </row>
    <row r="860" spans="1:13" ht="15" x14ac:dyDescent="0.25">
      <c r="A860" s="45" t="str">
        <f t="shared" si="26"/>
        <v>B2 biodiversitySweden2015</v>
      </c>
      <c r="B860">
        <v>8</v>
      </c>
      <c r="C860" t="s">
        <v>2</v>
      </c>
      <c r="D860" t="s">
        <v>158</v>
      </c>
      <c r="E860" t="s">
        <v>105</v>
      </c>
      <c r="F860" t="s">
        <v>114</v>
      </c>
      <c r="G860">
        <v>2015</v>
      </c>
      <c r="H860">
        <v>19581.622890999999</v>
      </c>
      <c r="I860">
        <v>2731088.497376</v>
      </c>
      <c r="J860">
        <v>106547.508779514</v>
      </c>
      <c r="K860">
        <v>94683.112104329906</v>
      </c>
      <c r="L860">
        <v>28698</v>
      </c>
      <c r="M860" s="45">
        <f t="shared" si="27"/>
        <v>9116.3771090000009</v>
      </c>
    </row>
    <row r="861" spans="1:13" ht="15" x14ac:dyDescent="0.25">
      <c r="A861" s="45" t="str">
        <f t="shared" si="26"/>
        <v>B2 biodiversitySweden2020</v>
      </c>
      <c r="B861">
        <v>8</v>
      </c>
      <c r="C861" t="s">
        <v>2</v>
      </c>
      <c r="D861" t="s">
        <v>158</v>
      </c>
      <c r="E861" t="s">
        <v>105</v>
      </c>
      <c r="F861" t="s">
        <v>114</v>
      </c>
      <c r="G861">
        <v>2020</v>
      </c>
      <c r="H861">
        <v>19570.104237</v>
      </c>
      <c r="I861">
        <v>2908248.8936879998</v>
      </c>
      <c r="J861">
        <v>115716.279856529</v>
      </c>
      <c r="K861">
        <v>80284.203248041202</v>
      </c>
      <c r="L861">
        <v>28791</v>
      </c>
      <c r="M861" s="45">
        <f t="shared" si="27"/>
        <v>9220.8957630000004</v>
      </c>
    </row>
    <row r="862" spans="1:13" ht="15" x14ac:dyDescent="0.25">
      <c r="A862" s="45" t="str">
        <f t="shared" si="26"/>
        <v>B2 biodiversitySweden2025</v>
      </c>
      <c r="B862">
        <v>8</v>
      </c>
      <c r="C862" t="s">
        <v>2</v>
      </c>
      <c r="D862" t="s">
        <v>158</v>
      </c>
      <c r="E862" t="s">
        <v>105</v>
      </c>
      <c r="F862" t="s">
        <v>114</v>
      </c>
      <c r="G862">
        <v>2025</v>
      </c>
      <c r="H862">
        <v>19556.754907999999</v>
      </c>
      <c r="I862">
        <v>3178623.8282329999</v>
      </c>
      <c r="J862">
        <v>125322.98992855501</v>
      </c>
      <c r="K862">
        <v>71248.004334433004</v>
      </c>
      <c r="L862">
        <v>28884</v>
      </c>
      <c r="M862" s="45">
        <f t="shared" si="27"/>
        <v>9327.245092000001</v>
      </c>
    </row>
    <row r="863" spans="1:13" ht="15" x14ac:dyDescent="0.25">
      <c r="A863" s="45" t="str">
        <f t="shared" si="26"/>
        <v>B2 biodiversitySweden2030</v>
      </c>
      <c r="B863">
        <v>8</v>
      </c>
      <c r="C863" t="s">
        <v>2</v>
      </c>
      <c r="D863" t="s">
        <v>158</v>
      </c>
      <c r="E863" t="s">
        <v>105</v>
      </c>
      <c r="F863" t="s">
        <v>114</v>
      </c>
      <c r="G863">
        <v>2030</v>
      </c>
      <c r="H863">
        <v>19540.452517999998</v>
      </c>
      <c r="I863">
        <v>3480396.0515430002</v>
      </c>
      <c r="J863">
        <v>134772.12615830099</v>
      </c>
      <c r="K863">
        <v>74417.684226185607</v>
      </c>
      <c r="L863">
        <v>28977</v>
      </c>
      <c r="M863" s="45">
        <f t="shared" si="27"/>
        <v>9436.5474820000018</v>
      </c>
    </row>
    <row r="864" spans="1:13" ht="15" x14ac:dyDescent="0.25">
      <c r="A864" s="45" t="str">
        <f t="shared" si="26"/>
        <v>B2 biodiversitySlovenia2005</v>
      </c>
      <c r="B864">
        <v>8</v>
      </c>
      <c r="C864" t="s">
        <v>2</v>
      </c>
      <c r="D864" t="s">
        <v>159</v>
      </c>
      <c r="E864" t="s">
        <v>103</v>
      </c>
      <c r="F864" t="s">
        <v>111</v>
      </c>
      <c r="G864">
        <v>2005</v>
      </c>
      <c r="H864">
        <v>1109.2573090000001</v>
      </c>
      <c r="I864">
        <v>361504.476563</v>
      </c>
      <c r="J864">
        <v>7128.1482880375297</v>
      </c>
      <c r="K864">
        <v>3002.1296136363599</v>
      </c>
      <c r="L864">
        <v>1243</v>
      </c>
      <c r="M864" s="45">
        <f t="shared" si="27"/>
        <v>133.74269099999992</v>
      </c>
    </row>
    <row r="865" spans="1:13" ht="15" x14ac:dyDescent="0.25">
      <c r="A865" s="45" t="str">
        <f t="shared" si="26"/>
        <v>B2 biodiversitySlovenia2010</v>
      </c>
      <c r="B865">
        <v>8</v>
      </c>
      <c r="C865" t="s">
        <v>2</v>
      </c>
      <c r="D865" t="s">
        <v>159</v>
      </c>
      <c r="E865" t="s">
        <v>103</v>
      </c>
      <c r="F865" t="s">
        <v>111</v>
      </c>
      <c r="G865">
        <v>2010</v>
      </c>
      <c r="H865">
        <v>1118.257828</v>
      </c>
      <c r="I865">
        <v>376105.62109500001</v>
      </c>
      <c r="J865">
        <v>7410.1542554514899</v>
      </c>
      <c r="K865">
        <v>4489.9252184090901</v>
      </c>
      <c r="L865">
        <v>1253</v>
      </c>
      <c r="M865" s="45">
        <f t="shared" si="27"/>
        <v>134.74217199999998</v>
      </c>
    </row>
    <row r="866" spans="1:13" ht="15" x14ac:dyDescent="0.25">
      <c r="A866" s="45" t="str">
        <f t="shared" si="26"/>
        <v>B2 biodiversitySlovenia2015</v>
      </c>
      <c r="B866">
        <v>8</v>
      </c>
      <c r="C866" t="s">
        <v>2</v>
      </c>
      <c r="D866" t="s">
        <v>159</v>
      </c>
      <c r="E866" t="s">
        <v>103</v>
      </c>
      <c r="F866" t="s">
        <v>111</v>
      </c>
      <c r="G866">
        <v>2015</v>
      </c>
      <c r="H866">
        <v>1127.257447</v>
      </c>
      <c r="I866">
        <v>388251.683594</v>
      </c>
      <c r="J866">
        <v>7803.7708945348804</v>
      </c>
      <c r="K866">
        <v>5374.5582438636402</v>
      </c>
      <c r="L866">
        <v>1263</v>
      </c>
      <c r="M866" s="45">
        <f t="shared" si="27"/>
        <v>135.74255300000004</v>
      </c>
    </row>
    <row r="867" spans="1:13" ht="15" x14ac:dyDescent="0.25">
      <c r="A867" s="45" t="str">
        <f t="shared" si="26"/>
        <v>B2 biodiversitySlovenia2020</v>
      </c>
      <c r="B867">
        <v>8</v>
      </c>
      <c r="C867" t="s">
        <v>2</v>
      </c>
      <c r="D867" t="s">
        <v>159</v>
      </c>
      <c r="E867" t="s">
        <v>103</v>
      </c>
      <c r="F867" t="s">
        <v>111</v>
      </c>
      <c r="G867">
        <v>2020</v>
      </c>
      <c r="H867">
        <v>1136.2578269999999</v>
      </c>
      <c r="I867">
        <v>400557.50390700001</v>
      </c>
      <c r="J867">
        <v>8360.1282059882396</v>
      </c>
      <c r="K867">
        <v>5898.9643168181801</v>
      </c>
      <c r="L867">
        <v>1273</v>
      </c>
      <c r="M867" s="45">
        <f t="shared" si="27"/>
        <v>136.74217300000009</v>
      </c>
    </row>
    <row r="868" spans="1:13" ht="15" x14ac:dyDescent="0.25">
      <c r="A868" s="45" t="str">
        <f t="shared" si="26"/>
        <v>B2 biodiversitySlovenia2025</v>
      </c>
      <c r="B868">
        <v>8</v>
      </c>
      <c r="C868" t="s">
        <v>2</v>
      </c>
      <c r="D868" t="s">
        <v>159</v>
      </c>
      <c r="E868" t="s">
        <v>103</v>
      </c>
      <c r="F868" t="s">
        <v>111</v>
      </c>
      <c r="G868">
        <v>2025</v>
      </c>
      <c r="H868">
        <v>1145.2575690000001</v>
      </c>
      <c r="I868">
        <v>410677.042969</v>
      </c>
      <c r="J868">
        <v>8760.6564504990492</v>
      </c>
      <c r="K868">
        <v>6736.7487127272698</v>
      </c>
      <c r="L868">
        <v>1283</v>
      </c>
      <c r="M868" s="45">
        <f t="shared" si="27"/>
        <v>137.7424309999999</v>
      </c>
    </row>
    <row r="869" spans="1:13" ht="15" x14ac:dyDescent="0.25">
      <c r="A869" s="45" t="str">
        <f t="shared" si="26"/>
        <v>B2 biodiversitySlovenia2030</v>
      </c>
      <c r="B869">
        <v>8</v>
      </c>
      <c r="C869" t="s">
        <v>2</v>
      </c>
      <c r="D869" t="s">
        <v>159</v>
      </c>
      <c r="E869" t="s">
        <v>103</v>
      </c>
      <c r="F869" t="s">
        <v>111</v>
      </c>
      <c r="G869">
        <v>2030</v>
      </c>
      <c r="H869">
        <v>1154.257615</v>
      </c>
      <c r="I869">
        <v>414417.12109500001</v>
      </c>
      <c r="J869">
        <v>9088.9221160712805</v>
      </c>
      <c r="K869">
        <v>8340.9062054545502</v>
      </c>
      <c r="L869">
        <v>1293</v>
      </c>
      <c r="M869" s="45">
        <f t="shared" si="27"/>
        <v>138.74238500000001</v>
      </c>
    </row>
    <row r="870" spans="1:13" ht="15" x14ac:dyDescent="0.25">
      <c r="A870" s="45" t="str">
        <f t="shared" si="26"/>
        <v>B2 biodiversitySlovakia2005</v>
      </c>
      <c r="B870">
        <v>8</v>
      </c>
      <c r="C870" t="s">
        <v>2</v>
      </c>
      <c r="D870" t="s">
        <v>160</v>
      </c>
      <c r="E870" t="s">
        <v>102</v>
      </c>
      <c r="F870" t="s">
        <v>113</v>
      </c>
      <c r="G870">
        <v>2005</v>
      </c>
      <c r="H870">
        <v>1672.172943</v>
      </c>
      <c r="I870">
        <v>416661.97876199998</v>
      </c>
      <c r="J870">
        <v>11483.657213340401</v>
      </c>
      <c r="K870">
        <v>5661.0466123804499</v>
      </c>
      <c r="L870">
        <v>1931.6</v>
      </c>
      <c r="M870" s="45">
        <f t="shared" si="27"/>
        <v>259.42705699999988</v>
      </c>
    </row>
    <row r="871" spans="1:13" ht="15" x14ac:dyDescent="0.25">
      <c r="A871" s="45" t="str">
        <f t="shared" si="26"/>
        <v>B2 biodiversitySlovakia2010</v>
      </c>
      <c r="B871">
        <v>8</v>
      </c>
      <c r="C871" t="s">
        <v>2</v>
      </c>
      <c r="D871" t="s">
        <v>160</v>
      </c>
      <c r="E871" t="s">
        <v>102</v>
      </c>
      <c r="F871" t="s">
        <v>113</v>
      </c>
      <c r="G871">
        <v>2010</v>
      </c>
      <c r="H871">
        <v>1664.4763829999999</v>
      </c>
      <c r="I871">
        <v>443461.16699499998</v>
      </c>
      <c r="J871">
        <v>11878.7284890182</v>
      </c>
      <c r="K871">
        <v>6518.8911543706099</v>
      </c>
      <c r="L871">
        <v>1941.8</v>
      </c>
      <c r="M871" s="45">
        <f t="shared" si="27"/>
        <v>277.32361700000001</v>
      </c>
    </row>
    <row r="872" spans="1:13" ht="15" x14ac:dyDescent="0.25">
      <c r="A872" s="45" t="str">
        <f t="shared" si="26"/>
        <v>B2 biodiversitySlovakia2015</v>
      </c>
      <c r="B872">
        <v>8</v>
      </c>
      <c r="C872" t="s">
        <v>2</v>
      </c>
      <c r="D872" t="s">
        <v>160</v>
      </c>
      <c r="E872" t="s">
        <v>102</v>
      </c>
      <c r="F872" t="s">
        <v>113</v>
      </c>
      <c r="G872">
        <v>2015</v>
      </c>
      <c r="H872">
        <v>1657.082228</v>
      </c>
      <c r="I872">
        <v>459975.94384600001</v>
      </c>
      <c r="J872">
        <v>11794.741363707</v>
      </c>
      <c r="K872">
        <v>8491.7865524050594</v>
      </c>
      <c r="L872">
        <v>1952</v>
      </c>
      <c r="M872" s="45">
        <f t="shared" si="27"/>
        <v>294.91777200000001</v>
      </c>
    </row>
    <row r="873" spans="1:13" ht="15" x14ac:dyDescent="0.25">
      <c r="A873" s="45" t="str">
        <f t="shared" si="26"/>
        <v>B2 biodiversitySlovakia2020</v>
      </c>
      <c r="B873">
        <v>8</v>
      </c>
      <c r="C873" t="s">
        <v>2</v>
      </c>
      <c r="D873" t="s">
        <v>160</v>
      </c>
      <c r="E873" t="s">
        <v>102</v>
      </c>
      <c r="F873" t="s">
        <v>113</v>
      </c>
      <c r="G873">
        <v>2020</v>
      </c>
      <c r="H873">
        <v>1649.783093</v>
      </c>
      <c r="I873">
        <v>474551.399416</v>
      </c>
      <c r="J873">
        <v>12147.6548142105</v>
      </c>
      <c r="K873">
        <v>9232.5640646835509</v>
      </c>
      <c r="L873">
        <v>1962.2</v>
      </c>
      <c r="M873" s="45">
        <f t="shared" si="27"/>
        <v>312.41690700000004</v>
      </c>
    </row>
    <row r="874" spans="1:13" ht="15" x14ac:dyDescent="0.25">
      <c r="A874" s="45" t="str">
        <f t="shared" si="26"/>
        <v>B2 biodiversitySlovakia2025</v>
      </c>
      <c r="B874">
        <v>8</v>
      </c>
      <c r="C874" t="s">
        <v>2</v>
      </c>
      <c r="D874" t="s">
        <v>160</v>
      </c>
      <c r="E874" t="s">
        <v>102</v>
      </c>
      <c r="F874" t="s">
        <v>113</v>
      </c>
      <c r="G874">
        <v>2025</v>
      </c>
      <c r="H874">
        <v>1642.509908</v>
      </c>
      <c r="I874">
        <v>488834.29150499997</v>
      </c>
      <c r="J874">
        <v>12991.8228854273</v>
      </c>
      <c r="K874">
        <v>10135.244933038</v>
      </c>
      <c r="L874">
        <v>1972.4</v>
      </c>
      <c r="M874" s="45">
        <f t="shared" si="27"/>
        <v>329.8900920000001</v>
      </c>
    </row>
    <row r="875" spans="1:13" ht="15" x14ac:dyDescent="0.25">
      <c r="A875" s="45" t="str">
        <f t="shared" si="26"/>
        <v>B2 biodiversitySlovakia2030</v>
      </c>
      <c r="B875">
        <v>8</v>
      </c>
      <c r="C875" t="s">
        <v>2</v>
      </c>
      <c r="D875" t="s">
        <v>160</v>
      </c>
      <c r="E875" t="s">
        <v>102</v>
      </c>
      <c r="F875" t="s">
        <v>113</v>
      </c>
      <c r="G875">
        <v>2030</v>
      </c>
      <c r="H875">
        <v>1634.7612469999999</v>
      </c>
      <c r="I875">
        <v>497631.48926</v>
      </c>
      <c r="J875">
        <v>12914.163506798899</v>
      </c>
      <c r="K875">
        <v>11154.7242375105</v>
      </c>
      <c r="L875">
        <v>1982.6</v>
      </c>
      <c r="M875" s="45">
        <f t="shared" si="27"/>
        <v>347.838753</v>
      </c>
    </row>
    <row r="876" spans="1:13" ht="15" x14ac:dyDescent="0.25">
      <c r="A876" s="45" t="str">
        <f t="shared" si="26"/>
        <v>B2 biodiversityTurkey2005</v>
      </c>
      <c r="B876">
        <v>8</v>
      </c>
      <c r="C876" t="s">
        <v>2</v>
      </c>
      <c r="D876" t="s">
        <v>161</v>
      </c>
      <c r="E876" t="s">
        <v>108</v>
      </c>
      <c r="F876" t="s">
        <v>111</v>
      </c>
      <c r="G876">
        <v>2005</v>
      </c>
      <c r="H876">
        <v>8232.1551039999995</v>
      </c>
      <c r="I876">
        <v>1037601.48084</v>
      </c>
      <c r="J876">
        <v>20042.084587013502</v>
      </c>
      <c r="K876">
        <v>17935.654767652799</v>
      </c>
      <c r="L876">
        <v>10175</v>
      </c>
      <c r="M876" s="45">
        <f t="shared" si="27"/>
        <v>1942.8448960000005</v>
      </c>
    </row>
    <row r="877" spans="1:13" ht="15" x14ac:dyDescent="0.25">
      <c r="A877" s="45" t="str">
        <f t="shared" si="26"/>
        <v>B2 biodiversityTurkey2010</v>
      </c>
      <c r="B877">
        <v>8</v>
      </c>
      <c r="C877" t="s">
        <v>2</v>
      </c>
      <c r="D877" t="s">
        <v>161</v>
      </c>
      <c r="E877" t="s">
        <v>108</v>
      </c>
      <c r="F877" t="s">
        <v>111</v>
      </c>
      <c r="G877">
        <v>2010</v>
      </c>
      <c r="H877">
        <v>8249.1551639999998</v>
      </c>
      <c r="I877">
        <v>1054339.643901</v>
      </c>
      <c r="J877">
        <v>19106.9262656676</v>
      </c>
      <c r="K877">
        <v>15759.2931554028</v>
      </c>
      <c r="L877">
        <v>10298</v>
      </c>
      <c r="M877" s="45">
        <f t="shared" si="27"/>
        <v>2048.8448360000002</v>
      </c>
    </row>
    <row r="878" spans="1:13" ht="15" x14ac:dyDescent="0.25">
      <c r="A878" s="45" t="str">
        <f t="shared" si="26"/>
        <v>B2 biodiversityTurkey2015</v>
      </c>
      <c r="B878">
        <v>8</v>
      </c>
      <c r="C878" t="s">
        <v>2</v>
      </c>
      <c r="D878" t="s">
        <v>161</v>
      </c>
      <c r="E878" t="s">
        <v>108</v>
      </c>
      <c r="F878" t="s">
        <v>111</v>
      </c>
      <c r="G878">
        <v>2015</v>
      </c>
      <c r="H878">
        <v>8266.1545760000008</v>
      </c>
      <c r="I878">
        <v>1056826.1651310001</v>
      </c>
      <c r="J878">
        <v>18208.1760370843</v>
      </c>
      <c r="K878">
        <v>17710.871422361099</v>
      </c>
      <c r="L878">
        <v>10421</v>
      </c>
      <c r="M878" s="45">
        <f t="shared" si="27"/>
        <v>2154.8454239999992</v>
      </c>
    </row>
    <row r="879" spans="1:13" ht="15" x14ac:dyDescent="0.25">
      <c r="A879" s="45" t="str">
        <f t="shared" si="26"/>
        <v>B2 biodiversityTurkey2020</v>
      </c>
      <c r="B879">
        <v>8</v>
      </c>
      <c r="C879" t="s">
        <v>2</v>
      </c>
      <c r="D879" t="s">
        <v>161</v>
      </c>
      <c r="E879" t="s">
        <v>108</v>
      </c>
      <c r="F879" t="s">
        <v>111</v>
      </c>
      <c r="G879">
        <v>2020</v>
      </c>
      <c r="H879">
        <v>8283.1547580000006</v>
      </c>
      <c r="I879">
        <v>1058494.941878</v>
      </c>
      <c r="J879">
        <v>18206.022048167299</v>
      </c>
      <c r="K879">
        <v>17872.2658774306</v>
      </c>
      <c r="L879">
        <v>10544</v>
      </c>
      <c r="M879" s="45">
        <f t="shared" si="27"/>
        <v>2260.8452419999994</v>
      </c>
    </row>
    <row r="880" spans="1:13" ht="15" x14ac:dyDescent="0.25">
      <c r="A880" s="45" t="str">
        <f t="shared" si="26"/>
        <v>B2 biodiversityTurkey2025</v>
      </c>
      <c r="B880">
        <v>8</v>
      </c>
      <c r="C880" t="s">
        <v>2</v>
      </c>
      <c r="D880" t="s">
        <v>161</v>
      </c>
      <c r="E880" t="s">
        <v>108</v>
      </c>
      <c r="F880" t="s">
        <v>111</v>
      </c>
      <c r="G880">
        <v>2025</v>
      </c>
      <c r="H880">
        <v>8300.1546839999992</v>
      </c>
      <c r="I880">
        <v>1055873.891418</v>
      </c>
      <c r="J880">
        <v>17735.282583390999</v>
      </c>
      <c r="K880">
        <v>18259.4924005139</v>
      </c>
      <c r="L880">
        <v>10667</v>
      </c>
      <c r="M880" s="45">
        <f t="shared" si="27"/>
        <v>2366.8453160000008</v>
      </c>
    </row>
    <row r="881" spans="1:13" ht="15" x14ac:dyDescent="0.25">
      <c r="A881" s="45" t="str">
        <f t="shared" si="26"/>
        <v>B2 biodiversityTurkey2030</v>
      </c>
      <c r="B881">
        <v>8</v>
      </c>
      <c r="C881" t="s">
        <v>2</v>
      </c>
      <c r="D881" t="s">
        <v>161</v>
      </c>
      <c r="E881" t="s">
        <v>108</v>
      </c>
      <c r="F881" t="s">
        <v>111</v>
      </c>
      <c r="G881">
        <v>2030</v>
      </c>
      <c r="H881">
        <v>8317.1550279999901</v>
      </c>
      <c r="I881">
        <v>1055010.2202020001</v>
      </c>
      <c r="J881">
        <v>17940.320847152401</v>
      </c>
      <c r="K881">
        <v>18113.055561888901</v>
      </c>
      <c r="L881">
        <v>10790</v>
      </c>
      <c r="M881" s="45">
        <f t="shared" si="27"/>
        <v>2472.8449720000099</v>
      </c>
    </row>
    <row r="882" spans="1:13" ht="15" x14ac:dyDescent="0.25">
      <c r="A882" s="45" t="str">
        <f t="shared" si="26"/>
        <v>B2 biodiversityUkraine2005</v>
      </c>
      <c r="B882">
        <v>8</v>
      </c>
      <c r="C882" t="s">
        <v>2</v>
      </c>
      <c r="D882" t="s">
        <v>162</v>
      </c>
      <c r="E882" t="s">
        <v>109</v>
      </c>
      <c r="F882" t="s">
        <v>113</v>
      </c>
      <c r="G882">
        <v>2005</v>
      </c>
      <c r="H882">
        <v>5672.8502319999998</v>
      </c>
      <c r="I882">
        <v>1401959.1679219999</v>
      </c>
      <c r="J882">
        <v>30591.188112104701</v>
      </c>
      <c r="K882">
        <v>16125.8907662733</v>
      </c>
      <c r="L882">
        <v>9575</v>
      </c>
      <c r="M882" s="45">
        <f t="shared" si="27"/>
        <v>3902.1497680000002</v>
      </c>
    </row>
    <row r="883" spans="1:13" ht="15" x14ac:dyDescent="0.25">
      <c r="A883" s="45" t="str">
        <f t="shared" si="26"/>
        <v>B2 biodiversityUkraine2010</v>
      </c>
      <c r="B883">
        <v>8</v>
      </c>
      <c r="C883" t="s">
        <v>2</v>
      </c>
      <c r="D883" t="s">
        <v>162</v>
      </c>
      <c r="E883" t="s">
        <v>109</v>
      </c>
      <c r="F883" t="s">
        <v>113</v>
      </c>
      <c r="G883">
        <v>2010</v>
      </c>
      <c r="H883">
        <v>5636.7505270000001</v>
      </c>
      <c r="I883">
        <v>1449254.0132780001</v>
      </c>
      <c r="J883">
        <v>30702.059492781202</v>
      </c>
      <c r="K883">
        <v>21243.089573504902</v>
      </c>
      <c r="L883">
        <v>9705</v>
      </c>
      <c r="M883" s="45">
        <f t="shared" si="27"/>
        <v>4068.2494729999999</v>
      </c>
    </row>
    <row r="884" spans="1:13" ht="15" x14ac:dyDescent="0.25">
      <c r="A884" s="45" t="str">
        <f t="shared" si="26"/>
        <v>B2 biodiversityUkraine2015</v>
      </c>
      <c r="B884">
        <v>8</v>
      </c>
      <c r="C884" t="s">
        <v>2</v>
      </c>
      <c r="D884" t="s">
        <v>162</v>
      </c>
      <c r="E884" t="s">
        <v>109</v>
      </c>
      <c r="F884" t="s">
        <v>113</v>
      </c>
      <c r="G884">
        <v>2015</v>
      </c>
      <c r="H884">
        <v>5600.1429879999996</v>
      </c>
      <c r="I884">
        <v>1483698.2465820001</v>
      </c>
      <c r="J884">
        <v>29970.741284466501</v>
      </c>
      <c r="K884">
        <v>23081.893813050399</v>
      </c>
      <c r="L884">
        <v>9835</v>
      </c>
      <c r="M884" s="45">
        <f t="shared" si="27"/>
        <v>4234.8570120000004</v>
      </c>
    </row>
    <row r="885" spans="1:13" ht="15" x14ac:dyDescent="0.25">
      <c r="A885" s="45" t="str">
        <f t="shared" si="26"/>
        <v>B2 biodiversityUkraine2020</v>
      </c>
      <c r="B885">
        <v>8</v>
      </c>
      <c r="C885" t="s">
        <v>2</v>
      </c>
      <c r="D885" t="s">
        <v>162</v>
      </c>
      <c r="E885" t="s">
        <v>109</v>
      </c>
      <c r="F885" t="s">
        <v>113</v>
      </c>
      <c r="G885">
        <v>2020</v>
      </c>
      <c r="H885">
        <v>5563.49719</v>
      </c>
      <c r="I885">
        <v>1516465.190554</v>
      </c>
      <c r="J885">
        <v>30304.738589869801</v>
      </c>
      <c r="K885">
        <v>23751.349272790299</v>
      </c>
      <c r="L885">
        <v>9965</v>
      </c>
      <c r="M885" s="45">
        <f t="shared" si="27"/>
        <v>4401.50281</v>
      </c>
    </row>
    <row r="886" spans="1:13" ht="15" x14ac:dyDescent="0.25">
      <c r="A886" s="45" t="str">
        <f t="shared" si="26"/>
        <v>B2 biodiversityUkraine2025</v>
      </c>
      <c r="B886">
        <v>8</v>
      </c>
      <c r="C886" t="s">
        <v>2</v>
      </c>
      <c r="D886" t="s">
        <v>162</v>
      </c>
      <c r="E886" t="s">
        <v>109</v>
      </c>
      <c r="F886" t="s">
        <v>113</v>
      </c>
      <c r="G886">
        <v>2025</v>
      </c>
      <c r="H886">
        <v>5527.5654599999998</v>
      </c>
      <c r="I886">
        <v>1548227.1839610001</v>
      </c>
      <c r="J886">
        <v>30238.626302257599</v>
      </c>
      <c r="K886">
        <v>23886.227706736001</v>
      </c>
      <c r="L886">
        <v>10095</v>
      </c>
      <c r="M886" s="45">
        <f t="shared" si="27"/>
        <v>4567.4345400000002</v>
      </c>
    </row>
    <row r="887" spans="1:13" ht="15" x14ac:dyDescent="0.25">
      <c r="A887" s="45" t="str">
        <f t="shared" si="26"/>
        <v>B2 biodiversityUkraine2030</v>
      </c>
      <c r="B887">
        <v>8</v>
      </c>
      <c r="C887" t="s">
        <v>2</v>
      </c>
      <c r="D887" t="s">
        <v>162</v>
      </c>
      <c r="E887" t="s">
        <v>109</v>
      </c>
      <c r="F887" t="s">
        <v>113</v>
      </c>
      <c r="G887">
        <v>2030</v>
      </c>
      <c r="H887">
        <v>5492.5690519999998</v>
      </c>
      <c r="I887">
        <v>1580325.21863</v>
      </c>
      <c r="J887">
        <v>29891.754855844101</v>
      </c>
      <c r="K887">
        <v>23472.148130816</v>
      </c>
      <c r="L887">
        <v>10225</v>
      </c>
      <c r="M887" s="45">
        <f t="shared" si="27"/>
        <v>4732.4309480000002</v>
      </c>
    </row>
    <row r="888" spans="1:13" ht="15" x14ac:dyDescent="0.25">
      <c r="A888" s="45" t="str">
        <f t="shared" si="26"/>
        <v>B2 biodiversityUnited Kingdom2005</v>
      </c>
      <c r="B888">
        <v>8</v>
      </c>
      <c r="C888" t="s">
        <v>2</v>
      </c>
      <c r="D888" t="s">
        <v>163</v>
      </c>
      <c r="E888" t="s">
        <v>110</v>
      </c>
      <c r="F888" t="s">
        <v>112</v>
      </c>
      <c r="G888">
        <v>2005</v>
      </c>
      <c r="H888">
        <v>2263.4196350000002</v>
      </c>
      <c r="I888">
        <v>416592.26114100002</v>
      </c>
      <c r="J888">
        <v>18294.6510753726</v>
      </c>
      <c r="K888">
        <v>4970.8470125333297</v>
      </c>
      <c r="L888">
        <v>2845</v>
      </c>
      <c r="M888" s="45">
        <f t="shared" si="27"/>
        <v>581.5803649999998</v>
      </c>
    </row>
    <row r="889" spans="1:13" ht="15" x14ac:dyDescent="0.25">
      <c r="A889" s="45" t="str">
        <f t="shared" si="26"/>
        <v>B2 biodiversityUnited Kingdom2010</v>
      </c>
      <c r="B889">
        <v>8</v>
      </c>
      <c r="C889" t="s">
        <v>2</v>
      </c>
      <c r="D889" t="s">
        <v>163</v>
      </c>
      <c r="E889" t="s">
        <v>110</v>
      </c>
      <c r="F889" t="s">
        <v>112</v>
      </c>
      <c r="G889">
        <v>2010</v>
      </c>
      <c r="H889">
        <v>2299.4195639999998</v>
      </c>
      <c r="I889">
        <v>485696.34052500001</v>
      </c>
      <c r="J889">
        <v>19755.369911750498</v>
      </c>
      <c r="K889">
        <v>5934.5542415090904</v>
      </c>
      <c r="L889">
        <v>2881</v>
      </c>
      <c r="M889" s="45">
        <f t="shared" si="27"/>
        <v>581.58043600000019</v>
      </c>
    </row>
    <row r="890" spans="1:13" ht="15" x14ac:dyDescent="0.25">
      <c r="A890" s="45" t="str">
        <f t="shared" si="26"/>
        <v>B2 biodiversityUnited Kingdom2015</v>
      </c>
      <c r="B890">
        <v>8</v>
      </c>
      <c r="C890" t="s">
        <v>2</v>
      </c>
      <c r="D890" t="s">
        <v>163</v>
      </c>
      <c r="E890" t="s">
        <v>110</v>
      </c>
      <c r="F890" t="s">
        <v>112</v>
      </c>
      <c r="G890">
        <v>2015</v>
      </c>
      <c r="H890">
        <v>2335.419551</v>
      </c>
      <c r="I890">
        <v>549166.09631199995</v>
      </c>
      <c r="J890">
        <v>21158.651739646099</v>
      </c>
      <c r="K890">
        <v>8464.7008190757606</v>
      </c>
      <c r="L890">
        <v>2917</v>
      </c>
      <c r="M890" s="45">
        <f t="shared" si="27"/>
        <v>581.58044900000004</v>
      </c>
    </row>
    <row r="891" spans="1:13" ht="15" x14ac:dyDescent="0.25">
      <c r="A891" s="45" t="str">
        <f t="shared" si="26"/>
        <v>B2 biodiversityUnited Kingdom2020</v>
      </c>
      <c r="B891">
        <v>8</v>
      </c>
      <c r="C891" t="s">
        <v>2</v>
      </c>
      <c r="D891" t="s">
        <v>163</v>
      </c>
      <c r="E891" t="s">
        <v>110</v>
      </c>
      <c r="F891" t="s">
        <v>112</v>
      </c>
      <c r="G891">
        <v>2020</v>
      </c>
      <c r="H891">
        <v>2371.419441</v>
      </c>
      <c r="I891">
        <v>602175.85250799998</v>
      </c>
      <c r="J891">
        <v>21904.492364611498</v>
      </c>
      <c r="K891">
        <v>11302.5412052909</v>
      </c>
      <c r="L891">
        <v>2953</v>
      </c>
      <c r="M891" s="45">
        <f t="shared" si="27"/>
        <v>581.58055899999999</v>
      </c>
    </row>
    <row r="892" spans="1:13" ht="15" x14ac:dyDescent="0.25">
      <c r="A892" s="45" t="str">
        <f t="shared" si="26"/>
        <v>B2 biodiversityUnited Kingdom2025</v>
      </c>
      <c r="B892">
        <v>8</v>
      </c>
      <c r="C892" t="s">
        <v>2</v>
      </c>
      <c r="D892" t="s">
        <v>163</v>
      </c>
      <c r="E892" t="s">
        <v>110</v>
      </c>
      <c r="F892" t="s">
        <v>112</v>
      </c>
      <c r="G892">
        <v>2025</v>
      </c>
      <c r="H892">
        <v>2407.4194900000002</v>
      </c>
      <c r="I892">
        <v>644729.07750100002</v>
      </c>
      <c r="J892">
        <v>21993.965955347201</v>
      </c>
      <c r="K892">
        <v>13483.3207626576</v>
      </c>
      <c r="L892">
        <v>2989</v>
      </c>
      <c r="M892" s="45">
        <f t="shared" si="27"/>
        <v>581.58050999999978</v>
      </c>
    </row>
    <row r="893" spans="1:13" ht="15" x14ac:dyDescent="0.25">
      <c r="A893" s="45" t="str">
        <f t="shared" si="26"/>
        <v>B2 biodiversityUnited Kingdom2030</v>
      </c>
      <c r="B893">
        <v>8</v>
      </c>
      <c r="C893" t="s">
        <v>2</v>
      </c>
      <c r="D893" t="s">
        <v>163</v>
      </c>
      <c r="E893" t="s">
        <v>110</v>
      </c>
      <c r="F893" t="s">
        <v>112</v>
      </c>
      <c r="G893">
        <v>2030</v>
      </c>
      <c r="H893">
        <v>2443.4196809999999</v>
      </c>
      <c r="I893">
        <v>683502.26488799998</v>
      </c>
      <c r="J893">
        <v>21401.267793708801</v>
      </c>
      <c r="K893">
        <v>13646.629956454501</v>
      </c>
      <c r="L893">
        <v>3025</v>
      </c>
      <c r="M893" s="45">
        <f t="shared" si="27"/>
        <v>581.58031900000015</v>
      </c>
    </row>
    <row r="894" spans="1:13" ht="15" x14ac:dyDescent="0.25">
      <c r="A894" s="40" t="s">
        <v>164</v>
      </c>
      <c r="B894" s="40">
        <v>1</v>
      </c>
      <c r="C894" s="40" t="s">
        <v>0</v>
      </c>
      <c r="D894" s="40">
        <v>0</v>
      </c>
      <c r="E894" s="40" t="s">
        <v>111</v>
      </c>
      <c r="F894" s="40">
        <v>0</v>
      </c>
      <c r="G894" s="40">
        <v>2005</v>
      </c>
      <c r="H894" s="40">
        <v>16301.767381000001</v>
      </c>
      <c r="I894" s="40">
        <v>2376249.86381</v>
      </c>
      <c r="J894" s="40">
        <v>46100.703283476047</v>
      </c>
      <c r="K894" s="40">
        <v>35341.776486290299</v>
      </c>
      <c r="L894" s="40">
        <v>19566.5</v>
      </c>
      <c r="M894" s="45">
        <f t="shared" si="27"/>
        <v>3264.7326189999985</v>
      </c>
    </row>
    <row r="895" spans="1:13" ht="15" x14ac:dyDescent="0.25">
      <c r="A895" s="40" t="s">
        <v>165</v>
      </c>
      <c r="B895" s="40">
        <v>1</v>
      </c>
      <c r="C895" s="40" t="s">
        <v>0</v>
      </c>
      <c r="D895" s="40">
        <v>0</v>
      </c>
      <c r="E895" s="40" t="s">
        <v>112</v>
      </c>
      <c r="F895" s="40">
        <v>0</v>
      </c>
      <c r="G895" s="40">
        <v>2005</v>
      </c>
      <c r="H895" s="40">
        <v>33912.865044999999</v>
      </c>
      <c r="I895" s="40">
        <v>8151505.8522279989</v>
      </c>
      <c r="J895" s="40">
        <v>276186.11471673491</v>
      </c>
      <c r="K895" s="40">
        <v>198379.12291120351</v>
      </c>
      <c r="L895" s="40">
        <v>43066.35</v>
      </c>
      <c r="M895" s="45">
        <f t="shared" si="27"/>
        <v>9153.4849549999999</v>
      </c>
    </row>
    <row r="896" spans="1:13" ht="15" x14ac:dyDescent="0.25">
      <c r="A896" s="40" t="s">
        <v>166</v>
      </c>
      <c r="B896" s="40">
        <v>1</v>
      </c>
      <c r="C896" s="40" t="s">
        <v>0</v>
      </c>
      <c r="D896" s="40">
        <v>0</v>
      </c>
      <c r="E896" s="40" t="s">
        <v>113</v>
      </c>
      <c r="F896" s="40">
        <v>0</v>
      </c>
      <c r="G896" s="40">
        <v>2005</v>
      </c>
      <c r="H896" s="40">
        <v>31789.988604999999</v>
      </c>
      <c r="I896" s="40">
        <v>7698138.3986479994</v>
      </c>
      <c r="J896" s="40">
        <v>184728.424831526</v>
      </c>
      <c r="K896" s="40">
        <v>95939.141707648378</v>
      </c>
      <c r="L896" s="40">
        <v>33762.6</v>
      </c>
      <c r="M896" s="45">
        <f t="shared" si="27"/>
        <v>1972.6113949999999</v>
      </c>
    </row>
    <row r="897" spans="1:13" ht="15" x14ac:dyDescent="0.25">
      <c r="A897" s="40" t="s">
        <v>167</v>
      </c>
      <c r="B897" s="40">
        <v>1</v>
      </c>
      <c r="C897" s="40" t="s">
        <v>0</v>
      </c>
      <c r="D897" s="40">
        <v>0</v>
      </c>
      <c r="E897" s="40" t="s">
        <v>114</v>
      </c>
      <c r="F897" s="40">
        <v>0</v>
      </c>
      <c r="G897" s="40">
        <v>2005</v>
      </c>
      <c r="H897" s="40">
        <v>53240.415377999998</v>
      </c>
      <c r="I897" s="40">
        <v>7039024.7569090007</v>
      </c>
      <c r="J897" s="40">
        <v>50696.133890835525</v>
      </c>
      <c r="K897" s="40">
        <v>32209.341404696956</v>
      </c>
      <c r="L897" s="40">
        <v>68294.648588205251</v>
      </c>
      <c r="M897" s="45">
        <f t="shared" si="27"/>
        <v>15054.233210205253</v>
      </c>
    </row>
    <row r="898" spans="1:13" ht="15" x14ac:dyDescent="0.25">
      <c r="A898" s="40" t="s">
        <v>168</v>
      </c>
      <c r="B898" s="40">
        <v>1</v>
      </c>
      <c r="C898" s="40" t="s">
        <v>0</v>
      </c>
      <c r="D898" s="40">
        <v>0</v>
      </c>
      <c r="E898" s="40" t="s">
        <v>115</v>
      </c>
      <c r="F898" s="40">
        <v>0</v>
      </c>
      <c r="G898" s="40">
        <v>2005</v>
      </c>
      <c r="H898" s="40">
        <v>23736.322530000001</v>
      </c>
      <c r="I898" s="40">
        <v>2098902.0485789999</v>
      </c>
      <c r="J898" s="40">
        <v>44367.002617928505</v>
      </c>
      <c r="K898" s="40">
        <v>27384.878433116432</v>
      </c>
      <c r="L898" s="40">
        <v>29489.19</v>
      </c>
      <c r="M898" s="45">
        <f t="shared" si="27"/>
        <v>5752.8674699999974</v>
      </c>
    </row>
    <row r="899" spans="1:13" ht="15" x14ac:dyDescent="0.25">
      <c r="A899" s="40" t="s">
        <v>169</v>
      </c>
      <c r="B899" s="40">
        <v>1</v>
      </c>
      <c r="C899" s="40" t="s">
        <v>0</v>
      </c>
      <c r="D899" s="40">
        <v>0</v>
      </c>
      <c r="E899" s="40" t="s">
        <v>111</v>
      </c>
      <c r="F899" s="40">
        <v>0</v>
      </c>
      <c r="G899" s="40">
        <v>2010</v>
      </c>
      <c r="H899" s="40">
        <v>22696.139745</v>
      </c>
      <c r="I899" s="40">
        <v>2947263.2238840004</v>
      </c>
      <c r="J899" s="40">
        <v>53185.602794091072</v>
      </c>
      <c r="K899" s="40">
        <v>43184.082715857447</v>
      </c>
      <c r="L899" s="40">
        <v>27703.482</v>
      </c>
      <c r="M899" s="45">
        <f t="shared" ref="M899:M962" si="28">L899-H899</f>
        <v>5007.3422549999996</v>
      </c>
    </row>
    <row r="900" spans="1:13" ht="15" x14ac:dyDescent="0.25">
      <c r="A900" s="40" t="s">
        <v>170</v>
      </c>
      <c r="B900" s="40">
        <v>1</v>
      </c>
      <c r="C900" s="40" t="s">
        <v>0</v>
      </c>
      <c r="D900" s="40">
        <v>0</v>
      </c>
      <c r="E900" s="40" t="s">
        <v>112</v>
      </c>
      <c r="F900" s="40">
        <v>0</v>
      </c>
      <c r="G900" s="40">
        <v>2010</v>
      </c>
      <c r="H900" s="40">
        <v>34132.923419999999</v>
      </c>
      <c r="I900" s="40">
        <v>8533014.0150680002</v>
      </c>
      <c r="J900" s="40">
        <v>293924.27454421821</v>
      </c>
      <c r="K900" s="40">
        <v>217928.17035033592</v>
      </c>
      <c r="L900" s="40">
        <v>43493.55</v>
      </c>
      <c r="M900" s="45">
        <f t="shared" si="28"/>
        <v>9360.6265800000037</v>
      </c>
    </row>
    <row r="901" spans="1:13" ht="15" x14ac:dyDescent="0.25">
      <c r="A901" s="40" t="s">
        <v>171</v>
      </c>
      <c r="B901" s="40">
        <v>1</v>
      </c>
      <c r="C901" s="40" t="s">
        <v>0</v>
      </c>
      <c r="D901" s="40">
        <v>0</v>
      </c>
      <c r="E901" s="40" t="s">
        <v>113</v>
      </c>
      <c r="F901" s="40">
        <v>0</v>
      </c>
      <c r="G901" s="40">
        <v>2010</v>
      </c>
      <c r="H901" s="40">
        <v>32000.338113000002</v>
      </c>
      <c r="I901" s="40">
        <v>8003084.304579</v>
      </c>
      <c r="J901" s="40">
        <v>219911.07476338476</v>
      </c>
      <c r="K901" s="40">
        <v>158921.89033873964</v>
      </c>
      <c r="L901" s="40">
        <v>34342.800000000003</v>
      </c>
      <c r="M901" s="45">
        <f t="shared" si="28"/>
        <v>2342.4618870000013</v>
      </c>
    </row>
    <row r="902" spans="1:13" ht="15" x14ac:dyDescent="0.25">
      <c r="A902" s="40" t="s">
        <v>172</v>
      </c>
      <c r="B902" s="40">
        <v>1</v>
      </c>
      <c r="C902" s="40" t="s">
        <v>0</v>
      </c>
      <c r="D902" s="40">
        <v>0</v>
      </c>
      <c r="E902" s="40" t="s">
        <v>114</v>
      </c>
      <c r="F902" s="40">
        <v>0</v>
      </c>
      <c r="G902" s="40">
        <v>2010</v>
      </c>
      <c r="H902" s="40">
        <v>53072.065539000003</v>
      </c>
      <c r="I902" s="40">
        <v>7280280.1754529998</v>
      </c>
      <c r="J902" s="40">
        <v>268658.24266440544</v>
      </c>
      <c r="K902" s="40">
        <v>220407.1598820826</v>
      </c>
      <c r="L902" s="40">
        <v>68552.857359426955</v>
      </c>
      <c r="M902" s="45">
        <f t="shared" si="28"/>
        <v>15480.791820426952</v>
      </c>
    </row>
    <row r="903" spans="1:13" ht="15" x14ac:dyDescent="0.25">
      <c r="A903" s="40" t="s">
        <v>173</v>
      </c>
      <c r="B903" s="40">
        <v>1</v>
      </c>
      <c r="C903" s="40" t="s">
        <v>0</v>
      </c>
      <c r="D903" s="40">
        <v>0</v>
      </c>
      <c r="E903" s="40" t="s">
        <v>115</v>
      </c>
      <c r="F903" s="40">
        <v>0</v>
      </c>
      <c r="G903" s="40">
        <v>2010</v>
      </c>
      <c r="H903" s="40">
        <v>24823.3033</v>
      </c>
      <c r="I903" s="40">
        <v>2278547.857394</v>
      </c>
      <c r="J903" s="40">
        <v>78148.838428717601</v>
      </c>
      <c r="K903" s="40">
        <v>42219.68026984208</v>
      </c>
      <c r="L903" s="40">
        <v>30778.28</v>
      </c>
      <c r="M903" s="45">
        <f t="shared" si="28"/>
        <v>5954.9766999999993</v>
      </c>
    </row>
    <row r="904" spans="1:13" ht="15" x14ac:dyDescent="0.25">
      <c r="A904" s="40" t="s">
        <v>174</v>
      </c>
      <c r="B904" s="40">
        <v>1</v>
      </c>
      <c r="C904" s="40" t="s">
        <v>0</v>
      </c>
      <c r="D904" s="40">
        <v>0</v>
      </c>
      <c r="E904" s="40" t="s">
        <v>111</v>
      </c>
      <c r="F904" s="40">
        <v>0</v>
      </c>
      <c r="G904" s="40">
        <v>2015</v>
      </c>
      <c r="H904" s="40">
        <v>23151.508556000001</v>
      </c>
      <c r="I904" s="40">
        <v>3000985.9717399999</v>
      </c>
      <c r="J904" s="40">
        <v>67865.100699419694</v>
      </c>
      <c r="K904" s="40">
        <v>57120.551230659476</v>
      </c>
      <c r="L904" s="40">
        <v>28288.613000000001</v>
      </c>
      <c r="M904" s="45">
        <f t="shared" si="28"/>
        <v>5137.1044440000005</v>
      </c>
    </row>
    <row r="905" spans="1:13" ht="15" x14ac:dyDescent="0.25">
      <c r="A905" s="40" t="s">
        <v>175</v>
      </c>
      <c r="B905" s="40">
        <v>1</v>
      </c>
      <c r="C905" s="40" t="s">
        <v>0</v>
      </c>
      <c r="D905" s="40">
        <v>0</v>
      </c>
      <c r="E905" s="40" t="s">
        <v>112</v>
      </c>
      <c r="F905" s="40">
        <v>0</v>
      </c>
      <c r="G905" s="40">
        <v>2015</v>
      </c>
      <c r="H905" s="40">
        <v>34339.983374999996</v>
      </c>
      <c r="I905" s="40">
        <v>8919317.5002630018</v>
      </c>
      <c r="J905" s="40">
        <v>299307.82557164616</v>
      </c>
      <c r="K905" s="40">
        <v>222362.24827126798</v>
      </c>
      <c r="L905" s="40">
        <v>43920.75</v>
      </c>
      <c r="M905" s="45">
        <f t="shared" si="28"/>
        <v>9580.7666250000038</v>
      </c>
    </row>
    <row r="906" spans="1:13" ht="15" x14ac:dyDescent="0.25">
      <c r="A906" s="40" t="s">
        <v>176</v>
      </c>
      <c r="B906" s="40">
        <v>1</v>
      </c>
      <c r="C906" s="40" t="s">
        <v>0</v>
      </c>
      <c r="D906" s="40">
        <v>0</v>
      </c>
      <c r="E906" s="40" t="s">
        <v>113</v>
      </c>
      <c r="F906" s="40">
        <v>0</v>
      </c>
      <c r="G906" s="40">
        <v>2015</v>
      </c>
      <c r="H906" s="40">
        <v>32210.688593999999</v>
      </c>
      <c r="I906" s="40">
        <v>8238487.7488060016</v>
      </c>
      <c r="J906" s="40">
        <v>220959.20118797824</v>
      </c>
      <c r="K906" s="40">
        <v>173878.50898497619</v>
      </c>
      <c r="L906" s="40">
        <v>34923</v>
      </c>
      <c r="M906" s="45">
        <f t="shared" si="28"/>
        <v>2712.3114060000007</v>
      </c>
    </row>
    <row r="907" spans="1:13" ht="15" x14ac:dyDescent="0.25">
      <c r="A907" s="40" t="s">
        <v>177</v>
      </c>
      <c r="B907" s="40">
        <v>1</v>
      </c>
      <c r="C907" s="40" t="s">
        <v>0</v>
      </c>
      <c r="D907" s="40">
        <v>0</v>
      </c>
      <c r="E907" s="40" t="s">
        <v>114</v>
      </c>
      <c r="F907" s="40">
        <v>0</v>
      </c>
      <c r="G907" s="40">
        <v>2015</v>
      </c>
      <c r="H907" s="40">
        <v>52903.707946000002</v>
      </c>
      <c r="I907" s="40">
        <v>7525242.2125690002</v>
      </c>
      <c r="J907" s="40">
        <v>280498.60445201676</v>
      </c>
      <c r="K907" s="40">
        <v>231506.20024323856</v>
      </c>
      <c r="L907" s="40">
        <v>68811.066130648658</v>
      </c>
      <c r="M907" s="45">
        <f t="shared" si="28"/>
        <v>15907.358184648656</v>
      </c>
    </row>
    <row r="908" spans="1:13" ht="15" x14ac:dyDescent="0.25">
      <c r="A908" s="40" t="s">
        <v>178</v>
      </c>
      <c r="B908" s="40">
        <v>1</v>
      </c>
      <c r="C908" s="40" t="s">
        <v>0</v>
      </c>
      <c r="D908" s="40">
        <v>0</v>
      </c>
      <c r="E908" s="40" t="s">
        <v>115</v>
      </c>
      <c r="F908" s="40">
        <v>0</v>
      </c>
      <c r="G908" s="40">
        <v>2015</v>
      </c>
      <c r="H908" s="40">
        <v>25910.281906999997</v>
      </c>
      <c r="I908" s="40">
        <v>2463407.3058500001</v>
      </c>
      <c r="J908" s="40">
        <v>80138.909178863891</v>
      </c>
      <c r="K908" s="40">
        <v>43167.017578995306</v>
      </c>
      <c r="L908" s="40">
        <v>32067.37</v>
      </c>
      <c r="M908" s="45">
        <f t="shared" si="28"/>
        <v>6157.0880930000021</v>
      </c>
    </row>
    <row r="909" spans="1:13" ht="15" x14ac:dyDescent="0.25">
      <c r="A909" s="40" t="s">
        <v>179</v>
      </c>
      <c r="B909" s="40">
        <v>1</v>
      </c>
      <c r="C909" s="40" t="s">
        <v>0</v>
      </c>
      <c r="D909" s="40">
        <v>0</v>
      </c>
      <c r="E909" s="40" t="s">
        <v>111</v>
      </c>
      <c r="F909" s="40">
        <v>0</v>
      </c>
      <c r="G909" s="40">
        <v>2020</v>
      </c>
      <c r="H909" s="40">
        <v>23606.880265999989</v>
      </c>
      <c r="I909" s="40">
        <v>3057208.3398440001</v>
      </c>
      <c r="J909" s="40">
        <v>68711.715552682203</v>
      </c>
      <c r="K909" s="40">
        <v>57467.240936212133</v>
      </c>
      <c r="L909" s="40">
        <v>28873.743999999999</v>
      </c>
      <c r="M909" s="45">
        <f t="shared" si="28"/>
        <v>5266.8637340000096</v>
      </c>
    </row>
    <row r="910" spans="1:13" ht="15" x14ac:dyDescent="0.25">
      <c r="A910" s="40" t="s">
        <v>180</v>
      </c>
      <c r="B910" s="40">
        <v>1</v>
      </c>
      <c r="C910" s="40" t="s">
        <v>0</v>
      </c>
      <c r="D910" s="40">
        <v>0</v>
      </c>
      <c r="E910" s="40" t="s">
        <v>112</v>
      </c>
      <c r="F910" s="40">
        <v>0</v>
      </c>
      <c r="G910" s="40">
        <v>2020</v>
      </c>
      <c r="H910" s="40">
        <v>34547.042778999996</v>
      </c>
      <c r="I910" s="40">
        <v>9251317.8994399998</v>
      </c>
      <c r="J910" s="40">
        <v>298814.62405318103</v>
      </c>
      <c r="K910" s="40">
        <v>232730.52034788934</v>
      </c>
      <c r="L910" s="40">
        <v>44347.95</v>
      </c>
      <c r="M910" s="45">
        <f t="shared" si="28"/>
        <v>9800.9072210000013</v>
      </c>
    </row>
    <row r="911" spans="1:13" ht="15" x14ac:dyDescent="0.25">
      <c r="A911" s="40" t="s">
        <v>181</v>
      </c>
      <c r="B911" s="40">
        <v>1</v>
      </c>
      <c r="C911" s="40" t="s">
        <v>0</v>
      </c>
      <c r="D911" s="40">
        <v>0</v>
      </c>
      <c r="E911" s="40" t="s">
        <v>113</v>
      </c>
      <c r="F911" s="40">
        <v>0</v>
      </c>
      <c r="G911" s="40">
        <v>2020</v>
      </c>
      <c r="H911" s="40">
        <v>32421.038954</v>
      </c>
      <c r="I911" s="40">
        <v>8438036.3743470013</v>
      </c>
      <c r="J911" s="40">
        <v>220729.90143635287</v>
      </c>
      <c r="K911" s="40">
        <v>180820.17519449064</v>
      </c>
      <c r="L911" s="40">
        <v>35503.199999999997</v>
      </c>
      <c r="M911" s="45">
        <f t="shared" si="28"/>
        <v>3082.1610459999974</v>
      </c>
    </row>
    <row r="912" spans="1:13" ht="15" x14ac:dyDescent="0.25">
      <c r="A912" s="40" t="s">
        <v>182</v>
      </c>
      <c r="B912" s="40">
        <v>1</v>
      </c>
      <c r="C912" s="40" t="s">
        <v>0</v>
      </c>
      <c r="D912" s="40">
        <v>0</v>
      </c>
      <c r="E912" s="40" t="s">
        <v>114</v>
      </c>
      <c r="F912" s="40">
        <v>0</v>
      </c>
      <c r="G912" s="40">
        <v>2020</v>
      </c>
      <c r="H912" s="40">
        <v>52735.353444000008</v>
      </c>
      <c r="I912" s="40">
        <v>7818097.1871099994</v>
      </c>
      <c r="J912" s="40">
        <v>290298.57286038663</v>
      </c>
      <c r="K912" s="40">
        <v>231727.58208725142</v>
      </c>
      <c r="L912" s="40">
        <v>69069.274901870376</v>
      </c>
      <c r="M912" s="45">
        <f t="shared" si="28"/>
        <v>16333.921457870369</v>
      </c>
    </row>
    <row r="913" spans="1:13" ht="15" x14ac:dyDescent="0.25">
      <c r="A913" s="40" t="s">
        <v>183</v>
      </c>
      <c r="B913" s="40">
        <v>1</v>
      </c>
      <c r="C913" s="40" t="s">
        <v>0</v>
      </c>
      <c r="D913" s="40">
        <v>0</v>
      </c>
      <c r="E913" s="40" t="s">
        <v>115</v>
      </c>
      <c r="F913" s="40">
        <v>0</v>
      </c>
      <c r="G913" s="40">
        <v>2020</v>
      </c>
      <c r="H913" s="40">
        <v>26274.967345000001</v>
      </c>
      <c r="I913" s="40">
        <v>2650803.2056770003</v>
      </c>
      <c r="J913" s="40">
        <v>80963.107991614001</v>
      </c>
      <c r="K913" s="40">
        <v>43483.931937129179</v>
      </c>
      <c r="L913" s="40">
        <v>33356.46</v>
      </c>
      <c r="M913" s="45">
        <f t="shared" si="28"/>
        <v>7081.4926549999982</v>
      </c>
    </row>
    <row r="914" spans="1:13" ht="15" x14ac:dyDescent="0.25">
      <c r="A914" s="40" t="s">
        <v>184</v>
      </c>
      <c r="B914" s="40">
        <v>1</v>
      </c>
      <c r="C914" s="40" t="s">
        <v>0</v>
      </c>
      <c r="D914" s="40">
        <v>0</v>
      </c>
      <c r="E914" s="40" t="s">
        <v>111</v>
      </c>
      <c r="F914" s="40">
        <v>0</v>
      </c>
      <c r="G914" s="40">
        <v>2025</v>
      </c>
      <c r="H914" s="40">
        <v>23759.251268000015</v>
      </c>
      <c r="I914" s="40">
        <v>3103712.820878</v>
      </c>
      <c r="J914" s="40">
        <v>68486.597195966198</v>
      </c>
      <c r="K914" s="40">
        <v>59185.70241609717</v>
      </c>
      <c r="L914" s="40">
        <v>29182.875</v>
      </c>
      <c r="M914" s="45">
        <f t="shared" si="28"/>
        <v>5423.6237319999855</v>
      </c>
    </row>
    <row r="915" spans="1:13" ht="15" x14ac:dyDescent="0.25">
      <c r="A915" s="40" t="s">
        <v>185</v>
      </c>
      <c r="B915" s="40">
        <v>1</v>
      </c>
      <c r="C915" s="40" t="s">
        <v>0</v>
      </c>
      <c r="D915" s="40">
        <v>0</v>
      </c>
      <c r="E915" s="40" t="s">
        <v>112</v>
      </c>
      <c r="F915" s="40">
        <v>0</v>
      </c>
      <c r="G915" s="40">
        <v>2025</v>
      </c>
      <c r="H915" s="40">
        <v>34754.102601000006</v>
      </c>
      <c r="I915" s="40">
        <v>9544100.3384579979</v>
      </c>
      <c r="J915" s="40">
        <v>303172.87252752762</v>
      </c>
      <c r="K915" s="40">
        <v>244934.25746193546</v>
      </c>
      <c r="L915" s="40">
        <v>44775.15</v>
      </c>
      <c r="M915" s="45">
        <f t="shared" si="28"/>
        <v>10021.047398999995</v>
      </c>
    </row>
    <row r="916" spans="1:13" ht="15" x14ac:dyDescent="0.25">
      <c r="A916" s="40" t="s">
        <v>186</v>
      </c>
      <c r="B916" s="40">
        <v>1</v>
      </c>
      <c r="C916" s="40" t="s">
        <v>0</v>
      </c>
      <c r="D916" s="40">
        <v>0</v>
      </c>
      <c r="E916" s="40" t="s">
        <v>113</v>
      </c>
      <c r="F916" s="40">
        <v>0</v>
      </c>
      <c r="G916" s="40">
        <v>2025</v>
      </c>
      <c r="H916" s="40">
        <v>32631.388533999998</v>
      </c>
      <c r="I916" s="40">
        <v>8639976.1095620003</v>
      </c>
      <c r="J916" s="40">
        <v>222543.60320375784</v>
      </c>
      <c r="K916" s="40">
        <v>182155.65462279503</v>
      </c>
      <c r="L916" s="40">
        <v>36083.4</v>
      </c>
      <c r="M916" s="45">
        <f t="shared" si="28"/>
        <v>3452.0114660000036</v>
      </c>
    </row>
    <row r="917" spans="1:13" ht="15" x14ac:dyDescent="0.25">
      <c r="A917" s="40" t="s">
        <v>187</v>
      </c>
      <c r="B917" s="40">
        <v>1</v>
      </c>
      <c r="C917" s="40" t="s">
        <v>0</v>
      </c>
      <c r="D917" s="40">
        <v>0</v>
      </c>
      <c r="E917" s="40" t="s">
        <v>114</v>
      </c>
      <c r="F917" s="40">
        <v>0</v>
      </c>
      <c r="G917" s="40">
        <v>2025</v>
      </c>
      <c r="H917" s="40">
        <v>52566.998296000005</v>
      </c>
      <c r="I917" s="40">
        <v>8135193.3184629995</v>
      </c>
      <c r="J917" s="40">
        <v>300871.66666754219</v>
      </c>
      <c r="K917" s="40">
        <v>237452.44141348958</v>
      </c>
      <c r="L917" s="40">
        <v>69327.483673092094</v>
      </c>
      <c r="M917" s="45">
        <f t="shared" si="28"/>
        <v>16760.485377092089</v>
      </c>
    </row>
    <row r="918" spans="1:13" ht="15" x14ac:dyDescent="0.25">
      <c r="A918" s="40" t="s">
        <v>188</v>
      </c>
      <c r="B918" s="40">
        <v>1</v>
      </c>
      <c r="C918" s="40" t="s">
        <v>0</v>
      </c>
      <c r="D918" s="40">
        <v>0</v>
      </c>
      <c r="E918" s="40" t="s">
        <v>115</v>
      </c>
      <c r="F918" s="40">
        <v>0</v>
      </c>
      <c r="G918" s="40">
        <v>2025</v>
      </c>
      <c r="H918" s="40">
        <v>26639.626081000002</v>
      </c>
      <c r="I918" s="40">
        <v>2852725.2960040001</v>
      </c>
      <c r="J918" s="40">
        <v>83793.03659272709</v>
      </c>
      <c r="K918" s="40">
        <v>43408.61591347387</v>
      </c>
      <c r="L918" s="40">
        <v>34645.550000000003</v>
      </c>
      <c r="M918" s="45">
        <f t="shared" si="28"/>
        <v>8005.9239190000008</v>
      </c>
    </row>
    <row r="919" spans="1:13" ht="15" x14ac:dyDescent="0.25">
      <c r="A919" s="40" t="s">
        <v>189</v>
      </c>
      <c r="B919" s="40">
        <v>1</v>
      </c>
      <c r="C919" s="40" t="s">
        <v>0</v>
      </c>
      <c r="D919" s="40">
        <v>0</v>
      </c>
      <c r="E919" s="40" t="s">
        <v>111</v>
      </c>
      <c r="F919" s="40">
        <v>0</v>
      </c>
      <c r="G919" s="40">
        <v>2030</v>
      </c>
      <c r="H919" s="40">
        <v>23911.621851000004</v>
      </c>
      <c r="I919" s="40">
        <v>3150336.2768359995</v>
      </c>
      <c r="J919" s="40">
        <v>68885.384551644136</v>
      </c>
      <c r="K919" s="40">
        <v>59560.690895230931</v>
      </c>
      <c r="L919" s="40">
        <v>29492.006000000001</v>
      </c>
      <c r="M919" s="45">
        <f t="shared" si="28"/>
        <v>5580.3841489999977</v>
      </c>
    </row>
    <row r="920" spans="1:13" ht="15" x14ac:dyDescent="0.25">
      <c r="A920" s="40" t="s">
        <v>190</v>
      </c>
      <c r="B920" s="40">
        <v>1</v>
      </c>
      <c r="C920" s="40" t="s">
        <v>0</v>
      </c>
      <c r="D920" s="40">
        <v>0</v>
      </c>
      <c r="E920" s="40" t="s">
        <v>112</v>
      </c>
      <c r="F920" s="40">
        <v>0</v>
      </c>
      <c r="G920" s="40">
        <v>2030</v>
      </c>
      <c r="H920" s="40">
        <v>34961.164946999997</v>
      </c>
      <c r="I920" s="40">
        <v>9832854.9706689995</v>
      </c>
      <c r="J920" s="40">
        <v>304496.95699289447</v>
      </c>
      <c r="K920" s="40">
        <v>247073.67596840396</v>
      </c>
      <c r="L920" s="40">
        <v>45202.35</v>
      </c>
      <c r="M920" s="45">
        <f t="shared" si="28"/>
        <v>10241.185053000001</v>
      </c>
    </row>
    <row r="921" spans="1:13" ht="15" x14ac:dyDescent="0.25">
      <c r="A921" s="40" t="s">
        <v>191</v>
      </c>
      <c r="B921" s="40">
        <v>1</v>
      </c>
      <c r="C921" s="40" t="s">
        <v>0</v>
      </c>
      <c r="D921" s="40">
        <v>0</v>
      </c>
      <c r="E921" s="40" t="s">
        <v>113</v>
      </c>
      <c r="F921" s="40">
        <v>0</v>
      </c>
      <c r="G921" s="40">
        <v>2030</v>
      </c>
      <c r="H921" s="40">
        <v>32841.736394</v>
      </c>
      <c r="I921" s="40">
        <v>8812926.6131600011</v>
      </c>
      <c r="J921" s="40">
        <v>221665.52342214878</v>
      </c>
      <c r="K921" s="40">
        <v>187075.42435467092</v>
      </c>
      <c r="L921" s="40">
        <v>36663.599999999999</v>
      </c>
      <c r="M921" s="45">
        <f t="shared" si="28"/>
        <v>3821.863605999999</v>
      </c>
    </row>
    <row r="922" spans="1:13" ht="15" x14ac:dyDescent="0.25">
      <c r="A922" s="40" t="s">
        <v>192</v>
      </c>
      <c r="B922" s="40">
        <v>1</v>
      </c>
      <c r="C922" s="40" t="s">
        <v>0</v>
      </c>
      <c r="D922" s="40">
        <v>0</v>
      </c>
      <c r="E922" s="40" t="s">
        <v>114</v>
      </c>
      <c r="F922" s="40">
        <v>0</v>
      </c>
      <c r="G922" s="40">
        <v>2030</v>
      </c>
      <c r="H922" s="40">
        <v>52398.641443999993</v>
      </c>
      <c r="I922" s="40">
        <v>8451967.0448729992</v>
      </c>
      <c r="J922" s="40">
        <v>310902.64877910964</v>
      </c>
      <c r="K922" s="40">
        <v>247547.90654067026</v>
      </c>
      <c r="L922" s="40">
        <v>69585.692444313798</v>
      </c>
      <c r="M922" s="45">
        <f t="shared" si="28"/>
        <v>17187.051000313804</v>
      </c>
    </row>
    <row r="923" spans="1:13" ht="15" x14ac:dyDescent="0.25">
      <c r="A923" s="40" t="s">
        <v>193</v>
      </c>
      <c r="B923" s="40">
        <v>1</v>
      </c>
      <c r="C923" s="40" t="s">
        <v>0</v>
      </c>
      <c r="D923" s="40">
        <v>0</v>
      </c>
      <c r="E923" s="40" t="s">
        <v>115</v>
      </c>
      <c r="F923" s="40">
        <v>0</v>
      </c>
      <c r="G923" s="40">
        <v>2030</v>
      </c>
      <c r="H923" s="40">
        <v>27004.313428000001</v>
      </c>
      <c r="I923" s="40">
        <v>3058690.2337529999</v>
      </c>
      <c r="J923" s="40">
        <v>86266.64684458109</v>
      </c>
      <c r="K923" s="40">
        <v>45073.659650200214</v>
      </c>
      <c r="L923" s="40">
        <v>35934.639999999999</v>
      </c>
      <c r="M923" s="45">
        <f t="shared" si="28"/>
        <v>8930.3265719999981</v>
      </c>
    </row>
    <row r="924" spans="1:13" ht="15" x14ac:dyDescent="0.25">
      <c r="A924" s="40" t="s">
        <v>194</v>
      </c>
      <c r="B924" s="40">
        <v>1</v>
      </c>
      <c r="C924" s="40" t="s">
        <v>1</v>
      </c>
      <c r="D924" s="40">
        <v>0</v>
      </c>
      <c r="E924" s="40" t="s">
        <v>111</v>
      </c>
      <c r="F924" s="40">
        <v>0</v>
      </c>
      <c r="G924" s="40">
        <v>2005</v>
      </c>
      <c r="H924" s="40">
        <v>16309.218688000001</v>
      </c>
      <c r="I924" s="40">
        <v>2386776.1151379999</v>
      </c>
      <c r="J924" s="40">
        <v>47475.826941111889</v>
      </c>
      <c r="K924" s="40">
        <v>35253.876767349837</v>
      </c>
      <c r="L924" s="40">
        <v>19566.5</v>
      </c>
      <c r="M924" s="45">
        <f t="shared" si="28"/>
        <v>3257.2813119999992</v>
      </c>
    </row>
    <row r="925" spans="1:13" ht="15" x14ac:dyDescent="0.25">
      <c r="A925" s="40" t="s">
        <v>195</v>
      </c>
      <c r="B925" s="40">
        <v>1</v>
      </c>
      <c r="C925" s="40" t="s">
        <v>1</v>
      </c>
      <c r="D925" s="40">
        <v>0</v>
      </c>
      <c r="E925" s="40" t="s">
        <v>112</v>
      </c>
      <c r="F925" s="40">
        <v>0</v>
      </c>
      <c r="G925" s="40">
        <v>2005</v>
      </c>
      <c r="H925" s="40">
        <v>33912.862590999997</v>
      </c>
      <c r="I925" s="40">
        <v>8224715.6158409994</v>
      </c>
      <c r="J925" s="40">
        <v>285287.08621796762</v>
      </c>
      <c r="K925" s="40">
        <v>198539.03073269871</v>
      </c>
      <c r="L925" s="40">
        <v>43066.35</v>
      </c>
      <c r="M925" s="45">
        <f t="shared" si="28"/>
        <v>9153.4874090000012</v>
      </c>
    </row>
    <row r="926" spans="1:13" ht="15" x14ac:dyDescent="0.25">
      <c r="A926" s="40" t="s">
        <v>196</v>
      </c>
      <c r="B926" s="40">
        <v>1</v>
      </c>
      <c r="C926" s="40" t="s">
        <v>1</v>
      </c>
      <c r="D926" s="40">
        <v>0</v>
      </c>
      <c r="E926" s="40" t="s">
        <v>113</v>
      </c>
      <c r="F926" s="40">
        <v>0</v>
      </c>
      <c r="G926" s="40">
        <v>2005</v>
      </c>
      <c r="H926" s="40">
        <v>31831.761782000005</v>
      </c>
      <c r="I926" s="40">
        <v>7749618.582485999</v>
      </c>
      <c r="J926" s="40">
        <v>191145.0329440748</v>
      </c>
      <c r="K926" s="40">
        <v>95853.715009559761</v>
      </c>
      <c r="L926" s="40">
        <v>33762.6</v>
      </c>
      <c r="M926" s="45">
        <f t="shared" si="28"/>
        <v>1930.8382179999935</v>
      </c>
    </row>
    <row r="927" spans="1:13" ht="15" x14ac:dyDescent="0.25">
      <c r="A927" s="40" t="s">
        <v>197</v>
      </c>
      <c r="B927" s="40">
        <v>1</v>
      </c>
      <c r="C927" s="40" t="s">
        <v>1</v>
      </c>
      <c r="D927" s="40">
        <v>0</v>
      </c>
      <c r="E927" s="40" t="s">
        <v>114</v>
      </c>
      <c r="F927" s="40">
        <v>0</v>
      </c>
      <c r="G927" s="40">
        <v>2005</v>
      </c>
      <c r="H927" s="40">
        <v>53240.415430000001</v>
      </c>
      <c r="I927" s="40">
        <v>7052394.7378429994</v>
      </c>
      <c r="J927" s="40">
        <v>52042.037759294552</v>
      </c>
      <c r="K927" s="40">
        <v>32186.571496960183</v>
      </c>
      <c r="L927" s="40">
        <v>68294.648588205251</v>
      </c>
      <c r="M927" s="45">
        <f t="shared" si="28"/>
        <v>15054.23315820525</v>
      </c>
    </row>
    <row r="928" spans="1:13" ht="15" x14ac:dyDescent="0.25">
      <c r="A928" s="40" t="s">
        <v>198</v>
      </c>
      <c r="B928" s="40">
        <v>1</v>
      </c>
      <c r="C928" s="40" t="s">
        <v>1</v>
      </c>
      <c r="D928" s="40">
        <v>0</v>
      </c>
      <c r="E928" s="40" t="s">
        <v>115</v>
      </c>
      <c r="F928" s="40">
        <v>0</v>
      </c>
      <c r="G928" s="40">
        <v>2005</v>
      </c>
      <c r="H928" s="40">
        <v>23736.326921</v>
      </c>
      <c r="I928" s="40">
        <v>2103507.0349059999</v>
      </c>
      <c r="J928" s="40">
        <v>44948.058742486101</v>
      </c>
      <c r="K928" s="40">
        <v>27412.898388135618</v>
      </c>
      <c r="L928" s="40">
        <v>29489.19</v>
      </c>
      <c r="M928" s="45">
        <f t="shared" si="28"/>
        <v>5752.8630789999988</v>
      </c>
    </row>
    <row r="929" spans="1:13" ht="15" x14ac:dyDescent="0.25">
      <c r="A929" s="40" t="s">
        <v>199</v>
      </c>
      <c r="B929" s="40">
        <v>1</v>
      </c>
      <c r="C929" s="40" t="s">
        <v>1</v>
      </c>
      <c r="D929" s="40">
        <v>0</v>
      </c>
      <c r="E929" s="40" t="s">
        <v>111</v>
      </c>
      <c r="F929" s="40">
        <v>0</v>
      </c>
      <c r="G929" s="40">
        <v>2010</v>
      </c>
      <c r="H929" s="40">
        <v>22711.01095</v>
      </c>
      <c r="I929" s="40">
        <v>2963413.8142840001</v>
      </c>
      <c r="J929" s="40">
        <v>54261.706741484384</v>
      </c>
      <c r="K929" s="40">
        <v>43135.320086971391</v>
      </c>
      <c r="L929" s="40">
        <v>27703.482</v>
      </c>
      <c r="M929" s="45">
        <f t="shared" si="28"/>
        <v>4992.4710500000001</v>
      </c>
    </row>
    <row r="930" spans="1:13" ht="15" x14ac:dyDescent="0.25">
      <c r="A930" s="40" t="s">
        <v>200</v>
      </c>
      <c r="B930" s="40">
        <v>1</v>
      </c>
      <c r="C930" s="40" t="s">
        <v>1</v>
      </c>
      <c r="D930" s="40">
        <v>0</v>
      </c>
      <c r="E930" s="40" t="s">
        <v>112</v>
      </c>
      <c r="F930" s="40">
        <v>0</v>
      </c>
      <c r="G930" s="40">
        <v>2010</v>
      </c>
      <c r="H930" s="40">
        <v>34132.922052000002</v>
      </c>
      <c r="I930" s="40">
        <v>8660634.2190449983</v>
      </c>
      <c r="J930" s="40">
        <v>304838.62924025522</v>
      </c>
      <c r="K930" s="40">
        <v>217956.3515593636</v>
      </c>
      <c r="L930" s="40">
        <v>43493.55</v>
      </c>
      <c r="M930" s="45">
        <f t="shared" si="28"/>
        <v>9360.6279480000012</v>
      </c>
    </row>
    <row r="931" spans="1:13" ht="15" x14ac:dyDescent="0.25">
      <c r="A931" s="40" t="s">
        <v>201</v>
      </c>
      <c r="B931" s="40">
        <v>1</v>
      </c>
      <c r="C931" s="40" t="s">
        <v>1</v>
      </c>
      <c r="D931" s="40">
        <v>0</v>
      </c>
      <c r="E931" s="40" t="s">
        <v>113</v>
      </c>
      <c r="F931" s="40">
        <v>0</v>
      </c>
      <c r="G931" s="40">
        <v>2010</v>
      </c>
      <c r="H931" s="40">
        <v>32080.267647000001</v>
      </c>
      <c r="I931" s="40">
        <v>8089756.1344479993</v>
      </c>
      <c r="J931" s="40">
        <v>227019.08072863193</v>
      </c>
      <c r="K931" s="40">
        <v>158991.56734972706</v>
      </c>
      <c r="L931" s="40">
        <v>34342.800000000003</v>
      </c>
      <c r="M931" s="45">
        <f t="shared" si="28"/>
        <v>2262.5323530000023</v>
      </c>
    </row>
    <row r="932" spans="1:13" ht="15" x14ac:dyDescent="0.25">
      <c r="A932" s="40" t="s">
        <v>202</v>
      </c>
      <c r="B932" s="40">
        <v>1</v>
      </c>
      <c r="C932" s="40" t="s">
        <v>1</v>
      </c>
      <c r="D932" s="40">
        <v>0</v>
      </c>
      <c r="E932" s="40" t="s">
        <v>114</v>
      </c>
      <c r="F932" s="40">
        <v>0</v>
      </c>
      <c r="G932" s="40">
        <v>2010</v>
      </c>
      <c r="H932" s="40">
        <v>53072.064538000006</v>
      </c>
      <c r="I932" s="40">
        <v>7309891.2676800005</v>
      </c>
      <c r="J932" s="40">
        <v>271916.85753028328</v>
      </c>
      <c r="K932" s="40">
        <v>220417.55694086378</v>
      </c>
      <c r="L932" s="40">
        <v>68552.857359426955</v>
      </c>
      <c r="M932" s="45">
        <f t="shared" si="28"/>
        <v>15480.792821426949</v>
      </c>
    </row>
    <row r="933" spans="1:13" ht="15" x14ac:dyDescent="0.25">
      <c r="A933" s="40" t="s">
        <v>203</v>
      </c>
      <c r="B933" s="40">
        <v>1</v>
      </c>
      <c r="C933" s="40" t="s">
        <v>1</v>
      </c>
      <c r="D933" s="40">
        <v>0</v>
      </c>
      <c r="E933" s="40" t="s">
        <v>115</v>
      </c>
      <c r="F933" s="40">
        <v>0</v>
      </c>
      <c r="G933" s="40">
        <v>2010</v>
      </c>
      <c r="H933" s="40">
        <v>24823.302839999997</v>
      </c>
      <c r="I933" s="40">
        <v>2290640.3832779997</v>
      </c>
      <c r="J933" s="40">
        <v>79648.529602398499</v>
      </c>
      <c r="K933" s="40">
        <v>42221.860804497635</v>
      </c>
      <c r="L933" s="40">
        <v>30778.28</v>
      </c>
      <c r="M933" s="45">
        <f t="shared" si="28"/>
        <v>5954.9771600000022</v>
      </c>
    </row>
    <row r="934" spans="1:13" ht="15" x14ac:dyDescent="0.25">
      <c r="A934" s="40" t="s">
        <v>204</v>
      </c>
      <c r="B934" s="40">
        <v>1</v>
      </c>
      <c r="C934" s="40" t="s">
        <v>1</v>
      </c>
      <c r="D934" s="40">
        <v>0</v>
      </c>
      <c r="E934" s="40" t="s">
        <v>111</v>
      </c>
      <c r="F934" s="40">
        <v>0</v>
      </c>
      <c r="G934" s="40">
        <v>2015</v>
      </c>
      <c r="H934" s="40">
        <v>23173.617404000001</v>
      </c>
      <c r="I934" s="40">
        <v>3037629.7982759997</v>
      </c>
      <c r="J934" s="40">
        <v>71926.252976204065</v>
      </c>
      <c r="K934" s="40">
        <v>57083.056861078279</v>
      </c>
      <c r="L934" s="40">
        <v>28288.613000000001</v>
      </c>
      <c r="M934" s="45">
        <f t="shared" si="28"/>
        <v>5114.9955960000007</v>
      </c>
    </row>
    <row r="935" spans="1:13" ht="15" x14ac:dyDescent="0.25">
      <c r="A935" s="40" t="s">
        <v>205</v>
      </c>
      <c r="B935" s="40">
        <v>1</v>
      </c>
      <c r="C935" s="40" t="s">
        <v>1</v>
      </c>
      <c r="D935" s="40">
        <v>0</v>
      </c>
      <c r="E935" s="40" t="s">
        <v>112</v>
      </c>
      <c r="F935" s="40">
        <v>0</v>
      </c>
      <c r="G935" s="40">
        <v>2015</v>
      </c>
      <c r="H935" s="40">
        <v>34339.984488000002</v>
      </c>
      <c r="I935" s="40">
        <v>9252009.6916319989</v>
      </c>
      <c r="J935" s="40">
        <v>340263.56305547978</v>
      </c>
      <c r="K935" s="40">
        <v>222299.67489490408</v>
      </c>
      <c r="L935" s="40">
        <v>43920.75</v>
      </c>
      <c r="M935" s="45">
        <f t="shared" si="28"/>
        <v>9580.7655119999981</v>
      </c>
    </row>
    <row r="936" spans="1:13" ht="15" x14ac:dyDescent="0.25">
      <c r="A936" s="40" t="s">
        <v>206</v>
      </c>
      <c r="B936" s="40">
        <v>1</v>
      </c>
      <c r="C936" s="40" t="s">
        <v>1</v>
      </c>
      <c r="D936" s="40">
        <v>0</v>
      </c>
      <c r="E936" s="40" t="s">
        <v>113</v>
      </c>
      <c r="F936" s="40">
        <v>0</v>
      </c>
      <c r="G936" s="40">
        <v>2015</v>
      </c>
      <c r="H936" s="40">
        <v>32328.577128000001</v>
      </c>
      <c r="I936" s="40">
        <v>8420525.2212090008</v>
      </c>
      <c r="J936" s="40">
        <v>240246.14546293532</v>
      </c>
      <c r="K936" s="40">
        <v>174092.32543734132</v>
      </c>
      <c r="L936" s="40">
        <v>34923</v>
      </c>
      <c r="M936" s="45">
        <f t="shared" si="28"/>
        <v>2594.4228719999992</v>
      </c>
    </row>
    <row r="937" spans="1:13" ht="15" x14ac:dyDescent="0.25">
      <c r="A937" s="40" t="s">
        <v>207</v>
      </c>
      <c r="B937" s="40">
        <v>1</v>
      </c>
      <c r="C937" s="40" t="s">
        <v>1</v>
      </c>
      <c r="D937" s="40">
        <v>0</v>
      </c>
      <c r="E937" s="40" t="s">
        <v>114</v>
      </c>
      <c r="F937" s="40">
        <v>0</v>
      </c>
      <c r="G937" s="40">
        <v>2015</v>
      </c>
      <c r="H937" s="40">
        <v>52903.708399000003</v>
      </c>
      <c r="I937" s="40">
        <v>7607536.134509</v>
      </c>
      <c r="J937" s="40">
        <v>291039.42432156322</v>
      </c>
      <c r="K937" s="40">
        <v>231510.45493621874</v>
      </c>
      <c r="L937" s="40">
        <v>68811.066130648658</v>
      </c>
      <c r="M937" s="45">
        <f t="shared" si="28"/>
        <v>15907.357731648655</v>
      </c>
    </row>
    <row r="938" spans="1:13" ht="15" x14ac:dyDescent="0.25">
      <c r="A938" s="40" t="s">
        <v>208</v>
      </c>
      <c r="B938" s="40">
        <v>1</v>
      </c>
      <c r="C938" s="40" t="s">
        <v>1</v>
      </c>
      <c r="D938" s="40">
        <v>0</v>
      </c>
      <c r="E938" s="40" t="s">
        <v>115</v>
      </c>
      <c r="F938" s="40">
        <v>0</v>
      </c>
      <c r="G938" s="40">
        <v>2015</v>
      </c>
      <c r="H938" s="40">
        <v>25910.290255</v>
      </c>
      <c r="I938" s="40">
        <v>2489341.977498</v>
      </c>
      <c r="J938" s="40">
        <v>82918.500462731201</v>
      </c>
      <c r="K938" s="40">
        <v>43178.177473351469</v>
      </c>
      <c r="L938" s="40">
        <v>32067.37</v>
      </c>
      <c r="M938" s="45">
        <f t="shared" si="28"/>
        <v>6157.0797449999991</v>
      </c>
    </row>
    <row r="939" spans="1:13" ht="15" x14ac:dyDescent="0.25">
      <c r="A939" s="40" t="s">
        <v>209</v>
      </c>
      <c r="B939" s="40">
        <v>1</v>
      </c>
      <c r="C939" s="40" t="s">
        <v>1</v>
      </c>
      <c r="D939" s="40">
        <v>0</v>
      </c>
      <c r="E939" s="40" t="s">
        <v>111</v>
      </c>
      <c r="F939" s="40">
        <v>0</v>
      </c>
      <c r="G939" s="40">
        <v>2020</v>
      </c>
      <c r="H939" s="40">
        <v>23636.218623000001</v>
      </c>
      <c r="I939" s="40">
        <v>3124847.7124699997</v>
      </c>
      <c r="J939" s="40">
        <v>74876.322061310493</v>
      </c>
      <c r="K939" s="40">
        <v>57432.739252792046</v>
      </c>
      <c r="L939" s="40">
        <v>28873.743999999999</v>
      </c>
      <c r="M939" s="45">
        <f t="shared" si="28"/>
        <v>5237.5253769999981</v>
      </c>
    </row>
    <row r="940" spans="1:13" ht="15" x14ac:dyDescent="0.25">
      <c r="A940" s="40" t="s">
        <v>210</v>
      </c>
      <c r="B940" s="40">
        <v>1</v>
      </c>
      <c r="C940" s="40" t="s">
        <v>1</v>
      </c>
      <c r="D940" s="40">
        <v>0</v>
      </c>
      <c r="E940" s="40" t="s">
        <v>112</v>
      </c>
      <c r="F940" s="40">
        <v>0</v>
      </c>
      <c r="G940" s="40">
        <v>2020</v>
      </c>
      <c r="H940" s="40">
        <v>34547.041365999998</v>
      </c>
      <c r="I940" s="40">
        <v>9882416.4152430017</v>
      </c>
      <c r="J940" s="40">
        <v>358371.81413239212</v>
      </c>
      <c r="K940" s="40">
        <v>232603.2589235479</v>
      </c>
      <c r="L940" s="40">
        <v>44347.95</v>
      </c>
      <c r="M940" s="45">
        <f t="shared" si="28"/>
        <v>9800.9086339999994</v>
      </c>
    </row>
    <row r="941" spans="1:13" ht="15" x14ac:dyDescent="0.25">
      <c r="A941" s="40" t="s">
        <v>211</v>
      </c>
      <c r="B941" s="40">
        <v>1</v>
      </c>
      <c r="C941" s="40" t="s">
        <v>1</v>
      </c>
      <c r="D941" s="40">
        <v>0</v>
      </c>
      <c r="E941" s="40" t="s">
        <v>113</v>
      </c>
      <c r="F941" s="40">
        <v>0</v>
      </c>
      <c r="G941" s="40">
        <v>2020</v>
      </c>
      <c r="H941" s="40">
        <v>32576.427643999999</v>
      </c>
      <c r="I941" s="40">
        <v>8758027.7554119993</v>
      </c>
      <c r="J941" s="40">
        <v>247723.50964308294</v>
      </c>
      <c r="K941" s="40">
        <v>180223.00200492184</v>
      </c>
      <c r="L941" s="40">
        <v>35503.199999999997</v>
      </c>
      <c r="M941" s="45">
        <f t="shared" si="28"/>
        <v>2926.7723559999977</v>
      </c>
    </row>
    <row r="942" spans="1:13" ht="15" x14ac:dyDescent="0.25">
      <c r="A942" s="40" t="s">
        <v>212</v>
      </c>
      <c r="B942" s="40">
        <v>1</v>
      </c>
      <c r="C942" s="40" t="s">
        <v>1</v>
      </c>
      <c r="D942" s="40">
        <v>0</v>
      </c>
      <c r="E942" s="40" t="s">
        <v>114</v>
      </c>
      <c r="F942" s="40">
        <v>0</v>
      </c>
      <c r="G942" s="40">
        <v>2020</v>
      </c>
      <c r="H942" s="40">
        <v>52735.354509999997</v>
      </c>
      <c r="I942" s="40">
        <v>7977173.9277299996</v>
      </c>
      <c r="J942" s="40">
        <v>305652.00708203635</v>
      </c>
      <c r="K942" s="40">
        <v>231724.4510579108</v>
      </c>
      <c r="L942" s="40">
        <v>69069.274901870376</v>
      </c>
      <c r="M942" s="45">
        <f t="shared" si="28"/>
        <v>16333.920391870379</v>
      </c>
    </row>
    <row r="943" spans="1:13" ht="15" x14ac:dyDescent="0.25">
      <c r="A943" s="40" t="s">
        <v>213</v>
      </c>
      <c r="B943" s="40">
        <v>1</v>
      </c>
      <c r="C943" s="40" t="s">
        <v>1</v>
      </c>
      <c r="D943" s="40">
        <v>0</v>
      </c>
      <c r="E943" s="40" t="s">
        <v>115</v>
      </c>
      <c r="F943" s="40">
        <v>0</v>
      </c>
      <c r="G943" s="40">
        <v>2020</v>
      </c>
      <c r="H943" s="40">
        <v>26274.959064999999</v>
      </c>
      <c r="I943" s="40">
        <v>2695962.1559959999</v>
      </c>
      <c r="J943" s="40">
        <v>84770.315203553502</v>
      </c>
      <c r="K943" s="40">
        <v>43446.278214768958</v>
      </c>
      <c r="L943" s="40">
        <v>33356.46</v>
      </c>
      <c r="M943" s="45">
        <f t="shared" si="28"/>
        <v>7081.500935</v>
      </c>
    </row>
    <row r="944" spans="1:13" ht="15" x14ac:dyDescent="0.25">
      <c r="A944" s="40" t="s">
        <v>214</v>
      </c>
      <c r="B944" s="40">
        <v>1</v>
      </c>
      <c r="C944" s="40" t="s">
        <v>1</v>
      </c>
      <c r="D944" s="40">
        <v>0</v>
      </c>
      <c r="E944" s="40" t="s">
        <v>111</v>
      </c>
      <c r="F944" s="40">
        <v>0</v>
      </c>
      <c r="G944" s="40">
        <v>2025</v>
      </c>
      <c r="H944" s="40">
        <v>23795.815093000001</v>
      </c>
      <c r="I944" s="40">
        <v>3209494.533415</v>
      </c>
      <c r="J944" s="40">
        <v>76085.046081698383</v>
      </c>
      <c r="K944" s="40">
        <v>59155.683748715972</v>
      </c>
      <c r="L944" s="40">
        <v>29182.875</v>
      </c>
      <c r="M944" s="45">
        <f t="shared" si="28"/>
        <v>5387.0599069999989</v>
      </c>
    </row>
    <row r="945" spans="1:13" ht="15" x14ac:dyDescent="0.25">
      <c r="A945" s="40" t="s">
        <v>215</v>
      </c>
      <c r="B945" s="40">
        <v>1</v>
      </c>
      <c r="C945" s="40" t="s">
        <v>1</v>
      </c>
      <c r="D945" s="40">
        <v>0</v>
      </c>
      <c r="E945" s="40" t="s">
        <v>112</v>
      </c>
      <c r="F945" s="40">
        <v>0</v>
      </c>
      <c r="G945" s="40">
        <v>2025</v>
      </c>
      <c r="H945" s="40">
        <v>34754.098976000001</v>
      </c>
      <c r="I945" s="40">
        <v>10522333.010974003</v>
      </c>
      <c r="J945" s="40">
        <v>372429.376760246</v>
      </c>
      <c r="K945" s="40">
        <v>244762.27523866692</v>
      </c>
      <c r="L945" s="40">
        <v>44775.15</v>
      </c>
      <c r="M945" s="45">
        <f t="shared" si="28"/>
        <v>10021.051024</v>
      </c>
    </row>
    <row r="946" spans="1:13" ht="15" x14ac:dyDescent="0.25">
      <c r="A946" s="40" t="s">
        <v>216</v>
      </c>
      <c r="B946" s="40">
        <v>1</v>
      </c>
      <c r="C946" s="40" t="s">
        <v>1</v>
      </c>
      <c r="D946" s="40">
        <v>0</v>
      </c>
      <c r="E946" s="40" t="s">
        <v>113</v>
      </c>
      <c r="F946" s="40">
        <v>0</v>
      </c>
      <c r="G946" s="40">
        <v>2025</v>
      </c>
      <c r="H946" s="40">
        <v>32825.443757000001</v>
      </c>
      <c r="I946" s="40">
        <v>9112113.9237620011</v>
      </c>
      <c r="J946" s="40">
        <v>253347.89208878163</v>
      </c>
      <c r="K946" s="40">
        <v>182530.65636995473</v>
      </c>
      <c r="L946" s="40">
        <v>36083.4</v>
      </c>
      <c r="M946" s="45">
        <f t="shared" si="28"/>
        <v>3257.9562430000005</v>
      </c>
    </row>
    <row r="947" spans="1:13" ht="15" x14ac:dyDescent="0.25">
      <c r="A947" s="40" t="s">
        <v>217</v>
      </c>
      <c r="B947" s="40">
        <v>1</v>
      </c>
      <c r="C947" s="40" t="s">
        <v>1</v>
      </c>
      <c r="D947" s="40">
        <v>0</v>
      </c>
      <c r="E947" s="40" t="s">
        <v>114</v>
      </c>
      <c r="F947" s="40">
        <v>0</v>
      </c>
      <c r="G947" s="40">
        <v>2025</v>
      </c>
      <c r="H947" s="40">
        <v>52566.997847000006</v>
      </c>
      <c r="I947" s="40">
        <v>8390384.0684660003</v>
      </c>
      <c r="J947" s="40">
        <v>319764.57045695116</v>
      </c>
      <c r="K947" s="40">
        <v>237122.5435397838</v>
      </c>
      <c r="L947" s="40">
        <v>69327.483673092094</v>
      </c>
      <c r="M947" s="45">
        <f t="shared" si="28"/>
        <v>16760.485826092088</v>
      </c>
    </row>
    <row r="948" spans="1:13" ht="15" x14ac:dyDescent="0.25">
      <c r="A948" s="40" t="s">
        <v>218</v>
      </c>
      <c r="B948" s="40">
        <v>1</v>
      </c>
      <c r="C948" s="40" t="s">
        <v>1</v>
      </c>
      <c r="D948" s="40">
        <v>0</v>
      </c>
      <c r="E948" s="40" t="s">
        <v>115</v>
      </c>
      <c r="F948" s="40">
        <v>0</v>
      </c>
      <c r="G948" s="40">
        <v>2025</v>
      </c>
      <c r="H948" s="40">
        <v>26639.633425</v>
      </c>
      <c r="I948" s="40">
        <v>2920163.9678059998</v>
      </c>
      <c r="J948" s="40">
        <v>88214.747295771493</v>
      </c>
      <c r="K948" s="40">
        <v>43374.387337572785</v>
      </c>
      <c r="L948" s="40">
        <v>34645.550000000003</v>
      </c>
      <c r="M948" s="45">
        <f t="shared" si="28"/>
        <v>8005.9165750000029</v>
      </c>
    </row>
    <row r="949" spans="1:13" ht="15" x14ac:dyDescent="0.25">
      <c r="A949" s="40" t="s">
        <v>219</v>
      </c>
      <c r="B949" s="40">
        <v>1</v>
      </c>
      <c r="C949" s="40" t="s">
        <v>1</v>
      </c>
      <c r="D949" s="40">
        <v>0</v>
      </c>
      <c r="E949" s="40" t="s">
        <v>111</v>
      </c>
      <c r="F949" s="40">
        <v>0</v>
      </c>
      <c r="G949" s="40">
        <v>2030</v>
      </c>
      <c r="H949" s="40">
        <v>23955.490543</v>
      </c>
      <c r="I949" s="40">
        <v>3295327.8842940005</v>
      </c>
      <c r="J949" s="40">
        <v>77101.903996216133</v>
      </c>
      <c r="K949" s="40">
        <v>59935.231440744566</v>
      </c>
      <c r="L949" s="40">
        <v>29492.006000000001</v>
      </c>
      <c r="M949" s="45">
        <f t="shared" si="28"/>
        <v>5536.5154570000013</v>
      </c>
    </row>
    <row r="950" spans="1:13" ht="15" x14ac:dyDescent="0.25">
      <c r="A950" s="40" t="s">
        <v>220</v>
      </c>
      <c r="B950" s="40">
        <v>1</v>
      </c>
      <c r="C950" s="40" t="s">
        <v>1</v>
      </c>
      <c r="D950" s="40">
        <v>0</v>
      </c>
      <c r="E950" s="40" t="s">
        <v>112</v>
      </c>
      <c r="F950" s="40">
        <v>0</v>
      </c>
      <c r="G950" s="40">
        <v>2030</v>
      </c>
      <c r="H950" s="40">
        <v>34961.161652000003</v>
      </c>
      <c r="I950" s="40">
        <v>11189216.733548999</v>
      </c>
      <c r="J950" s="40">
        <v>381415.79177903163</v>
      </c>
      <c r="K950" s="40">
        <v>248367.99857363306</v>
      </c>
      <c r="L950" s="40">
        <v>45202.35</v>
      </c>
      <c r="M950" s="45">
        <f t="shared" si="28"/>
        <v>10241.188347999996</v>
      </c>
    </row>
    <row r="951" spans="1:13" ht="15" x14ac:dyDescent="0.25">
      <c r="A951" s="40" t="s">
        <v>221</v>
      </c>
      <c r="B951" s="40">
        <v>1</v>
      </c>
      <c r="C951" s="40" t="s">
        <v>1</v>
      </c>
      <c r="D951" s="40">
        <v>0</v>
      </c>
      <c r="E951" s="40" t="s">
        <v>113</v>
      </c>
      <c r="F951" s="40">
        <v>0</v>
      </c>
      <c r="G951" s="40">
        <v>2030</v>
      </c>
      <c r="H951" s="40">
        <v>33076.694388999997</v>
      </c>
      <c r="I951" s="40">
        <v>9456889.8600860015</v>
      </c>
      <c r="J951" s="40">
        <v>254983.35221442318</v>
      </c>
      <c r="K951" s="40">
        <v>186028.1647289611</v>
      </c>
      <c r="L951" s="40">
        <v>36663.599999999999</v>
      </c>
      <c r="M951" s="45">
        <f t="shared" si="28"/>
        <v>3586.905611000002</v>
      </c>
    </row>
    <row r="952" spans="1:13" ht="15" x14ac:dyDescent="0.25">
      <c r="A952" s="40" t="s">
        <v>222</v>
      </c>
      <c r="B952" s="40">
        <v>1</v>
      </c>
      <c r="C952" s="40" t="s">
        <v>1</v>
      </c>
      <c r="D952" s="40">
        <v>0</v>
      </c>
      <c r="E952" s="40" t="s">
        <v>114</v>
      </c>
      <c r="F952" s="40">
        <v>0</v>
      </c>
      <c r="G952" s="40">
        <v>2030</v>
      </c>
      <c r="H952" s="40">
        <v>52398.643960000001</v>
      </c>
      <c r="I952" s="40">
        <v>8816049.0847389996</v>
      </c>
      <c r="J952" s="40">
        <v>332461.76541873766</v>
      </c>
      <c r="K952" s="40">
        <v>247328.7651195396</v>
      </c>
      <c r="L952" s="40">
        <v>69585.692444313798</v>
      </c>
      <c r="M952" s="45">
        <f t="shared" si="28"/>
        <v>17187.048484313797</v>
      </c>
    </row>
    <row r="953" spans="1:13" ht="15" x14ac:dyDescent="0.25">
      <c r="A953" s="40" t="s">
        <v>223</v>
      </c>
      <c r="B953" s="40">
        <v>1</v>
      </c>
      <c r="C953" s="40" t="s">
        <v>1</v>
      </c>
      <c r="D953" s="40">
        <v>0</v>
      </c>
      <c r="E953" s="40" t="s">
        <v>115</v>
      </c>
      <c r="F953" s="40">
        <v>0</v>
      </c>
      <c r="G953" s="40">
        <v>2030</v>
      </c>
      <c r="H953" s="40">
        <v>27004.283265000002</v>
      </c>
      <c r="I953" s="40">
        <v>3149932.1371889999</v>
      </c>
      <c r="J953" s="40">
        <v>90968.047424497287</v>
      </c>
      <c r="K953" s="40">
        <v>45014.413729479886</v>
      </c>
      <c r="L953" s="40">
        <v>35934.639999999999</v>
      </c>
      <c r="M953" s="45">
        <f t="shared" si="28"/>
        <v>8930.3567349999976</v>
      </c>
    </row>
    <row r="954" spans="1:13" ht="15" x14ac:dyDescent="0.25">
      <c r="A954" s="40" t="s">
        <v>224</v>
      </c>
      <c r="B954" s="40">
        <v>1</v>
      </c>
      <c r="C954" s="40" t="s">
        <v>3</v>
      </c>
      <c r="D954" s="40">
        <v>0</v>
      </c>
      <c r="E954" s="40" t="s">
        <v>111</v>
      </c>
      <c r="F954" s="40">
        <v>0</v>
      </c>
      <c r="G954" s="40">
        <v>2005</v>
      </c>
      <c r="H954" s="40">
        <v>16301.767381000001</v>
      </c>
      <c r="I954" s="40">
        <v>2376249.86381</v>
      </c>
      <c r="J954" s="40">
        <v>46100.703283476047</v>
      </c>
      <c r="K954" s="40">
        <v>35341.776486290299</v>
      </c>
      <c r="L954" s="40">
        <v>19566.5</v>
      </c>
      <c r="M954" s="45">
        <f t="shared" si="28"/>
        <v>3264.7326189999985</v>
      </c>
    </row>
    <row r="955" spans="1:13" ht="15" x14ac:dyDescent="0.25">
      <c r="A955" s="40" t="s">
        <v>225</v>
      </c>
      <c r="B955" s="40">
        <v>1</v>
      </c>
      <c r="C955" s="40" t="s">
        <v>3</v>
      </c>
      <c r="D955" s="40">
        <v>0</v>
      </c>
      <c r="E955" s="40" t="s">
        <v>112</v>
      </c>
      <c r="F955" s="40">
        <v>0</v>
      </c>
      <c r="G955" s="40">
        <v>2005</v>
      </c>
      <c r="H955" s="40">
        <v>33912.865044999999</v>
      </c>
      <c r="I955" s="40">
        <v>8151505.8522279989</v>
      </c>
      <c r="J955" s="40">
        <v>276186.11471673491</v>
      </c>
      <c r="K955" s="40">
        <v>198379.12291120351</v>
      </c>
      <c r="L955" s="40">
        <v>43066.35</v>
      </c>
      <c r="M955" s="45">
        <f t="shared" si="28"/>
        <v>9153.4849549999999</v>
      </c>
    </row>
    <row r="956" spans="1:13" ht="15" x14ac:dyDescent="0.25">
      <c r="A956" s="40" t="s">
        <v>226</v>
      </c>
      <c r="B956" s="40">
        <v>1</v>
      </c>
      <c r="C956" s="40" t="s">
        <v>3</v>
      </c>
      <c r="D956" s="40">
        <v>0</v>
      </c>
      <c r="E956" s="40" t="s">
        <v>113</v>
      </c>
      <c r="F956" s="40">
        <v>0</v>
      </c>
      <c r="G956" s="40">
        <v>2005</v>
      </c>
      <c r="H956" s="40">
        <v>31789.988604999999</v>
      </c>
      <c r="I956" s="40">
        <v>7698138.3986479994</v>
      </c>
      <c r="J956" s="40">
        <v>184728.424831526</v>
      </c>
      <c r="K956" s="40">
        <v>95939.141707648378</v>
      </c>
      <c r="L956" s="40">
        <v>33762.6</v>
      </c>
      <c r="M956" s="45">
        <f t="shared" si="28"/>
        <v>1972.6113949999999</v>
      </c>
    </row>
    <row r="957" spans="1:13" ht="15" x14ac:dyDescent="0.25">
      <c r="A957" s="40" t="s">
        <v>227</v>
      </c>
      <c r="B957" s="40">
        <v>1</v>
      </c>
      <c r="C957" s="40" t="s">
        <v>3</v>
      </c>
      <c r="D957" s="40">
        <v>0</v>
      </c>
      <c r="E957" s="40" t="s">
        <v>114</v>
      </c>
      <c r="F957" s="40">
        <v>0</v>
      </c>
      <c r="G957" s="40">
        <v>2005</v>
      </c>
      <c r="H957" s="40">
        <v>53240.415377999998</v>
      </c>
      <c r="I957" s="40">
        <v>7039024.7569090007</v>
      </c>
      <c r="J957" s="40">
        <v>50696.133891269819</v>
      </c>
      <c r="K957" s="40">
        <v>32209.341404696956</v>
      </c>
      <c r="L957" s="40">
        <v>68294.648588205251</v>
      </c>
      <c r="M957" s="45">
        <f t="shared" si="28"/>
        <v>15054.233210205253</v>
      </c>
    </row>
    <row r="958" spans="1:13" ht="15" x14ac:dyDescent="0.25">
      <c r="A958" s="40" t="s">
        <v>228</v>
      </c>
      <c r="B958" s="40">
        <v>1</v>
      </c>
      <c r="C958" s="40" t="s">
        <v>3</v>
      </c>
      <c r="D958" s="40">
        <v>0</v>
      </c>
      <c r="E958" s="40" t="s">
        <v>115</v>
      </c>
      <c r="F958" s="40">
        <v>0</v>
      </c>
      <c r="G958" s="40">
        <v>2005</v>
      </c>
      <c r="H958" s="40">
        <v>23736.322530000001</v>
      </c>
      <c r="I958" s="40">
        <v>2098902.0485789999</v>
      </c>
      <c r="J958" s="40">
        <v>44367.002617928505</v>
      </c>
      <c r="K958" s="40">
        <v>27384.878433116432</v>
      </c>
      <c r="L958" s="40">
        <v>29489.19</v>
      </c>
      <c r="M958" s="45">
        <f t="shared" si="28"/>
        <v>5752.8674699999974</v>
      </c>
    </row>
    <row r="959" spans="1:13" ht="15" x14ac:dyDescent="0.25">
      <c r="A959" s="40" t="s">
        <v>229</v>
      </c>
      <c r="B959" s="40">
        <v>1</v>
      </c>
      <c r="C959" s="40" t="s">
        <v>3</v>
      </c>
      <c r="D959" s="40">
        <v>0</v>
      </c>
      <c r="E959" s="40" t="s">
        <v>111</v>
      </c>
      <c r="F959" s="40">
        <v>0</v>
      </c>
      <c r="G959" s="40">
        <v>2010</v>
      </c>
      <c r="H959" s="40">
        <v>22696.139643999995</v>
      </c>
      <c r="I959" s="40">
        <v>2947263.3626180002</v>
      </c>
      <c r="J959" s="40">
        <v>53185.603904673102</v>
      </c>
      <c r="K959" s="40">
        <v>43184.055885065187</v>
      </c>
      <c r="L959" s="40">
        <v>27703.482</v>
      </c>
      <c r="M959" s="45">
        <f t="shared" si="28"/>
        <v>5007.3423560000047</v>
      </c>
    </row>
    <row r="960" spans="1:13" ht="15" x14ac:dyDescent="0.25">
      <c r="A960" s="40" t="s">
        <v>230</v>
      </c>
      <c r="B960" s="40">
        <v>1</v>
      </c>
      <c r="C960" s="40" t="s">
        <v>3</v>
      </c>
      <c r="D960" s="40">
        <v>0</v>
      </c>
      <c r="E960" s="40" t="s">
        <v>112</v>
      </c>
      <c r="F960" s="40">
        <v>0</v>
      </c>
      <c r="G960" s="40">
        <v>2010</v>
      </c>
      <c r="H960" s="40">
        <v>34132.923797999996</v>
      </c>
      <c r="I960" s="40">
        <v>8533014.4556689989</v>
      </c>
      <c r="J960" s="40">
        <v>293924.29332909762</v>
      </c>
      <c r="K960" s="40">
        <v>217928.10015428392</v>
      </c>
      <c r="L960" s="40">
        <v>43493.55</v>
      </c>
      <c r="M960" s="45">
        <f t="shared" si="28"/>
        <v>9360.6262020000067</v>
      </c>
    </row>
    <row r="961" spans="1:13" ht="15" x14ac:dyDescent="0.25">
      <c r="A961" s="40" t="s">
        <v>231</v>
      </c>
      <c r="B961" s="40">
        <v>1</v>
      </c>
      <c r="C961" s="40" t="s">
        <v>3</v>
      </c>
      <c r="D961" s="40">
        <v>0</v>
      </c>
      <c r="E961" s="40" t="s">
        <v>113</v>
      </c>
      <c r="F961" s="40">
        <v>0</v>
      </c>
      <c r="G961" s="40">
        <v>2010</v>
      </c>
      <c r="H961" s="40">
        <v>32000.338197000001</v>
      </c>
      <c r="I961" s="40">
        <v>8003083.3956079995</v>
      </c>
      <c r="J961" s="40">
        <v>219911.05132292886</v>
      </c>
      <c r="K961" s="40">
        <v>158922.05006562665</v>
      </c>
      <c r="L961" s="40">
        <v>34342.800000000003</v>
      </c>
      <c r="M961" s="45">
        <f t="shared" si="28"/>
        <v>2342.461803000002</v>
      </c>
    </row>
    <row r="962" spans="1:13" ht="15" x14ac:dyDescent="0.25">
      <c r="A962" s="40" t="s">
        <v>232</v>
      </c>
      <c r="B962" s="40">
        <v>1</v>
      </c>
      <c r="C962" s="40" t="s">
        <v>3</v>
      </c>
      <c r="D962" s="40">
        <v>0</v>
      </c>
      <c r="E962" s="40" t="s">
        <v>114</v>
      </c>
      <c r="F962" s="40">
        <v>0</v>
      </c>
      <c r="G962" s="40">
        <v>2010</v>
      </c>
      <c r="H962" s="40">
        <v>53072.065212000001</v>
      </c>
      <c r="I962" s="40">
        <v>7280280.3925160002</v>
      </c>
      <c r="J962" s="40">
        <v>268658.24018282822</v>
      </c>
      <c r="K962" s="40">
        <v>220407.11411285808</v>
      </c>
      <c r="L962" s="40">
        <v>68552.857359426955</v>
      </c>
      <c r="M962" s="45">
        <f t="shared" si="28"/>
        <v>15480.792147426953</v>
      </c>
    </row>
    <row r="963" spans="1:13" ht="15" x14ac:dyDescent="0.25">
      <c r="A963" s="40" t="s">
        <v>233</v>
      </c>
      <c r="B963" s="40">
        <v>1</v>
      </c>
      <c r="C963" s="40" t="s">
        <v>3</v>
      </c>
      <c r="D963" s="40">
        <v>0</v>
      </c>
      <c r="E963" s="40" t="s">
        <v>115</v>
      </c>
      <c r="F963" s="40">
        <v>0</v>
      </c>
      <c r="G963" s="40">
        <v>2010</v>
      </c>
      <c r="H963" s="40">
        <v>24823.303444999998</v>
      </c>
      <c r="I963" s="40">
        <v>2278547.7310909997</v>
      </c>
      <c r="J963" s="40">
        <v>78148.837155897301</v>
      </c>
      <c r="K963" s="40">
        <v>42219.704136587978</v>
      </c>
      <c r="L963" s="40">
        <v>30778.28</v>
      </c>
      <c r="M963" s="45">
        <f t="shared" ref="M963:M1026" si="29">L963-H963</f>
        <v>5954.9765550000011</v>
      </c>
    </row>
    <row r="964" spans="1:13" ht="15" x14ac:dyDescent="0.25">
      <c r="A964" s="40" t="s">
        <v>234</v>
      </c>
      <c r="B964" s="40">
        <v>1</v>
      </c>
      <c r="C964" s="40" t="s">
        <v>3</v>
      </c>
      <c r="D964" s="40">
        <v>0</v>
      </c>
      <c r="E964" s="40" t="s">
        <v>111</v>
      </c>
      <c r="F964" s="40">
        <v>0</v>
      </c>
      <c r="G964" s="40">
        <v>2015</v>
      </c>
      <c r="H964" s="40">
        <v>23151.508979999999</v>
      </c>
      <c r="I964" s="40">
        <v>3000778.4705790002</v>
      </c>
      <c r="J964" s="40">
        <v>67865.071725004513</v>
      </c>
      <c r="K964" s="40">
        <v>57162.05071514794</v>
      </c>
      <c r="L964" s="40">
        <v>28288.613000000001</v>
      </c>
      <c r="M964" s="45">
        <f t="shared" si="29"/>
        <v>5137.1040200000025</v>
      </c>
    </row>
    <row r="965" spans="1:13" ht="15" x14ac:dyDescent="0.25">
      <c r="A965" s="40" t="s">
        <v>235</v>
      </c>
      <c r="B965" s="40">
        <v>1</v>
      </c>
      <c r="C965" s="40" t="s">
        <v>3</v>
      </c>
      <c r="D965" s="40">
        <v>0</v>
      </c>
      <c r="E965" s="40" t="s">
        <v>112</v>
      </c>
      <c r="F965" s="40">
        <v>0</v>
      </c>
      <c r="G965" s="40">
        <v>2015</v>
      </c>
      <c r="H965" s="40">
        <v>34339.983888000002</v>
      </c>
      <c r="I965" s="40">
        <v>8915974.782550998</v>
      </c>
      <c r="J965" s="40">
        <v>299283.32875313365</v>
      </c>
      <c r="K965" s="40">
        <v>223006.58601595293</v>
      </c>
      <c r="L965" s="40">
        <v>43920.75</v>
      </c>
      <c r="M965" s="45">
        <f t="shared" si="29"/>
        <v>9580.7661119999975</v>
      </c>
    </row>
    <row r="966" spans="1:13" ht="15" x14ac:dyDescent="0.25">
      <c r="A966" s="40" t="s">
        <v>236</v>
      </c>
      <c r="B966" s="40">
        <v>1</v>
      </c>
      <c r="C966" s="40" t="s">
        <v>3</v>
      </c>
      <c r="D966" s="40">
        <v>0</v>
      </c>
      <c r="E966" s="40" t="s">
        <v>113</v>
      </c>
      <c r="F966" s="40">
        <v>0</v>
      </c>
      <c r="G966" s="40">
        <v>2015</v>
      </c>
      <c r="H966" s="40">
        <v>32210.688313000002</v>
      </c>
      <c r="I966" s="40">
        <v>8239316.8570109997</v>
      </c>
      <c r="J966" s="40">
        <v>220958.57934614577</v>
      </c>
      <c r="K966" s="40">
        <v>173711.88629683759</v>
      </c>
      <c r="L966" s="40">
        <v>34923</v>
      </c>
      <c r="M966" s="45">
        <f t="shared" si="29"/>
        <v>2712.3116869999976</v>
      </c>
    </row>
    <row r="967" spans="1:13" ht="15" x14ac:dyDescent="0.25">
      <c r="A967" s="40" t="s">
        <v>237</v>
      </c>
      <c r="B967" s="40">
        <v>1</v>
      </c>
      <c r="C967" s="40" t="s">
        <v>3</v>
      </c>
      <c r="D967" s="40">
        <v>0</v>
      </c>
      <c r="E967" s="40" t="s">
        <v>114</v>
      </c>
      <c r="F967" s="40">
        <v>0</v>
      </c>
      <c r="G967" s="40">
        <v>2015</v>
      </c>
      <c r="H967" s="40">
        <v>52903.707804999998</v>
      </c>
      <c r="I967" s="40">
        <v>7512545.8386850003</v>
      </c>
      <c r="J967" s="40">
        <v>280420.15628255031</v>
      </c>
      <c r="K967" s="40">
        <v>233967.07090721693</v>
      </c>
      <c r="L967" s="40">
        <v>68811.066130648658</v>
      </c>
      <c r="M967" s="45">
        <f t="shared" si="29"/>
        <v>15907.35832564866</v>
      </c>
    </row>
    <row r="968" spans="1:13" ht="15" x14ac:dyDescent="0.25">
      <c r="A968" s="40" t="s">
        <v>238</v>
      </c>
      <c r="B968" s="40">
        <v>1</v>
      </c>
      <c r="C968" s="40" t="s">
        <v>3</v>
      </c>
      <c r="D968" s="40">
        <v>0</v>
      </c>
      <c r="E968" s="40" t="s">
        <v>115</v>
      </c>
      <c r="F968" s="40">
        <v>0</v>
      </c>
      <c r="G968" s="40">
        <v>2015</v>
      </c>
      <c r="H968" s="40">
        <v>25910.289413999999</v>
      </c>
      <c r="I968" s="40">
        <v>2459530.1549779996</v>
      </c>
      <c r="J968" s="40">
        <v>80111.095302404006</v>
      </c>
      <c r="K968" s="40">
        <v>43914.60927835996</v>
      </c>
      <c r="L968" s="40">
        <v>32067.37</v>
      </c>
      <c r="M968" s="45">
        <f t="shared" si="29"/>
        <v>6157.080586</v>
      </c>
    </row>
    <row r="969" spans="1:13" ht="15" x14ac:dyDescent="0.25">
      <c r="A969" s="40" t="s">
        <v>239</v>
      </c>
      <c r="B969" s="40">
        <v>1</v>
      </c>
      <c r="C969" s="40" t="s">
        <v>3</v>
      </c>
      <c r="D969" s="40">
        <v>0</v>
      </c>
      <c r="E969" s="40" t="s">
        <v>111</v>
      </c>
      <c r="F969" s="40">
        <v>0</v>
      </c>
      <c r="G969" s="40">
        <v>2020</v>
      </c>
      <c r="H969" s="40">
        <v>23606.881285000003</v>
      </c>
      <c r="I969" s="40">
        <v>3055896.6133620003</v>
      </c>
      <c r="J969" s="40">
        <v>68723.803366424137</v>
      </c>
      <c r="K969" s="40">
        <v>57700.172606161257</v>
      </c>
      <c r="L969" s="40">
        <v>28873.743999999999</v>
      </c>
      <c r="M969" s="45">
        <f t="shared" si="29"/>
        <v>5266.8627149999957</v>
      </c>
    </row>
    <row r="970" spans="1:13" ht="15" x14ac:dyDescent="0.25">
      <c r="A970" s="40" t="s">
        <v>240</v>
      </c>
      <c r="B970" s="40">
        <v>1</v>
      </c>
      <c r="C970" s="40" t="s">
        <v>3</v>
      </c>
      <c r="D970" s="40">
        <v>0</v>
      </c>
      <c r="E970" s="40" t="s">
        <v>112</v>
      </c>
      <c r="F970" s="40">
        <v>0</v>
      </c>
      <c r="G970" s="40">
        <v>2020</v>
      </c>
      <c r="H970" s="40">
        <v>34547.044380000007</v>
      </c>
      <c r="I970" s="40">
        <v>9238527.2800479997</v>
      </c>
      <c r="J970" s="40">
        <v>298816.06191385438</v>
      </c>
      <c r="K970" s="40">
        <v>234621.78246793841</v>
      </c>
      <c r="L970" s="40">
        <v>44347.95</v>
      </c>
      <c r="M970" s="45">
        <f t="shared" si="29"/>
        <v>9800.9056199999904</v>
      </c>
    </row>
    <row r="971" spans="1:13" ht="15" x14ac:dyDescent="0.25">
      <c r="A971" s="40" t="s">
        <v>241</v>
      </c>
      <c r="B971" s="40">
        <v>1</v>
      </c>
      <c r="C971" s="40" t="s">
        <v>3</v>
      </c>
      <c r="D971" s="40">
        <v>0</v>
      </c>
      <c r="E971" s="40" t="s">
        <v>113</v>
      </c>
      <c r="F971" s="40">
        <v>0</v>
      </c>
      <c r="G971" s="40">
        <v>2020</v>
      </c>
      <c r="H971" s="40">
        <v>32421.036367000001</v>
      </c>
      <c r="I971" s="40">
        <v>8431131.220129</v>
      </c>
      <c r="J971" s="40">
        <v>220733.44655118638</v>
      </c>
      <c r="K971" s="40">
        <v>182370.57221717088</v>
      </c>
      <c r="L971" s="40">
        <v>35503.199999999997</v>
      </c>
      <c r="M971" s="45">
        <f t="shared" si="29"/>
        <v>3082.1636329999965</v>
      </c>
    </row>
    <row r="972" spans="1:13" ht="15" x14ac:dyDescent="0.25">
      <c r="A972" s="40" t="s">
        <v>242</v>
      </c>
      <c r="B972" s="40">
        <v>1</v>
      </c>
      <c r="C972" s="40" t="s">
        <v>3</v>
      </c>
      <c r="D972" s="40">
        <v>0</v>
      </c>
      <c r="E972" s="40" t="s">
        <v>114</v>
      </c>
      <c r="F972" s="40">
        <v>0</v>
      </c>
      <c r="G972" s="40">
        <v>2020</v>
      </c>
      <c r="H972" s="40">
        <v>52735.353625000003</v>
      </c>
      <c r="I972" s="40">
        <v>7773308.9852360003</v>
      </c>
      <c r="J972" s="40">
        <v>290312.43560143781</v>
      </c>
      <c r="K972" s="40">
        <v>238159.8085314366</v>
      </c>
      <c r="L972" s="40">
        <v>69069.274901870376</v>
      </c>
      <c r="M972" s="45">
        <f t="shared" si="29"/>
        <v>16333.921276870373</v>
      </c>
    </row>
    <row r="973" spans="1:13" ht="15" x14ac:dyDescent="0.25">
      <c r="A973" s="40" t="s">
        <v>243</v>
      </c>
      <c r="B973" s="40">
        <v>1</v>
      </c>
      <c r="C973" s="40" t="s">
        <v>3</v>
      </c>
      <c r="D973" s="40">
        <v>0</v>
      </c>
      <c r="E973" s="40" t="s">
        <v>115</v>
      </c>
      <c r="F973" s="40">
        <v>0</v>
      </c>
      <c r="G973" s="40">
        <v>2020</v>
      </c>
      <c r="H973" s="40">
        <v>26274.955637999999</v>
      </c>
      <c r="I973" s="40">
        <v>2638212.408669</v>
      </c>
      <c r="J973" s="40">
        <v>80947.315609520403</v>
      </c>
      <c r="K973" s="40">
        <v>45210.86244393263</v>
      </c>
      <c r="L973" s="40">
        <v>33356.46</v>
      </c>
      <c r="M973" s="45">
        <f t="shared" si="29"/>
        <v>7081.5043619999997</v>
      </c>
    </row>
    <row r="974" spans="1:13" ht="15" x14ac:dyDescent="0.25">
      <c r="A974" s="40" t="s">
        <v>244</v>
      </c>
      <c r="B974" s="40">
        <v>1</v>
      </c>
      <c r="C974" s="40" t="s">
        <v>3</v>
      </c>
      <c r="D974" s="40">
        <v>0</v>
      </c>
      <c r="E974" s="40" t="s">
        <v>111</v>
      </c>
      <c r="F974" s="40">
        <v>0</v>
      </c>
      <c r="G974" s="40">
        <v>2025</v>
      </c>
      <c r="H974" s="40">
        <v>23759.251181</v>
      </c>
      <c r="I974" s="40">
        <v>3096954.1663950002</v>
      </c>
      <c r="J974" s="40">
        <v>68656.350281596286</v>
      </c>
      <c r="K974" s="40">
        <v>60444.838945774238</v>
      </c>
      <c r="L974" s="40">
        <v>29182.875</v>
      </c>
      <c r="M974" s="45">
        <f t="shared" si="29"/>
        <v>5423.6238190000004</v>
      </c>
    </row>
    <row r="975" spans="1:13" ht="15" x14ac:dyDescent="0.25">
      <c r="A975" s="40" t="s">
        <v>245</v>
      </c>
      <c r="B975" s="40">
        <v>1</v>
      </c>
      <c r="C975" s="40" t="s">
        <v>3</v>
      </c>
      <c r="D975" s="40">
        <v>0</v>
      </c>
      <c r="E975" s="40" t="s">
        <v>112</v>
      </c>
      <c r="F975" s="40">
        <v>0</v>
      </c>
      <c r="G975" s="40">
        <v>2025</v>
      </c>
      <c r="H975" s="40">
        <v>34754.099246999998</v>
      </c>
      <c r="I975" s="40">
        <v>9481201.7165339999</v>
      </c>
      <c r="J975" s="40">
        <v>303148.90951646253</v>
      </c>
      <c r="K975" s="40">
        <v>254949.92536222213</v>
      </c>
      <c r="L975" s="40">
        <v>44775.15</v>
      </c>
      <c r="M975" s="45">
        <f t="shared" si="29"/>
        <v>10021.050753000003</v>
      </c>
    </row>
    <row r="976" spans="1:13" ht="15" x14ac:dyDescent="0.25">
      <c r="A976" s="40" t="s">
        <v>246</v>
      </c>
      <c r="B976" s="40">
        <v>1</v>
      </c>
      <c r="C976" s="40" t="s">
        <v>3</v>
      </c>
      <c r="D976" s="40">
        <v>0</v>
      </c>
      <c r="E976" s="40" t="s">
        <v>113</v>
      </c>
      <c r="F976" s="40">
        <v>0</v>
      </c>
      <c r="G976" s="40">
        <v>2025</v>
      </c>
      <c r="H976" s="40">
        <v>32631.386308000001</v>
      </c>
      <c r="I976" s="40">
        <v>8602384.7682389989</v>
      </c>
      <c r="J976" s="40">
        <v>222753.62440721801</v>
      </c>
      <c r="K976" s="40">
        <v>188502.91305233579</v>
      </c>
      <c r="L976" s="40">
        <v>36083.4</v>
      </c>
      <c r="M976" s="45">
        <f t="shared" si="29"/>
        <v>3452.0136920000004</v>
      </c>
    </row>
    <row r="977" spans="1:13" ht="15" x14ac:dyDescent="0.25">
      <c r="A977" s="40" t="s">
        <v>247</v>
      </c>
      <c r="B977" s="40">
        <v>1</v>
      </c>
      <c r="C977" s="40" t="s">
        <v>3</v>
      </c>
      <c r="D977" s="40">
        <v>0</v>
      </c>
      <c r="E977" s="40" t="s">
        <v>114</v>
      </c>
      <c r="F977" s="40">
        <v>0</v>
      </c>
      <c r="G977" s="40">
        <v>2025</v>
      </c>
      <c r="H977" s="40">
        <v>52566.999400000001</v>
      </c>
      <c r="I977" s="40">
        <v>8038458.7386679985</v>
      </c>
      <c r="J977" s="40">
        <v>301233.69296001579</v>
      </c>
      <c r="K977" s="40">
        <v>248203.74317647243</v>
      </c>
      <c r="L977" s="40">
        <v>69327.483673092094</v>
      </c>
      <c r="M977" s="45">
        <f t="shared" si="29"/>
        <v>16760.484273092094</v>
      </c>
    </row>
    <row r="978" spans="1:13" ht="15" x14ac:dyDescent="0.25">
      <c r="A978" s="40" t="s">
        <v>248</v>
      </c>
      <c r="B978" s="40">
        <v>1</v>
      </c>
      <c r="C978" s="40" t="s">
        <v>3</v>
      </c>
      <c r="D978" s="40">
        <v>0</v>
      </c>
      <c r="E978" s="40" t="s">
        <v>115</v>
      </c>
      <c r="F978" s="40">
        <v>0</v>
      </c>
      <c r="G978" s="40">
        <v>2025</v>
      </c>
      <c r="H978" s="40">
        <v>26639.63853</v>
      </c>
      <c r="I978" s="40">
        <v>2830156.4379050001</v>
      </c>
      <c r="J978" s="40">
        <v>83880.395747805305</v>
      </c>
      <c r="K978" s="40">
        <v>45491.591880794374</v>
      </c>
      <c r="L978" s="40">
        <v>34645.550000000003</v>
      </c>
      <c r="M978" s="45">
        <f t="shared" si="29"/>
        <v>8005.9114700000027</v>
      </c>
    </row>
    <row r="979" spans="1:13" ht="15" x14ac:dyDescent="0.25">
      <c r="A979" s="40" t="s">
        <v>249</v>
      </c>
      <c r="B979" s="40">
        <v>1</v>
      </c>
      <c r="C979" s="40" t="s">
        <v>3</v>
      </c>
      <c r="D979" s="40">
        <v>0</v>
      </c>
      <c r="E979" s="40" t="s">
        <v>111</v>
      </c>
      <c r="F979" s="40">
        <v>0</v>
      </c>
      <c r="G979" s="40">
        <v>2030</v>
      </c>
      <c r="H979" s="40">
        <v>23911.621321999999</v>
      </c>
      <c r="I979" s="40">
        <v>3139919.6716670003</v>
      </c>
      <c r="J979" s="40">
        <v>68980.336487869514</v>
      </c>
      <c r="K979" s="40">
        <v>60387.233860858571</v>
      </c>
      <c r="L979" s="40">
        <v>29492.006000000001</v>
      </c>
      <c r="M979" s="45">
        <f t="shared" si="29"/>
        <v>5580.3846780000022</v>
      </c>
    </row>
    <row r="980" spans="1:13" ht="15" x14ac:dyDescent="0.25">
      <c r="A980" s="40" t="s">
        <v>250</v>
      </c>
      <c r="B980" s="40">
        <v>1</v>
      </c>
      <c r="C980" s="40" t="s">
        <v>3</v>
      </c>
      <c r="D980" s="40">
        <v>0</v>
      </c>
      <c r="E980" s="40" t="s">
        <v>112</v>
      </c>
      <c r="F980" s="40">
        <v>0</v>
      </c>
      <c r="G980" s="40">
        <v>2030</v>
      </c>
      <c r="H980" s="40">
        <v>34961.158399000007</v>
      </c>
      <c r="I980" s="40">
        <v>9745080.8397150002</v>
      </c>
      <c r="J980" s="40">
        <v>305662.58263601625</v>
      </c>
      <c r="K980" s="40">
        <v>253229.1657194341</v>
      </c>
      <c r="L980" s="40">
        <v>45202.35</v>
      </c>
      <c r="M980" s="45">
        <f t="shared" si="29"/>
        <v>10241.191600999991</v>
      </c>
    </row>
    <row r="981" spans="1:13" ht="15" x14ac:dyDescent="0.25">
      <c r="A981" s="40" t="s">
        <v>251</v>
      </c>
      <c r="B981" s="40">
        <v>1</v>
      </c>
      <c r="C981" s="40" t="s">
        <v>3</v>
      </c>
      <c r="D981" s="40">
        <v>0</v>
      </c>
      <c r="E981" s="40" t="s">
        <v>113</v>
      </c>
      <c r="F981" s="40">
        <v>0</v>
      </c>
      <c r="G981" s="40">
        <v>2030</v>
      </c>
      <c r="H981" s="40">
        <v>32841.736574000002</v>
      </c>
      <c r="I981" s="40">
        <v>8758852.017368</v>
      </c>
      <c r="J981" s="40">
        <v>222277.7189938355</v>
      </c>
      <c r="K981" s="40">
        <v>190984.26576499094</v>
      </c>
      <c r="L981" s="40">
        <v>36663.599999999999</v>
      </c>
      <c r="M981" s="45">
        <f t="shared" si="29"/>
        <v>3821.8634259999963</v>
      </c>
    </row>
    <row r="982" spans="1:13" ht="15" x14ac:dyDescent="0.25">
      <c r="A982" s="40" t="s">
        <v>252</v>
      </c>
      <c r="B982" s="40">
        <v>1</v>
      </c>
      <c r="C982" s="40" t="s">
        <v>3</v>
      </c>
      <c r="D982" s="40">
        <v>0</v>
      </c>
      <c r="E982" s="40" t="s">
        <v>114</v>
      </c>
      <c r="F982" s="40">
        <v>0</v>
      </c>
      <c r="G982" s="40">
        <v>2030</v>
      </c>
      <c r="H982" s="40">
        <v>52398.647067999998</v>
      </c>
      <c r="I982" s="40">
        <v>8335199.7131409999</v>
      </c>
      <c r="J982" s="40">
        <v>311969.10934147006</v>
      </c>
      <c r="K982" s="40">
        <v>252620.91748473444</v>
      </c>
      <c r="L982" s="40">
        <v>69585.692444313798</v>
      </c>
      <c r="M982" s="45">
        <f t="shared" si="29"/>
        <v>17187.045376313799</v>
      </c>
    </row>
    <row r="983" spans="1:13" ht="15" x14ac:dyDescent="0.25">
      <c r="A983" s="40" t="s">
        <v>253</v>
      </c>
      <c r="B983" s="40">
        <v>1</v>
      </c>
      <c r="C983" s="40" t="s">
        <v>3</v>
      </c>
      <c r="D983" s="40">
        <v>0</v>
      </c>
      <c r="E983" s="40" t="s">
        <v>115</v>
      </c>
      <c r="F983" s="40">
        <v>0</v>
      </c>
      <c r="G983" s="40">
        <v>2030</v>
      </c>
      <c r="H983" s="40">
        <v>27004.308652</v>
      </c>
      <c r="I983" s="40">
        <v>3026156.0007209997</v>
      </c>
      <c r="J983" s="40">
        <v>86514.417634176192</v>
      </c>
      <c r="K983" s="40">
        <v>47314.505226373243</v>
      </c>
      <c r="L983" s="40">
        <v>35934.639999999999</v>
      </c>
      <c r="M983" s="45">
        <f t="shared" si="29"/>
        <v>8930.3313479999997</v>
      </c>
    </row>
    <row r="984" spans="1:13" ht="15" x14ac:dyDescent="0.25">
      <c r="A984" s="40" t="s">
        <v>254</v>
      </c>
      <c r="B984" s="40">
        <v>1</v>
      </c>
      <c r="C984" s="40" t="s">
        <v>2</v>
      </c>
      <c r="D984" s="40">
        <v>0</v>
      </c>
      <c r="E984" s="40" t="s">
        <v>111</v>
      </c>
      <c r="F984" s="40">
        <v>0</v>
      </c>
      <c r="G984" s="40">
        <v>2005</v>
      </c>
      <c r="H984" s="40">
        <v>15513.873352999999</v>
      </c>
      <c r="I984" s="40">
        <v>2278088.0805879999</v>
      </c>
      <c r="J984" s="40">
        <v>45004.152586218901</v>
      </c>
      <c r="K984" s="40">
        <v>32184.953979324386</v>
      </c>
      <c r="L984" s="40">
        <v>19566.5</v>
      </c>
      <c r="M984" s="45">
        <f t="shared" si="29"/>
        <v>4052.626647000001</v>
      </c>
    </row>
    <row r="985" spans="1:13" ht="15" x14ac:dyDescent="0.25">
      <c r="A985" s="40" t="s">
        <v>255</v>
      </c>
      <c r="B985" s="40">
        <v>1</v>
      </c>
      <c r="C985" s="40" t="s">
        <v>2</v>
      </c>
      <c r="D985" s="40">
        <v>0</v>
      </c>
      <c r="E985" s="40" t="s">
        <v>112</v>
      </c>
      <c r="F985" s="40">
        <v>0</v>
      </c>
      <c r="G985" s="40">
        <v>2005</v>
      </c>
      <c r="H985" s="40">
        <v>32250.033074999999</v>
      </c>
      <c r="I985" s="40">
        <v>7861894.9923299998</v>
      </c>
      <c r="J985" s="40">
        <v>271924.84344962414</v>
      </c>
      <c r="K985" s="40">
        <v>181526.81281522784</v>
      </c>
      <c r="L985" s="40">
        <v>43066.35</v>
      </c>
      <c r="M985" s="45">
        <f t="shared" si="29"/>
        <v>10816.316924999999</v>
      </c>
    </row>
    <row r="986" spans="1:13" ht="15" x14ac:dyDescent="0.25">
      <c r="A986" s="40" t="s">
        <v>256</v>
      </c>
      <c r="B986" s="40">
        <v>1</v>
      </c>
      <c r="C986" s="40" t="s">
        <v>2</v>
      </c>
      <c r="D986" s="40">
        <v>0</v>
      </c>
      <c r="E986" s="40" t="s">
        <v>113</v>
      </c>
      <c r="F986" s="40">
        <v>0</v>
      </c>
      <c r="G986" s="40">
        <v>2005</v>
      </c>
      <c r="H986" s="40">
        <v>30641.120501000001</v>
      </c>
      <c r="I986" s="40">
        <v>7620897.8438000008</v>
      </c>
      <c r="J986" s="40">
        <v>184556.45978955284</v>
      </c>
      <c r="K986" s="40">
        <v>68866.188434884971</v>
      </c>
      <c r="L986" s="40">
        <v>33762.6</v>
      </c>
      <c r="M986" s="45">
        <f t="shared" si="29"/>
        <v>3121.4794989999973</v>
      </c>
    </row>
    <row r="987" spans="1:13" ht="15" x14ac:dyDescent="0.25">
      <c r="A987" s="40" t="s">
        <v>257</v>
      </c>
      <c r="B987" s="40">
        <v>1</v>
      </c>
      <c r="C987" s="40" t="s">
        <v>2</v>
      </c>
      <c r="D987" s="40">
        <v>0</v>
      </c>
      <c r="E987" s="40" t="s">
        <v>114</v>
      </c>
      <c r="F987" s="40">
        <v>0</v>
      </c>
      <c r="G987" s="40">
        <v>2005</v>
      </c>
      <c r="H987" s="40">
        <v>50617.165203999997</v>
      </c>
      <c r="I987" s="40">
        <v>6722287.8907079995</v>
      </c>
      <c r="J987" s="40">
        <v>49808.538546735363</v>
      </c>
      <c r="K987" s="40">
        <v>26139.854768134421</v>
      </c>
      <c r="L987" s="40">
        <v>68294.648588205251</v>
      </c>
      <c r="M987" s="45">
        <f t="shared" si="29"/>
        <v>17677.483384205254</v>
      </c>
    </row>
    <row r="988" spans="1:13" ht="15" x14ac:dyDescent="0.25">
      <c r="A988" s="40" t="s">
        <v>258</v>
      </c>
      <c r="B988" s="40">
        <v>1</v>
      </c>
      <c r="C988" s="40" t="s">
        <v>2</v>
      </c>
      <c r="D988" s="40">
        <v>0</v>
      </c>
      <c r="E988" s="40" t="s">
        <v>115</v>
      </c>
      <c r="F988" s="40">
        <v>0</v>
      </c>
      <c r="G988" s="40">
        <v>2005</v>
      </c>
      <c r="H988" s="40">
        <v>22600.561785999998</v>
      </c>
      <c r="I988" s="40">
        <v>2064431.5235749998</v>
      </c>
      <c r="J988" s="40">
        <v>44952.148482477001</v>
      </c>
      <c r="K988" s="40">
        <v>22111.786756761569</v>
      </c>
      <c r="L988" s="40">
        <v>29489.19</v>
      </c>
      <c r="M988" s="45">
        <f t="shared" si="29"/>
        <v>6888.6282140000003</v>
      </c>
    </row>
    <row r="989" spans="1:13" ht="15" x14ac:dyDescent="0.25">
      <c r="A989" s="40" t="s">
        <v>259</v>
      </c>
      <c r="B989" s="40">
        <v>1</v>
      </c>
      <c r="C989" s="40" t="s">
        <v>2</v>
      </c>
      <c r="D989" s="40">
        <v>0</v>
      </c>
      <c r="E989" s="40" t="s">
        <v>111</v>
      </c>
      <c r="F989" s="40">
        <v>0</v>
      </c>
      <c r="G989" s="40">
        <v>2010</v>
      </c>
      <c r="H989" s="40">
        <v>21605.011225999995</v>
      </c>
      <c r="I989" s="40">
        <v>2849661.3485820005</v>
      </c>
      <c r="J989" s="40">
        <v>51528.302941236485</v>
      </c>
      <c r="K989" s="40">
        <v>36204.741843873504</v>
      </c>
      <c r="L989" s="40">
        <v>27703.482</v>
      </c>
      <c r="M989" s="45">
        <f t="shared" si="29"/>
        <v>6098.4707740000049</v>
      </c>
    </row>
    <row r="990" spans="1:13" ht="15" x14ac:dyDescent="0.25">
      <c r="A990" s="40" t="s">
        <v>260</v>
      </c>
      <c r="B990" s="40">
        <v>1</v>
      </c>
      <c r="C990" s="40" t="s">
        <v>2</v>
      </c>
      <c r="D990" s="40">
        <v>0</v>
      </c>
      <c r="E990" s="40" t="s">
        <v>112</v>
      </c>
      <c r="F990" s="40">
        <v>0</v>
      </c>
      <c r="G990" s="40">
        <v>2010</v>
      </c>
      <c r="H990" s="40">
        <v>32470.087978</v>
      </c>
      <c r="I990" s="40">
        <v>8456492.6671450008</v>
      </c>
      <c r="J990" s="40">
        <v>290141.43645286467</v>
      </c>
      <c r="K990" s="40">
        <v>171521.55483381875</v>
      </c>
      <c r="L990" s="40">
        <v>43493.55</v>
      </c>
      <c r="M990" s="45">
        <f t="shared" si="29"/>
        <v>11023.462022000003</v>
      </c>
    </row>
    <row r="991" spans="1:13" ht="15" x14ac:dyDescent="0.25">
      <c r="A991" s="40" t="s">
        <v>261</v>
      </c>
      <c r="B991" s="40">
        <v>1</v>
      </c>
      <c r="C991" s="40" t="s">
        <v>2</v>
      </c>
      <c r="D991" s="40">
        <v>0</v>
      </c>
      <c r="E991" s="40" t="s">
        <v>113</v>
      </c>
      <c r="F991" s="40">
        <v>0</v>
      </c>
      <c r="G991" s="40">
        <v>2010</v>
      </c>
      <c r="H991" s="40">
        <v>30923.574406999996</v>
      </c>
      <c r="I991" s="40">
        <v>8151651.208625</v>
      </c>
      <c r="J991" s="40">
        <v>218308.68526007247</v>
      </c>
      <c r="K991" s="40">
        <v>112158.0107352842</v>
      </c>
      <c r="L991" s="40">
        <v>34342.800000000003</v>
      </c>
      <c r="M991" s="45">
        <f t="shared" si="29"/>
        <v>3419.2255930000065</v>
      </c>
    </row>
    <row r="992" spans="1:13" ht="15" x14ac:dyDescent="0.25">
      <c r="A992" s="40" t="s">
        <v>262</v>
      </c>
      <c r="B992" s="40">
        <v>1</v>
      </c>
      <c r="C992" s="40" t="s">
        <v>2</v>
      </c>
      <c r="D992" s="40">
        <v>0</v>
      </c>
      <c r="E992" s="40" t="s">
        <v>114</v>
      </c>
      <c r="F992" s="40">
        <v>0</v>
      </c>
      <c r="G992" s="40">
        <v>2010</v>
      </c>
      <c r="H992" s="40">
        <v>50688.919420000006</v>
      </c>
      <c r="I992" s="40">
        <v>7080795.5865000002</v>
      </c>
      <c r="J992" s="40">
        <v>266617.34678305907</v>
      </c>
      <c r="K992" s="40">
        <v>194915.80989653897</v>
      </c>
      <c r="L992" s="40">
        <v>68552.857359426955</v>
      </c>
      <c r="M992" s="45">
        <f t="shared" si="29"/>
        <v>17863.937939426949</v>
      </c>
    </row>
    <row r="993" spans="1:13" ht="15" x14ac:dyDescent="0.25">
      <c r="A993" s="40" t="s">
        <v>263</v>
      </c>
      <c r="B993" s="40">
        <v>1</v>
      </c>
      <c r="C993" s="40" t="s">
        <v>2</v>
      </c>
      <c r="D993" s="40">
        <v>0</v>
      </c>
      <c r="E993" s="40" t="s">
        <v>115</v>
      </c>
      <c r="F993" s="40">
        <v>0</v>
      </c>
      <c r="G993" s="40">
        <v>2010</v>
      </c>
      <c r="H993" s="40">
        <v>23687.545886</v>
      </c>
      <c r="I993" s="40">
        <v>2279455.830329</v>
      </c>
      <c r="J993" s="40">
        <v>78853.371000646104</v>
      </c>
      <c r="K993" s="40">
        <v>35848.510798897281</v>
      </c>
      <c r="L993" s="40">
        <v>30778.28</v>
      </c>
      <c r="M993" s="45">
        <f t="shared" si="29"/>
        <v>7090.734113999999</v>
      </c>
    </row>
    <row r="994" spans="1:13" ht="15" x14ac:dyDescent="0.25">
      <c r="A994" s="40" t="s">
        <v>264</v>
      </c>
      <c r="B994" s="40">
        <v>1</v>
      </c>
      <c r="C994" s="40" t="s">
        <v>2</v>
      </c>
      <c r="D994" s="40">
        <v>0</v>
      </c>
      <c r="E994" s="40" t="s">
        <v>111</v>
      </c>
      <c r="F994" s="40">
        <v>0</v>
      </c>
      <c r="G994" s="40">
        <v>2015</v>
      </c>
      <c r="H994" s="40">
        <v>22061.077884000002</v>
      </c>
      <c r="I994" s="40">
        <v>2913685.0762379998</v>
      </c>
      <c r="J994" s="40">
        <v>65479.164793253542</v>
      </c>
      <c r="K994" s="40">
        <v>52674.420384192403</v>
      </c>
      <c r="L994" s="40">
        <v>28288.613000000001</v>
      </c>
      <c r="M994" s="45">
        <f t="shared" si="29"/>
        <v>6227.5351159999991</v>
      </c>
    </row>
    <row r="995" spans="1:13" ht="15" x14ac:dyDescent="0.25">
      <c r="A995" s="40" t="s">
        <v>265</v>
      </c>
      <c r="B995" s="40">
        <v>1</v>
      </c>
      <c r="C995" s="40" t="s">
        <v>2</v>
      </c>
      <c r="D995" s="40">
        <v>0</v>
      </c>
      <c r="E995" s="40" t="s">
        <v>112</v>
      </c>
      <c r="F995" s="40">
        <v>0</v>
      </c>
      <c r="G995" s="40">
        <v>2015</v>
      </c>
      <c r="H995" s="40">
        <v>32677.152859999995</v>
      </c>
      <c r="I995" s="40">
        <v>9004982.5922039989</v>
      </c>
      <c r="J995" s="40">
        <v>297735.55349973479</v>
      </c>
      <c r="K995" s="40">
        <v>188355.05491400868</v>
      </c>
      <c r="L995" s="40">
        <v>43920.75</v>
      </c>
      <c r="M995" s="45">
        <f t="shared" si="29"/>
        <v>11243.597140000005</v>
      </c>
    </row>
    <row r="996" spans="1:13" ht="15" x14ac:dyDescent="0.25">
      <c r="A996" s="40" t="s">
        <v>266</v>
      </c>
      <c r="B996" s="40">
        <v>1</v>
      </c>
      <c r="C996" s="40" t="s">
        <v>2</v>
      </c>
      <c r="D996" s="40">
        <v>0</v>
      </c>
      <c r="E996" s="40" t="s">
        <v>113</v>
      </c>
      <c r="F996" s="40">
        <v>0</v>
      </c>
      <c r="G996" s="40">
        <v>2015</v>
      </c>
      <c r="H996" s="40">
        <v>31205.823257</v>
      </c>
      <c r="I996" s="40">
        <v>8584260.7579009999</v>
      </c>
      <c r="J996" s="40">
        <v>221694.77125046728</v>
      </c>
      <c r="K996" s="40">
        <v>135172.85944083877</v>
      </c>
      <c r="L996" s="40">
        <v>34923</v>
      </c>
      <c r="M996" s="45">
        <f t="shared" si="29"/>
        <v>3717.176743</v>
      </c>
    </row>
    <row r="997" spans="1:13" ht="15" x14ac:dyDescent="0.25">
      <c r="A997" s="40" t="s">
        <v>267</v>
      </c>
      <c r="B997" s="40">
        <v>1</v>
      </c>
      <c r="C997" s="40" t="s">
        <v>2</v>
      </c>
      <c r="D997" s="40">
        <v>0</v>
      </c>
      <c r="E997" s="40" t="s">
        <v>114</v>
      </c>
      <c r="F997" s="40">
        <v>0</v>
      </c>
      <c r="G997" s="40">
        <v>2015</v>
      </c>
      <c r="H997" s="40">
        <v>50749.679330999999</v>
      </c>
      <c r="I997" s="40">
        <v>7437335.6504379995</v>
      </c>
      <c r="J997" s="40">
        <v>279508.4131120441</v>
      </c>
      <c r="K997" s="40">
        <v>208200.40227428448</v>
      </c>
      <c r="L997" s="40">
        <v>68811.066130648658</v>
      </c>
      <c r="M997" s="45">
        <f t="shared" si="29"/>
        <v>18061.386799648659</v>
      </c>
    </row>
    <row r="998" spans="1:13" ht="15" x14ac:dyDescent="0.25">
      <c r="A998" s="40" t="s">
        <v>268</v>
      </c>
      <c r="B998" s="40">
        <v>1</v>
      </c>
      <c r="C998" s="40" t="s">
        <v>2</v>
      </c>
      <c r="D998" s="40">
        <v>0</v>
      </c>
      <c r="E998" s="40" t="s">
        <v>115</v>
      </c>
      <c r="F998" s="40">
        <v>0</v>
      </c>
      <c r="G998" s="40">
        <v>2015</v>
      </c>
      <c r="H998" s="40">
        <v>24774.524778000003</v>
      </c>
      <c r="I998" s="40">
        <v>2474302.4259299999</v>
      </c>
      <c r="J998" s="40">
        <v>79797.931054281595</v>
      </c>
      <c r="K998" s="40">
        <v>40828.613487501927</v>
      </c>
      <c r="L998" s="40">
        <v>32067.37</v>
      </c>
      <c r="M998" s="45">
        <f t="shared" si="29"/>
        <v>7292.8452219999963</v>
      </c>
    </row>
    <row r="999" spans="1:13" ht="15" x14ac:dyDescent="0.25">
      <c r="A999" s="40" t="s">
        <v>269</v>
      </c>
      <c r="B999" s="40">
        <v>1</v>
      </c>
      <c r="C999" s="40" t="s">
        <v>2</v>
      </c>
      <c r="D999" s="40">
        <v>0</v>
      </c>
      <c r="E999" s="40" t="s">
        <v>111</v>
      </c>
      <c r="F999" s="40">
        <v>0</v>
      </c>
      <c r="G999" s="40">
        <v>2020</v>
      </c>
      <c r="H999" s="40">
        <v>22517.186798000002</v>
      </c>
      <c r="I999" s="40">
        <v>2986203.8840199998</v>
      </c>
      <c r="J999" s="40">
        <v>68234.006063896202</v>
      </c>
      <c r="K999" s="40">
        <v>53730.243825481419</v>
      </c>
      <c r="L999" s="40">
        <v>28873.743999999999</v>
      </c>
      <c r="M999" s="45">
        <f t="shared" si="29"/>
        <v>6356.5572019999963</v>
      </c>
    </row>
    <row r="1000" spans="1:13" ht="15" x14ac:dyDescent="0.25">
      <c r="A1000" s="40" t="s">
        <v>270</v>
      </c>
      <c r="B1000" s="40">
        <v>1</v>
      </c>
      <c r="C1000" s="40" t="s">
        <v>2</v>
      </c>
      <c r="D1000" s="40">
        <v>0</v>
      </c>
      <c r="E1000" s="40" t="s">
        <v>112</v>
      </c>
      <c r="F1000" s="40">
        <v>0</v>
      </c>
      <c r="G1000" s="40">
        <v>2020</v>
      </c>
      <c r="H1000" s="40">
        <v>32884.211922000002</v>
      </c>
      <c r="I1000" s="40">
        <v>9557585.2109270003</v>
      </c>
      <c r="J1000" s="40">
        <v>311225.08761280269</v>
      </c>
      <c r="K1000" s="40">
        <v>201022.06764138554</v>
      </c>
      <c r="L1000" s="40">
        <v>44347.95</v>
      </c>
      <c r="M1000" s="45">
        <f t="shared" si="29"/>
        <v>11463.738077999995</v>
      </c>
    </row>
    <row r="1001" spans="1:13" ht="15" x14ac:dyDescent="0.25">
      <c r="A1001" s="40" t="s">
        <v>271</v>
      </c>
      <c r="B1001" s="40">
        <v>1</v>
      </c>
      <c r="C1001" s="40" t="s">
        <v>2</v>
      </c>
      <c r="D1001" s="40">
        <v>0</v>
      </c>
      <c r="E1001" s="40" t="s">
        <v>113</v>
      </c>
      <c r="F1001" s="40">
        <v>0</v>
      </c>
      <c r="G1001" s="40">
        <v>2020</v>
      </c>
      <c r="H1001" s="40">
        <v>31488.127572999998</v>
      </c>
      <c r="I1001" s="40">
        <v>9020715.8338900004</v>
      </c>
      <c r="J1001" s="40">
        <v>231326.69704722497</v>
      </c>
      <c r="K1001" s="40">
        <v>144035.68090363024</v>
      </c>
      <c r="L1001" s="40">
        <v>35503.199999999997</v>
      </c>
      <c r="M1001" s="45">
        <f t="shared" si="29"/>
        <v>4015.0724269999992</v>
      </c>
    </row>
    <row r="1002" spans="1:13" ht="15" x14ac:dyDescent="0.25">
      <c r="A1002" s="40" t="s">
        <v>272</v>
      </c>
      <c r="B1002" s="40">
        <v>1</v>
      </c>
      <c r="C1002" s="40" t="s">
        <v>2</v>
      </c>
      <c r="D1002" s="40">
        <v>0</v>
      </c>
      <c r="E1002" s="40" t="s">
        <v>114</v>
      </c>
      <c r="F1002" s="40">
        <v>0</v>
      </c>
      <c r="G1002" s="40">
        <v>2020</v>
      </c>
      <c r="H1002" s="40">
        <v>50797.769264000002</v>
      </c>
      <c r="I1002" s="40">
        <v>8019857.3906160006</v>
      </c>
      <c r="J1002" s="40">
        <v>303021.93431972433</v>
      </c>
      <c r="K1002" s="40">
        <v>186517.58611203148</v>
      </c>
      <c r="L1002" s="40">
        <v>69069.274901870376</v>
      </c>
      <c r="M1002" s="45">
        <f t="shared" si="29"/>
        <v>18271.505637870374</v>
      </c>
    </row>
    <row r="1003" spans="1:13" ht="15" x14ac:dyDescent="0.25">
      <c r="A1003" s="40" t="s">
        <v>273</v>
      </c>
      <c r="B1003" s="40">
        <v>1</v>
      </c>
      <c r="C1003" s="40" t="s">
        <v>2</v>
      </c>
      <c r="D1003" s="40">
        <v>0</v>
      </c>
      <c r="E1003" s="40" t="s">
        <v>115</v>
      </c>
      <c r="F1003" s="40">
        <v>0</v>
      </c>
      <c r="G1003" s="40">
        <v>2020</v>
      </c>
      <c r="H1003" s="40">
        <v>25139.197974999999</v>
      </c>
      <c r="I1003" s="40">
        <v>2701062.5949010001</v>
      </c>
      <c r="J1003" s="40">
        <v>81314.473731602513</v>
      </c>
      <c r="K1003" s="40">
        <v>35962.442299695802</v>
      </c>
      <c r="L1003" s="40">
        <v>33356.46</v>
      </c>
      <c r="M1003" s="45">
        <f t="shared" si="29"/>
        <v>8217.262025</v>
      </c>
    </row>
    <row r="1004" spans="1:13" ht="15" x14ac:dyDescent="0.25">
      <c r="A1004" s="40" t="s">
        <v>274</v>
      </c>
      <c r="B1004" s="40">
        <v>1</v>
      </c>
      <c r="C1004" s="40" t="s">
        <v>2</v>
      </c>
      <c r="D1004" s="40">
        <v>0</v>
      </c>
      <c r="E1004" s="40" t="s">
        <v>111</v>
      </c>
      <c r="F1004" s="40">
        <v>0</v>
      </c>
      <c r="G1004" s="40">
        <v>2025</v>
      </c>
      <c r="H1004" s="40">
        <v>22670.351000999999</v>
      </c>
      <c r="I1004" s="40">
        <v>3052487.1085949996</v>
      </c>
      <c r="J1004" s="40">
        <v>68916.99556290172</v>
      </c>
      <c r="K1004" s="40">
        <v>55660.349845080797</v>
      </c>
      <c r="L1004" s="40">
        <v>29182.875</v>
      </c>
      <c r="M1004" s="45">
        <f t="shared" si="29"/>
        <v>6512.5239990000009</v>
      </c>
    </row>
    <row r="1005" spans="1:13" ht="15" x14ac:dyDescent="0.25">
      <c r="A1005" s="40" t="s">
        <v>275</v>
      </c>
      <c r="B1005" s="40">
        <v>1</v>
      </c>
      <c r="C1005" s="40" t="s">
        <v>2</v>
      </c>
      <c r="D1005" s="40">
        <v>0</v>
      </c>
      <c r="E1005" s="40" t="s">
        <v>112</v>
      </c>
      <c r="F1005" s="40">
        <v>0</v>
      </c>
      <c r="G1005" s="40">
        <v>2025</v>
      </c>
      <c r="H1005" s="40">
        <v>33091.270067999998</v>
      </c>
      <c r="I1005" s="40">
        <v>10083867.646679999</v>
      </c>
      <c r="J1005" s="40">
        <v>323042.61015310127</v>
      </c>
      <c r="K1005" s="40">
        <v>218105.48524337178</v>
      </c>
      <c r="L1005" s="40">
        <v>44775.15</v>
      </c>
      <c r="M1005" s="45">
        <f t="shared" si="29"/>
        <v>11683.879932000003</v>
      </c>
    </row>
    <row r="1006" spans="1:13" ht="15" x14ac:dyDescent="0.25">
      <c r="A1006" s="40" t="s">
        <v>276</v>
      </c>
      <c r="B1006" s="40">
        <v>1</v>
      </c>
      <c r="C1006" s="40" t="s">
        <v>2</v>
      </c>
      <c r="D1006" s="40">
        <v>0</v>
      </c>
      <c r="E1006" s="40" t="s">
        <v>113</v>
      </c>
      <c r="F1006" s="40">
        <v>0</v>
      </c>
      <c r="G1006" s="40">
        <v>2025</v>
      </c>
      <c r="H1006" s="40">
        <v>31771.173935999999</v>
      </c>
      <c r="I1006" s="40">
        <v>9441024.2720330004</v>
      </c>
      <c r="J1006" s="40">
        <v>238057.80866447047</v>
      </c>
      <c r="K1006" s="40">
        <v>153996.12108283493</v>
      </c>
      <c r="L1006" s="40">
        <v>36083.4</v>
      </c>
      <c r="M1006" s="45">
        <f t="shared" si="29"/>
        <v>4312.2260640000022</v>
      </c>
    </row>
    <row r="1007" spans="1:13" ht="15" x14ac:dyDescent="0.25">
      <c r="A1007" s="40" t="s">
        <v>277</v>
      </c>
      <c r="B1007" s="40">
        <v>1</v>
      </c>
      <c r="C1007" s="40" t="s">
        <v>2</v>
      </c>
      <c r="D1007" s="40">
        <v>0</v>
      </c>
      <c r="E1007" s="40" t="s">
        <v>114</v>
      </c>
      <c r="F1007" s="40">
        <v>0</v>
      </c>
      <c r="G1007" s="40">
        <v>2025</v>
      </c>
      <c r="H1007" s="40">
        <v>50843.989289999998</v>
      </c>
      <c r="I1007" s="40">
        <v>8708123.1756829992</v>
      </c>
      <c r="J1007" s="40">
        <v>323366.53266322357</v>
      </c>
      <c r="K1007" s="40">
        <v>185713.3771585295</v>
      </c>
      <c r="L1007" s="40">
        <v>69327.483673092094</v>
      </c>
      <c r="M1007" s="45">
        <f t="shared" si="29"/>
        <v>18483.494383092097</v>
      </c>
    </row>
    <row r="1008" spans="1:13" ht="15" x14ac:dyDescent="0.25">
      <c r="A1008" s="40" t="s">
        <v>278</v>
      </c>
      <c r="B1008" s="40">
        <v>1</v>
      </c>
      <c r="C1008" s="40" t="s">
        <v>2</v>
      </c>
      <c r="D1008" s="40">
        <v>0</v>
      </c>
      <c r="E1008" s="40" t="s">
        <v>115</v>
      </c>
      <c r="F1008" s="40">
        <v>0</v>
      </c>
      <c r="G1008" s="40">
        <v>2025</v>
      </c>
      <c r="H1008" s="40">
        <v>25503.868457</v>
      </c>
      <c r="I1008" s="40">
        <v>2937818.892647</v>
      </c>
      <c r="J1008" s="40">
        <v>84881.231212222905</v>
      </c>
      <c r="K1008" s="40">
        <v>37529.968272417682</v>
      </c>
      <c r="L1008" s="40">
        <v>34645.550000000003</v>
      </c>
      <c r="M1008" s="45">
        <f t="shared" si="29"/>
        <v>9141.6815430000024</v>
      </c>
    </row>
    <row r="1009" spans="1:13" ht="15" x14ac:dyDescent="0.25">
      <c r="A1009" s="40" t="s">
        <v>279</v>
      </c>
      <c r="B1009" s="40">
        <v>1</v>
      </c>
      <c r="C1009" s="40" t="s">
        <v>2</v>
      </c>
      <c r="D1009" s="40">
        <v>0</v>
      </c>
      <c r="E1009" s="40" t="s">
        <v>111</v>
      </c>
      <c r="F1009" s="40">
        <v>0</v>
      </c>
      <c r="G1009" s="40">
        <v>2030</v>
      </c>
      <c r="H1009" s="40">
        <v>22823.58990599999</v>
      </c>
      <c r="I1009" s="40">
        <v>3112956.9020840004</v>
      </c>
      <c r="J1009" s="40">
        <v>69361.759987604877</v>
      </c>
      <c r="K1009" s="40">
        <v>57267.801749489765</v>
      </c>
      <c r="L1009" s="40">
        <v>29492.006000000001</v>
      </c>
      <c r="M1009" s="45">
        <f t="shared" si="29"/>
        <v>6668.4160940000111</v>
      </c>
    </row>
    <row r="1010" spans="1:13" ht="15" x14ac:dyDescent="0.25">
      <c r="A1010" s="40" t="s">
        <v>280</v>
      </c>
      <c r="B1010" s="40">
        <v>1</v>
      </c>
      <c r="C1010" s="40" t="s">
        <v>2</v>
      </c>
      <c r="D1010" s="40">
        <v>0</v>
      </c>
      <c r="E1010" s="40" t="s">
        <v>112</v>
      </c>
      <c r="F1010" s="40">
        <v>0</v>
      </c>
      <c r="G1010" s="40">
        <v>2030</v>
      </c>
      <c r="H1010" s="40">
        <v>33298.327797000005</v>
      </c>
      <c r="I1010" s="40">
        <v>10596592.734556001</v>
      </c>
      <c r="J1010" s="40">
        <v>328298.04324397142</v>
      </c>
      <c r="K1010" s="40">
        <v>226082.94221392699</v>
      </c>
      <c r="L1010" s="40">
        <v>45202.35</v>
      </c>
      <c r="M1010" s="45">
        <f t="shared" si="29"/>
        <v>11904.022202999993</v>
      </c>
    </row>
    <row r="1011" spans="1:13" ht="15" x14ac:dyDescent="0.25">
      <c r="A1011" s="40" t="s">
        <v>281</v>
      </c>
      <c r="B1011" s="40">
        <v>1</v>
      </c>
      <c r="C1011" s="40" t="s">
        <v>2</v>
      </c>
      <c r="D1011" s="40">
        <v>0</v>
      </c>
      <c r="E1011" s="40" t="s">
        <v>113</v>
      </c>
      <c r="F1011" s="40">
        <v>0</v>
      </c>
      <c r="G1011" s="40">
        <v>2030</v>
      </c>
      <c r="H1011" s="40">
        <v>32054.678505</v>
      </c>
      <c r="I1011" s="40">
        <v>9823753.6014400013</v>
      </c>
      <c r="J1011" s="40">
        <v>239111.32880787688</v>
      </c>
      <c r="K1011" s="40">
        <v>162565.46185763652</v>
      </c>
      <c r="L1011" s="40">
        <v>36663.599999999999</v>
      </c>
      <c r="M1011" s="45">
        <f t="shared" si="29"/>
        <v>4608.9214949999987</v>
      </c>
    </row>
    <row r="1012" spans="1:13" ht="15" x14ac:dyDescent="0.25">
      <c r="A1012" s="40" t="s">
        <v>282</v>
      </c>
      <c r="B1012" s="40">
        <v>1</v>
      </c>
      <c r="C1012" s="40" t="s">
        <v>2</v>
      </c>
      <c r="D1012" s="40">
        <v>0</v>
      </c>
      <c r="E1012" s="40" t="s">
        <v>114</v>
      </c>
      <c r="F1012" s="40">
        <v>0</v>
      </c>
      <c r="G1012" s="40">
        <v>2030</v>
      </c>
      <c r="H1012" s="40">
        <v>50872.426570999996</v>
      </c>
      <c r="I1012" s="40">
        <v>9389860.3333249986</v>
      </c>
      <c r="J1012" s="40">
        <v>340236.89920124604</v>
      </c>
      <c r="K1012" s="40">
        <v>203889.46995049465</v>
      </c>
      <c r="L1012" s="40">
        <v>69585.692444313798</v>
      </c>
      <c r="M1012" s="45">
        <f t="shared" si="29"/>
        <v>18713.265873313801</v>
      </c>
    </row>
    <row r="1013" spans="1:13" ht="15" x14ac:dyDescent="0.25">
      <c r="A1013" s="40" t="s">
        <v>283</v>
      </c>
      <c r="B1013" s="40">
        <v>1</v>
      </c>
      <c r="C1013" s="40" t="s">
        <v>2</v>
      </c>
      <c r="D1013" s="40">
        <v>0</v>
      </c>
      <c r="E1013" s="40" t="s">
        <v>115</v>
      </c>
      <c r="F1013" s="40">
        <v>0</v>
      </c>
      <c r="G1013" s="40">
        <v>2030</v>
      </c>
      <c r="H1013" s="40">
        <v>25868.538806</v>
      </c>
      <c r="I1013" s="40">
        <v>3167903.6201559999</v>
      </c>
      <c r="J1013" s="40">
        <v>87467.016101574991</v>
      </c>
      <c r="K1013" s="40">
        <v>41450.070376838463</v>
      </c>
      <c r="L1013" s="40">
        <v>35934.639999999999</v>
      </c>
      <c r="M1013" s="45">
        <f t="shared" si="29"/>
        <v>10066.101193999999</v>
      </c>
    </row>
    <row r="1014" spans="1:13" ht="15" x14ac:dyDescent="0.25">
      <c r="A1014" s="40" t="s">
        <v>284</v>
      </c>
      <c r="B1014" s="40">
        <v>1</v>
      </c>
      <c r="C1014" s="40" t="s">
        <v>0</v>
      </c>
      <c r="D1014" s="40">
        <v>0</v>
      </c>
      <c r="E1014" s="40" t="s">
        <v>116</v>
      </c>
      <c r="F1014" s="40">
        <v>0</v>
      </c>
      <c r="G1014" s="40">
        <v>2005</v>
      </c>
      <c r="H1014" s="40">
        <v>158981.358939</v>
      </c>
      <c r="I1014" s="40">
        <v>27363820.920173995</v>
      </c>
      <c r="J1014" s="40">
        <v>602078.37934050104</v>
      </c>
      <c r="K1014" s="40">
        <v>389254.26094295556</v>
      </c>
      <c r="L1014" s="40">
        <v>194179.28858820527</v>
      </c>
      <c r="M1014" s="45">
        <f t="shared" si="29"/>
        <v>35197.929649205267</v>
      </c>
    </row>
    <row r="1015" spans="1:13" ht="15" x14ac:dyDescent="0.25">
      <c r="A1015" s="40" t="s">
        <v>285</v>
      </c>
      <c r="B1015" s="40">
        <v>1</v>
      </c>
      <c r="C1015" s="40" t="s">
        <v>0</v>
      </c>
      <c r="D1015" s="40">
        <v>0</v>
      </c>
      <c r="E1015" s="40" t="s">
        <v>116</v>
      </c>
      <c r="F1015" s="40">
        <v>0</v>
      </c>
      <c r="G1015" s="40">
        <v>2010</v>
      </c>
      <c r="H1015" s="40">
        <v>166724.77011699998</v>
      </c>
      <c r="I1015" s="40">
        <v>29042189.576377999</v>
      </c>
      <c r="J1015" s="40">
        <v>913828.03319481725</v>
      </c>
      <c r="K1015" s="40">
        <v>682660.98355685768</v>
      </c>
      <c r="L1015" s="40">
        <v>204870.96935942693</v>
      </c>
      <c r="M1015" s="45">
        <f t="shared" si="29"/>
        <v>38146.199242426956</v>
      </c>
    </row>
    <row r="1016" spans="1:13" ht="15" x14ac:dyDescent="0.25">
      <c r="A1016" s="40" t="s">
        <v>286</v>
      </c>
      <c r="B1016" s="40">
        <v>1</v>
      </c>
      <c r="C1016" s="40" t="s">
        <v>0</v>
      </c>
      <c r="D1016" s="40">
        <v>0</v>
      </c>
      <c r="E1016" s="40" t="s">
        <v>116</v>
      </c>
      <c r="F1016" s="40">
        <v>0</v>
      </c>
      <c r="G1016" s="40">
        <v>2015</v>
      </c>
      <c r="H1016" s="40">
        <v>168516.17037800001</v>
      </c>
      <c r="I1016" s="40">
        <v>30147440.739228003</v>
      </c>
      <c r="J1016" s="40">
        <v>948769.64108992473</v>
      </c>
      <c r="K1016" s="40">
        <v>728034.52630913747</v>
      </c>
      <c r="L1016" s="40">
        <v>208010.79913064867</v>
      </c>
      <c r="M1016" s="45">
        <f t="shared" si="29"/>
        <v>39494.628752648656</v>
      </c>
    </row>
    <row r="1017" spans="1:13" ht="15" x14ac:dyDescent="0.25">
      <c r="A1017" s="40" t="s">
        <v>287</v>
      </c>
      <c r="B1017" s="40">
        <v>1</v>
      </c>
      <c r="C1017" s="40" t="s">
        <v>0</v>
      </c>
      <c r="D1017" s="40">
        <v>0</v>
      </c>
      <c r="E1017" s="40" t="s">
        <v>116</v>
      </c>
      <c r="F1017" s="40">
        <v>0</v>
      </c>
      <c r="G1017" s="40">
        <v>2020</v>
      </c>
      <c r="H1017" s="40">
        <v>169585.28278799998</v>
      </c>
      <c r="I1017" s="40">
        <v>31215463.006417997</v>
      </c>
      <c r="J1017" s="40">
        <v>959517.92189421679</v>
      </c>
      <c r="K1017" s="40">
        <v>746229.45050297258</v>
      </c>
      <c r="L1017" s="40">
        <v>211150.6289018704</v>
      </c>
      <c r="M1017" s="45">
        <f t="shared" si="29"/>
        <v>41565.346113870415</v>
      </c>
    </row>
    <row r="1018" spans="1:13" ht="15" x14ac:dyDescent="0.25">
      <c r="A1018" s="40" t="s">
        <v>288</v>
      </c>
      <c r="B1018" s="40">
        <v>1</v>
      </c>
      <c r="C1018" s="40" t="s">
        <v>0</v>
      </c>
      <c r="D1018" s="40">
        <v>0</v>
      </c>
      <c r="E1018" s="40" t="s">
        <v>116</v>
      </c>
      <c r="F1018" s="40">
        <v>0</v>
      </c>
      <c r="G1018" s="40">
        <v>2025</v>
      </c>
      <c r="H1018" s="40">
        <v>170351.36678000004</v>
      </c>
      <c r="I1018" s="40">
        <v>32275707.883365005</v>
      </c>
      <c r="J1018" s="40">
        <v>978867.77618752117</v>
      </c>
      <c r="K1018" s="40">
        <v>767136.67182779114</v>
      </c>
      <c r="L1018" s="40">
        <v>214014.45867309207</v>
      </c>
      <c r="M1018" s="45">
        <f t="shared" si="29"/>
        <v>43663.091893092031</v>
      </c>
    </row>
    <row r="1019" spans="1:13" ht="15" x14ac:dyDescent="0.25">
      <c r="A1019" s="40" t="s">
        <v>289</v>
      </c>
      <c r="B1019" s="40">
        <v>1</v>
      </c>
      <c r="C1019" s="40" t="s">
        <v>0</v>
      </c>
      <c r="D1019" s="40">
        <v>0</v>
      </c>
      <c r="E1019" s="40" t="s">
        <v>116</v>
      </c>
      <c r="F1019" s="40">
        <v>0</v>
      </c>
      <c r="G1019" s="40">
        <v>2030</v>
      </c>
      <c r="H1019" s="40">
        <v>171117.478064</v>
      </c>
      <c r="I1019" s="40">
        <v>33306775.139291003</v>
      </c>
      <c r="J1019" s="40">
        <v>992217.16059037799</v>
      </c>
      <c r="K1019" s="40">
        <v>786331.35740917618</v>
      </c>
      <c r="L1019" s="40">
        <v>216878.2884443138</v>
      </c>
      <c r="M1019" s="45">
        <f t="shared" si="29"/>
        <v>45760.810380313807</v>
      </c>
    </row>
    <row r="1020" spans="1:13" ht="15" x14ac:dyDescent="0.25">
      <c r="A1020" s="40" t="s">
        <v>290</v>
      </c>
      <c r="B1020" s="40">
        <v>1</v>
      </c>
      <c r="C1020" s="40" t="s">
        <v>1</v>
      </c>
      <c r="D1020" s="40">
        <v>0</v>
      </c>
      <c r="E1020" s="40" t="s">
        <v>116</v>
      </c>
      <c r="F1020" s="40">
        <v>0</v>
      </c>
      <c r="G1020" s="40">
        <v>2005</v>
      </c>
      <c r="H1020" s="40">
        <v>159030.58541200001</v>
      </c>
      <c r="I1020" s="40">
        <v>27517012.086214002</v>
      </c>
      <c r="J1020" s="40">
        <v>620898.04260493489</v>
      </c>
      <c r="K1020" s="40">
        <v>389246.09239470423</v>
      </c>
      <c r="L1020" s="40">
        <v>194179.28858820527</v>
      </c>
      <c r="M1020" s="45">
        <f t="shared" si="29"/>
        <v>35148.70317620525</v>
      </c>
    </row>
    <row r="1021" spans="1:13" ht="15" x14ac:dyDescent="0.25">
      <c r="A1021" s="40" t="s">
        <v>291</v>
      </c>
      <c r="B1021" s="40">
        <v>1</v>
      </c>
      <c r="C1021" s="40" t="s">
        <v>1</v>
      </c>
      <c r="D1021" s="40">
        <v>0</v>
      </c>
      <c r="E1021" s="40" t="s">
        <v>116</v>
      </c>
      <c r="F1021" s="40">
        <v>0</v>
      </c>
      <c r="G1021" s="40">
        <v>2010</v>
      </c>
      <c r="H1021" s="40">
        <v>166819.56802699997</v>
      </c>
      <c r="I1021" s="40">
        <v>29314335.818735003</v>
      </c>
      <c r="J1021" s="40">
        <v>937684.80384305329</v>
      </c>
      <c r="K1021" s="40">
        <v>682722.65674142365</v>
      </c>
      <c r="L1021" s="40">
        <v>204870.96935942693</v>
      </c>
      <c r="M1021" s="45">
        <f t="shared" si="29"/>
        <v>38051.401332426962</v>
      </c>
    </row>
    <row r="1022" spans="1:13" ht="15" x14ac:dyDescent="0.25">
      <c r="A1022" s="40" t="s">
        <v>292</v>
      </c>
      <c r="B1022" s="40">
        <v>1</v>
      </c>
      <c r="C1022" s="40" t="s">
        <v>1</v>
      </c>
      <c r="D1022" s="40">
        <v>0</v>
      </c>
      <c r="E1022" s="40" t="s">
        <v>116</v>
      </c>
      <c r="F1022" s="40">
        <v>0</v>
      </c>
      <c r="G1022" s="40">
        <v>2015</v>
      </c>
      <c r="H1022" s="40">
        <v>168656.17767400001</v>
      </c>
      <c r="I1022" s="40">
        <v>30807042.823123999</v>
      </c>
      <c r="J1022" s="40">
        <v>1026393.8862789141</v>
      </c>
      <c r="K1022" s="40">
        <v>728163.68960289389</v>
      </c>
      <c r="L1022" s="40">
        <v>208010.79913064867</v>
      </c>
      <c r="M1022" s="45">
        <f t="shared" si="29"/>
        <v>39354.62145664866</v>
      </c>
    </row>
    <row r="1023" spans="1:13" ht="15" x14ac:dyDescent="0.25">
      <c r="A1023" s="40" t="s">
        <v>293</v>
      </c>
      <c r="B1023" s="40">
        <v>1</v>
      </c>
      <c r="C1023" s="40" t="s">
        <v>1</v>
      </c>
      <c r="D1023" s="40">
        <v>0</v>
      </c>
      <c r="E1023" s="40" t="s">
        <v>116</v>
      </c>
      <c r="F1023" s="40">
        <v>0</v>
      </c>
      <c r="G1023" s="40">
        <v>2020</v>
      </c>
      <c r="H1023" s="40">
        <v>169770.00120800003</v>
      </c>
      <c r="I1023" s="40">
        <v>32438427.966851007</v>
      </c>
      <c r="J1023" s="40">
        <v>1071393.9681223757</v>
      </c>
      <c r="K1023" s="40">
        <v>745429.72945394157</v>
      </c>
      <c r="L1023" s="40">
        <v>211150.6289018704</v>
      </c>
      <c r="M1023" s="45">
        <f t="shared" si="29"/>
        <v>41380.627693870367</v>
      </c>
    </row>
    <row r="1024" spans="1:13" ht="15" x14ac:dyDescent="0.25">
      <c r="A1024" s="40" t="s">
        <v>294</v>
      </c>
      <c r="B1024" s="40">
        <v>1</v>
      </c>
      <c r="C1024" s="40" t="s">
        <v>1</v>
      </c>
      <c r="D1024" s="40">
        <v>0</v>
      </c>
      <c r="E1024" s="40" t="s">
        <v>116</v>
      </c>
      <c r="F1024" s="40">
        <v>0</v>
      </c>
      <c r="G1024" s="40">
        <v>2025</v>
      </c>
      <c r="H1024" s="40">
        <v>170581.98909800005</v>
      </c>
      <c r="I1024" s="40">
        <v>34154489.504423</v>
      </c>
      <c r="J1024" s="40">
        <v>1109841.6326834487</v>
      </c>
      <c r="K1024" s="40">
        <v>766945.54623469419</v>
      </c>
      <c r="L1024" s="40">
        <v>214014.45867309207</v>
      </c>
      <c r="M1024" s="45">
        <f t="shared" si="29"/>
        <v>43432.469575092022</v>
      </c>
    </row>
    <row r="1025" spans="1:13" ht="15" x14ac:dyDescent="0.25">
      <c r="A1025" s="40" t="s">
        <v>295</v>
      </c>
      <c r="B1025" s="40">
        <v>1</v>
      </c>
      <c r="C1025" s="40" t="s">
        <v>1</v>
      </c>
      <c r="D1025" s="40">
        <v>0</v>
      </c>
      <c r="E1025" s="40" t="s">
        <v>116</v>
      </c>
      <c r="F1025" s="40">
        <v>0</v>
      </c>
      <c r="G1025" s="40">
        <v>2030</v>
      </c>
      <c r="H1025" s="40">
        <v>171396.27380900001</v>
      </c>
      <c r="I1025" s="40">
        <v>35907415.699856989</v>
      </c>
      <c r="J1025" s="40">
        <v>1136930.8608329061</v>
      </c>
      <c r="K1025" s="40">
        <v>786674.57359235804</v>
      </c>
      <c r="L1025" s="40">
        <v>216878.2884443138</v>
      </c>
      <c r="M1025" s="45">
        <f t="shared" si="29"/>
        <v>45482.014635313797</v>
      </c>
    </row>
    <row r="1026" spans="1:13" ht="15" x14ac:dyDescent="0.25">
      <c r="A1026" s="40" t="s">
        <v>296</v>
      </c>
      <c r="B1026" s="40">
        <v>1</v>
      </c>
      <c r="C1026" s="40" t="s">
        <v>3</v>
      </c>
      <c r="D1026" s="40">
        <v>0</v>
      </c>
      <c r="E1026" s="40" t="s">
        <v>116</v>
      </c>
      <c r="F1026" s="40">
        <v>0</v>
      </c>
      <c r="G1026" s="40">
        <v>2005</v>
      </c>
      <c r="H1026" s="40">
        <v>158981.358939</v>
      </c>
      <c r="I1026" s="40">
        <v>27363820.920173995</v>
      </c>
      <c r="J1026" s="40">
        <v>602078.37934093527</v>
      </c>
      <c r="K1026" s="40">
        <v>389254.26094295556</v>
      </c>
      <c r="L1026" s="40">
        <v>194179.28858820527</v>
      </c>
      <c r="M1026" s="45">
        <f t="shared" si="29"/>
        <v>35197.929649205267</v>
      </c>
    </row>
    <row r="1027" spans="1:13" ht="15" x14ac:dyDescent="0.25">
      <c r="A1027" s="40" t="s">
        <v>297</v>
      </c>
      <c r="B1027" s="40">
        <v>1</v>
      </c>
      <c r="C1027" s="40" t="s">
        <v>3</v>
      </c>
      <c r="D1027" s="40">
        <v>0</v>
      </c>
      <c r="E1027" s="40" t="s">
        <v>116</v>
      </c>
      <c r="F1027" s="40">
        <v>0</v>
      </c>
      <c r="G1027" s="40">
        <v>2010</v>
      </c>
      <c r="H1027" s="40">
        <v>166724.77029599997</v>
      </c>
      <c r="I1027" s="40">
        <v>29042189.337501999</v>
      </c>
      <c r="J1027" s="40">
        <v>913828.02589542523</v>
      </c>
      <c r="K1027" s="40">
        <v>682661.02435442177</v>
      </c>
      <c r="L1027" s="40">
        <v>204870.96935942693</v>
      </c>
      <c r="M1027" s="45">
        <f t="shared" ref="M1027:M1090" si="30">L1027-H1027</f>
        <v>38146.19906342696</v>
      </c>
    </row>
    <row r="1028" spans="1:13" ht="15" x14ac:dyDescent="0.25">
      <c r="A1028" s="40" t="s">
        <v>298</v>
      </c>
      <c r="B1028" s="40">
        <v>1</v>
      </c>
      <c r="C1028" s="40" t="s">
        <v>3</v>
      </c>
      <c r="D1028" s="40">
        <v>0</v>
      </c>
      <c r="E1028" s="40" t="s">
        <v>116</v>
      </c>
      <c r="F1028" s="40">
        <v>0</v>
      </c>
      <c r="G1028" s="40">
        <v>2015</v>
      </c>
      <c r="H1028" s="40">
        <v>168516.17839999998</v>
      </c>
      <c r="I1028" s="40">
        <v>30128146.103803989</v>
      </c>
      <c r="J1028" s="40">
        <v>948638.23140923819</v>
      </c>
      <c r="K1028" s="40">
        <v>731762.20321351534</v>
      </c>
      <c r="L1028" s="40">
        <v>208010.79913064867</v>
      </c>
      <c r="M1028" s="45">
        <f t="shared" si="30"/>
        <v>39494.62073064869</v>
      </c>
    </row>
    <row r="1029" spans="1:13" ht="15" x14ac:dyDescent="0.25">
      <c r="A1029" s="40" t="s">
        <v>299</v>
      </c>
      <c r="B1029" s="40">
        <v>1</v>
      </c>
      <c r="C1029" s="40" t="s">
        <v>3</v>
      </c>
      <c r="D1029" s="40">
        <v>0</v>
      </c>
      <c r="E1029" s="40" t="s">
        <v>116</v>
      </c>
      <c r="F1029" s="40">
        <v>0</v>
      </c>
      <c r="G1029" s="40">
        <v>2020</v>
      </c>
      <c r="H1029" s="40">
        <v>169585.27129499998</v>
      </c>
      <c r="I1029" s="40">
        <v>31137076.507443994</v>
      </c>
      <c r="J1029" s="40">
        <v>959533.06304242287</v>
      </c>
      <c r="K1029" s="40">
        <v>758063.19826663984</v>
      </c>
      <c r="L1029" s="40">
        <v>211150.6289018704</v>
      </c>
      <c r="M1029" s="45">
        <f t="shared" si="30"/>
        <v>41565.357606870413</v>
      </c>
    </row>
    <row r="1030" spans="1:13" ht="15" x14ac:dyDescent="0.25">
      <c r="A1030" s="40" t="s">
        <v>300</v>
      </c>
      <c r="B1030" s="40">
        <v>1</v>
      </c>
      <c r="C1030" s="40" t="s">
        <v>3</v>
      </c>
      <c r="D1030" s="40">
        <v>0</v>
      </c>
      <c r="E1030" s="40" t="s">
        <v>116</v>
      </c>
      <c r="F1030" s="40">
        <v>0</v>
      </c>
      <c r="G1030" s="40">
        <v>2025</v>
      </c>
      <c r="H1030" s="40">
        <v>170351.37466600002</v>
      </c>
      <c r="I1030" s="40">
        <v>32049155.827740997</v>
      </c>
      <c r="J1030" s="40">
        <v>979672.97291309794</v>
      </c>
      <c r="K1030" s="40">
        <v>797593.01241759898</v>
      </c>
      <c r="L1030" s="40">
        <v>214014.45867309207</v>
      </c>
      <c r="M1030" s="45">
        <f t="shared" si="30"/>
        <v>43663.084007092053</v>
      </c>
    </row>
    <row r="1031" spans="1:13" ht="15" x14ac:dyDescent="0.25">
      <c r="A1031" s="40" t="s">
        <v>301</v>
      </c>
      <c r="B1031" s="40">
        <v>1</v>
      </c>
      <c r="C1031" s="40" t="s">
        <v>3</v>
      </c>
      <c r="D1031" s="40">
        <v>0</v>
      </c>
      <c r="E1031" s="40" t="s">
        <v>116</v>
      </c>
      <c r="F1031" s="40">
        <v>0</v>
      </c>
      <c r="G1031" s="40">
        <v>2030</v>
      </c>
      <c r="H1031" s="40">
        <v>171117.47201500001</v>
      </c>
      <c r="I1031" s="40">
        <v>33005208.242612004</v>
      </c>
      <c r="J1031" s="40">
        <v>995404.16509336757</v>
      </c>
      <c r="K1031" s="40">
        <v>804536.08805639134</v>
      </c>
      <c r="L1031" s="40">
        <v>216878.2884443138</v>
      </c>
      <c r="M1031" s="45">
        <f t="shared" si="30"/>
        <v>45760.816429313796</v>
      </c>
    </row>
    <row r="1032" spans="1:13" ht="15" x14ac:dyDescent="0.25">
      <c r="A1032" s="40" t="s">
        <v>302</v>
      </c>
      <c r="B1032" s="40">
        <v>1</v>
      </c>
      <c r="C1032" s="40" t="s">
        <v>2</v>
      </c>
      <c r="D1032" s="40">
        <v>0</v>
      </c>
      <c r="E1032" s="40" t="s">
        <v>116</v>
      </c>
      <c r="F1032" s="40">
        <v>0</v>
      </c>
      <c r="G1032" s="40">
        <v>2005</v>
      </c>
      <c r="H1032" s="40">
        <v>151622.75391900001</v>
      </c>
      <c r="I1032" s="40">
        <v>26547600.331001002</v>
      </c>
      <c r="J1032" s="40">
        <v>596246.14285460825</v>
      </c>
      <c r="K1032" s="40">
        <v>330829.59675433312</v>
      </c>
      <c r="L1032" s="40">
        <v>194179.28858820527</v>
      </c>
      <c r="M1032" s="45">
        <f t="shared" si="30"/>
        <v>42556.534669205255</v>
      </c>
    </row>
    <row r="1033" spans="1:13" ht="15" x14ac:dyDescent="0.25">
      <c r="A1033" s="40" t="s">
        <v>303</v>
      </c>
      <c r="B1033" s="40">
        <v>1</v>
      </c>
      <c r="C1033" s="40" t="s">
        <v>2</v>
      </c>
      <c r="D1033" s="40">
        <v>0</v>
      </c>
      <c r="E1033" s="40" t="s">
        <v>116</v>
      </c>
      <c r="F1033" s="40">
        <v>0</v>
      </c>
      <c r="G1033" s="40">
        <v>2010</v>
      </c>
      <c r="H1033" s="40">
        <v>159375.13891699997</v>
      </c>
      <c r="I1033" s="40">
        <v>28818056.641181003</v>
      </c>
      <c r="J1033" s="40">
        <v>905449.14243787911</v>
      </c>
      <c r="K1033" s="40">
        <v>550648.62810841273</v>
      </c>
      <c r="L1033" s="40">
        <v>204870.96935942693</v>
      </c>
      <c r="M1033" s="45">
        <f t="shared" si="30"/>
        <v>45495.830442426959</v>
      </c>
    </row>
    <row r="1034" spans="1:13" ht="15" x14ac:dyDescent="0.25">
      <c r="A1034" s="40" t="s">
        <v>304</v>
      </c>
      <c r="B1034" s="40">
        <v>1</v>
      </c>
      <c r="C1034" s="40" t="s">
        <v>2</v>
      </c>
      <c r="D1034" s="40">
        <v>0</v>
      </c>
      <c r="E1034" s="40" t="s">
        <v>116</v>
      </c>
      <c r="F1034" s="40">
        <v>0</v>
      </c>
      <c r="G1034" s="40">
        <v>2015</v>
      </c>
      <c r="H1034" s="40">
        <v>161468.25811000002</v>
      </c>
      <c r="I1034" s="40">
        <v>30414566.502710998</v>
      </c>
      <c r="J1034" s="40">
        <v>944215.83370978129</v>
      </c>
      <c r="K1034" s="40">
        <v>625231.35050082637</v>
      </c>
      <c r="L1034" s="40">
        <v>208010.79913064867</v>
      </c>
      <c r="M1034" s="45">
        <f t="shared" si="30"/>
        <v>46542.541020648641</v>
      </c>
    </row>
    <row r="1035" spans="1:13" ht="15" x14ac:dyDescent="0.25">
      <c r="A1035" s="40" t="s">
        <v>305</v>
      </c>
      <c r="B1035" s="40">
        <v>1</v>
      </c>
      <c r="C1035" s="40" t="s">
        <v>2</v>
      </c>
      <c r="D1035" s="40">
        <v>0</v>
      </c>
      <c r="E1035" s="40" t="s">
        <v>116</v>
      </c>
      <c r="F1035" s="40">
        <v>0</v>
      </c>
      <c r="G1035" s="40">
        <v>2020</v>
      </c>
      <c r="H1035" s="40">
        <v>162826.49353199999</v>
      </c>
      <c r="I1035" s="40">
        <v>32285424.914353997</v>
      </c>
      <c r="J1035" s="40">
        <v>995122.19877525058</v>
      </c>
      <c r="K1035" s="40">
        <v>621268.02078222425</v>
      </c>
      <c r="L1035" s="40">
        <v>211150.6289018704</v>
      </c>
      <c r="M1035" s="45">
        <f t="shared" si="30"/>
        <v>48324.135369870404</v>
      </c>
    </row>
    <row r="1036" spans="1:13" ht="15" x14ac:dyDescent="0.25">
      <c r="A1036" s="40" t="s">
        <v>306</v>
      </c>
      <c r="B1036" s="40">
        <v>1</v>
      </c>
      <c r="C1036" s="40" t="s">
        <v>2</v>
      </c>
      <c r="D1036" s="40">
        <v>0</v>
      </c>
      <c r="E1036" s="40" t="s">
        <v>116</v>
      </c>
      <c r="F1036" s="40">
        <v>0</v>
      </c>
      <c r="G1036" s="40">
        <v>2025</v>
      </c>
      <c r="H1036" s="40">
        <v>163880.65275200005</v>
      </c>
      <c r="I1036" s="40">
        <v>34223321.095637999</v>
      </c>
      <c r="J1036" s="40">
        <v>1038265.1782559201</v>
      </c>
      <c r="K1036" s="40">
        <v>651005.30160223448</v>
      </c>
      <c r="L1036" s="40">
        <v>214014.45867309207</v>
      </c>
      <c r="M1036" s="45">
        <f t="shared" si="30"/>
        <v>50133.805921092018</v>
      </c>
    </row>
    <row r="1037" spans="1:13" ht="15" x14ac:dyDescent="0.25">
      <c r="A1037" s="40" t="s">
        <v>307</v>
      </c>
      <c r="B1037" s="40">
        <v>1</v>
      </c>
      <c r="C1037" s="40" t="s">
        <v>2</v>
      </c>
      <c r="D1037" s="40">
        <v>0</v>
      </c>
      <c r="E1037" s="40" t="s">
        <v>116</v>
      </c>
      <c r="F1037" s="40">
        <v>0</v>
      </c>
      <c r="G1037" s="40">
        <v>2030</v>
      </c>
      <c r="H1037" s="40">
        <v>164917.56158499996</v>
      </c>
      <c r="I1037" s="40">
        <v>36091067.191561006</v>
      </c>
      <c r="J1037" s="40">
        <v>1064475.0473422743</v>
      </c>
      <c r="K1037" s="40">
        <v>691255.7461483865</v>
      </c>
      <c r="L1037" s="40">
        <v>216878.2884443138</v>
      </c>
      <c r="M1037" s="45">
        <f t="shared" si="30"/>
        <v>51960.726859313843</v>
      </c>
    </row>
    <row r="1038" spans="1:13" x14ac:dyDescent="0.2">
      <c r="A1038" s="46"/>
      <c r="B1038" s="46"/>
      <c r="C1038" s="46"/>
      <c r="D1038" s="46"/>
      <c r="E1038" s="46"/>
      <c r="F1038" s="46"/>
      <c r="G1038" s="46"/>
      <c r="H1038" s="46"/>
      <c r="I1038" s="46"/>
      <c r="J1038" s="46"/>
      <c r="K1038" s="46"/>
      <c r="L1038" s="46"/>
      <c r="M1038" s="45">
        <f t="shared" si="30"/>
        <v>0</v>
      </c>
    </row>
    <row r="1039" spans="1:13" x14ac:dyDescent="0.2">
      <c r="A1039" s="46"/>
      <c r="B1039" s="46"/>
      <c r="C1039" s="46"/>
      <c r="D1039" s="46"/>
      <c r="E1039" s="46"/>
      <c r="F1039" s="46"/>
      <c r="G1039" s="46"/>
      <c r="H1039" s="46"/>
      <c r="I1039" s="46"/>
      <c r="J1039" s="46"/>
      <c r="K1039" s="46"/>
      <c r="L1039" s="46"/>
      <c r="M1039" s="45">
        <f t="shared" si="30"/>
        <v>0</v>
      </c>
    </row>
    <row r="1040" spans="1:13" x14ac:dyDescent="0.2">
      <c r="A1040" s="46"/>
      <c r="B1040" s="46"/>
      <c r="C1040" s="46"/>
      <c r="D1040" s="46"/>
      <c r="E1040" s="46"/>
      <c r="F1040" s="46"/>
      <c r="G1040" s="46"/>
      <c r="H1040" s="46"/>
      <c r="I1040" s="46"/>
      <c r="J1040" s="46"/>
      <c r="K1040" s="46"/>
      <c r="L1040" s="46"/>
      <c r="M1040" s="45">
        <f t="shared" si="30"/>
        <v>0</v>
      </c>
    </row>
    <row r="1041" spans="1:13" x14ac:dyDescent="0.2">
      <c r="A1041" s="46"/>
      <c r="B1041" s="46"/>
      <c r="C1041" s="46"/>
      <c r="D1041" s="46"/>
      <c r="E1041" s="46"/>
      <c r="F1041" s="46"/>
      <c r="G1041" s="46"/>
      <c r="H1041" s="46"/>
      <c r="I1041" s="46"/>
      <c r="J1041" s="46"/>
      <c r="K1041" s="46"/>
      <c r="L1041" s="46"/>
      <c r="M1041" s="45">
        <f t="shared" si="30"/>
        <v>0</v>
      </c>
    </row>
    <row r="1042" spans="1:13" x14ac:dyDescent="0.2">
      <c r="A1042" s="46"/>
      <c r="B1042" s="46"/>
      <c r="C1042" s="46"/>
      <c r="D1042" s="46"/>
      <c r="E1042" s="46"/>
      <c r="F1042" s="46"/>
      <c r="G1042" s="46"/>
      <c r="H1042" s="46"/>
      <c r="I1042" s="46"/>
      <c r="J1042" s="46"/>
      <c r="K1042" s="46"/>
      <c r="L1042" s="46"/>
      <c r="M1042" s="45">
        <f t="shared" si="30"/>
        <v>0</v>
      </c>
    </row>
    <row r="1043" spans="1:13" x14ac:dyDescent="0.2">
      <c r="A1043" s="46"/>
      <c r="B1043" s="46"/>
      <c r="C1043" s="46"/>
      <c r="D1043" s="46"/>
      <c r="E1043" s="46"/>
      <c r="F1043" s="46"/>
      <c r="G1043" s="46"/>
      <c r="H1043" s="46"/>
      <c r="I1043" s="46"/>
      <c r="J1043" s="46"/>
      <c r="K1043" s="46"/>
      <c r="L1043" s="46"/>
      <c r="M1043" s="45">
        <f t="shared" si="30"/>
        <v>0</v>
      </c>
    </row>
    <row r="1044" spans="1:13" x14ac:dyDescent="0.2">
      <c r="A1044" s="46"/>
      <c r="B1044" s="46"/>
      <c r="C1044" s="46"/>
      <c r="D1044" s="46"/>
      <c r="E1044" s="46"/>
      <c r="F1044" s="46"/>
      <c r="G1044" s="46"/>
      <c r="H1044" s="46"/>
      <c r="I1044" s="46"/>
      <c r="J1044" s="46"/>
      <c r="K1044" s="46"/>
      <c r="L1044" s="46"/>
      <c r="M1044" s="45">
        <f t="shared" si="30"/>
        <v>0</v>
      </c>
    </row>
    <row r="1045" spans="1:13" x14ac:dyDescent="0.2">
      <c r="A1045" s="46"/>
      <c r="B1045" s="46"/>
      <c r="C1045" s="46"/>
      <c r="D1045" s="46"/>
      <c r="E1045" s="46"/>
      <c r="F1045" s="46"/>
      <c r="G1045" s="46"/>
      <c r="H1045" s="46"/>
      <c r="I1045" s="46"/>
      <c r="J1045" s="46"/>
      <c r="K1045" s="46"/>
      <c r="L1045" s="46"/>
      <c r="M1045" s="45">
        <f t="shared" si="30"/>
        <v>0</v>
      </c>
    </row>
    <row r="1046" spans="1:13" x14ac:dyDescent="0.2">
      <c r="A1046" s="46"/>
      <c r="B1046" s="46"/>
      <c r="C1046" s="46"/>
      <c r="D1046" s="46"/>
      <c r="E1046" s="46"/>
      <c r="F1046" s="46"/>
      <c r="G1046" s="46"/>
      <c r="H1046" s="46"/>
      <c r="I1046" s="46"/>
      <c r="J1046" s="46"/>
      <c r="K1046" s="46"/>
      <c r="L1046" s="46"/>
      <c r="M1046" s="45">
        <f t="shared" si="30"/>
        <v>0</v>
      </c>
    </row>
    <row r="1047" spans="1:13" x14ac:dyDescent="0.2">
      <c r="A1047" s="46"/>
      <c r="B1047" s="46"/>
      <c r="C1047" s="46"/>
      <c r="D1047" s="46"/>
      <c r="E1047" s="46"/>
      <c r="F1047" s="46"/>
      <c r="G1047" s="46"/>
      <c r="H1047" s="46"/>
      <c r="I1047" s="46"/>
      <c r="J1047" s="46"/>
      <c r="K1047" s="46"/>
      <c r="L1047" s="46"/>
      <c r="M1047" s="45">
        <f t="shared" si="30"/>
        <v>0</v>
      </c>
    </row>
    <row r="1048" spans="1:13" x14ac:dyDescent="0.2">
      <c r="A1048" s="46"/>
      <c r="B1048" s="46"/>
      <c r="C1048" s="46"/>
      <c r="D1048" s="46"/>
      <c r="E1048" s="46"/>
      <c r="F1048" s="46"/>
      <c r="G1048" s="46"/>
      <c r="H1048" s="46"/>
      <c r="I1048" s="46"/>
      <c r="J1048" s="46"/>
      <c r="K1048" s="46"/>
      <c r="L1048" s="46"/>
      <c r="M1048" s="45">
        <f t="shared" si="30"/>
        <v>0</v>
      </c>
    </row>
    <row r="1049" spans="1:13" x14ac:dyDescent="0.2">
      <c r="A1049" s="46"/>
      <c r="B1049" s="46"/>
      <c r="C1049" s="46"/>
      <c r="D1049" s="46"/>
      <c r="E1049" s="46"/>
      <c r="F1049" s="46"/>
      <c r="G1049" s="46"/>
      <c r="H1049" s="46"/>
      <c r="I1049" s="46"/>
      <c r="J1049" s="46"/>
      <c r="K1049" s="46"/>
      <c r="L1049" s="46"/>
      <c r="M1049" s="45">
        <f t="shared" si="30"/>
        <v>0</v>
      </c>
    </row>
    <row r="1050" spans="1:13" x14ac:dyDescent="0.2">
      <c r="A1050" s="46"/>
      <c r="B1050" s="46"/>
      <c r="C1050" s="46"/>
      <c r="D1050" s="46"/>
      <c r="E1050" s="46"/>
      <c r="F1050" s="46"/>
      <c r="G1050" s="46"/>
      <c r="H1050" s="46"/>
      <c r="I1050" s="46"/>
      <c r="J1050" s="46"/>
      <c r="K1050" s="46"/>
      <c r="L1050" s="46"/>
      <c r="M1050" s="45">
        <f t="shared" si="30"/>
        <v>0</v>
      </c>
    </row>
    <row r="1051" spans="1:13" x14ac:dyDescent="0.2">
      <c r="A1051" s="46"/>
      <c r="B1051" s="46"/>
      <c r="C1051" s="46"/>
      <c r="D1051" s="46"/>
      <c r="E1051" s="46"/>
      <c r="F1051" s="46"/>
      <c r="G1051" s="46"/>
      <c r="H1051" s="46"/>
      <c r="I1051" s="46"/>
      <c r="J1051" s="46"/>
      <c r="K1051" s="46"/>
      <c r="L1051" s="46"/>
      <c r="M1051" s="45">
        <f t="shared" si="30"/>
        <v>0</v>
      </c>
    </row>
    <row r="1052" spans="1:13" x14ac:dyDescent="0.2">
      <c r="A1052" s="46"/>
      <c r="B1052" s="46"/>
      <c r="C1052" s="46"/>
      <c r="D1052" s="46"/>
      <c r="E1052" s="46"/>
      <c r="F1052" s="46"/>
      <c r="G1052" s="46"/>
      <c r="H1052" s="46"/>
      <c r="I1052" s="46"/>
      <c r="J1052" s="46"/>
      <c r="K1052" s="46"/>
      <c r="L1052" s="46"/>
      <c r="M1052" s="45">
        <f t="shared" si="30"/>
        <v>0</v>
      </c>
    </row>
    <row r="1053" spans="1:13" x14ac:dyDescent="0.2">
      <c r="A1053" s="46"/>
      <c r="B1053" s="46"/>
      <c r="C1053" s="46"/>
      <c r="D1053" s="46"/>
      <c r="E1053" s="46"/>
      <c r="F1053" s="46"/>
      <c r="G1053" s="46"/>
      <c r="H1053" s="46"/>
      <c r="I1053" s="46"/>
      <c r="J1053" s="46"/>
      <c r="K1053" s="46"/>
      <c r="L1053" s="46"/>
      <c r="M1053" s="45">
        <f t="shared" si="30"/>
        <v>0</v>
      </c>
    </row>
    <row r="1054" spans="1:13" x14ac:dyDescent="0.2">
      <c r="A1054" s="46"/>
      <c r="B1054" s="46"/>
      <c r="C1054" s="46"/>
      <c r="D1054" s="46"/>
      <c r="E1054" s="46"/>
      <c r="F1054" s="46"/>
      <c r="G1054" s="46"/>
      <c r="H1054" s="46"/>
      <c r="I1054" s="46"/>
      <c r="J1054" s="46"/>
      <c r="K1054" s="46"/>
      <c r="L1054" s="46"/>
      <c r="M1054" s="45">
        <f t="shared" si="30"/>
        <v>0</v>
      </c>
    </row>
    <row r="1055" spans="1:13" x14ac:dyDescent="0.2">
      <c r="A1055" s="46"/>
      <c r="B1055" s="46"/>
      <c r="C1055" s="46"/>
      <c r="D1055" s="46"/>
      <c r="E1055" s="46"/>
      <c r="F1055" s="46"/>
      <c r="G1055" s="46"/>
      <c r="H1055" s="46"/>
      <c r="I1055" s="46"/>
      <c r="J1055" s="46"/>
      <c r="K1055" s="46"/>
      <c r="L1055" s="46"/>
      <c r="M1055" s="45">
        <f t="shared" si="30"/>
        <v>0</v>
      </c>
    </row>
    <row r="1056" spans="1:13" x14ac:dyDescent="0.2">
      <c r="A1056" s="46"/>
      <c r="B1056" s="46"/>
      <c r="C1056" s="46"/>
      <c r="D1056" s="46"/>
      <c r="E1056" s="46"/>
      <c r="F1056" s="46"/>
      <c r="G1056" s="46"/>
      <c r="H1056" s="46"/>
      <c r="I1056" s="46"/>
      <c r="J1056" s="46"/>
      <c r="K1056" s="46"/>
      <c r="L1056" s="46"/>
      <c r="M1056" s="45">
        <f t="shared" si="30"/>
        <v>0</v>
      </c>
    </row>
    <row r="1057" spans="1:13" x14ac:dyDescent="0.2">
      <c r="A1057" s="46"/>
      <c r="B1057" s="46"/>
      <c r="C1057" s="46"/>
      <c r="D1057" s="46"/>
      <c r="E1057" s="46"/>
      <c r="F1057" s="46"/>
      <c r="G1057" s="46"/>
      <c r="H1057" s="46"/>
      <c r="I1057" s="46"/>
      <c r="J1057" s="46"/>
      <c r="K1057" s="46"/>
      <c r="L1057" s="46"/>
      <c r="M1057" s="45">
        <f t="shared" si="30"/>
        <v>0</v>
      </c>
    </row>
    <row r="1058" spans="1:13" x14ac:dyDescent="0.2">
      <c r="A1058" s="46"/>
      <c r="B1058" s="46"/>
      <c r="C1058" s="46"/>
      <c r="D1058" s="46"/>
      <c r="E1058" s="46"/>
      <c r="F1058" s="46"/>
      <c r="G1058" s="46"/>
      <c r="H1058" s="46"/>
      <c r="I1058" s="46"/>
      <c r="J1058" s="46"/>
      <c r="K1058" s="46"/>
      <c r="L1058" s="46"/>
      <c r="M1058" s="45">
        <f t="shared" si="30"/>
        <v>0</v>
      </c>
    </row>
    <row r="1059" spans="1:13" x14ac:dyDescent="0.2">
      <c r="A1059" s="46"/>
      <c r="B1059" s="46"/>
      <c r="C1059" s="46"/>
      <c r="D1059" s="46"/>
      <c r="E1059" s="46"/>
      <c r="F1059" s="46"/>
      <c r="G1059" s="46"/>
      <c r="H1059" s="46"/>
      <c r="I1059" s="46"/>
      <c r="J1059" s="46"/>
      <c r="K1059" s="46"/>
      <c r="L1059" s="46"/>
      <c r="M1059" s="45">
        <f t="shared" si="30"/>
        <v>0</v>
      </c>
    </row>
    <row r="1060" spans="1:13" x14ac:dyDescent="0.2">
      <c r="A1060" s="46"/>
      <c r="B1060" s="46"/>
      <c r="C1060" s="46"/>
      <c r="D1060" s="46"/>
      <c r="E1060" s="46"/>
      <c r="F1060" s="46"/>
      <c r="G1060" s="46"/>
      <c r="H1060" s="46"/>
      <c r="I1060" s="46"/>
      <c r="J1060" s="46"/>
      <c r="K1060" s="46"/>
      <c r="L1060" s="46"/>
      <c r="M1060" s="45">
        <f t="shared" si="30"/>
        <v>0</v>
      </c>
    </row>
    <row r="1061" spans="1:13" x14ac:dyDescent="0.2">
      <c r="A1061" s="46"/>
      <c r="B1061" s="46"/>
      <c r="C1061" s="46"/>
      <c r="D1061" s="46"/>
      <c r="E1061" s="46"/>
      <c r="F1061" s="46"/>
      <c r="G1061" s="46"/>
      <c r="H1061" s="46"/>
      <c r="I1061" s="46"/>
      <c r="J1061" s="46"/>
      <c r="K1061" s="46"/>
      <c r="L1061" s="46"/>
      <c r="M1061" s="45">
        <f t="shared" si="30"/>
        <v>0</v>
      </c>
    </row>
    <row r="1062" spans="1:13" x14ac:dyDescent="0.2">
      <c r="A1062" s="46"/>
      <c r="B1062" s="46"/>
      <c r="C1062" s="46"/>
      <c r="D1062" s="46"/>
      <c r="E1062" s="46"/>
      <c r="F1062" s="46"/>
      <c r="G1062" s="46"/>
      <c r="H1062" s="46"/>
      <c r="I1062" s="46"/>
      <c r="J1062" s="46"/>
      <c r="K1062" s="46"/>
      <c r="L1062" s="46"/>
      <c r="M1062" s="45">
        <f t="shared" si="30"/>
        <v>0</v>
      </c>
    </row>
    <row r="1063" spans="1:13" x14ac:dyDescent="0.2">
      <c r="A1063" s="46"/>
      <c r="B1063" s="46"/>
      <c r="C1063" s="46"/>
      <c r="D1063" s="46"/>
      <c r="E1063" s="46"/>
      <c r="F1063" s="46"/>
      <c r="G1063" s="46"/>
      <c r="H1063" s="46"/>
      <c r="I1063" s="46"/>
      <c r="J1063" s="46"/>
      <c r="K1063" s="46"/>
      <c r="L1063" s="46"/>
      <c r="M1063" s="45">
        <f t="shared" si="30"/>
        <v>0</v>
      </c>
    </row>
    <row r="1064" spans="1:13" x14ac:dyDescent="0.2">
      <c r="A1064" s="46"/>
      <c r="B1064" s="46"/>
      <c r="C1064" s="46"/>
      <c r="D1064" s="46"/>
      <c r="E1064" s="46"/>
      <c r="F1064" s="46"/>
      <c r="G1064" s="46"/>
      <c r="H1064" s="46"/>
      <c r="I1064" s="46"/>
      <c r="J1064" s="46"/>
      <c r="K1064" s="46"/>
      <c r="L1064" s="46"/>
      <c r="M1064" s="45">
        <f t="shared" si="30"/>
        <v>0</v>
      </c>
    </row>
    <row r="1065" spans="1:13" x14ac:dyDescent="0.2">
      <c r="A1065" s="46"/>
      <c r="B1065" s="46"/>
      <c r="C1065" s="46"/>
      <c r="D1065" s="46"/>
      <c r="E1065" s="46"/>
      <c r="F1065" s="46"/>
      <c r="G1065" s="46"/>
      <c r="H1065" s="46"/>
      <c r="I1065" s="46"/>
      <c r="J1065" s="46"/>
      <c r="K1065" s="46"/>
      <c r="L1065" s="46"/>
      <c r="M1065" s="45">
        <f t="shared" si="30"/>
        <v>0</v>
      </c>
    </row>
    <row r="1066" spans="1:13" x14ac:dyDescent="0.2">
      <c r="A1066" s="46"/>
      <c r="B1066" s="46"/>
      <c r="C1066" s="46"/>
      <c r="D1066" s="46"/>
      <c r="E1066" s="46"/>
      <c r="F1066" s="46"/>
      <c r="G1066" s="46"/>
      <c r="H1066" s="46"/>
      <c r="I1066" s="46"/>
      <c r="J1066" s="46"/>
      <c r="K1066" s="46"/>
      <c r="L1066" s="46"/>
      <c r="M1066" s="45">
        <f t="shared" si="30"/>
        <v>0</v>
      </c>
    </row>
    <row r="1067" spans="1:13" x14ac:dyDescent="0.2">
      <c r="A1067" s="46"/>
      <c r="B1067" s="46"/>
      <c r="C1067" s="46"/>
      <c r="D1067" s="46"/>
      <c r="E1067" s="46"/>
      <c r="F1067" s="46"/>
      <c r="G1067" s="46"/>
      <c r="H1067" s="46"/>
      <c r="I1067" s="46"/>
      <c r="J1067" s="46"/>
      <c r="K1067" s="46"/>
      <c r="L1067" s="46"/>
      <c r="M1067" s="45">
        <f t="shared" si="30"/>
        <v>0</v>
      </c>
    </row>
    <row r="1068" spans="1:13" x14ac:dyDescent="0.2">
      <c r="A1068" s="46"/>
      <c r="B1068" s="46"/>
      <c r="C1068" s="46"/>
      <c r="D1068" s="46"/>
      <c r="E1068" s="46"/>
      <c r="F1068" s="46"/>
      <c r="G1068" s="46"/>
      <c r="H1068" s="46"/>
      <c r="I1068" s="46"/>
      <c r="J1068" s="46"/>
      <c r="K1068" s="46"/>
      <c r="L1068" s="46"/>
      <c r="M1068" s="45">
        <f t="shared" si="30"/>
        <v>0</v>
      </c>
    </row>
    <row r="1069" spans="1:13" x14ac:dyDescent="0.2">
      <c r="A1069" s="46"/>
      <c r="B1069" s="46"/>
      <c r="C1069" s="46"/>
      <c r="D1069" s="46"/>
      <c r="E1069" s="46"/>
      <c r="F1069" s="46"/>
      <c r="G1069" s="46"/>
      <c r="H1069" s="46"/>
      <c r="I1069" s="46"/>
      <c r="J1069" s="46"/>
      <c r="K1069" s="46"/>
      <c r="L1069" s="46"/>
      <c r="M1069" s="45">
        <f t="shared" si="30"/>
        <v>0</v>
      </c>
    </row>
    <row r="1070" spans="1:13" x14ac:dyDescent="0.2">
      <c r="A1070" s="46"/>
      <c r="B1070" s="46"/>
      <c r="C1070" s="46"/>
      <c r="D1070" s="46"/>
      <c r="E1070" s="46"/>
      <c r="F1070" s="46"/>
      <c r="G1070" s="46"/>
      <c r="H1070" s="46"/>
      <c r="I1070" s="46"/>
      <c r="J1070" s="46"/>
      <c r="K1070" s="46"/>
      <c r="L1070" s="46"/>
      <c r="M1070" s="45">
        <f t="shared" si="30"/>
        <v>0</v>
      </c>
    </row>
    <row r="1071" spans="1:13" x14ac:dyDescent="0.2">
      <c r="A1071" s="46"/>
      <c r="B1071" s="46"/>
      <c r="C1071" s="46"/>
      <c r="D1071" s="46"/>
      <c r="E1071" s="46"/>
      <c r="F1071" s="46"/>
      <c r="G1071" s="46"/>
      <c r="H1071" s="46"/>
      <c r="I1071" s="46"/>
      <c r="J1071" s="46"/>
      <c r="K1071" s="46"/>
      <c r="L1071" s="46"/>
      <c r="M1071" s="45">
        <f t="shared" si="30"/>
        <v>0</v>
      </c>
    </row>
    <row r="1072" spans="1:13" x14ac:dyDescent="0.2">
      <c r="A1072" s="46"/>
      <c r="B1072" s="46"/>
      <c r="C1072" s="46"/>
      <c r="D1072" s="46"/>
      <c r="E1072" s="46"/>
      <c r="F1072" s="46"/>
      <c r="G1072" s="46"/>
      <c r="H1072" s="46"/>
      <c r="I1072" s="46"/>
      <c r="J1072" s="46"/>
      <c r="K1072" s="46"/>
      <c r="L1072" s="46"/>
      <c r="M1072" s="45">
        <f t="shared" si="30"/>
        <v>0</v>
      </c>
    </row>
    <row r="1073" spans="1:13" x14ac:dyDescent="0.2">
      <c r="A1073" s="46"/>
      <c r="B1073" s="46"/>
      <c r="C1073" s="46"/>
      <c r="D1073" s="46"/>
      <c r="E1073" s="46"/>
      <c r="F1073" s="46"/>
      <c r="G1073" s="46"/>
      <c r="H1073" s="46"/>
      <c r="I1073" s="46"/>
      <c r="J1073" s="46"/>
      <c r="K1073" s="46"/>
      <c r="L1073" s="46"/>
      <c r="M1073" s="45">
        <f t="shared" si="30"/>
        <v>0</v>
      </c>
    </row>
    <row r="1074" spans="1:13" x14ac:dyDescent="0.2">
      <c r="A1074" s="46"/>
      <c r="B1074" s="46"/>
      <c r="C1074" s="46"/>
      <c r="D1074" s="46"/>
      <c r="E1074" s="46"/>
      <c r="F1074" s="46"/>
      <c r="G1074" s="46"/>
      <c r="H1074" s="46"/>
      <c r="I1074" s="46"/>
      <c r="J1074" s="46"/>
      <c r="K1074" s="46"/>
      <c r="L1074" s="46"/>
      <c r="M1074" s="45">
        <f t="shared" si="30"/>
        <v>0</v>
      </c>
    </row>
    <row r="1075" spans="1:13" x14ac:dyDescent="0.2">
      <c r="A1075" s="46"/>
      <c r="B1075" s="46"/>
      <c r="C1075" s="46"/>
      <c r="D1075" s="46"/>
      <c r="E1075" s="46"/>
      <c r="F1075" s="46"/>
      <c r="G1075" s="46"/>
      <c r="H1075" s="46"/>
      <c r="I1075" s="46"/>
      <c r="J1075" s="46"/>
      <c r="K1075" s="46"/>
      <c r="L1075" s="46"/>
      <c r="M1075" s="45">
        <f t="shared" si="30"/>
        <v>0</v>
      </c>
    </row>
    <row r="1076" spans="1:13" x14ac:dyDescent="0.2">
      <c r="A1076" s="46"/>
      <c r="B1076" s="46"/>
      <c r="C1076" s="46"/>
      <c r="D1076" s="46"/>
      <c r="E1076" s="46"/>
      <c r="F1076" s="46"/>
      <c r="G1076" s="46"/>
      <c r="H1076" s="46"/>
      <c r="I1076" s="46"/>
      <c r="J1076" s="46"/>
      <c r="K1076" s="46"/>
      <c r="L1076" s="46"/>
      <c r="M1076" s="45">
        <f t="shared" si="30"/>
        <v>0</v>
      </c>
    </row>
    <row r="1077" spans="1:13" x14ac:dyDescent="0.2">
      <c r="A1077" s="46"/>
      <c r="B1077" s="46"/>
      <c r="C1077" s="46"/>
      <c r="D1077" s="46"/>
      <c r="E1077" s="46"/>
      <c r="F1077" s="46"/>
      <c r="G1077" s="46"/>
      <c r="H1077" s="46"/>
      <c r="I1077" s="46"/>
      <c r="J1077" s="46"/>
      <c r="K1077" s="46"/>
      <c r="L1077" s="46"/>
      <c r="M1077" s="45">
        <f t="shared" si="30"/>
        <v>0</v>
      </c>
    </row>
    <row r="1078" spans="1:13" x14ac:dyDescent="0.2">
      <c r="A1078" s="46"/>
      <c r="B1078" s="46"/>
      <c r="C1078" s="46"/>
      <c r="D1078" s="46"/>
      <c r="E1078" s="46"/>
      <c r="F1078" s="46"/>
      <c r="G1078" s="46"/>
      <c r="H1078" s="46"/>
      <c r="I1078" s="46"/>
      <c r="J1078" s="46"/>
      <c r="K1078" s="46"/>
      <c r="L1078" s="46"/>
      <c r="M1078" s="45">
        <f t="shared" si="30"/>
        <v>0</v>
      </c>
    </row>
    <row r="1079" spans="1:13" x14ac:dyDescent="0.2">
      <c r="A1079" s="46"/>
      <c r="B1079" s="46"/>
      <c r="C1079" s="46"/>
      <c r="D1079" s="46"/>
      <c r="E1079" s="46"/>
      <c r="F1079" s="46"/>
      <c r="G1079" s="46"/>
      <c r="H1079" s="46"/>
      <c r="I1079" s="46"/>
      <c r="J1079" s="46"/>
      <c r="K1079" s="46"/>
      <c r="L1079" s="46"/>
      <c r="M1079" s="45">
        <f t="shared" si="30"/>
        <v>0</v>
      </c>
    </row>
    <row r="1080" spans="1:13" x14ac:dyDescent="0.2">
      <c r="A1080" s="46"/>
      <c r="B1080" s="46"/>
      <c r="C1080" s="46"/>
      <c r="D1080" s="46"/>
      <c r="E1080" s="46"/>
      <c r="F1080" s="46"/>
      <c r="G1080" s="46"/>
      <c r="H1080" s="46"/>
      <c r="I1080" s="46"/>
      <c r="J1080" s="46"/>
      <c r="K1080" s="46"/>
      <c r="L1080" s="46"/>
      <c r="M1080" s="45">
        <f t="shared" si="30"/>
        <v>0</v>
      </c>
    </row>
    <row r="1081" spans="1:13" x14ac:dyDescent="0.2">
      <c r="A1081" s="46"/>
      <c r="B1081" s="46"/>
      <c r="C1081" s="46"/>
      <c r="D1081" s="46"/>
      <c r="E1081" s="46"/>
      <c r="F1081" s="46"/>
      <c r="G1081" s="46"/>
      <c r="H1081" s="46"/>
      <c r="I1081" s="46"/>
      <c r="J1081" s="46"/>
      <c r="K1081" s="46"/>
      <c r="L1081" s="46"/>
      <c r="M1081" s="45">
        <f t="shared" si="30"/>
        <v>0</v>
      </c>
    </row>
    <row r="1082" spans="1:13" x14ac:dyDescent="0.2">
      <c r="A1082" s="46"/>
      <c r="B1082" s="46"/>
      <c r="C1082" s="46"/>
      <c r="D1082" s="46"/>
      <c r="E1082" s="46"/>
      <c r="F1082" s="46"/>
      <c r="G1082" s="46"/>
      <c r="H1082" s="46"/>
      <c r="I1082" s="46"/>
      <c r="J1082" s="46"/>
      <c r="K1082" s="46"/>
      <c r="L1082" s="46"/>
      <c r="M1082" s="45">
        <f t="shared" si="30"/>
        <v>0</v>
      </c>
    </row>
    <row r="1083" spans="1:13" x14ac:dyDescent="0.2">
      <c r="A1083" s="46"/>
      <c r="B1083" s="46"/>
      <c r="C1083" s="46"/>
      <c r="D1083" s="46"/>
      <c r="E1083" s="46"/>
      <c r="F1083" s="46"/>
      <c r="G1083" s="46"/>
      <c r="H1083" s="46"/>
      <c r="I1083" s="46"/>
      <c r="J1083" s="46"/>
      <c r="K1083" s="46"/>
      <c r="L1083" s="46"/>
      <c r="M1083" s="45">
        <f t="shared" si="30"/>
        <v>0</v>
      </c>
    </row>
    <row r="1084" spans="1:13" x14ac:dyDescent="0.2">
      <c r="A1084" s="46"/>
      <c r="B1084" s="46"/>
      <c r="C1084" s="46"/>
      <c r="D1084" s="46"/>
      <c r="E1084" s="46"/>
      <c r="F1084" s="46"/>
      <c r="G1084" s="46"/>
      <c r="H1084" s="46"/>
      <c r="I1084" s="46"/>
      <c r="J1084" s="46"/>
      <c r="K1084" s="46"/>
      <c r="L1084" s="46"/>
      <c r="M1084" s="45">
        <f t="shared" si="30"/>
        <v>0</v>
      </c>
    </row>
    <row r="1085" spans="1:13" x14ac:dyDescent="0.2">
      <c r="A1085" s="46"/>
      <c r="B1085" s="46"/>
      <c r="C1085" s="46"/>
      <c r="D1085" s="46"/>
      <c r="E1085" s="46"/>
      <c r="F1085" s="46"/>
      <c r="G1085" s="46"/>
      <c r="H1085" s="46"/>
      <c r="I1085" s="46"/>
      <c r="J1085" s="46"/>
      <c r="K1085" s="46"/>
      <c r="L1085" s="46"/>
      <c r="M1085" s="45">
        <f t="shared" si="30"/>
        <v>0</v>
      </c>
    </row>
    <row r="1086" spans="1:13" x14ac:dyDescent="0.2">
      <c r="A1086" s="46"/>
      <c r="B1086" s="46"/>
      <c r="C1086" s="46"/>
      <c r="D1086" s="46"/>
      <c r="E1086" s="46"/>
      <c r="F1086" s="46"/>
      <c r="G1086" s="46"/>
      <c r="H1086" s="46"/>
      <c r="I1086" s="46"/>
      <c r="J1086" s="46"/>
      <c r="K1086" s="46"/>
      <c r="L1086" s="46"/>
      <c r="M1086" s="45">
        <f t="shared" si="30"/>
        <v>0</v>
      </c>
    </row>
    <row r="1087" spans="1:13" x14ac:dyDescent="0.2">
      <c r="A1087" s="46"/>
      <c r="B1087" s="46"/>
      <c r="C1087" s="46"/>
      <c r="D1087" s="46"/>
      <c r="E1087" s="46"/>
      <c r="F1087" s="46"/>
      <c r="G1087" s="46"/>
      <c r="H1087" s="46"/>
      <c r="I1087" s="46"/>
      <c r="J1087" s="46"/>
      <c r="K1087" s="46"/>
      <c r="L1087" s="46"/>
      <c r="M1087" s="45">
        <f t="shared" si="30"/>
        <v>0</v>
      </c>
    </row>
    <row r="1088" spans="1:13" x14ac:dyDescent="0.2">
      <c r="A1088" s="46"/>
      <c r="B1088" s="46"/>
      <c r="C1088" s="46"/>
      <c r="D1088" s="46"/>
      <c r="E1088" s="46"/>
      <c r="F1088" s="46"/>
      <c r="G1088" s="46"/>
      <c r="H1088" s="46"/>
      <c r="I1088" s="46"/>
      <c r="J1088" s="46"/>
      <c r="K1088" s="46"/>
      <c r="L1088" s="46"/>
      <c r="M1088" s="45">
        <f t="shared" si="30"/>
        <v>0</v>
      </c>
    </row>
    <row r="1089" spans="1:13" x14ac:dyDescent="0.2">
      <c r="A1089" s="46"/>
      <c r="B1089" s="46"/>
      <c r="C1089" s="46"/>
      <c r="D1089" s="46"/>
      <c r="E1089" s="46"/>
      <c r="F1089" s="46"/>
      <c r="G1089" s="46"/>
      <c r="H1089" s="46"/>
      <c r="I1089" s="46"/>
      <c r="J1089" s="46"/>
      <c r="K1089" s="46"/>
      <c r="L1089" s="46"/>
      <c r="M1089" s="45">
        <f t="shared" si="30"/>
        <v>0</v>
      </c>
    </row>
    <row r="1090" spans="1:13" x14ac:dyDescent="0.2">
      <c r="A1090" s="46"/>
      <c r="B1090" s="46"/>
      <c r="C1090" s="46"/>
      <c r="D1090" s="46"/>
      <c r="E1090" s="46"/>
      <c r="F1090" s="46"/>
      <c r="G1090" s="46"/>
      <c r="H1090" s="46"/>
      <c r="I1090" s="46"/>
      <c r="J1090" s="46"/>
      <c r="K1090" s="46"/>
      <c r="L1090" s="46"/>
      <c r="M1090" s="45">
        <f t="shared" si="30"/>
        <v>0</v>
      </c>
    </row>
    <row r="1091" spans="1:13" x14ac:dyDescent="0.2">
      <c r="A1091" s="46"/>
      <c r="B1091" s="46"/>
      <c r="C1091" s="46"/>
      <c r="D1091" s="46"/>
      <c r="E1091" s="46"/>
      <c r="F1091" s="46"/>
      <c r="G1091" s="46"/>
      <c r="H1091" s="46"/>
      <c r="I1091" s="46"/>
      <c r="J1091" s="46"/>
      <c r="K1091" s="46"/>
      <c r="L1091" s="46"/>
      <c r="M1091" s="45">
        <f t="shared" ref="M1091:M1154" si="31">L1091-H1091</f>
        <v>0</v>
      </c>
    </row>
    <row r="1092" spans="1:13" x14ac:dyDescent="0.2">
      <c r="A1092" s="46"/>
      <c r="B1092" s="46"/>
      <c r="C1092" s="46"/>
      <c r="D1092" s="46"/>
      <c r="E1092" s="46"/>
      <c r="F1092" s="46"/>
      <c r="G1092" s="46"/>
      <c r="H1092" s="46"/>
      <c r="I1092" s="46"/>
      <c r="J1092" s="46"/>
      <c r="K1092" s="46"/>
      <c r="L1092" s="46"/>
      <c r="M1092" s="45">
        <f t="shared" si="31"/>
        <v>0</v>
      </c>
    </row>
    <row r="1093" spans="1:13" x14ac:dyDescent="0.2">
      <c r="A1093" s="46"/>
      <c r="B1093" s="46"/>
      <c r="C1093" s="46"/>
      <c r="D1093" s="46"/>
      <c r="E1093" s="46"/>
      <c r="F1093" s="46"/>
      <c r="G1093" s="46"/>
      <c r="H1093" s="46"/>
      <c r="I1093" s="46"/>
      <c r="J1093" s="46"/>
      <c r="K1093" s="46"/>
      <c r="L1093" s="46"/>
      <c r="M1093" s="45">
        <f t="shared" si="31"/>
        <v>0</v>
      </c>
    </row>
    <row r="1094" spans="1:13" x14ac:dyDescent="0.2">
      <c r="A1094" s="46"/>
      <c r="B1094" s="46"/>
      <c r="C1094" s="46"/>
      <c r="D1094" s="46"/>
      <c r="E1094" s="46"/>
      <c r="F1094" s="46"/>
      <c r="G1094" s="46"/>
      <c r="H1094" s="46"/>
      <c r="I1094" s="46"/>
      <c r="J1094" s="46"/>
      <c r="K1094" s="46"/>
      <c r="L1094" s="46"/>
      <c r="M1094" s="45">
        <f t="shared" si="31"/>
        <v>0</v>
      </c>
    </row>
    <row r="1095" spans="1:13" x14ac:dyDescent="0.2">
      <c r="A1095" s="46"/>
      <c r="B1095" s="46"/>
      <c r="C1095" s="46"/>
      <c r="D1095" s="46"/>
      <c r="E1095" s="46"/>
      <c r="F1095" s="46"/>
      <c r="G1095" s="46"/>
      <c r="H1095" s="46"/>
      <c r="I1095" s="46"/>
      <c r="J1095" s="46"/>
      <c r="K1095" s="46"/>
      <c r="L1095" s="46"/>
      <c r="M1095" s="45">
        <f t="shared" si="31"/>
        <v>0</v>
      </c>
    </row>
    <row r="1096" spans="1:13" x14ac:dyDescent="0.2">
      <c r="A1096" s="46"/>
      <c r="B1096" s="46"/>
      <c r="C1096" s="46"/>
      <c r="D1096" s="46"/>
      <c r="E1096" s="46"/>
      <c r="F1096" s="46"/>
      <c r="G1096" s="46"/>
      <c r="H1096" s="46"/>
      <c r="I1096" s="46"/>
      <c r="J1096" s="46"/>
      <c r="K1096" s="46"/>
      <c r="L1096" s="46"/>
      <c r="M1096" s="45">
        <f t="shared" si="31"/>
        <v>0</v>
      </c>
    </row>
    <row r="1097" spans="1:13" x14ac:dyDescent="0.2">
      <c r="A1097" s="46"/>
      <c r="B1097" s="46"/>
      <c r="C1097" s="46"/>
      <c r="D1097" s="46"/>
      <c r="E1097" s="46"/>
      <c r="F1097" s="46"/>
      <c r="G1097" s="46"/>
      <c r="H1097" s="46"/>
      <c r="I1097" s="46"/>
      <c r="J1097" s="46"/>
      <c r="K1097" s="46"/>
      <c r="L1097" s="46"/>
      <c r="M1097" s="45">
        <f t="shared" si="31"/>
        <v>0</v>
      </c>
    </row>
    <row r="1098" spans="1:13" x14ac:dyDescent="0.2">
      <c r="A1098" s="46"/>
      <c r="B1098" s="46"/>
      <c r="C1098" s="46"/>
      <c r="D1098" s="46"/>
      <c r="E1098" s="46"/>
      <c r="F1098" s="46"/>
      <c r="G1098" s="46"/>
      <c r="H1098" s="46"/>
      <c r="I1098" s="46"/>
      <c r="J1098" s="46"/>
      <c r="K1098" s="46"/>
      <c r="L1098" s="46"/>
      <c r="M1098" s="45">
        <f t="shared" si="31"/>
        <v>0</v>
      </c>
    </row>
    <row r="1099" spans="1:13" x14ac:dyDescent="0.2">
      <c r="A1099" s="46"/>
      <c r="B1099" s="46"/>
      <c r="C1099" s="46"/>
      <c r="D1099" s="46"/>
      <c r="E1099" s="46"/>
      <c r="F1099" s="46"/>
      <c r="G1099" s="46"/>
      <c r="H1099" s="46"/>
      <c r="I1099" s="46"/>
      <c r="J1099" s="46"/>
      <c r="K1099" s="46"/>
      <c r="L1099" s="46"/>
      <c r="M1099" s="45">
        <f t="shared" si="31"/>
        <v>0</v>
      </c>
    </row>
    <row r="1100" spans="1:13" x14ac:dyDescent="0.2">
      <c r="A1100" s="46"/>
      <c r="B1100" s="46"/>
      <c r="C1100" s="46"/>
      <c r="D1100" s="46"/>
      <c r="E1100" s="46"/>
      <c r="F1100" s="46"/>
      <c r="G1100" s="46"/>
      <c r="H1100" s="46"/>
      <c r="I1100" s="46"/>
      <c r="J1100" s="46"/>
      <c r="K1100" s="46"/>
      <c r="L1100" s="46"/>
      <c r="M1100" s="45">
        <f t="shared" si="31"/>
        <v>0</v>
      </c>
    </row>
    <row r="1101" spans="1:13" x14ac:dyDescent="0.2">
      <c r="A1101" s="46"/>
      <c r="B1101" s="46"/>
      <c r="C1101" s="46"/>
      <c r="D1101" s="46"/>
      <c r="E1101" s="46"/>
      <c r="F1101" s="46"/>
      <c r="G1101" s="46"/>
      <c r="H1101" s="46"/>
      <c r="I1101" s="46"/>
      <c r="J1101" s="46"/>
      <c r="K1101" s="46"/>
      <c r="L1101" s="46"/>
      <c r="M1101" s="45">
        <f t="shared" si="31"/>
        <v>0</v>
      </c>
    </row>
    <row r="1102" spans="1:13" x14ac:dyDescent="0.2">
      <c r="A1102" s="46"/>
      <c r="B1102" s="46"/>
      <c r="C1102" s="46"/>
      <c r="D1102" s="46"/>
      <c r="E1102" s="46"/>
      <c r="F1102" s="46"/>
      <c r="G1102" s="46"/>
      <c r="H1102" s="46"/>
      <c r="I1102" s="46"/>
      <c r="J1102" s="46"/>
      <c r="K1102" s="46"/>
      <c r="L1102" s="46"/>
      <c r="M1102" s="45">
        <f t="shared" si="31"/>
        <v>0</v>
      </c>
    </row>
    <row r="1103" spans="1:13" x14ac:dyDescent="0.2">
      <c r="A1103" s="46"/>
      <c r="B1103" s="46"/>
      <c r="C1103" s="46"/>
      <c r="D1103" s="46"/>
      <c r="E1103" s="46"/>
      <c r="F1103" s="46"/>
      <c r="G1103" s="46"/>
      <c r="H1103" s="46"/>
      <c r="I1103" s="46"/>
      <c r="J1103" s="46"/>
      <c r="K1103" s="46"/>
      <c r="L1103" s="46"/>
      <c r="M1103" s="45">
        <f t="shared" si="31"/>
        <v>0</v>
      </c>
    </row>
    <row r="1104" spans="1:13" x14ac:dyDescent="0.2">
      <c r="A1104" s="46"/>
      <c r="B1104" s="46"/>
      <c r="C1104" s="46"/>
      <c r="D1104" s="46"/>
      <c r="E1104" s="46"/>
      <c r="F1104" s="46"/>
      <c r="G1104" s="46"/>
      <c r="H1104" s="46"/>
      <c r="I1104" s="46"/>
      <c r="J1104" s="46"/>
      <c r="K1104" s="46"/>
      <c r="L1104" s="46"/>
      <c r="M1104" s="45">
        <f t="shared" si="31"/>
        <v>0</v>
      </c>
    </row>
    <row r="1105" spans="1:13" x14ac:dyDescent="0.2">
      <c r="A1105" s="46"/>
      <c r="B1105" s="46"/>
      <c r="C1105" s="46"/>
      <c r="D1105" s="46"/>
      <c r="E1105" s="46"/>
      <c r="F1105" s="46"/>
      <c r="G1105" s="46"/>
      <c r="H1105" s="46"/>
      <c r="I1105" s="46"/>
      <c r="J1105" s="46"/>
      <c r="K1105" s="46"/>
      <c r="L1105" s="46"/>
      <c r="M1105" s="45">
        <f t="shared" si="31"/>
        <v>0</v>
      </c>
    </row>
    <row r="1106" spans="1:13" x14ac:dyDescent="0.2">
      <c r="A1106" s="46"/>
      <c r="B1106" s="46"/>
      <c r="C1106" s="46"/>
      <c r="D1106" s="46"/>
      <c r="E1106" s="46"/>
      <c r="F1106" s="46"/>
      <c r="G1106" s="46"/>
      <c r="H1106" s="46"/>
      <c r="I1106" s="46"/>
      <c r="J1106" s="46"/>
      <c r="K1106" s="46"/>
      <c r="L1106" s="46"/>
      <c r="M1106" s="45">
        <f t="shared" si="31"/>
        <v>0</v>
      </c>
    </row>
    <row r="1107" spans="1:13" x14ac:dyDescent="0.2">
      <c r="A1107" s="46"/>
      <c r="B1107" s="46"/>
      <c r="C1107" s="46"/>
      <c r="D1107" s="46"/>
      <c r="E1107" s="46"/>
      <c r="F1107" s="46"/>
      <c r="G1107" s="46"/>
      <c r="H1107" s="46"/>
      <c r="I1107" s="46"/>
      <c r="J1107" s="46"/>
      <c r="K1107" s="46"/>
      <c r="L1107" s="46"/>
      <c r="M1107" s="45">
        <f t="shared" si="31"/>
        <v>0</v>
      </c>
    </row>
    <row r="1108" spans="1:13" x14ac:dyDescent="0.2">
      <c r="A1108" s="46"/>
      <c r="B1108" s="46"/>
      <c r="C1108" s="46"/>
      <c r="D1108" s="46"/>
      <c r="E1108" s="46"/>
      <c r="F1108" s="46"/>
      <c r="G1108" s="46"/>
      <c r="H1108" s="46"/>
      <c r="I1108" s="46"/>
      <c r="J1108" s="46"/>
      <c r="K1108" s="46"/>
      <c r="L1108" s="46"/>
      <c r="M1108" s="45">
        <f t="shared" si="31"/>
        <v>0</v>
      </c>
    </row>
    <row r="1109" spans="1:13" x14ac:dyDescent="0.2">
      <c r="A1109" s="46"/>
      <c r="B1109" s="46"/>
      <c r="C1109" s="46"/>
      <c r="D1109" s="46"/>
      <c r="E1109" s="46"/>
      <c r="F1109" s="46"/>
      <c r="G1109" s="46"/>
      <c r="H1109" s="46"/>
      <c r="I1109" s="46"/>
      <c r="J1109" s="46"/>
      <c r="K1109" s="46"/>
      <c r="L1109" s="46"/>
      <c r="M1109" s="45">
        <f t="shared" si="31"/>
        <v>0</v>
      </c>
    </row>
    <row r="1110" spans="1:13" x14ac:dyDescent="0.2">
      <c r="A1110" s="46"/>
      <c r="B1110" s="46"/>
      <c r="C1110" s="46"/>
      <c r="D1110" s="46"/>
      <c r="E1110" s="46"/>
      <c r="F1110" s="46"/>
      <c r="G1110" s="46"/>
      <c r="H1110" s="46"/>
      <c r="I1110" s="46"/>
      <c r="J1110" s="46"/>
      <c r="K1110" s="46"/>
      <c r="L1110" s="46"/>
      <c r="M1110" s="45">
        <f t="shared" si="31"/>
        <v>0</v>
      </c>
    </row>
    <row r="1111" spans="1:13" x14ac:dyDescent="0.2">
      <c r="A1111" s="46"/>
      <c r="B1111" s="46"/>
      <c r="C1111" s="46"/>
      <c r="D1111" s="46"/>
      <c r="E1111" s="46"/>
      <c r="F1111" s="46"/>
      <c r="G1111" s="46"/>
      <c r="H1111" s="46"/>
      <c r="I1111" s="46"/>
      <c r="J1111" s="46"/>
      <c r="K1111" s="46"/>
      <c r="L1111" s="46"/>
      <c r="M1111" s="45">
        <f t="shared" si="31"/>
        <v>0</v>
      </c>
    </row>
    <row r="1112" spans="1:13" x14ac:dyDescent="0.2">
      <c r="A1112" s="46"/>
      <c r="B1112" s="46"/>
      <c r="C1112" s="46"/>
      <c r="D1112" s="46"/>
      <c r="E1112" s="46"/>
      <c r="F1112" s="46"/>
      <c r="G1112" s="46"/>
      <c r="H1112" s="46"/>
      <c r="I1112" s="46"/>
      <c r="J1112" s="46"/>
      <c r="K1112" s="46"/>
      <c r="L1112" s="46"/>
      <c r="M1112" s="45">
        <f t="shared" si="31"/>
        <v>0</v>
      </c>
    </row>
    <row r="1113" spans="1:13" x14ac:dyDescent="0.2">
      <c r="A1113" s="46"/>
      <c r="B1113" s="46"/>
      <c r="C1113" s="46"/>
      <c r="D1113" s="46"/>
      <c r="E1113" s="46"/>
      <c r="F1113" s="46"/>
      <c r="G1113" s="46"/>
      <c r="H1113" s="46"/>
      <c r="I1113" s="46"/>
      <c r="J1113" s="46"/>
      <c r="K1113" s="46"/>
      <c r="L1113" s="46"/>
      <c r="M1113" s="45">
        <f t="shared" si="31"/>
        <v>0</v>
      </c>
    </row>
    <row r="1114" spans="1:13" x14ac:dyDescent="0.2">
      <c r="A1114" s="46"/>
      <c r="B1114" s="46"/>
      <c r="C1114" s="46"/>
      <c r="D1114" s="46"/>
      <c r="E1114" s="46"/>
      <c r="F1114" s="46"/>
      <c r="G1114" s="46"/>
      <c r="H1114" s="46"/>
      <c r="I1114" s="46"/>
      <c r="J1114" s="46"/>
      <c r="K1114" s="46"/>
      <c r="L1114" s="46"/>
      <c r="M1114" s="45">
        <f t="shared" si="31"/>
        <v>0</v>
      </c>
    </row>
    <row r="1115" spans="1:13" x14ac:dyDescent="0.2">
      <c r="A1115" s="46"/>
      <c r="B1115" s="46"/>
      <c r="C1115" s="46"/>
      <c r="D1115" s="46"/>
      <c r="E1115" s="46"/>
      <c r="F1115" s="46"/>
      <c r="G1115" s="46"/>
      <c r="H1115" s="46"/>
      <c r="I1115" s="46"/>
      <c r="J1115" s="46"/>
      <c r="K1115" s="46"/>
      <c r="L1115" s="46"/>
      <c r="M1115" s="45">
        <f t="shared" si="31"/>
        <v>0</v>
      </c>
    </row>
    <row r="1116" spans="1:13" x14ac:dyDescent="0.2">
      <c r="A1116" s="46"/>
      <c r="B1116" s="46"/>
      <c r="C1116" s="46"/>
      <c r="D1116" s="46"/>
      <c r="E1116" s="46"/>
      <c r="F1116" s="46"/>
      <c r="G1116" s="46"/>
      <c r="H1116" s="46"/>
      <c r="I1116" s="46"/>
      <c r="J1116" s="46"/>
      <c r="K1116" s="46"/>
      <c r="L1116" s="46"/>
      <c r="M1116" s="45">
        <f t="shared" si="31"/>
        <v>0</v>
      </c>
    </row>
    <row r="1117" spans="1:13" x14ac:dyDescent="0.2">
      <c r="A1117" s="46"/>
      <c r="B1117" s="46"/>
      <c r="C1117" s="46"/>
      <c r="D1117" s="46"/>
      <c r="E1117" s="46"/>
      <c r="F1117" s="46"/>
      <c r="G1117" s="46"/>
      <c r="H1117" s="46"/>
      <c r="I1117" s="46"/>
      <c r="J1117" s="46"/>
      <c r="K1117" s="46"/>
      <c r="L1117" s="46"/>
      <c r="M1117" s="45">
        <f t="shared" si="31"/>
        <v>0</v>
      </c>
    </row>
    <row r="1118" spans="1:13" x14ac:dyDescent="0.2">
      <c r="A1118" s="46"/>
      <c r="B1118" s="46"/>
      <c r="C1118" s="46"/>
      <c r="D1118" s="46"/>
      <c r="E1118" s="46"/>
      <c r="F1118" s="46"/>
      <c r="G1118" s="46"/>
      <c r="H1118" s="46"/>
      <c r="I1118" s="46"/>
      <c r="J1118" s="46"/>
      <c r="K1118" s="46"/>
      <c r="L1118" s="46"/>
      <c r="M1118" s="45">
        <f t="shared" si="31"/>
        <v>0</v>
      </c>
    </row>
    <row r="1119" spans="1:13" x14ac:dyDescent="0.2">
      <c r="A1119" s="46"/>
      <c r="B1119" s="46"/>
      <c r="C1119" s="46"/>
      <c r="D1119" s="46"/>
      <c r="E1119" s="46"/>
      <c r="F1119" s="46"/>
      <c r="G1119" s="46"/>
      <c r="H1119" s="46"/>
      <c r="I1119" s="46"/>
      <c r="J1119" s="46"/>
      <c r="K1119" s="46"/>
      <c r="L1119" s="46"/>
      <c r="M1119" s="45">
        <f t="shared" si="31"/>
        <v>0</v>
      </c>
    </row>
    <row r="1120" spans="1:13" x14ac:dyDescent="0.2">
      <c r="A1120" s="46"/>
      <c r="B1120" s="46"/>
      <c r="C1120" s="46"/>
      <c r="D1120" s="46"/>
      <c r="E1120" s="46"/>
      <c r="F1120" s="46"/>
      <c r="G1120" s="46"/>
      <c r="H1120" s="46"/>
      <c r="I1120" s="46"/>
      <c r="J1120" s="46"/>
      <c r="K1120" s="46"/>
      <c r="L1120" s="46"/>
      <c r="M1120" s="45">
        <f t="shared" si="31"/>
        <v>0</v>
      </c>
    </row>
    <row r="1121" spans="1:13" x14ac:dyDescent="0.2">
      <c r="A1121" s="46"/>
      <c r="B1121" s="46"/>
      <c r="C1121" s="46"/>
      <c r="D1121" s="46"/>
      <c r="E1121" s="46"/>
      <c r="F1121" s="46"/>
      <c r="G1121" s="46"/>
      <c r="H1121" s="46"/>
      <c r="I1121" s="46"/>
      <c r="J1121" s="46"/>
      <c r="K1121" s="46"/>
      <c r="L1121" s="46"/>
      <c r="M1121" s="45">
        <f t="shared" si="31"/>
        <v>0</v>
      </c>
    </row>
    <row r="1122" spans="1:13" x14ac:dyDescent="0.2">
      <c r="A1122" s="46"/>
      <c r="B1122" s="46"/>
      <c r="C1122" s="46"/>
      <c r="D1122" s="46"/>
      <c r="E1122" s="46"/>
      <c r="F1122" s="46"/>
      <c r="G1122" s="46"/>
      <c r="H1122" s="46"/>
      <c r="I1122" s="46"/>
      <c r="J1122" s="46"/>
      <c r="K1122" s="46"/>
      <c r="L1122" s="46"/>
      <c r="M1122" s="45">
        <f t="shared" si="31"/>
        <v>0</v>
      </c>
    </row>
    <row r="1123" spans="1:13" x14ac:dyDescent="0.2">
      <c r="A1123" s="46"/>
      <c r="B1123" s="46"/>
      <c r="C1123" s="46"/>
      <c r="D1123" s="46"/>
      <c r="E1123" s="46"/>
      <c r="F1123" s="46"/>
      <c r="G1123" s="46"/>
      <c r="H1123" s="46"/>
      <c r="I1123" s="46"/>
      <c r="J1123" s="46"/>
      <c r="K1123" s="46"/>
      <c r="L1123" s="46"/>
      <c r="M1123" s="45">
        <f t="shared" si="31"/>
        <v>0</v>
      </c>
    </row>
    <row r="1124" spans="1:13" x14ac:dyDescent="0.2">
      <c r="A1124" s="46"/>
      <c r="B1124" s="46"/>
      <c r="C1124" s="46"/>
      <c r="D1124" s="46"/>
      <c r="E1124" s="46"/>
      <c r="F1124" s="46"/>
      <c r="G1124" s="46"/>
      <c r="H1124" s="46"/>
      <c r="I1124" s="46"/>
      <c r="J1124" s="46"/>
      <c r="K1124" s="46"/>
      <c r="L1124" s="46"/>
      <c r="M1124" s="45">
        <f t="shared" si="31"/>
        <v>0</v>
      </c>
    </row>
    <row r="1125" spans="1:13" x14ac:dyDescent="0.2">
      <c r="A1125" s="46"/>
      <c r="B1125" s="46"/>
      <c r="C1125" s="46"/>
      <c r="D1125" s="46"/>
      <c r="E1125" s="46"/>
      <c r="F1125" s="46"/>
      <c r="G1125" s="46"/>
      <c r="H1125" s="46"/>
      <c r="I1125" s="46"/>
      <c r="J1125" s="46"/>
      <c r="K1125" s="46"/>
      <c r="L1125" s="46"/>
      <c r="M1125" s="45">
        <f t="shared" si="31"/>
        <v>0</v>
      </c>
    </row>
    <row r="1126" spans="1:13" x14ac:dyDescent="0.2">
      <c r="A1126" s="46"/>
      <c r="B1126" s="46"/>
      <c r="C1126" s="46"/>
      <c r="D1126" s="46"/>
      <c r="E1126" s="46"/>
      <c r="F1126" s="46"/>
      <c r="G1126" s="46"/>
      <c r="H1126" s="46"/>
      <c r="I1126" s="46"/>
      <c r="J1126" s="46"/>
      <c r="K1126" s="46"/>
      <c r="L1126" s="46"/>
      <c r="M1126" s="45">
        <f t="shared" si="31"/>
        <v>0</v>
      </c>
    </row>
    <row r="1127" spans="1:13" x14ac:dyDescent="0.2">
      <c r="A1127" s="46"/>
      <c r="B1127" s="46"/>
      <c r="C1127" s="46"/>
      <c r="D1127" s="46"/>
      <c r="E1127" s="46"/>
      <c r="F1127" s="46"/>
      <c r="G1127" s="46"/>
      <c r="H1127" s="46"/>
      <c r="I1127" s="46"/>
      <c r="J1127" s="46"/>
      <c r="K1127" s="46"/>
      <c r="L1127" s="46"/>
      <c r="M1127" s="45">
        <f t="shared" si="31"/>
        <v>0</v>
      </c>
    </row>
    <row r="1128" spans="1:13" x14ac:dyDescent="0.2">
      <c r="A1128" s="46"/>
      <c r="B1128" s="46"/>
      <c r="C1128" s="46"/>
      <c r="D1128" s="46"/>
      <c r="E1128" s="46"/>
      <c r="F1128" s="46"/>
      <c r="G1128" s="46"/>
      <c r="H1128" s="46"/>
      <c r="I1128" s="46"/>
      <c r="J1128" s="46"/>
      <c r="K1128" s="46"/>
      <c r="L1128" s="46"/>
      <c r="M1128" s="45">
        <f t="shared" si="31"/>
        <v>0</v>
      </c>
    </row>
    <row r="1129" spans="1:13" x14ac:dyDescent="0.2">
      <c r="A1129" s="46"/>
      <c r="B1129" s="46"/>
      <c r="C1129" s="46"/>
      <c r="D1129" s="46"/>
      <c r="E1129" s="46"/>
      <c r="F1129" s="46"/>
      <c r="G1129" s="46"/>
      <c r="H1129" s="46"/>
      <c r="I1129" s="46"/>
      <c r="J1129" s="46"/>
      <c r="K1129" s="46"/>
      <c r="L1129" s="46"/>
      <c r="M1129" s="45">
        <f t="shared" si="31"/>
        <v>0</v>
      </c>
    </row>
    <row r="1130" spans="1:13" x14ac:dyDescent="0.2">
      <c r="A1130" s="46"/>
      <c r="B1130" s="46"/>
      <c r="C1130" s="46"/>
      <c r="D1130" s="46"/>
      <c r="E1130" s="46"/>
      <c r="F1130" s="46"/>
      <c r="G1130" s="46"/>
      <c r="H1130" s="46"/>
      <c r="I1130" s="46"/>
      <c r="J1130" s="46"/>
      <c r="K1130" s="46"/>
      <c r="L1130" s="46"/>
      <c r="M1130" s="45">
        <f t="shared" si="31"/>
        <v>0</v>
      </c>
    </row>
    <row r="1131" spans="1:13" x14ac:dyDescent="0.2">
      <c r="A1131" s="46"/>
      <c r="B1131" s="46"/>
      <c r="C1131" s="46"/>
      <c r="D1131" s="46"/>
      <c r="E1131" s="46"/>
      <c r="F1131" s="46"/>
      <c r="G1131" s="46"/>
      <c r="H1131" s="46"/>
      <c r="I1131" s="46"/>
      <c r="J1131" s="46"/>
      <c r="K1131" s="46"/>
      <c r="L1131" s="46"/>
      <c r="M1131" s="45">
        <f t="shared" si="31"/>
        <v>0</v>
      </c>
    </row>
    <row r="1132" spans="1:13" x14ac:dyDescent="0.2">
      <c r="A1132" s="46"/>
      <c r="B1132" s="46"/>
      <c r="C1132" s="46"/>
      <c r="D1132" s="46"/>
      <c r="E1132" s="46"/>
      <c r="F1132" s="46"/>
      <c r="G1132" s="46"/>
      <c r="H1132" s="46"/>
      <c r="I1132" s="46"/>
      <c r="J1132" s="46"/>
      <c r="K1132" s="46"/>
      <c r="L1132" s="46"/>
      <c r="M1132" s="45">
        <f t="shared" si="31"/>
        <v>0</v>
      </c>
    </row>
    <row r="1133" spans="1:13" x14ac:dyDescent="0.2">
      <c r="A1133" s="46"/>
      <c r="B1133" s="46"/>
      <c r="C1133" s="46"/>
      <c r="D1133" s="46"/>
      <c r="E1133" s="46"/>
      <c r="F1133" s="46"/>
      <c r="G1133" s="46"/>
      <c r="H1133" s="46"/>
      <c r="I1133" s="46"/>
      <c r="J1133" s="46"/>
      <c r="K1133" s="46"/>
      <c r="L1133" s="46"/>
      <c r="M1133" s="45">
        <f t="shared" si="31"/>
        <v>0</v>
      </c>
    </row>
    <row r="1134" spans="1:13" x14ac:dyDescent="0.2">
      <c r="A1134" s="46"/>
      <c r="B1134" s="46"/>
      <c r="C1134" s="46"/>
      <c r="D1134" s="46"/>
      <c r="E1134" s="46"/>
      <c r="F1134" s="46"/>
      <c r="G1134" s="46"/>
      <c r="H1134" s="46"/>
      <c r="I1134" s="46"/>
      <c r="J1134" s="46"/>
      <c r="K1134" s="46"/>
      <c r="L1134" s="46"/>
      <c r="M1134" s="45">
        <f t="shared" si="31"/>
        <v>0</v>
      </c>
    </row>
    <row r="1135" spans="1:13" x14ac:dyDescent="0.2">
      <c r="A1135" s="46"/>
      <c r="B1135" s="46"/>
      <c r="C1135" s="46"/>
      <c r="D1135" s="46"/>
      <c r="E1135" s="46"/>
      <c r="F1135" s="46"/>
      <c r="G1135" s="46"/>
      <c r="H1135" s="46"/>
      <c r="I1135" s="46"/>
      <c r="J1135" s="46"/>
      <c r="K1135" s="46"/>
      <c r="L1135" s="46"/>
      <c r="M1135" s="45">
        <f t="shared" si="31"/>
        <v>0</v>
      </c>
    </row>
    <row r="1136" spans="1:13" x14ac:dyDescent="0.2">
      <c r="A1136" s="46"/>
      <c r="B1136" s="46"/>
      <c r="C1136" s="46"/>
      <c r="D1136" s="46"/>
      <c r="E1136" s="46"/>
      <c r="F1136" s="46"/>
      <c r="G1136" s="46"/>
      <c r="H1136" s="46"/>
      <c r="I1136" s="46"/>
      <c r="J1136" s="46"/>
      <c r="K1136" s="46"/>
      <c r="L1136" s="46"/>
      <c r="M1136" s="45">
        <f t="shared" si="31"/>
        <v>0</v>
      </c>
    </row>
    <row r="1137" spans="1:13" x14ac:dyDescent="0.2">
      <c r="A1137" s="46"/>
      <c r="B1137" s="46"/>
      <c r="C1137" s="46"/>
      <c r="D1137" s="46"/>
      <c r="E1137" s="46"/>
      <c r="F1137" s="46"/>
      <c r="G1137" s="46"/>
      <c r="H1137" s="46"/>
      <c r="I1137" s="46"/>
      <c r="J1137" s="46"/>
      <c r="K1137" s="46"/>
      <c r="L1137" s="46"/>
      <c r="M1137" s="45">
        <f t="shared" si="31"/>
        <v>0</v>
      </c>
    </row>
    <row r="1138" spans="1:13" x14ac:dyDescent="0.2">
      <c r="A1138" s="46"/>
      <c r="B1138" s="46"/>
      <c r="C1138" s="46"/>
      <c r="D1138" s="46"/>
      <c r="E1138" s="46"/>
      <c r="F1138" s="46"/>
      <c r="G1138" s="46"/>
      <c r="H1138" s="46"/>
      <c r="I1138" s="46"/>
      <c r="J1138" s="46"/>
      <c r="K1138" s="46"/>
      <c r="L1138" s="46"/>
      <c r="M1138" s="45">
        <f t="shared" si="31"/>
        <v>0</v>
      </c>
    </row>
    <row r="1139" spans="1:13" x14ac:dyDescent="0.2">
      <c r="A1139" s="46"/>
      <c r="B1139" s="46"/>
      <c r="C1139" s="46"/>
      <c r="D1139" s="46"/>
      <c r="E1139" s="46"/>
      <c r="F1139" s="46"/>
      <c r="G1139" s="46"/>
      <c r="H1139" s="46"/>
      <c r="I1139" s="46"/>
      <c r="J1139" s="46"/>
      <c r="K1139" s="46"/>
      <c r="L1139" s="46"/>
      <c r="M1139" s="45">
        <f t="shared" si="31"/>
        <v>0</v>
      </c>
    </row>
    <row r="1140" spans="1:13" x14ac:dyDescent="0.2">
      <c r="A1140" s="46"/>
      <c r="B1140" s="46"/>
      <c r="C1140" s="46"/>
      <c r="D1140" s="46"/>
      <c r="E1140" s="46"/>
      <c r="F1140" s="46"/>
      <c r="G1140" s="46"/>
      <c r="H1140" s="46"/>
      <c r="I1140" s="46"/>
      <c r="J1140" s="46"/>
      <c r="K1140" s="46"/>
      <c r="L1140" s="46"/>
      <c r="M1140" s="45">
        <f t="shared" si="31"/>
        <v>0</v>
      </c>
    </row>
    <row r="1141" spans="1:13" x14ac:dyDescent="0.2">
      <c r="A1141" s="46"/>
      <c r="B1141" s="46"/>
      <c r="C1141" s="46"/>
      <c r="D1141" s="46"/>
      <c r="E1141" s="46"/>
      <c r="F1141" s="46"/>
      <c r="G1141" s="46"/>
      <c r="H1141" s="46"/>
      <c r="I1141" s="46"/>
      <c r="J1141" s="46"/>
      <c r="K1141" s="46"/>
      <c r="L1141" s="46"/>
      <c r="M1141" s="45">
        <f t="shared" si="31"/>
        <v>0</v>
      </c>
    </row>
    <row r="1142" spans="1:13" x14ac:dyDescent="0.2">
      <c r="A1142" s="46"/>
      <c r="B1142" s="46"/>
      <c r="C1142" s="46"/>
      <c r="D1142" s="46"/>
      <c r="E1142" s="46"/>
      <c r="F1142" s="46"/>
      <c r="G1142" s="46"/>
      <c r="H1142" s="46"/>
      <c r="I1142" s="46"/>
      <c r="J1142" s="46"/>
      <c r="K1142" s="46"/>
      <c r="L1142" s="46"/>
      <c r="M1142" s="45">
        <f t="shared" si="31"/>
        <v>0</v>
      </c>
    </row>
    <row r="1143" spans="1:13" x14ac:dyDescent="0.2">
      <c r="A1143" s="46"/>
      <c r="B1143" s="46"/>
      <c r="C1143" s="46"/>
      <c r="D1143" s="46"/>
      <c r="E1143" s="46"/>
      <c r="F1143" s="46"/>
      <c r="G1143" s="46"/>
      <c r="H1143" s="46"/>
      <c r="I1143" s="46"/>
      <c r="J1143" s="46"/>
      <c r="K1143" s="46"/>
      <c r="L1143" s="46"/>
      <c r="M1143" s="45">
        <f t="shared" si="31"/>
        <v>0</v>
      </c>
    </row>
    <row r="1144" spans="1:13" x14ac:dyDescent="0.2">
      <c r="A1144" s="46"/>
      <c r="B1144" s="46"/>
      <c r="C1144" s="46"/>
      <c r="D1144" s="46"/>
      <c r="E1144" s="46"/>
      <c r="F1144" s="46"/>
      <c r="G1144" s="46"/>
      <c r="H1144" s="46"/>
      <c r="I1144" s="46"/>
      <c r="J1144" s="46"/>
      <c r="K1144" s="46"/>
      <c r="L1144" s="46"/>
      <c r="M1144" s="45">
        <f t="shared" si="31"/>
        <v>0</v>
      </c>
    </row>
    <row r="1145" spans="1:13" x14ac:dyDescent="0.2">
      <c r="A1145" s="46"/>
      <c r="B1145" s="46"/>
      <c r="C1145" s="46"/>
      <c r="D1145" s="46"/>
      <c r="E1145" s="46"/>
      <c r="F1145" s="46"/>
      <c r="G1145" s="46"/>
      <c r="H1145" s="46"/>
      <c r="I1145" s="46"/>
      <c r="J1145" s="46"/>
      <c r="K1145" s="46"/>
      <c r="L1145" s="46"/>
      <c r="M1145" s="45">
        <f t="shared" si="31"/>
        <v>0</v>
      </c>
    </row>
    <row r="1146" spans="1:13" x14ac:dyDescent="0.2">
      <c r="A1146" s="46"/>
      <c r="B1146" s="46"/>
      <c r="C1146" s="46"/>
      <c r="D1146" s="46"/>
      <c r="E1146" s="46"/>
      <c r="F1146" s="46"/>
      <c r="G1146" s="46"/>
      <c r="H1146" s="46"/>
      <c r="I1146" s="46"/>
      <c r="J1146" s="46"/>
      <c r="K1146" s="46"/>
      <c r="L1146" s="46"/>
      <c r="M1146" s="45">
        <f t="shared" si="31"/>
        <v>0</v>
      </c>
    </row>
    <row r="1147" spans="1:13" x14ac:dyDescent="0.2">
      <c r="A1147" s="46"/>
      <c r="B1147" s="46"/>
      <c r="C1147" s="46"/>
      <c r="D1147" s="46"/>
      <c r="E1147" s="46"/>
      <c r="F1147" s="46"/>
      <c r="G1147" s="46"/>
      <c r="H1147" s="46"/>
      <c r="I1147" s="46"/>
      <c r="J1147" s="46"/>
      <c r="K1147" s="46"/>
      <c r="L1147" s="46"/>
      <c r="M1147" s="45">
        <f t="shared" si="31"/>
        <v>0</v>
      </c>
    </row>
    <row r="1148" spans="1:13" x14ac:dyDescent="0.2">
      <c r="A1148" s="46"/>
      <c r="B1148" s="46"/>
      <c r="C1148" s="46"/>
      <c r="D1148" s="46"/>
      <c r="E1148" s="46"/>
      <c r="F1148" s="46"/>
      <c r="G1148" s="46"/>
      <c r="H1148" s="46"/>
      <c r="I1148" s="46"/>
      <c r="J1148" s="46"/>
      <c r="K1148" s="46"/>
      <c r="L1148" s="46"/>
      <c r="M1148" s="45">
        <f t="shared" si="31"/>
        <v>0</v>
      </c>
    </row>
    <row r="1149" spans="1:13" x14ac:dyDescent="0.2">
      <c r="A1149" s="46"/>
      <c r="B1149" s="46"/>
      <c r="C1149" s="46"/>
      <c r="D1149" s="46"/>
      <c r="E1149" s="46"/>
      <c r="F1149" s="46"/>
      <c r="G1149" s="46"/>
      <c r="H1149" s="46"/>
      <c r="I1149" s="46"/>
      <c r="J1149" s="46"/>
      <c r="K1149" s="46"/>
      <c r="L1149" s="46"/>
      <c r="M1149" s="45">
        <f t="shared" si="31"/>
        <v>0</v>
      </c>
    </row>
    <row r="1150" spans="1:13" x14ac:dyDescent="0.2">
      <c r="A1150" s="46"/>
      <c r="B1150" s="46"/>
      <c r="C1150" s="46"/>
      <c r="D1150" s="46"/>
      <c r="E1150" s="46"/>
      <c r="F1150" s="46"/>
      <c r="G1150" s="46"/>
      <c r="H1150" s="46"/>
      <c r="I1150" s="46"/>
      <c r="J1150" s="46"/>
      <c r="K1150" s="46"/>
      <c r="L1150" s="46"/>
      <c r="M1150" s="45">
        <f t="shared" si="31"/>
        <v>0</v>
      </c>
    </row>
    <row r="1151" spans="1:13" x14ac:dyDescent="0.2">
      <c r="A1151" s="46"/>
      <c r="B1151" s="46"/>
      <c r="C1151" s="46"/>
      <c r="D1151" s="46"/>
      <c r="E1151" s="46"/>
      <c r="F1151" s="46"/>
      <c r="G1151" s="46"/>
      <c r="H1151" s="46"/>
      <c r="I1151" s="46"/>
      <c r="J1151" s="46"/>
      <c r="K1151" s="46"/>
      <c r="L1151" s="46"/>
      <c r="M1151" s="45">
        <f t="shared" si="31"/>
        <v>0</v>
      </c>
    </row>
    <row r="1152" spans="1:13" x14ac:dyDescent="0.2">
      <c r="A1152" s="46"/>
      <c r="B1152" s="46"/>
      <c r="C1152" s="46"/>
      <c r="D1152" s="46"/>
      <c r="E1152" s="46"/>
      <c r="F1152" s="46"/>
      <c r="G1152" s="46"/>
      <c r="H1152" s="46"/>
      <c r="I1152" s="46"/>
      <c r="J1152" s="46"/>
      <c r="K1152" s="46"/>
      <c r="L1152" s="46"/>
      <c r="M1152" s="45">
        <f t="shared" si="31"/>
        <v>0</v>
      </c>
    </row>
    <row r="1153" spans="1:13" x14ac:dyDescent="0.2">
      <c r="A1153" s="46"/>
      <c r="B1153" s="46"/>
      <c r="C1153" s="46"/>
      <c r="D1153" s="46"/>
      <c r="E1153" s="46"/>
      <c r="F1153" s="46"/>
      <c r="G1153" s="46"/>
      <c r="H1153" s="46"/>
      <c r="I1153" s="46"/>
      <c r="J1153" s="46"/>
      <c r="K1153" s="46"/>
      <c r="L1153" s="46"/>
      <c r="M1153" s="45">
        <f t="shared" si="31"/>
        <v>0</v>
      </c>
    </row>
    <row r="1154" spans="1:13" x14ac:dyDescent="0.2">
      <c r="A1154" s="46"/>
      <c r="B1154" s="46"/>
      <c r="C1154" s="46"/>
      <c r="D1154" s="46"/>
      <c r="E1154" s="46"/>
      <c r="F1154" s="46"/>
      <c r="G1154" s="46"/>
      <c r="H1154" s="46"/>
      <c r="I1154" s="46"/>
      <c r="J1154" s="46"/>
      <c r="K1154" s="46"/>
      <c r="L1154" s="46"/>
      <c r="M1154" s="45">
        <f t="shared" si="31"/>
        <v>0</v>
      </c>
    </row>
    <row r="1155" spans="1:13" x14ac:dyDescent="0.2">
      <c r="A1155" s="46"/>
      <c r="B1155" s="46"/>
      <c r="C1155" s="46"/>
      <c r="D1155" s="46"/>
      <c r="E1155" s="46"/>
      <c r="F1155" s="46"/>
      <c r="G1155" s="46"/>
      <c r="H1155" s="46"/>
      <c r="I1155" s="46"/>
      <c r="J1155" s="46"/>
      <c r="K1155" s="46"/>
      <c r="L1155" s="46"/>
      <c r="M1155" s="45">
        <f t="shared" ref="M1155:M1216" si="32">L1155-H1155</f>
        <v>0</v>
      </c>
    </row>
    <row r="1156" spans="1:13" x14ac:dyDescent="0.2">
      <c r="A1156" s="46"/>
      <c r="B1156" s="46"/>
      <c r="C1156" s="46"/>
      <c r="D1156" s="46"/>
      <c r="E1156" s="46"/>
      <c r="F1156" s="46"/>
      <c r="G1156" s="46"/>
      <c r="H1156" s="46"/>
      <c r="I1156" s="46"/>
      <c r="J1156" s="46"/>
      <c r="K1156" s="46"/>
      <c r="L1156" s="46"/>
      <c r="M1156" s="45">
        <f t="shared" si="32"/>
        <v>0</v>
      </c>
    </row>
    <row r="1157" spans="1:13" x14ac:dyDescent="0.2">
      <c r="A1157" s="46"/>
      <c r="B1157" s="46"/>
      <c r="C1157" s="46"/>
      <c r="D1157" s="46"/>
      <c r="E1157" s="46"/>
      <c r="F1157" s="46"/>
      <c r="G1157" s="46"/>
      <c r="H1157" s="46"/>
      <c r="I1157" s="46"/>
      <c r="J1157" s="46"/>
      <c r="K1157" s="46"/>
      <c r="L1157" s="46"/>
      <c r="M1157" s="45">
        <f t="shared" si="32"/>
        <v>0</v>
      </c>
    </row>
    <row r="1158" spans="1:13" x14ac:dyDescent="0.2">
      <c r="A1158" s="46"/>
      <c r="B1158" s="46"/>
      <c r="C1158" s="46"/>
      <c r="D1158" s="46"/>
      <c r="E1158" s="46"/>
      <c r="F1158" s="46"/>
      <c r="G1158" s="46"/>
      <c r="H1158" s="46"/>
      <c r="I1158" s="46"/>
      <c r="J1158" s="46"/>
      <c r="K1158" s="46"/>
      <c r="L1158" s="46"/>
      <c r="M1158" s="45">
        <f t="shared" si="32"/>
        <v>0</v>
      </c>
    </row>
    <row r="1159" spans="1:13" x14ac:dyDescent="0.2">
      <c r="A1159" s="46"/>
      <c r="B1159" s="46"/>
      <c r="C1159" s="46"/>
      <c r="D1159" s="46"/>
      <c r="E1159" s="46"/>
      <c r="F1159" s="46"/>
      <c r="G1159" s="46"/>
      <c r="H1159" s="46"/>
      <c r="I1159" s="46"/>
      <c r="J1159" s="46"/>
      <c r="K1159" s="46"/>
      <c r="L1159" s="46"/>
      <c r="M1159" s="45">
        <f t="shared" si="32"/>
        <v>0</v>
      </c>
    </row>
    <row r="1160" spans="1:13" x14ac:dyDescent="0.2">
      <c r="A1160" s="46"/>
      <c r="B1160" s="46"/>
      <c r="C1160" s="46"/>
      <c r="D1160" s="46"/>
      <c r="E1160" s="46"/>
      <c r="F1160" s="46"/>
      <c r="G1160" s="46"/>
      <c r="H1160" s="46"/>
      <c r="I1160" s="46"/>
      <c r="J1160" s="46"/>
      <c r="K1160" s="46"/>
      <c r="L1160" s="46"/>
      <c r="M1160" s="45">
        <f t="shared" si="32"/>
        <v>0</v>
      </c>
    </row>
    <row r="1161" spans="1:13" x14ac:dyDescent="0.2">
      <c r="A1161" s="46"/>
      <c r="B1161" s="46"/>
      <c r="C1161" s="46"/>
      <c r="D1161" s="46"/>
      <c r="E1161" s="46"/>
      <c r="F1161" s="46"/>
      <c r="G1161" s="46"/>
      <c r="H1161" s="46"/>
      <c r="I1161" s="46"/>
      <c r="J1161" s="46"/>
      <c r="K1161" s="46"/>
      <c r="L1161" s="46"/>
      <c r="M1161" s="45">
        <f t="shared" si="32"/>
        <v>0</v>
      </c>
    </row>
    <row r="1162" spans="1:13" x14ac:dyDescent="0.2">
      <c r="A1162" s="46"/>
      <c r="B1162" s="46"/>
      <c r="C1162" s="46"/>
      <c r="D1162" s="46"/>
      <c r="E1162" s="46"/>
      <c r="F1162" s="46"/>
      <c r="G1162" s="46"/>
      <c r="H1162" s="46"/>
      <c r="I1162" s="46"/>
      <c r="J1162" s="46"/>
      <c r="K1162" s="46"/>
      <c r="L1162" s="46"/>
      <c r="M1162" s="45">
        <f t="shared" si="32"/>
        <v>0</v>
      </c>
    </row>
    <row r="1163" spans="1:13" x14ac:dyDescent="0.2">
      <c r="A1163" s="46"/>
      <c r="B1163" s="46"/>
      <c r="C1163" s="46"/>
      <c r="D1163" s="46"/>
      <c r="E1163" s="46"/>
      <c r="F1163" s="46"/>
      <c r="G1163" s="46"/>
      <c r="H1163" s="46"/>
      <c r="I1163" s="46"/>
      <c r="J1163" s="46"/>
      <c r="K1163" s="46"/>
      <c r="L1163" s="46"/>
      <c r="M1163" s="45">
        <f t="shared" si="32"/>
        <v>0</v>
      </c>
    </row>
    <row r="1164" spans="1:13" x14ac:dyDescent="0.2">
      <c r="A1164" s="46"/>
      <c r="B1164" s="46"/>
      <c r="C1164" s="46"/>
      <c r="D1164" s="46"/>
      <c r="E1164" s="46"/>
      <c r="F1164" s="46"/>
      <c r="G1164" s="46"/>
      <c r="H1164" s="46"/>
      <c r="I1164" s="46"/>
      <c r="J1164" s="46"/>
      <c r="K1164" s="46"/>
      <c r="L1164" s="46"/>
      <c r="M1164" s="45">
        <f t="shared" si="32"/>
        <v>0</v>
      </c>
    </row>
    <row r="1165" spans="1:13" x14ac:dyDescent="0.2">
      <c r="A1165" s="46"/>
      <c r="B1165" s="46"/>
      <c r="C1165" s="46"/>
      <c r="D1165" s="46"/>
      <c r="E1165" s="46"/>
      <c r="F1165" s="46"/>
      <c r="G1165" s="46"/>
      <c r="H1165" s="46"/>
      <c r="I1165" s="46"/>
      <c r="J1165" s="46"/>
      <c r="K1165" s="46"/>
      <c r="L1165" s="46"/>
      <c r="M1165" s="45">
        <f t="shared" si="32"/>
        <v>0</v>
      </c>
    </row>
    <row r="1166" spans="1:13" x14ac:dyDescent="0.2">
      <c r="A1166" s="46"/>
      <c r="B1166" s="46"/>
      <c r="C1166" s="46"/>
      <c r="D1166" s="46"/>
      <c r="E1166" s="46"/>
      <c r="F1166" s="46"/>
      <c r="G1166" s="46"/>
      <c r="H1166" s="46"/>
      <c r="I1166" s="46"/>
      <c r="J1166" s="46"/>
      <c r="K1166" s="46"/>
      <c r="L1166" s="46"/>
      <c r="M1166" s="45">
        <f t="shared" si="32"/>
        <v>0</v>
      </c>
    </row>
    <row r="1167" spans="1:13" x14ac:dyDescent="0.2">
      <c r="A1167" s="46"/>
      <c r="B1167" s="46"/>
      <c r="C1167" s="46"/>
      <c r="D1167" s="46"/>
      <c r="E1167" s="46"/>
      <c r="F1167" s="46"/>
      <c r="G1167" s="46"/>
      <c r="H1167" s="46"/>
      <c r="I1167" s="46"/>
      <c r="J1167" s="46"/>
      <c r="K1167" s="46"/>
      <c r="L1167" s="46"/>
      <c r="M1167" s="45">
        <f t="shared" si="32"/>
        <v>0</v>
      </c>
    </row>
    <row r="1168" spans="1:13" x14ac:dyDescent="0.2">
      <c r="A1168" s="46"/>
      <c r="B1168" s="46"/>
      <c r="C1168" s="46"/>
      <c r="D1168" s="46"/>
      <c r="E1168" s="46"/>
      <c r="F1168" s="46"/>
      <c r="G1168" s="46"/>
      <c r="H1168" s="46"/>
      <c r="I1168" s="46"/>
      <c r="J1168" s="46"/>
      <c r="K1168" s="46"/>
      <c r="L1168" s="46"/>
      <c r="M1168" s="45">
        <f t="shared" si="32"/>
        <v>0</v>
      </c>
    </row>
    <row r="1169" spans="1:13" x14ac:dyDescent="0.2">
      <c r="A1169" s="46"/>
      <c r="B1169" s="46"/>
      <c r="C1169" s="46"/>
      <c r="D1169" s="46"/>
      <c r="E1169" s="46"/>
      <c r="F1169" s="46"/>
      <c r="G1169" s="46"/>
      <c r="H1169" s="46"/>
      <c r="I1169" s="46"/>
      <c r="J1169" s="46"/>
      <c r="K1169" s="46"/>
      <c r="L1169" s="46"/>
      <c r="M1169" s="45">
        <f t="shared" si="32"/>
        <v>0</v>
      </c>
    </row>
    <row r="1170" spans="1:13" x14ac:dyDescent="0.2">
      <c r="A1170" s="46"/>
      <c r="B1170" s="46"/>
      <c r="C1170" s="46"/>
      <c r="D1170" s="46"/>
      <c r="E1170" s="46"/>
      <c r="F1170" s="46"/>
      <c r="G1170" s="46"/>
      <c r="H1170" s="46"/>
      <c r="I1170" s="46"/>
      <c r="J1170" s="46"/>
      <c r="K1170" s="46"/>
      <c r="L1170" s="46"/>
      <c r="M1170" s="45">
        <f t="shared" si="32"/>
        <v>0</v>
      </c>
    </row>
    <row r="1171" spans="1:13" x14ac:dyDescent="0.2">
      <c r="A1171" s="46"/>
      <c r="B1171" s="46"/>
      <c r="C1171" s="46"/>
      <c r="D1171" s="46"/>
      <c r="E1171" s="46"/>
      <c r="F1171" s="46"/>
      <c r="G1171" s="46"/>
      <c r="H1171" s="46"/>
      <c r="I1171" s="46"/>
      <c r="J1171" s="46"/>
      <c r="K1171" s="46"/>
      <c r="L1171" s="46"/>
      <c r="M1171" s="45">
        <f t="shared" si="32"/>
        <v>0</v>
      </c>
    </row>
    <row r="1172" spans="1:13" x14ac:dyDescent="0.2">
      <c r="A1172" s="46"/>
      <c r="B1172" s="46"/>
      <c r="C1172" s="46"/>
      <c r="D1172" s="46"/>
      <c r="E1172" s="46"/>
      <c r="F1172" s="46"/>
      <c r="G1172" s="46"/>
      <c r="H1172" s="46"/>
      <c r="I1172" s="46"/>
      <c r="J1172" s="46"/>
      <c r="K1172" s="46"/>
      <c r="L1172" s="46"/>
      <c r="M1172" s="45">
        <f t="shared" si="32"/>
        <v>0</v>
      </c>
    </row>
    <row r="1173" spans="1:13" x14ac:dyDescent="0.2">
      <c r="A1173" s="46"/>
      <c r="B1173" s="46"/>
      <c r="C1173" s="46"/>
      <c r="D1173" s="46"/>
      <c r="E1173" s="46"/>
      <c r="F1173" s="46"/>
      <c r="G1173" s="46"/>
      <c r="H1173" s="46"/>
      <c r="I1173" s="46"/>
      <c r="J1173" s="46"/>
      <c r="K1173" s="46"/>
      <c r="L1173" s="46"/>
      <c r="M1173" s="45">
        <f t="shared" si="32"/>
        <v>0</v>
      </c>
    </row>
    <row r="1174" spans="1:13" x14ac:dyDescent="0.2">
      <c r="A1174" s="46"/>
      <c r="B1174" s="46"/>
      <c r="C1174" s="46"/>
      <c r="D1174" s="46"/>
      <c r="E1174" s="46"/>
      <c r="F1174" s="46"/>
      <c r="G1174" s="46"/>
      <c r="H1174" s="46"/>
      <c r="I1174" s="46"/>
      <c r="J1174" s="46"/>
      <c r="K1174" s="46"/>
      <c r="L1174" s="46"/>
      <c r="M1174" s="45">
        <f t="shared" si="32"/>
        <v>0</v>
      </c>
    </row>
    <row r="1175" spans="1:13" x14ac:dyDescent="0.2">
      <c r="A1175" s="46"/>
      <c r="B1175" s="46"/>
      <c r="C1175" s="46"/>
      <c r="D1175" s="46"/>
      <c r="E1175" s="46"/>
      <c r="F1175" s="46"/>
      <c r="G1175" s="46"/>
      <c r="H1175" s="46"/>
      <c r="I1175" s="46"/>
      <c r="J1175" s="46"/>
      <c r="K1175" s="46"/>
      <c r="L1175" s="46"/>
      <c r="M1175" s="45">
        <f t="shared" si="32"/>
        <v>0</v>
      </c>
    </row>
    <row r="1176" spans="1:13" x14ac:dyDescent="0.2">
      <c r="A1176" s="46"/>
      <c r="B1176" s="46"/>
      <c r="C1176" s="46"/>
      <c r="D1176" s="46"/>
      <c r="E1176" s="46"/>
      <c r="F1176" s="46"/>
      <c r="G1176" s="46"/>
      <c r="H1176" s="46"/>
      <c r="I1176" s="46"/>
      <c r="J1176" s="46"/>
      <c r="K1176" s="46"/>
      <c r="L1176" s="46"/>
      <c r="M1176" s="45">
        <f t="shared" si="32"/>
        <v>0</v>
      </c>
    </row>
    <row r="1177" spans="1:13" x14ac:dyDescent="0.2">
      <c r="A1177" s="46"/>
      <c r="B1177" s="46"/>
      <c r="C1177" s="46"/>
      <c r="D1177" s="46"/>
      <c r="E1177" s="46"/>
      <c r="F1177" s="46"/>
      <c r="G1177" s="46"/>
      <c r="H1177" s="46"/>
      <c r="I1177" s="46"/>
      <c r="J1177" s="46"/>
      <c r="K1177" s="46"/>
      <c r="L1177" s="46"/>
      <c r="M1177" s="45">
        <f t="shared" si="32"/>
        <v>0</v>
      </c>
    </row>
    <row r="1178" spans="1:13" x14ac:dyDescent="0.2">
      <c r="A1178" s="46"/>
      <c r="B1178" s="46"/>
      <c r="C1178" s="46"/>
      <c r="D1178" s="46"/>
      <c r="E1178" s="46"/>
      <c r="F1178" s="46"/>
      <c r="G1178" s="46"/>
      <c r="H1178" s="46"/>
      <c r="I1178" s="46"/>
      <c r="J1178" s="46"/>
      <c r="K1178" s="46"/>
      <c r="L1178" s="46"/>
      <c r="M1178" s="45">
        <f t="shared" si="32"/>
        <v>0</v>
      </c>
    </row>
    <row r="1179" spans="1:13" x14ac:dyDescent="0.2">
      <c r="A1179" s="46"/>
      <c r="B1179" s="46"/>
      <c r="C1179" s="46"/>
      <c r="D1179" s="46"/>
      <c r="E1179" s="46"/>
      <c r="F1179" s="46"/>
      <c r="G1179" s="46"/>
      <c r="H1179" s="46"/>
      <c r="I1179" s="46"/>
      <c r="J1179" s="46"/>
      <c r="K1179" s="46"/>
      <c r="L1179" s="46"/>
      <c r="M1179" s="45">
        <f t="shared" si="32"/>
        <v>0</v>
      </c>
    </row>
    <row r="1180" spans="1:13" x14ac:dyDescent="0.2">
      <c r="A1180" s="46"/>
      <c r="B1180" s="46"/>
      <c r="C1180" s="46"/>
      <c r="D1180" s="46"/>
      <c r="E1180" s="46"/>
      <c r="F1180" s="46"/>
      <c r="G1180" s="46"/>
      <c r="H1180" s="46"/>
      <c r="I1180" s="46"/>
      <c r="J1180" s="46"/>
      <c r="K1180" s="46"/>
      <c r="L1180" s="46"/>
      <c r="M1180" s="45">
        <f t="shared" si="32"/>
        <v>0</v>
      </c>
    </row>
    <row r="1181" spans="1:13" x14ac:dyDescent="0.2">
      <c r="A1181" s="46"/>
      <c r="B1181" s="46"/>
      <c r="C1181" s="46"/>
      <c r="D1181" s="46"/>
      <c r="E1181" s="46"/>
      <c r="F1181" s="46"/>
      <c r="G1181" s="46"/>
      <c r="H1181" s="46"/>
      <c r="I1181" s="46"/>
      <c r="J1181" s="46"/>
      <c r="K1181" s="46"/>
      <c r="L1181" s="46"/>
      <c r="M1181" s="45">
        <f t="shared" si="32"/>
        <v>0</v>
      </c>
    </row>
    <row r="1182" spans="1:13" x14ac:dyDescent="0.2">
      <c r="A1182" s="46"/>
      <c r="B1182" s="46"/>
      <c r="C1182" s="46"/>
      <c r="D1182" s="46"/>
      <c r="E1182" s="46"/>
      <c r="F1182" s="46"/>
      <c r="G1182" s="46"/>
      <c r="H1182" s="46"/>
      <c r="I1182" s="46"/>
      <c r="J1182" s="46"/>
      <c r="K1182" s="46"/>
      <c r="L1182" s="46"/>
      <c r="M1182" s="45">
        <f t="shared" si="32"/>
        <v>0</v>
      </c>
    </row>
    <row r="1183" spans="1:13" x14ac:dyDescent="0.2">
      <c r="A1183" s="46"/>
      <c r="B1183" s="46"/>
      <c r="C1183" s="46"/>
      <c r="D1183" s="46"/>
      <c r="E1183" s="46"/>
      <c r="F1183" s="46"/>
      <c r="G1183" s="46"/>
      <c r="H1183" s="46"/>
      <c r="I1183" s="46"/>
      <c r="J1183" s="46"/>
      <c r="K1183" s="46"/>
      <c r="L1183" s="46"/>
      <c r="M1183" s="45">
        <f t="shared" si="32"/>
        <v>0</v>
      </c>
    </row>
    <row r="1184" spans="1:13" x14ac:dyDescent="0.2">
      <c r="A1184" s="46"/>
      <c r="B1184" s="46"/>
      <c r="C1184" s="46"/>
      <c r="D1184" s="46"/>
      <c r="E1184" s="46"/>
      <c r="F1184" s="46"/>
      <c r="G1184" s="46"/>
      <c r="H1184" s="46"/>
      <c r="I1184" s="46"/>
      <c r="J1184" s="46"/>
      <c r="K1184" s="46"/>
      <c r="L1184" s="46"/>
      <c r="M1184" s="45">
        <f t="shared" si="32"/>
        <v>0</v>
      </c>
    </row>
    <row r="1185" spans="1:13" x14ac:dyDescent="0.2">
      <c r="A1185" s="46"/>
      <c r="B1185" s="46"/>
      <c r="C1185" s="46"/>
      <c r="D1185" s="46"/>
      <c r="E1185" s="46"/>
      <c r="F1185" s="46"/>
      <c r="G1185" s="46"/>
      <c r="H1185" s="46"/>
      <c r="I1185" s="46"/>
      <c r="J1185" s="46"/>
      <c r="K1185" s="46"/>
      <c r="L1185" s="46"/>
      <c r="M1185" s="45">
        <f t="shared" si="32"/>
        <v>0</v>
      </c>
    </row>
    <row r="1186" spans="1:13" x14ac:dyDescent="0.2">
      <c r="A1186" s="46"/>
      <c r="B1186" s="46"/>
      <c r="C1186" s="46"/>
      <c r="D1186" s="46"/>
      <c r="E1186" s="46"/>
      <c r="F1186" s="46"/>
      <c r="G1186" s="46"/>
      <c r="H1186" s="46"/>
      <c r="I1186" s="46"/>
      <c r="J1186" s="46"/>
      <c r="K1186" s="46"/>
      <c r="L1186" s="46"/>
      <c r="M1186" s="45">
        <f t="shared" si="32"/>
        <v>0</v>
      </c>
    </row>
    <row r="1187" spans="1:13" x14ac:dyDescent="0.2">
      <c r="A1187" s="46"/>
      <c r="B1187" s="46"/>
      <c r="C1187" s="46"/>
      <c r="D1187" s="46"/>
      <c r="E1187" s="46"/>
      <c r="F1187" s="46"/>
      <c r="G1187" s="46"/>
      <c r="H1187" s="46"/>
      <c r="I1187" s="46"/>
      <c r="J1187" s="46"/>
      <c r="K1187" s="46"/>
      <c r="L1187" s="46"/>
      <c r="M1187" s="45">
        <f t="shared" si="32"/>
        <v>0</v>
      </c>
    </row>
    <row r="1188" spans="1:13" x14ac:dyDescent="0.2">
      <c r="A1188" s="46"/>
      <c r="B1188" s="46"/>
      <c r="C1188" s="46"/>
      <c r="D1188" s="46"/>
      <c r="E1188" s="46"/>
      <c r="F1188" s="46"/>
      <c r="G1188" s="46"/>
      <c r="H1188" s="46"/>
      <c r="I1188" s="46"/>
      <c r="J1188" s="46"/>
      <c r="K1188" s="46"/>
      <c r="L1188" s="46"/>
      <c r="M1188" s="45">
        <f t="shared" si="32"/>
        <v>0</v>
      </c>
    </row>
    <row r="1189" spans="1:13" x14ac:dyDescent="0.2">
      <c r="A1189" s="46"/>
      <c r="B1189" s="46"/>
      <c r="C1189" s="46"/>
      <c r="D1189" s="46"/>
      <c r="E1189" s="46"/>
      <c r="F1189" s="46"/>
      <c r="G1189" s="46"/>
      <c r="H1189" s="46"/>
      <c r="I1189" s="46"/>
      <c r="J1189" s="46"/>
      <c r="K1189" s="46"/>
      <c r="L1189" s="46"/>
      <c r="M1189" s="45">
        <f t="shared" si="32"/>
        <v>0</v>
      </c>
    </row>
    <row r="1190" spans="1:13" x14ac:dyDescent="0.2">
      <c r="A1190" s="46"/>
      <c r="B1190" s="46"/>
      <c r="C1190" s="46"/>
      <c r="D1190" s="46"/>
      <c r="E1190" s="46"/>
      <c r="F1190" s="46"/>
      <c r="G1190" s="46"/>
      <c r="H1190" s="46"/>
      <c r="I1190" s="46"/>
      <c r="J1190" s="46"/>
      <c r="K1190" s="46"/>
      <c r="L1190" s="46"/>
      <c r="M1190" s="45">
        <f t="shared" si="32"/>
        <v>0</v>
      </c>
    </row>
    <row r="1191" spans="1:13" x14ac:dyDescent="0.2">
      <c r="A1191" s="46"/>
      <c r="B1191" s="46"/>
      <c r="C1191" s="46"/>
      <c r="D1191" s="46"/>
      <c r="E1191" s="46"/>
      <c r="F1191" s="46"/>
      <c r="G1191" s="46"/>
      <c r="H1191" s="46"/>
      <c r="I1191" s="46"/>
      <c r="J1191" s="46"/>
      <c r="K1191" s="46"/>
      <c r="L1191" s="46"/>
      <c r="M1191" s="45">
        <f t="shared" si="32"/>
        <v>0</v>
      </c>
    </row>
    <row r="1192" spans="1:13" x14ac:dyDescent="0.2">
      <c r="A1192" s="46"/>
      <c r="B1192" s="46"/>
      <c r="C1192" s="46"/>
      <c r="D1192" s="46"/>
      <c r="E1192" s="46"/>
      <c r="F1192" s="46"/>
      <c r="G1192" s="46"/>
      <c r="H1192" s="46"/>
      <c r="I1192" s="46"/>
      <c r="J1192" s="46"/>
      <c r="K1192" s="46"/>
      <c r="L1192" s="46"/>
      <c r="M1192" s="45">
        <f t="shared" si="32"/>
        <v>0</v>
      </c>
    </row>
    <row r="1193" spans="1:13" x14ac:dyDescent="0.2">
      <c r="A1193" s="46"/>
      <c r="B1193" s="46"/>
      <c r="C1193" s="46"/>
      <c r="D1193" s="46"/>
      <c r="E1193" s="46"/>
      <c r="F1193" s="46"/>
      <c r="G1193" s="46"/>
      <c r="H1193" s="46"/>
      <c r="I1193" s="46"/>
      <c r="J1193" s="46"/>
      <c r="K1193" s="46"/>
      <c r="L1193" s="46"/>
      <c r="M1193" s="45">
        <f t="shared" si="32"/>
        <v>0</v>
      </c>
    </row>
    <row r="1194" spans="1:13" x14ac:dyDescent="0.2">
      <c r="A1194" s="46"/>
      <c r="B1194" s="46"/>
      <c r="C1194" s="46"/>
      <c r="D1194" s="46"/>
      <c r="E1194" s="46"/>
      <c r="F1194" s="46"/>
      <c r="G1194" s="46"/>
      <c r="H1194" s="46"/>
      <c r="I1194" s="46"/>
      <c r="J1194" s="46"/>
      <c r="K1194" s="46"/>
      <c r="L1194" s="46"/>
      <c r="M1194" s="45">
        <f t="shared" si="32"/>
        <v>0</v>
      </c>
    </row>
    <row r="1195" spans="1:13" x14ac:dyDescent="0.2">
      <c r="A1195" s="46"/>
      <c r="B1195" s="46"/>
      <c r="C1195" s="46"/>
      <c r="D1195" s="46"/>
      <c r="E1195" s="46"/>
      <c r="F1195" s="46"/>
      <c r="G1195" s="46"/>
      <c r="H1195" s="46"/>
      <c r="I1195" s="46"/>
      <c r="J1195" s="46"/>
      <c r="K1195" s="46"/>
      <c r="L1195" s="46"/>
      <c r="M1195" s="45">
        <f t="shared" si="32"/>
        <v>0</v>
      </c>
    </row>
    <row r="1196" spans="1:13" x14ac:dyDescent="0.2">
      <c r="A1196" s="46"/>
      <c r="B1196" s="46"/>
      <c r="C1196" s="46"/>
      <c r="D1196" s="46"/>
      <c r="E1196" s="46"/>
      <c r="F1196" s="46"/>
      <c r="G1196" s="46"/>
      <c r="H1196" s="46"/>
      <c r="I1196" s="46"/>
      <c r="J1196" s="46"/>
      <c r="K1196" s="46"/>
      <c r="L1196" s="46"/>
      <c r="M1196" s="45">
        <f t="shared" si="32"/>
        <v>0</v>
      </c>
    </row>
    <row r="1197" spans="1:13" x14ac:dyDescent="0.2">
      <c r="A1197" s="46"/>
      <c r="B1197" s="46"/>
      <c r="C1197" s="46"/>
      <c r="D1197" s="46"/>
      <c r="E1197" s="46"/>
      <c r="F1197" s="46"/>
      <c r="G1197" s="46"/>
      <c r="H1197" s="46"/>
      <c r="I1197" s="46"/>
      <c r="J1197" s="46"/>
      <c r="K1197" s="46"/>
      <c r="L1197" s="46"/>
      <c r="M1197" s="45">
        <f t="shared" si="32"/>
        <v>0</v>
      </c>
    </row>
    <row r="1198" spans="1:13" x14ac:dyDescent="0.2">
      <c r="A1198" s="46"/>
      <c r="B1198" s="46"/>
      <c r="C1198" s="46"/>
      <c r="D1198" s="46"/>
      <c r="E1198" s="46"/>
      <c r="F1198" s="46"/>
      <c r="G1198" s="46"/>
      <c r="H1198" s="46"/>
      <c r="I1198" s="46"/>
      <c r="J1198" s="46"/>
      <c r="K1198" s="46"/>
      <c r="L1198" s="46"/>
      <c r="M1198" s="45">
        <f t="shared" si="32"/>
        <v>0</v>
      </c>
    </row>
    <row r="1199" spans="1:13" x14ac:dyDescent="0.2">
      <c r="A1199" s="46"/>
      <c r="B1199" s="46"/>
      <c r="C1199" s="46"/>
      <c r="D1199" s="46"/>
      <c r="E1199" s="46"/>
      <c r="F1199" s="46"/>
      <c r="G1199" s="46"/>
      <c r="H1199" s="46"/>
      <c r="I1199" s="46"/>
      <c r="J1199" s="46"/>
      <c r="K1199" s="46"/>
      <c r="L1199" s="46"/>
      <c r="M1199" s="45">
        <f t="shared" si="32"/>
        <v>0</v>
      </c>
    </row>
    <row r="1200" spans="1:13" x14ac:dyDescent="0.2">
      <c r="A1200" s="46"/>
      <c r="B1200" s="46"/>
      <c r="C1200" s="46"/>
      <c r="D1200" s="46"/>
      <c r="E1200" s="46"/>
      <c r="F1200" s="46"/>
      <c r="G1200" s="46"/>
      <c r="H1200" s="46"/>
      <c r="I1200" s="46"/>
      <c r="J1200" s="46"/>
      <c r="K1200" s="46"/>
      <c r="L1200" s="46"/>
      <c r="M1200" s="45">
        <f t="shared" si="32"/>
        <v>0</v>
      </c>
    </row>
    <row r="1201" spans="1:13" x14ac:dyDescent="0.2">
      <c r="A1201" s="46"/>
      <c r="B1201" s="46"/>
      <c r="C1201" s="46"/>
      <c r="D1201" s="46"/>
      <c r="E1201" s="46"/>
      <c r="F1201" s="46"/>
      <c r="G1201" s="46"/>
      <c r="H1201" s="46"/>
      <c r="I1201" s="46"/>
      <c r="J1201" s="46"/>
      <c r="K1201" s="46"/>
      <c r="L1201" s="46"/>
      <c r="M1201" s="45">
        <f t="shared" si="32"/>
        <v>0</v>
      </c>
    </row>
    <row r="1202" spans="1:13" x14ac:dyDescent="0.2">
      <c r="A1202" s="46"/>
      <c r="B1202" s="46"/>
      <c r="C1202" s="46"/>
      <c r="D1202" s="46"/>
      <c r="E1202" s="46"/>
      <c r="F1202" s="46"/>
      <c r="G1202" s="46"/>
      <c r="H1202" s="46"/>
      <c r="I1202" s="46"/>
      <c r="J1202" s="46"/>
      <c r="K1202" s="46"/>
      <c r="L1202" s="46"/>
      <c r="M1202" s="45">
        <f t="shared" si="32"/>
        <v>0</v>
      </c>
    </row>
    <row r="1203" spans="1:13" x14ac:dyDescent="0.2">
      <c r="A1203" s="46"/>
      <c r="B1203" s="46"/>
      <c r="C1203" s="46"/>
      <c r="D1203" s="46"/>
      <c r="E1203" s="46"/>
      <c r="F1203" s="46"/>
      <c r="G1203" s="46"/>
      <c r="H1203" s="46"/>
      <c r="I1203" s="46"/>
      <c r="J1203" s="46"/>
      <c r="K1203" s="46"/>
      <c r="L1203" s="46"/>
      <c r="M1203" s="45">
        <f t="shared" si="32"/>
        <v>0</v>
      </c>
    </row>
    <row r="1204" spans="1:13" x14ac:dyDescent="0.2">
      <c r="A1204" s="46"/>
      <c r="B1204" s="46"/>
      <c r="C1204" s="46"/>
      <c r="D1204" s="46"/>
      <c r="E1204" s="46"/>
      <c r="F1204" s="46"/>
      <c r="G1204" s="46"/>
      <c r="H1204" s="46"/>
      <c r="I1204" s="46"/>
      <c r="J1204" s="46"/>
      <c r="K1204" s="46"/>
      <c r="L1204" s="46"/>
      <c r="M1204" s="45">
        <f t="shared" si="32"/>
        <v>0</v>
      </c>
    </row>
    <row r="1205" spans="1:13" x14ac:dyDescent="0.2">
      <c r="A1205" s="46"/>
      <c r="B1205" s="46"/>
      <c r="C1205" s="46"/>
      <c r="D1205" s="46"/>
      <c r="E1205" s="46"/>
      <c r="F1205" s="46"/>
      <c r="G1205" s="46"/>
      <c r="H1205" s="46"/>
      <c r="I1205" s="46"/>
      <c r="J1205" s="46"/>
      <c r="K1205" s="46"/>
      <c r="L1205" s="46"/>
      <c r="M1205" s="45">
        <f t="shared" si="32"/>
        <v>0</v>
      </c>
    </row>
    <row r="1206" spans="1:13" x14ac:dyDescent="0.2">
      <c r="A1206" s="46"/>
      <c r="B1206" s="46"/>
      <c r="C1206" s="46"/>
      <c r="D1206" s="46"/>
      <c r="E1206" s="46"/>
      <c r="F1206" s="46"/>
      <c r="G1206" s="46"/>
      <c r="H1206" s="46"/>
      <c r="I1206" s="46"/>
      <c r="J1206" s="46"/>
      <c r="K1206" s="46"/>
      <c r="L1206" s="46"/>
      <c r="M1206" s="45">
        <f t="shared" si="32"/>
        <v>0</v>
      </c>
    </row>
    <row r="1207" spans="1:13" x14ac:dyDescent="0.2">
      <c r="A1207" s="46"/>
      <c r="B1207" s="46"/>
      <c r="C1207" s="46"/>
      <c r="D1207" s="46"/>
      <c r="E1207" s="46"/>
      <c r="F1207" s="46"/>
      <c r="G1207" s="46"/>
      <c r="H1207" s="46"/>
      <c r="I1207" s="46"/>
      <c r="J1207" s="46"/>
      <c r="K1207" s="46"/>
      <c r="L1207" s="46"/>
      <c r="M1207" s="45">
        <f t="shared" si="32"/>
        <v>0</v>
      </c>
    </row>
    <row r="1208" spans="1:13" x14ac:dyDescent="0.2">
      <c r="A1208" s="46"/>
      <c r="B1208" s="46"/>
      <c r="C1208" s="46"/>
      <c r="D1208" s="46"/>
      <c r="E1208" s="46"/>
      <c r="F1208" s="46"/>
      <c r="G1208" s="46"/>
      <c r="H1208" s="46"/>
      <c r="I1208" s="46"/>
      <c r="J1208" s="46"/>
      <c r="K1208" s="46"/>
      <c r="L1208" s="46"/>
      <c r="M1208" s="45">
        <f t="shared" si="32"/>
        <v>0</v>
      </c>
    </row>
    <row r="1209" spans="1:13" x14ac:dyDescent="0.2">
      <c r="A1209" s="46"/>
      <c r="B1209" s="46"/>
      <c r="C1209" s="46"/>
      <c r="D1209" s="46"/>
      <c r="E1209" s="46"/>
      <c r="F1209" s="46"/>
      <c r="G1209" s="46"/>
      <c r="H1209" s="46"/>
      <c r="I1209" s="46"/>
      <c r="J1209" s="46"/>
      <c r="K1209" s="46"/>
      <c r="L1209" s="46"/>
      <c r="M1209" s="45">
        <f t="shared" si="32"/>
        <v>0</v>
      </c>
    </row>
    <row r="1210" spans="1:13" x14ac:dyDescent="0.2">
      <c r="A1210" s="46"/>
      <c r="B1210" s="46"/>
      <c r="C1210" s="46"/>
      <c r="D1210" s="46"/>
      <c r="E1210" s="46"/>
      <c r="F1210" s="46"/>
      <c r="G1210" s="46"/>
      <c r="H1210" s="46"/>
      <c r="I1210" s="46"/>
      <c r="J1210" s="46"/>
      <c r="K1210" s="46"/>
      <c r="L1210" s="46"/>
      <c r="M1210" s="45">
        <f t="shared" si="32"/>
        <v>0</v>
      </c>
    </row>
    <row r="1211" spans="1:13" x14ac:dyDescent="0.2">
      <c r="A1211" s="46"/>
      <c r="B1211" s="46"/>
      <c r="C1211" s="46"/>
      <c r="D1211" s="46"/>
      <c r="E1211" s="46"/>
      <c r="F1211" s="46"/>
      <c r="G1211" s="46"/>
      <c r="H1211" s="46"/>
      <c r="I1211" s="46"/>
      <c r="J1211" s="46"/>
      <c r="K1211" s="46"/>
      <c r="L1211" s="46"/>
      <c r="M1211" s="45">
        <f t="shared" si="32"/>
        <v>0</v>
      </c>
    </row>
    <row r="1212" spans="1:13" x14ac:dyDescent="0.2">
      <c r="A1212" s="46"/>
      <c r="B1212" s="46"/>
      <c r="C1212" s="46"/>
      <c r="D1212" s="46"/>
      <c r="E1212" s="46"/>
      <c r="F1212" s="46"/>
      <c r="G1212" s="46"/>
      <c r="H1212" s="46"/>
      <c r="I1212" s="46"/>
      <c r="J1212" s="46"/>
      <c r="K1212" s="46"/>
      <c r="L1212" s="46"/>
      <c r="M1212" s="45">
        <f t="shared" si="32"/>
        <v>0</v>
      </c>
    </row>
    <row r="1213" spans="1:13" x14ac:dyDescent="0.2">
      <c r="A1213" s="46"/>
      <c r="B1213" s="46"/>
      <c r="C1213" s="46"/>
      <c r="D1213" s="46"/>
      <c r="E1213" s="46"/>
      <c r="F1213" s="46"/>
      <c r="G1213" s="46"/>
      <c r="H1213" s="46"/>
      <c r="I1213" s="46"/>
      <c r="J1213" s="46"/>
      <c r="K1213" s="46"/>
      <c r="L1213" s="46"/>
      <c r="M1213" s="45">
        <f t="shared" si="32"/>
        <v>0</v>
      </c>
    </row>
    <row r="1214" spans="1:13" x14ac:dyDescent="0.2">
      <c r="A1214" s="46"/>
      <c r="B1214" s="46"/>
      <c r="C1214" s="46"/>
      <c r="D1214" s="46"/>
      <c r="E1214" s="46"/>
      <c r="F1214" s="46"/>
      <c r="G1214" s="46"/>
      <c r="H1214" s="46"/>
      <c r="I1214" s="46"/>
      <c r="J1214" s="46"/>
      <c r="K1214" s="46"/>
      <c r="L1214" s="46"/>
      <c r="M1214" s="45">
        <f t="shared" si="32"/>
        <v>0</v>
      </c>
    </row>
    <row r="1215" spans="1:13" x14ac:dyDescent="0.2">
      <c r="A1215" s="46"/>
      <c r="B1215" s="46"/>
      <c r="C1215" s="46"/>
      <c r="D1215" s="46"/>
      <c r="E1215" s="46"/>
      <c r="F1215" s="46"/>
      <c r="G1215" s="46"/>
      <c r="H1215" s="46"/>
      <c r="I1215" s="46"/>
      <c r="J1215" s="46"/>
      <c r="K1215" s="46"/>
      <c r="L1215" s="46"/>
      <c r="M1215" s="45">
        <f t="shared" si="32"/>
        <v>0</v>
      </c>
    </row>
    <row r="1216" spans="1:13" x14ac:dyDescent="0.2">
      <c r="A1216" s="46"/>
      <c r="B1216" s="46"/>
      <c r="C1216" s="46"/>
      <c r="D1216" s="46"/>
      <c r="E1216" s="46"/>
      <c r="F1216" s="46"/>
      <c r="G1216" s="46"/>
      <c r="H1216" s="46"/>
      <c r="I1216" s="46"/>
      <c r="J1216" s="46"/>
      <c r="K1216" s="46"/>
      <c r="L1216" s="46"/>
      <c r="M1216" s="45">
        <f t="shared" si="32"/>
        <v>0</v>
      </c>
    </row>
  </sheetData>
  <autoFilter ref="A1:K1216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1296"/>
  <sheetViews>
    <sheetView workbookViewId="0">
      <pane ySplit="1" topLeftCell="A2" activePane="bottomLeft" state="frozen"/>
      <selection sqref="A1:XFD1"/>
      <selection pane="bottomLeft" sqref="A1:XFD1"/>
    </sheetView>
  </sheetViews>
  <sheetFormatPr defaultColWidth="9.140625" defaultRowHeight="12.75" x14ac:dyDescent="0.2"/>
  <cols>
    <col min="1" max="1" width="9.140625" style="45"/>
    <col min="2" max="11" width="9.140625" style="47"/>
    <col min="12" max="16384" width="9.140625" style="45"/>
  </cols>
  <sheetData>
    <row r="1" spans="1:11" ht="15" x14ac:dyDescent="0.25">
      <c r="A1" s="44" t="s">
        <v>23</v>
      </c>
      <c r="B1" t="s">
        <v>69</v>
      </c>
      <c r="C1" t="s">
        <v>119</v>
      </c>
      <c r="D1" t="s">
        <v>120</v>
      </c>
      <c r="E1" t="s">
        <v>121</v>
      </c>
      <c r="F1" t="s">
        <v>122</v>
      </c>
      <c r="G1" t="s">
        <v>123</v>
      </c>
      <c r="H1" t="s">
        <v>308</v>
      </c>
      <c r="I1" t="s">
        <v>309</v>
      </c>
      <c r="J1" t="s">
        <v>310</v>
      </c>
      <c r="K1" t="s">
        <v>311</v>
      </c>
    </row>
    <row r="2" spans="1:11" ht="15" x14ac:dyDescent="0.25">
      <c r="A2" s="45" t="str">
        <f t="shared" ref="A2:A65" si="0">CONCATENATE(C2,E2,G2)</f>
        <v>B2 referenceAlbania2005</v>
      </c>
      <c r="B2">
        <v>5</v>
      </c>
      <c r="C2" t="s">
        <v>0</v>
      </c>
      <c r="D2" t="s">
        <v>126</v>
      </c>
      <c r="E2" t="s">
        <v>71</v>
      </c>
      <c r="F2" t="s">
        <v>111</v>
      </c>
      <c r="G2">
        <v>2005</v>
      </c>
      <c r="H2">
        <v>25672.316406000002</v>
      </c>
      <c r="I2">
        <v>20104.904784999999</v>
      </c>
      <c r="J2">
        <v>5567.4155270000001</v>
      </c>
      <c r="K2">
        <v>29230.994140999999</v>
      </c>
    </row>
    <row r="3" spans="1:11" ht="15" x14ac:dyDescent="0.25">
      <c r="A3" s="45" t="str">
        <f t="shared" si="0"/>
        <v>B2 referenceAlbania2010</v>
      </c>
      <c r="B3">
        <v>5</v>
      </c>
      <c r="C3" t="s">
        <v>0</v>
      </c>
      <c r="D3" t="s">
        <v>126</v>
      </c>
      <c r="E3" t="s">
        <v>71</v>
      </c>
      <c r="F3" t="s">
        <v>111</v>
      </c>
      <c r="G3">
        <v>2010</v>
      </c>
      <c r="H3">
        <v>26808.765625</v>
      </c>
      <c r="I3">
        <v>21016.307129000001</v>
      </c>
      <c r="J3">
        <v>5792.4586479999998</v>
      </c>
      <c r="K3">
        <v>29513.097656000002</v>
      </c>
    </row>
    <row r="4" spans="1:11" ht="15" x14ac:dyDescent="0.25">
      <c r="A4" s="45" t="str">
        <f t="shared" si="0"/>
        <v>B2 referenceAlbania2015</v>
      </c>
      <c r="B4">
        <v>5</v>
      </c>
      <c r="C4" t="s">
        <v>0</v>
      </c>
      <c r="D4" t="s">
        <v>126</v>
      </c>
      <c r="E4" t="s">
        <v>71</v>
      </c>
      <c r="F4" t="s">
        <v>111</v>
      </c>
      <c r="G4">
        <v>2015</v>
      </c>
      <c r="H4">
        <v>27513.927734000001</v>
      </c>
      <c r="I4">
        <v>21606.616943000001</v>
      </c>
      <c r="J4">
        <v>5907.3107300000001</v>
      </c>
      <c r="K4">
        <v>29595.091797000001</v>
      </c>
    </row>
    <row r="5" spans="1:11" ht="15" x14ac:dyDescent="0.25">
      <c r="A5" s="45" t="str">
        <f t="shared" si="0"/>
        <v>B2 referenceAlbania2020</v>
      </c>
      <c r="B5">
        <v>5</v>
      </c>
      <c r="C5" t="s">
        <v>0</v>
      </c>
      <c r="D5" t="s">
        <v>126</v>
      </c>
      <c r="E5" t="s">
        <v>71</v>
      </c>
      <c r="F5" t="s">
        <v>111</v>
      </c>
      <c r="G5">
        <v>2020</v>
      </c>
      <c r="H5">
        <v>27976.113281000002</v>
      </c>
      <c r="I5">
        <v>22024.771057999998</v>
      </c>
      <c r="J5">
        <v>5951.3436279999996</v>
      </c>
      <c r="K5">
        <v>29541.679688</v>
      </c>
    </row>
    <row r="6" spans="1:11" ht="15" x14ac:dyDescent="0.25">
      <c r="A6" s="45" t="str">
        <f t="shared" si="0"/>
        <v>B2 referenceAlbania2025</v>
      </c>
      <c r="B6">
        <v>5</v>
      </c>
      <c r="C6" t="s">
        <v>0</v>
      </c>
      <c r="D6" t="s">
        <v>126</v>
      </c>
      <c r="E6" t="s">
        <v>71</v>
      </c>
      <c r="F6" t="s">
        <v>111</v>
      </c>
      <c r="G6">
        <v>2025</v>
      </c>
      <c r="H6">
        <v>28274.423827999999</v>
      </c>
      <c r="I6">
        <v>22350.555237</v>
      </c>
      <c r="J6">
        <v>5923.8702080000003</v>
      </c>
      <c r="K6">
        <v>29429.351563</v>
      </c>
    </row>
    <row r="7" spans="1:11" ht="15" x14ac:dyDescent="0.25">
      <c r="A7" s="45" t="str">
        <f t="shared" si="0"/>
        <v>B2 referenceAlbania2030</v>
      </c>
      <c r="B7">
        <v>5</v>
      </c>
      <c r="C7" t="s">
        <v>0</v>
      </c>
      <c r="D7" t="s">
        <v>126</v>
      </c>
      <c r="E7" t="s">
        <v>71</v>
      </c>
      <c r="F7" t="s">
        <v>111</v>
      </c>
      <c r="G7">
        <v>2030</v>
      </c>
      <c r="H7">
        <v>28362.244140999999</v>
      </c>
      <c r="I7">
        <v>22531.446349999998</v>
      </c>
      <c r="J7">
        <v>5830.7952580000001</v>
      </c>
      <c r="K7">
        <v>29228.039063</v>
      </c>
    </row>
    <row r="8" spans="1:11" ht="15" x14ac:dyDescent="0.25">
      <c r="A8" s="45" t="str">
        <f t="shared" si="0"/>
        <v>B2 referenceAustria2005</v>
      </c>
      <c r="B8">
        <v>5</v>
      </c>
      <c r="C8" t="s">
        <v>0</v>
      </c>
      <c r="D8" t="s">
        <v>127</v>
      </c>
      <c r="E8" t="s">
        <v>72</v>
      </c>
      <c r="F8" t="s">
        <v>112</v>
      </c>
      <c r="G8">
        <v>2005</v>
      </c>
      <c r="H8">
        <v>408145.0625</v>
      </c>
      <c r="I8">
        <v>315304.64257800003</v>
      </c>
      <c r="J8">
        <v>92840.352050999994</v>
      </c>
      <c r="K8">
        <v>454748.84375</v>
      </c>
    </row>
    <row r="9" spans="1:11" ht="15" x14ac:dyDescent="0.25">
      <c r="A9" s="45" t="str">
        <f t="shared" si="0"/>
        <v>B2 referenceAustria2010</v>
      </c>
      <c r="B9">
        <v>5</v>
      </c>
      <c r="C9" t="s">
        <v>0</v>
      </c>
      <c r="D9" t="s">
        <v>127</v>
      </c>
      <c r="E9" t="s">
        <v>72</v>
      </c>
      <c r="F9" t="s">
        <v>112</v>
      </c>
      <c r="G9">
        <v>2010</v>
      </c>
      <c r="H9">
        <v>407595.09375</v>
      </c>
      <c r="I9">
        <v>314426.02539099997</v>
      </c>
      <c r="J9">
        <v>93169.107422000001</v>
      </c>
      <c r="K9">
        <v>461279.6875</v>
      </c>
    </row>
    <row r="10" spans="1:11" ht="15" x14ac:dyDescent="0.25">
      <c r="A10" s="45" t="str">
        <f t="shared" si="0"/>
        <v>B2 referenceAustria2015</v>
      </c>
      <c r="B10">
        <v>5</v>
      </c>
      <c r="C10" t="s">
        <v>0</v>
      </c>
      <c r="D10" t="s">
        <v>127</v>
      </c>
      <c r="E10" t="s">
        <v>72</v>
      </c>
      <c r="F10" t="s">
        <v>112</v>
      </c>
      <c r="G10">
        <v>2015</v>
      </c>
      <c r="H10">
        <v>410210.3125</v>
      </c>
      <c r="I10">
        <v>316499.26562600001</v>
      </c>
      <c r="J10">
        <v>93711.064941000004</v>
      </c>
      <c r="K10">
        <v>463637.71875</v>
      </c>
    </row>
    <row r="11" spans="1:11" ht="15" x14ac:dyDescent="0.25">
      <c r="A11" s="45" t="str">
        <f t="shared" si="0"/>
        <v>B2 referenceAustria2020</v>
      </c>
      <c r="B11">
        <v>5</v>
      </c>
      <c r="C11" t="s">
        <v>0</v>
      </c>
      <c r="D11" t="s">
        <v>127</v>
      </c>
      <c r="E11" t="s">
        <v>72</v>
      </c>
      <c r="F11" t="s">
        <v>112</v>
      </c>
      <c r="G11">
        <v>2020</v>
      </c>
      <c r="H11">
        <v>416402.5625</v>
      </c>
      <c r="I11">
        <v>321026.13085999998</v>
      </c>
      <c r="J11">
        <v>95376.399415000007</v>
      </c>
      <c r="K11">
        <v>464197.09375</v>
      </c>
    </row>
    <row r="12" spans="1:11" ht="15" x14ac:dyDescent="0.25">
      <c r="A12" s="45" t="str">
        <f t="shared" si="0"/>
        <v>B2 referenceAustria2025</v>
      </c>
      <c r="B12">
        <v>5</v>
      </c>
      <c r="C12" t="s">
        <v>0</v>
      </c>
      <c r="D12" t="s">
        <v>127</v>
      </c>
      <c r="E12" t="s">
        <v>72</v>
      </c>
      <c r="F12" t="s">
        <v>112</v>
      </c>
      <c r="G12">
        <v>2025</v>
      </c>
      <c r="H12">
        <v>424920</v>
      </c>
      <c r="I12">
        <v>327788.39257800003</v>
      </c>
      <c r="J12">
        <v>97131.584961</v>
      </c>
      <c r="K12">
        <v>466263.875</v>
      </c>
    </row>
    <row r="13" spans="1:11" ht="15" x14ac:dyDescent="0.25">
      <c r="A13" s="45" t="str">
        <f t="shared" si="0"/>
        <v>B2 referenceAustria2030</v>
      </c>
      <c r="B13">
        <v>5</v>
      </c>
      <c r="C13" t="s">
        <v>0</v>
      </c>
      <c r="D13" t="s">
        <v>127</v>
      </c>
      <c r="E13" t="s">
        <v>72</v>
      </c>
      <c r="F13" t="s">
        <v>112</v>
      </c>
      <c r="G13">
        <v>2030</v>
      </c>
      <c r="H13">
        <v>429261.3125</v>
      </c>
      <c r="I13">
        <v>330998.83007800003</v>
      </c>
      <c r="J13">
        <v>98262.427247</v>
      </c>
      <c r="K13">
        <v>468450.1875</v>
      </c>
    </row>
    <row r="14" spans="1:11" ht="15" x14ac:dyDescent="0.25">
      <c r="A14" s="45" t="str">
        <f t="shared" si="0"/>
        <v>B2 referenceBosnia and Herzegovina2010</v>
      </c>
      <c r="B14">
        <v>5</v>
      </c>
      <c r="C14" t="s">
        <v>0</v>
      </c>
      <c r="D14" t="s">
        <v>128</v>
      </c>
      <c r="E14" t="s">
        <v>75</v>
      </c>
      <c r="F14" t="s">
        <v>111</v>
      </c>
      <c r="G14">
        <v>2010</v>
      </c>
      <c r="H14">
        <v>97168.210938000004</v>
      </c>
      <c r="I14">
        <v>67577.524659000002</v>
      </c>
      <c r="J14">
        <v>29590.683472000001</v>
      </c>
      <c r="K14">
        <v>103930.421875</v>
      </c>
    </row>
    <row r="15" spans="1:11" ht="15" x14ac:dyDescent="0.25">
      <c r="A15" s="45" t="str">
        <f t="shared" si="0"/>
        <v>B2 referenceBosnia and Herzegovina2015</v>
      </c>
      <c r="B15">
        <v>5</v>
      </c>
      <c r="C15" t="s">
        <v>0</v>
      </c>
      <c r="D15" t="s">
        <v>128</v>
      </c>
      <c r="E15" t="s">
        <v>75</v>
      </c>
      <c r="F15" t="s">
        <v>111</v>
      </c>
      <c r="G15">
        <v>2015</v>
      </c>
      <c r="H15">
        <v>96816.5</v>
      </c>
      <c r="I15">
        <v>67332.926514000006</v>
      </c>
      <c r="J15">
        <v>29483.579468</v>
      </c>
      <c r="K15">
        <v>103930.421875</v>
      </c>
    </row>
    <row r="16" spans="1:11" ht="15" x14ac:dyDescent="0.25">
      <c r="A16" s="45" t="str">
        <f t="shared" si="0"/>
        <v>B2 referenceBosnia and Herzegovina2020</v>
      </c>
      <c r="B16">
        <v>5</v>
      </c>
      <c r="C16" t="s">
        <v>0</v>
      </c>
      <c r="D16" t="s">
        <v>128</v>
      </c>
      <c r="E16" t="s">
        <v>75</v>
      </c>
      <c r="F16" t="s">
        <v>111</v>
      </c>
      <c r="G16">
        <v>2020</v>
      </c>
      <c r="H16">
        <v>96979.835938000004</v>
      </c>
      <c r="I16">
        <v>67446.519287000003</v>
      </c>
      <c r="J16">
        <v>29533.319579999999</v>
      </c>
      <c r="K16">
        <v>103812.609375</v>
      </c>
    </row>
    <row r="17" spans="1:11" ht="15" x14ac:dyDescent="0.25">
      <c r="A17" s="45" t="str">
        <f t="shared" si="0"/>
        <v>B2 referenceBosnia and Herzegovina2025</v>
      </c>
      <c r="B17">
        <v>5</v>
      </c>
      <c r="C17" t="s">
        <v>0</v>
      </c>
      <c r="D17" t="s">
        <v>128</v>
      </c>
      <c r="E17" t="s">
        <v>75</v>
      </c>
      <c r="F17" t="s">
        <v>111</v>
      </c>
      <c r="G17">
        <v>2025</v>
      </c>
      <c r="H17">
        <v>97018.710938000004</v>
      </c>
      <c r="I17">
        <v>67473.553467000005</v>
      </c>
      <c r="J17">
        <v>29545.157959</v>
      </c>
      <c r="K17">
        <v>103758.882813</v>
      </c>
    </row>
    <row r="18" spans="1:11" ht="15" x14ac:dyDescent="0.25">
      <c r="A18" s="45" t="str">
        <f t="shared" si="0"/>
        <v>B2 referenceBosnia and Herzegovina2030</v>
      </c>
      <c r="B18">
        <v>5</v>
      </c>
      <c r="C18" t="s">
        <v>0</v>
      </c>
      <c r="D18" t="s">
        <v>128</v>
      </c>
      <c r="E18" t="s">
        <v>75</v>
      </c>
      <c r="F18" t="s">
        <v>111</v>
      </c>
      <c r="G18">
        <v>2030</v>
      </c>
      <c r="H18">
        <v>97021.0625</v>
      </c>
      <c r="I18">
        <v>67475.189209000004</v>
      </c>
      <c r="J18">
        <v>29545.874511999999</v>
      </c>
      <c r="K18">
        <v>103727.304688</v>
      </c>
    </row>
    <row r="19" spans="1:11" ht="15" x14ac:dyDescent="0.25">
      <c r="A19" s="45" t="str">
        <f t="shared" si="0"/>
        <v>B2 referenceBelgium2005</v>
      </c>
      <c r="B19">
        <v>5</v>
      </c>
      <c r="C19" t="s">
        <v>0</v>
      </c>
      <c r="D19" t="s">
        <v>129</v>
      </c>
      <c r="E19" t="s">
        <v>74</v>
      </c>
      <c r="F19" t="s">
        <v>112</v>
      </c>
      <c r="G19">
        <v>2005</v>
      </c>
      <c r="H19">
        <v>63893.738280999998</v>
      </c>
      <c r="I19">
        <v>51754.343995000003</v>
      </c>
      <c r="J19">
        <v>12139.391723000001</v>
      </c>
      <c r="K19">
        <v>77865.335938000004</v>
      </c>
    </row>
    <row r="20" spans="1:11" ht="15" x14ac:dyDescent="0.25">
      <c r="A20" s="45" t="str">
        <f t="shared" si="0"/>
        <v>B2 referenceBelgium2010</v>
      </c>
      <c r="B20">
        <v>5</v>
      </c>
      <c r="C20" t="s">
        <v>0</v>
      </c>
      <c r="D20" t="s">
        <v>129</v>
      </c>
      <c r="E20" t="s">
        <v>74</v>
      </c>
      <c r="F20" t="s">
        <v>112</v>
      </c>
      <c r="G20">
        <v>2010</v>
      </c>
      <c r="H20">
        <v>63910.710937999997</v>
      </c>
      <c r="I20">
        <v>51640.202147999997</v>
      </c>
      <c r="J20">
        <v>12270.505615</v>
      </c>
      <c r="K20">
        <v>77836.46875</v>
      </c>
    </row>
    <row r="21" spans="1:11" ht="15" x14ac:dyDescent="0.25">
      <c r="A21" s="45" t="str">
        <f t="shared" si="0"/>
        <v>B2 referenceBelgium2015</v>
      </c>
      <c r="B21">
        <v>5</v>
      </c>
      <c r="C21" t="s">
        <v>0</v>
      </c>
      <c r="D21" t="s">
        <v>129</v>
      </c>
      <c r="E21" t="s">
        <v>74</v>
      </c>
      <c r="F21" t="s">
        <v>112</v>
      </c>
      <c r="G21">
        <v>2015</v>
      </c>
      <c r="H21">
        <v>64193.597655999998</v>
      </c>
      <c r="I21">
        <v>51802.740233999997</v>
      </c>
      <c r="J21">
        <v>12390.844727</v>
      </c>
      <c r="K21">
        <v>77414.203125</v>
      </c>
    </row>
    <row r="22" spans="1:11" ht="15" x14ac:dyDescent="0.25">
      <c r="A22" s="45" t="str">
        <f t="shared" si="0"/>
        <v>B2 referenceBelgium2020</v>
      </c>
      <c r="B22">
        <v>5</v>
      </c>
      <c r="C22" t="s">
        <v>0</v>
      </c>
      <c r="D22" t="s">
        <v>129</v>
      </c>
      <c r="E22" t="s">
        <v>74</v>
      </c>
      <c r="F22" t="s">
        <v>112</v>
      </c>
      <c r="G22">
        <v>2020</v>
      </c>
      <c r="H22">
        <v>65081.429687999997</v>
      </c>
      <c r="I22">
        <v>52461.635986000001</v>
      </c>
      <c r="J22">
        <v>12619.792603</v>
      </c>
      <c r="K22">
        <v>77320.164063000004</v>
      </c>
    </row>
    <row r="23" spans="1:11" ht="15" x14ac:dyDescent="0.25">
      <c r="A23" s="45" t="str">
        <f t="shared" si="0"/>
        <v>B2 referenceBelgium2025</v>
      </c>
      <c r="B23">
        <v>5</v>
      </c>
      <c r="C23" t="s">
        <v>0</v>
      </c>
      <c r="D23" t="s">
        <v>129</v>
      </c>
      <c r="E23" t="s">
        <v>74</v>
      </c>
      <c r="F23" t="s">
        <v>112</v>
      </c>
      <c r="G23">
        <v>2025</v>
      </c>
      <c r="H23">
        <v>65921.390625</v>
      </c>
      <c r="I23">
        <v>53046.179198999998</v>
      </c>
      <c r="J23">
        <v>12875.205323</v>
      </c>
      <c r="K23">
        <v>77471.773438000004</v>
      </c>
    </row>
    <row r="24" spans="1:11" ht="15" x14ac:dyDescent="0.25">
      <c r="A24" s="45" t="str">
        <f t="shared" si="0"/>
        <v>B2 referenceBelgium2030</v>
      </c>
      <c r="B24">
        <v>5</v>
      </c>
      <c r="C24" t="s">
        <v>0</v>
      </c>
      <c r="D24" t="s">
        <v>129</v>
      </c>
      <c r="E24" t="s">
        <v>74</v>
      </c>
      <c r="F24" t="s">
        <v>112</v>
      </c>
      <c r="G24">
        <v>2030</v>
      </c>
      <c r="H24">
        <v>67087.773438000004</v>
      </c>
      <c r="I24">
        <v>53875.075683000003</v>
      </c>
      <c r="J24">
        <v>13212.690918</v>
      </c>
      <c r="K24">
        <v>77767.554688000004</v>
      </c>
    </row>
    <row r="25" spans="1:11" ht="15" x14ac:dyDescent="0.25">
      <c r="A25" s="45" t="str">
        <f t="shared" si="0"/>
        <v>B2 referenceBulgaria2005</v>
      </c>
      <c r="B25">
        <v>5</v>
      </c>
      <c r="C25" t="s">
        <v>0</v>
      </c>
      <c r="D25" t="s">
        <v>130</v>
      </c>
      <c r="E25" t="s">
        <v>76</v>
      </c>
      <c r="F25" t="s">
        <v>111</v>
      </c>
      <c r="G25">
        <v>2005</v>
      </c>
      <c r="H25">
        <v>164173.40625</v>
      </c>
      <c r="I25">
        <v>129737.478517</v>
      </c>
      <c r="J25">
        <v>34435.917479999996</v>
      </c>
      <c r="K25">
        <v>324733.125</v>
      </c>
    </row>
    <row r="26" spans="1:11" ht="15" x14ac:dyDescent="0.25">
      <c r="A26" s="45" t="str">
        <f t="shared" si="0"/>
        <v>B2 referenceBulgaria2010</v>
      </c>
      <c r="B26">
        <v>5</v>
      </c>
      <c r="C26" t="s">
        <v>0</v>
      </c>
      <c r="D26" t="s">
        <v>130</v>
      </c>
      <c r="E26" t="s">
        <v>76</v>
      </c>
      <c r="F26" t="s">
        <v>111</v>
      </c>
      <c r="G26">
        <v>2010</v>
      </c>
      <c r="H26">
        <v>168370.015625</v>
      </c>
      <c r="I26">
        <v>132793.853516</v>
      </c>
      <c r="J26">
        <v>35576.191895000004</v>
      </c>
      <c r="K26">
        <v>325043.25</v>
      </c>
    </row>
    <row r="27" spans="1:11" ht="15" x14ac:dyDescent="0.25">
      <c r="A27" s="45" t="str">
        <f t="shared" si="0"/>
        <v>B2 referenceBulgaria2015</v>
      </c>
      <c r="B27">
        <v>5</v>
      </c>
      <c r="C27" t="s">
        <v>0</v>
      </c>
      <c r="D27" t="s">
        <v>130</v>
      </c>
      <c r="E27" t="s">
        <v>76</v>
      </c>
      <c r="F27" t="s">
        <v>111</v>
      </c>
      <c r="G27">
        <v>2015</v>
      </c>
      <c r="H27">
        <v>177711.59375</v>
      </c>
      <c r="I27">
        <v>140077.85449200001</v>
      </c>
      <c r="J27">
        <v>37633.783691999997</v>
      </c>
      <c r="K27">
        <v>326956.46875</v>
      </c>
    </row>
    <row r="28" spans="1:11" ht="15" x14ac:dyDescent="0.25">
      <c r="A28" s="45" t="str">
        <f t="shared" si="0"/>
        <v>B2 referenceBulgaria2020</v>
      </c>
      <c r="B28">
        <v>5</v>
      </c>
      <c r="C28" t="s">
        <v>0</v>
      </c>
      <c r="D28" t="s">
        <v>130</v>
      </c>
      <c r="E28" t="s">
        <v>76</v>
      </c>
      <c r="F28" t="s">
        <v>111</v>
      </c>
      <c r="G28">
        <v>2020</v>
      </c>
      <c r="H28">
        <v>189768.09375</v>
      </c>
      <c r="I28">
        <v>149483.96386799999</v>
      </c>
      <c r="J28">
        <v>40284.177245999999</v>
      </c>
      <c r="K28">
        <v>329596.21875</v>
      </c>
    </row>
    <row r="29" spans="1:11" ht="15" x14ac:dyDescent="0.25">
      <c r="A29" s="45" t="str">
        <f t="shared" si="0"/>
        <v>B2 referenceBulgaria2025</v>
      </c>
      <c r="B29">
        <v>5</v>
      </c>
      <c r="C29" t="s">
        <v>0</v>
      </c>
      <c r="D29" t="s">
        <v>130</v>
      </c>
      <c r="E29" t="s">
        <v>76</v>
      </c>
      <c r="F29" t="s">
        <v>111</v>
      </c>
      <c r="G29">
        <v>2025</v>
      </c>
      <c r="H29">
        <v>202320</v>
      </c>
      <c r="I29">
        <v>159120.214844</v>
      </c>
      <c r="J29">
        <v>43199.793945999998</v>
      </c>
      <c r="K29">
        <v>333210.03125</v>
      </c>
    </row>
    <row r="30" spans="1:11" ht="15" x14ac:dyDescent="0.25">
      <c r="A30" s="45" t="str">
        <f t="shared" si="0"/>
        <v>B2 referenceBulgaria2030</v>
      </c>
      <c r="B30">
        <v>5</v>
      </c>
      <c r="C30" t="s">
        <v>0</v>
      </c>
      <c r="D30" t="s">
        <v>130</v>
      </c>
      <c r="E30" t="s">
        <v>76</v>
      </c>
      <c r="F30" t="s">
        <v>111</v>
      </c>
      <c r="G30">
        <v>2030</v>
      </c>
      <c r="H30">
        <v>215178.21875</v>
      </c>
      <c r="I30">
        <v>168943.69433599999</v>
      </c>
      <c r="J30">
        <v>46234.538573999998</v>
      </c>
      <c r="K30">
        <v>336414.78125</v>
      </c>
    </row>
    <row r="31" spans="1:11" ht="15" x14ac:dyDescent="0.25">
      <c r="A31" s="45" t="str">
        <f t="shared" si="0"/>
        <v>B2 referenceBelarus2005</v>
      </c>
      <c r="B31">
        <v>5</v>
      </c>
      <c r="C31" t="s">
        <v>0</v>
      </c>
      <c r="D31" t="s">
        <v>131</v>
      </c>
      <c r="E31" t="s">
        <v>73</v>
      </c>
      <c r="F31" t="s">
        <v>113</v>
      </c>
      <c r="G31">
        <v>2005</v>
      </c>
      <c r="H31">
        <v>475394.65625</v>
      </c>
      <c r="I31">
        <v>374224.33007800003</v>
      </c>
      <c r="J31">
        <v>101170.435547</v>
      </c>
      <c r="K31">
        <v>650225.625</v>
      </c>
    </row>
    <row r="32" spans="1:11" ht="15" x14ac:dyDescent="0.25">
      <c r="A32" s="45" t="str">
        <f t="shared" si="0"/>
        <v>B2 referenceBelarus2010</v>
      </c>
      <c r="B32">
        <v>5</v>
      </c>
      <c r="C32" t="s">
        <v>0</v>
      </c>
      <c r="D32" t="s">
        <v>131</v>
      </c>
      <c r="E32" t="s">
        <v>73</v>
      </c>
      <c r="F32" t="s">
        <v>113</v>
      </c>
      <c r="G32">
        <v>2010</v>
      </c>
      <c r="H32">
        <v>505929.15625</v>
      </c>
      <c r="I32">
        <v>397073.27539099997</v>
      </c>
      <c r="J32">
        <v>108855.998047</v>
      </c>
      <c r="K32">
        <v>652541</v>
      </c>
    </row>
    <row r="33" spans="1:11" ht="15" x14ac:dyDescent="0.25">
      <c r="A33" s="45" t="str">
        <f t="shared" si="0"/>
        <v>B2 referenceBelarus2015</v>
      </c>
      <c r="B33">
        <v>5</v>
      </c>
      <c r="C33" t="s">
        <v>0</v>
      </c>
      <c r="D33" t="s">
        <v>131</v>
      </c>
      <c r="E33" t="s">
        <v>73</v>
      </c>
      <c r="F33" t="s">
        <v>113</v>
      </c>
      <c r="G33">
        <v>2015</v>
      </c>
      <c r="H33">
        <v>541183.4375</v>
      </c>
      <c r="I33">
        <v>424071.234375</v>
      </c>
      <c r="J33">
        <v>117112.109375</v>
      </c>
      <c r="K33">
        <v>657724.625</v>
      </c>
    </row>
    <row r="34" spans="1:11" ht="15" x14ac:dyDescent="0.25">
      <c r="A34" s="45" t="str">
        <f t="shared" si="0"/>
        <v>B2 referenceBelarus2020</v>
      </c>
      <c r="B34">
        <v>5</v>
      </c>
      <c r="C34" t="s">
        <v>0</v>
      </c>
      <c r="D34" t="s">
        <v>131</v>
      </c>
      <c r="E34" t="s">
        <v>73</v>
      </c>
      <c r="F34" t="s">
        <v>113</v>
      </c>
      <c r="G34">
        <v>2020</v>
      </c>
      <c r="H34">
        <v>573189.375</v>
      </c>
      <c r="I34">
        <v>448220.47070399998</v>
      </c>
      <c r="J34">
        <v>124969.029297</v>
      </c>
      <c r="K34">
        <v>663133.0625</v>
      </c>
    </row>
    <row r="35" spans="1:11" ht="15" x14ac:dyDescent="0.25">
      <c r="A35" s="45" t="str">
        <f t="shared" si="0"/>
        <v>B2 referenceBelarus2025</v>
      </c>
      <c r="B35">
        <v>5</v>
      </c>
      <c r="C35" t="s">
        <v>0</v>
      </c>
      <c r="D35" t="s">
        <v>131</v>
      </c>
      <c r="E35" t="s">
        <v>73</v>
      </c>
      <c r="F35" t="s">
        <v>113</v>
      </c>
      <c r="G35">
        <v>2025</v>
      </c>
      <c r="H35">
        <v>603032.3125</v>
      </c>
      <c r="I35">
        <v>471192.453125</v>
      </c>
      <c r="J35">
        <v>131839.976563</v>
      </c>
      <c r="K35">
        <v>672117.375</v>
      </c>
    </row>
    <row r="36" spans="1:11" ht="15" x14ac:dyDescent="0.25">
      <c r="A36" s="45" t="str">
        <f t="shared" si="0"/>
        <v>B2 referenceBelarus2030</v>
      </c>
      <c r="B36">
        <v>5</v>
      </c>
      <c r="C36" t="s">
        <v>0</v>
      </c>
      <c r="D36" t="s">
        <v>131</v>
      </c>
      <c r="E36" t="s">
        <v>73</v>
      </c>
      <c r="F36" t="s">
        <v>113</v>
      </c>
      <c r="G36">
        <v>2030</v>
      </c>
      <c r="H36">
        <v>618214.6875</v>
      </c>
      <c r="I36">
        <v>482567.992188</v>
      </c>
      <c r="J36">
        <v>135646.904297</v>
      </c>
      <c r="K36">
        <v>682780.375</v>
      </c>
    </row>
    <row r="37" spans="1:11" ht="15" x14ac:dyDescent="0.25">
      <c r="A37" s="45" t="str">
        <f t="shared" si="0"/>
        <v>B2 referenceSwitzerland2005</v>
      </c>
      <c r="B37">
        <v>5</v>
      </c>
      <c r="C37" t="s">
        <v>0</v>
      </c>
      <c r="D37" t="s">
        <v>132</v>
      </c>
      <c r="E37" t="s">
        <v>106</v>
      </c>
      <c r="F37" t="s">
        <v>112</v>
      </c>
      <c r="G37">
        <v>2005</v>
      </c>
      <c r="H37">
        <v>159298.078125</v>
      </c>
      <c r="I37">
        <v>128821.160645</v>
      </c>
      <c r="J37">
        <v>30476.925781000002</v>
      </c>
      <c r="K37">
        <v>148904.390625</v>
      </c>
    </row>
    <row r="38" spans="1:11" ht="15" x14ac:dyDescent="0.25">
      <c r="A38" s="45" t="str">
        <f t="shared" si="0"/>
        <v>B2 referenceSwitzerland2010</v>
      </c>
      <c r="B38">
        <v>5</v>
      </c>
      <c r="C38" t="s">
        <v>0</v>
      </c>
      <c r="D38" t="s">
        <v>132</v>
      </c>
      <c r="E38" t="s">
        <v>106</v>
      </c>
      <c r="F38" t="s">
        <v>112</v>
      </c>
      <c r="G38">
        <v>2010</v>
      </c>
      <c r="H38">
        <v>169086.46875</v>
      </c>
      <c r="I38">
        <v>137070.44531400001</v>
      </c>
      <c r="J38">
        <v>32016.034424000001</v>
      </c>
      <c r="K38">
        <v>150778.53125</v>
      </c>
    </row>
    <row r="39" spans="1:11" ht="15" x14ac:dyDescent="0.25">
      <c r="A39" s="45" t="str">
        <f t="shared" si="0"/>
        <v>B2 referenceSwitzerland2015</v>
      </c>
      <c r="B39">
        <v>5</v>
      </c>
      <c r="C39" t="s">
        <v>0</v>
      </c>
      <c r="D39" t="s">
        <v>132</v>
      </c>
      <c r="E39" t="s">
        <v>106</v>
      </c>
      <c r="F39" t="s">
        <v>112</v>
      </c>
      <c r="G39">
        <v>2015</v>
      </c>
      <c r="H39">
        <v>180021.40625</v>
      </c>
      <c r="I39">
        <v>146315.867187</v>
      </c>
      <c r="J39">
        <v>33705.511230999997</v>
      </c>
      <c r="K39">
        <v>153022.53125</v>
      </c>
    </row>
    <row r="40" spans="1:11" ht="15" x14ac:dyDescent="0.25">
      <c r="A40" s="45" t="str">
        <f t="shared" si="0"/>
        <v>B2 referenceSwitzerland2020</v>
      </c>
      <c r="B40">
        <v>5</v>
      </c>
      <c r="C40" t="s">
        <v>0</v>
      </c>
      <c r="D40" t="s">
        <v>132</v>
      </c>
      <c r="E40" t="s">
        <v>106</v>
      </c>
      <c r="F40" t="s">
        <v>112</v>
      </c>
      <c r="G40">
        <v>2020</v>
      </c>
      <c r="H40">
        <v>190860.84375</v>
      </c>
      <c r="I40">
        <v>155397.380859</v>
      </c>
      <c r="J40">
        <v>35463.455565999997</v>
      </c>
      <c r="K40">
        <v>155599.390625</v>
      </c>
    </row>
    <row r="41" spans="1:11" ht="15" x14ac:dyDescent="0.25">
      <c r="A41" s="45" t="str">
        <f t="shared" si="0"/>
        <v>B2 referenceSwitzerland2025</v>
      </c>
      <c r="B41">
        <v>5</v>
      </c>
      <c r="C41" t="s">
        <v>0</v>
      </c>
      <c r="D41" t="s">
        <v>132</v>
      </c>
      <c r="E41" t="s">
        <v>106</v>
      </c>
      <c r="F41" t="s">
        <v>112</v>
      </c>
      <c r="G41">
        <v>2025</v>
      </c>
      <c r="H41">
        <v>201306.21875</v>
      </c>
      <c r="I41">
        <v>164126.292969</v>
      </c>
      <c r="J41">
        <v>37179.922607</v>
      </c>
      <c r="K41">
        <v>158629.3125</v>
      </c>
    </row>
    <row r="42" spans="1:11" ht="15" x14ac:dyDescent="0.25">
      <c r="A42" s="45" t="str">
        <f t="shared" si="0"/>
        <v>B2 referenceSwitzerland2030</v>
      </c>
      <c r="B42">
        <v>5</v>
      </c>
      <c r="C42" t="s">
        <v>0</v>
      </c>
      <c r="D42" t="s">
        <v>132</v>
      </c>
      <c r="E42" t="s">
        <v>106</v>
      </c>
      <c r="F42" t="s">
        <v>112</v>
      </c>
      <c r="G42">
        <v>2030</v>
      </c>
      <c r="H42">
        <v>210733.15625</v>
      </c>
      <c r="I42">
        <v>171827.09082099999</v>
      </c>
      <c r="J42">
        <v>38906.076416000004</v>
      </c>
      <c r="K42">
        <v>161701.25</v>
      </c>
    </row>
    <row r="43" spans="1:11" ht="15" x14ac:dyDescent="0.25">
      <c r="A43" s="45" t="str">
        <f t="shared" si="0"/>
        <v>B2 referenceCyprus2010</v>
      </c>
      <c r="B43">
        <v>5</v>
      </c>
      <c r="C43" t="s">
        <v>0</v>
      </c>
      <c r="D43" t="s">
        <v>133</v>
      </c>
      <c r="E43" t="s">
        <v>78</v>
      </c>
      <c r="F43" t="s">
        <v>111</v>
      </c>
      <c r="G43">
        <v>2010</v>
      </c>
      <c r="H43">
        <v>1126.7977289999999</v>
      </c>
      <c r="I43">
        <v>893.55059800000004</v>
      </c>
      <c r="J43">
        <v>233.24713600000001</v>
      </c>
      <c r="K43">
        <v>2343.4260250000002</v>
      </c>
    </row>
    <row r="44" spans="1:11" ht="15" x14ac:dyDescent="0.25">
      <c r="A44" s="45" t="str">
        <f t="shared" si="0"/>
        <v>B2 referenceCyprus2015</v>
      </c>
      <c r="B44">
        <v>5</v>
      </c>
      <c r="C44" t="s">
        <v>0</v>
      </c>
      <c r="D44" t="s">
        <v>133</v>
      </c>
      <c r="E44" t="s">
        <v>78</v>
      </c>
      <c r="F44" t="s">
        <v>111</v>
      </c>
      <c r="G44">
        <v>2015</v>
      </c>
      <c r="H44">
        <v>1159.0695800000001</v>
      </c>
      <c r="I44">
        <v>919.14218100000005</v>
      </c>
      <c r="J44">
        <v>239.92740800000001</v>
      </c>
      <c r="K44">
        <v>2343.4260250000002</v>
      </c>
    </row>
    <row r="45" spans="1:11" ht="15" x14ac:dyDescent="0.25">
      <c r="A45" s="45" t="str">
        <f t="shared" si="0"/>
        <v>B2 referenceCyprus2020</v>
      </c>
      <c r="B45">
        <v>5</v>
      </c>
      <c r="C45" t="s">
        <v>0</v>
      </c>
      <c r="D45" t="s">
        <v>133</v>
      </c>
      <c r="E45" t="s">
        <v>78</v>
      </c>
      <c r="F45" t="s">
        <v>111</v>
      </c>
      <c r="G45">
        <v>2020</v>
      </c>
      <c r="H45">
        <v>1181.7143550000001</v>
      </c>
      <c r="I45">
        <v>937.09953299999995</v>
      </c>
      <c r="J45">
        <v>244.614893</v>
      </c>
      <c r="K45">
        <v>2347.0642090000001</v>
      </c>
    </row>
    <row r="46" spans="1:11" ht="15" x14ac:dyDescent="0.25">
      <c r="A46" s="45" t="str">
        <f t="shared" si="0"/>
        <v>B2 referenceCyprus2025</v>
      </c>
      <c r="B46">
        <v>5</v>
      </c>
      <c r="C46" t="s">
        <v>0</v>
      </c>
      <c r="D46" t="s">
        <v>133</v>
      </c>
      <c r="E46" t="s">
        <v>78</v>
      </c>
      <c r="F46" t="s">
        <v>111</v>
      </c>
      <c r="G46">
        <v>2025</v>
      </c>
      <c r="H46">
        <v>1197.6525879999999</v>
      </c>
      <c r="I46">
        <v>949.73845600000004</v>
      </c>
      <c r="J46">
        <v>247.91408000000001</v>
      </c>
      <c r="K46">
        <v>2350.952393</v>
      </c>
    </row>
    <row r="47" spans="1:11" ht="15" x14ac:dyDescent="0.25">
      <c r="A47" s="45" t="str">
        <f t="shared" si="0"/>
        <v>B2 referenceCyprus2030</v>
      </c>
      <c r="B47">
        <v>5</v>
      </c>
      <c r="C47" t="s">
        <v>0</v>
      </c>
      <c r="D47" t="s">
        <v>133</v>
      </c>
      <c r="E47" t="s">
        <v>78</v>
      </c>
      <c r="F47" t="s">
        <v>111</v>
      </c>
      <c r="G47">
        <v>2030</v>
      </c>
      <c r="H47">
        <v>1209.5323490000001</v>
      </c>
      <c r="I47">
        <v>959.15912600000001</v>
      </c>
      <c r="J47">
        <v>250.37320099999999</v>
      </c>
      <c r="K47">
        <v>2354.3217770000001</v>
      </c>
    </row>
    <row r="48" spans="1:11" ht="15" x14ac:dyDescent="0.25">
      <c r="A48" s="45" t="str">
        <f t="shared" si="0"/>
        <v>B2 referenceCzech Republic2005</v>
      </c>
      <c r="B48">
        <v>5</v>
      </c>
      <c r="C48" t="s">
        <v>0</v>
      </c>
      <c r="D48" t="s">
        <v>134</v>
      </c>
      <c r="E48" t="s">
        <v>79</v>
      </c>
      <c r="F48" t="s">
        <v>113</v>
      </c>
      <c r="G48">
        <v>2005</v>
      </c>
      <c r="H48">
        <v>296953.46875</v>
      </c>
      <c r="I48">
        <v>238104.96386700001</v>
      </c>
      <c r="J48">
        <v>58848.525391000003</v>
      </c>
      <c r="K48">
        <v>327966.25</v>
      </c>
    </row>
    <row r="49" spans="1:11" ht="15" x14ac:dyDescent="0.25">
      <c r="A49" s="45" t="str">
        <f t="shared" si="0"/>
        <v>B2 referenceCzech Republic2010</v>
      </c>
      <c r="B49">
        <v>5</v>
      </c>
      <c r="C49" t="s">
        <v>0</v>
      </c>
      <c r="D49" t="s">
        <v>134</v>
      </c>
      <c r="E49" t="s">
        <v>79</v>
      </c>
      <c r="F49" t="s">
        <v>113</v>
      </c>
      <c r="G49">
        <v>2010</v>
      </c>
      <c r="H49">
        <v>296720.375</v>
      </c>
      <c r="I49">
        <v>238105.30957000001</v>
      </c>
      <c r="J49">
        <v>58615.094727000003</v>
      </c>
      <c r="K49">
        <v>327966.25</v>
      </c>
    </row>
    <row r="50" spans="1:11" ht="15" x14ac:dyDescent="0.25">
      <c r="A50" s="45" t="str">
        <f t="shared" si="0"/>
        <v>B2 referenceCzech Republic2015</v>
      </c>
      <c r="B50">
        <v>5</v>
      </c>
      <c r="C50" t="s">
        <v>0</v>
      </c>
      <c r="D50" t="s">
        <v>134</v>
      </c>
      <c r="E50" t="s">
        <v>79</v>
      </c>
      <c r="F50" t="s">
        <v>113</v>
      </c>
      <c r="G50">
        <v>2015</v>
      </c>
      <c r="H50">
        <v>293950.03125</v>
      </c>
      <c r="I50">
        <v>235951.36621099999</v>
      </c>
      <c r="J50">
        <v>57998.694336</v>
      </c>
      <c r="K50">
        <v>328494.375</v>
      </c>
    </row>
    <row r="51" spans="1:11" ht="15" x14ac:dyDescent="0.25">
      <c r="A51" s="45" t="str">
        <f t="shared" si="0"/>
        <v>B2 referenceCzech Republic2020</v>
      </c>
      <c r="B51">
        <v>5</v>
      </c>
      <c r="C51" t="s">
        <v>0</v>
      </c>
      <c r="D51" t="s">
        <v>134</v>
      </c>
      <c r="E51" t="s">
        <v>79</v>
      </c>
      <c r="F51" t="s">
        <v>113</v>
      </c>
      <c r="G51">
        <v>2020</v>
      </c>
      <c r="H51">
        <v>292040.84375</v>
      </c>
      <c r="I51">
        <v>234782.294922</v>
      </c>
      <c r="J51">
        <v>57258.503418</v>
      </c>
      <c r="K51">
        <v>329591.03125</v>
      </c>
    </row>
    <row r="52" spans="1:11" ht="15" x14ac:dyDescent="0.25">
      <c r="A52" s="45" t="str">
        <f t="shared" si="0"/>
        <v>B2 referenceCzech Republic2025</v>
      </c>
      <c r="B52">
        <v>5</v>
      </c>
      <c r="C52" t="s">
        <v>0</v>
      </c>
      <c r="D52" t="s">
        <v>134</v>
      </c>
      <c r="E52" t="s">
        <v>79</v>
      </c>
      <c r="F52" t="s">
        <v>113</v>
      </c>
      <c r="G52">
        <v>2025</v>
      </c>
      <c r="H52">
        <v>289539.9375</v>
      </c>
      <c r="I52">
        <v>233058.57324299999</v>
      </c>
      <c r="J52">
        <v>56481.421387000002</v>
      </c>
      <c r="K52">
        <v>330487.5</v>
      </c>
    </row>
    <row r="53" spans="1:11" ht="15" x14ac:dyDescent="0.25">
      <c r="A53" s="45" t="str">
        <f t="shared" si="0"/>
        <v>B2 referenceCzech Republic2030</v>
      </c>
      <c r="B53">
        <v>5</v>
      </c>
      <c r="C53" t="s">
        <v>0</v>
      </c>
      <c r="D53" t="s">
        <v>134</v>
      </c>
      <c r="E53" t="s">
        <v>79</v>
      </c>
      <c r="F53" t="s">
        <v>113</v>
      </c>
      <c r="G53">
        <v>2030</v>
      </c>
      <c r="H53">
        <v>288771.40625</v>
      </c>
      <c r="I53">
        <v>232404.041015</v>
      </c>
      <c r="J53">
        <v>56367.375977000003</v>
      </c>
      <c r="K53">
        <v>330998.09375</v>
      </c>
    </row>
    <row r="54" spans="1:11" ht="15" x14ac:dyDescent="0.25">
      <c r="A54" s="45" t="str">
        <f t="shared" si="0"/>
        <v>B2 referenceGermany2005</v>
      </c>
      <c r="B54">
        <v>5</v>
      </c>
      <c r="C54" t="s">
        <v>0</v>
      </c>
      <c r="D54" t="s">
        <v>135</v>
      </c>
      <c r="E54" t="s">
        <v>84</v>
      </c>
      <c r="F54" t="s">
        <v>112</v>
      </c>
      <c r="G54">
        <v>2005</v>
      </c>
      <c r="H54">
        <v>1296970.125</v>
      </c>
      <c r="I54">
        <v>1040231.9804689999</v>
      </c>
      <c r="J54">
        <v>256738.255859</v>
      </c>
      <c r="K54">
        <v>1326975.75</v>
      </c>
    </row>
    <row r="55" spans="1:11" ht="15" x14ac:dyDescent="0.25">
      <c r="A55" s="45" t="str">
        <f t="shared" si="0"/>
        <v>B2 referenceGermany2010</v>
      </c>
      <c r="B55">
        <v>5</v>
      </c>
      <c r="C55" t="s">
        <v>0</v>
      </c>
      <c r="D55" t="s">
        <v>135</v>
      </c>
      <c r="E55" t="s">
        <v>84</v>
      </c>
      <c r="F55" t="s">
        <v>112</v>
      </c>
      <c r="G55">
        <v>2010</v>
      </c>
      <c r="H55">
        <v>1331757.875</v>
      </c>
      <c r="I55">
        <v>1067217.625</v>
      </c>
      <c r="J55">
        <v>264540.13867199997</v>
      </c>
      <c r="K55">
        <v>1324149.5</v>
      </c>
    </row>
    <row r="56" spans="1:11" ht="15" x14ac:dyDescent="0.25">
      <c r="A56" s="45" t="str">
        <f t="shared" si="0"/>
        <v>B2 referenceGermany2015</v>
      </c>
      <c r="B56">
        <v>5</v>
      </c>
      <c r="C56" t="s">
        <v>0</v>
      </c>
      <c r="D56" t="s">
        <v>135</v>
      </c>
      <c r="E56" t="s">
        <v>84</v>
      </c>
      <c r="F56" t="s">
        <v>112</v>
      </c>
      <c r="G56">
        <v>2015</v>
      </c>
      <c r="H56">
        <v>1377520.375</v>
      </c>
      <c r="I56">
        <v>1104194.171875</v>
      </c>
      <c r="J56">
        <v>273326.210938</v>
      </c>
      <c r="K56">
        <v>1324746</v>
      </c>
    </row>
    <row r="57" spans="1:11" ht="15" x14ac:dyDescent="0.25">
      <c r="A57" s="45" t="str">
        <f t="shared" si="0"/>
        <v>B2 referenceGermany2020</v>
      </c>
      <c r="B57">
        <v>5</v>
      </c>
      <c r="C57" t="s">
        <v>0</v>
      </c>
      <c r="D57" t="s">
        <v>135</v>
      </c>
      <c r="E57" t="s">
        <v>84</v>
      </c>
      <c r="F57" t="s">
        <v>112</v>
      </c>
      <c r="G57">
        <v>2020</v>
      </c>
      <c r="H57">
        <v>1413048.125</v>
      </c>
      <c r="I57">
        <v>1133036.34375</v>
      </c>
      <c r="J57">
        <v>280011.925781</v>
      </c>
      <c r="K57">
        <v>1324643.375</v>
      </c>
    </row>
    <row r="58" spans="1:11" ht="15" x14ac:dyDescent="0.25">
      <c r="A58" s="45" t="str">
        <f t="shared" si="0"/>
        <v>B2 referenceGermany2025</v>
      </c>
      <c r="B58">
        <v>5</v>
      </c>
      <c r="C58" t="s">
        <v>0</v>
      </c>
      <c r="D58" t="s">
        <v>135</v>
      </c>
      <c r="E58" t="s">
        <v>84</v>
      </c>
      <c r="F58" t="s">
        <v>112</v>
      </c>
      <c r="G58">
        <v>2025</v>
      </c>
      <c r="H58">
        <v>1446023.5</v>
      </c>
      <c r="I58">
        <v>1159055.0898440001</v>
      </c>
      <c r="J58">
        <v>286968.5</v>
      </c>
      <c r="K58">
        <v>1329306.375</v>
      </c>
    </row>
    <row r="59" spans="1:11" ht="15" x14ac:dyDescent="0.25">
      <c r="A59" s="45" t="str">
        <f t="shared" si="0"/>
        <v>B2 referenceGermany2030</v>
      </c>
      <c r="B59">
        <v>5</v>
      </c>
      <c r="C59" t="s">
        <v>0</v>
      </c>
      <c r="D59" t="s">
        <v>135</v>
      </c>
      <c r="E59" t="s">
        <v>84</v>
      </c>
      <c r="F59" t="s">
        <v>112</v>
      </c>
      <c r="G59">
        <v>2030</v>
      </c>
      <c r="H59">
        <v>1481849.625</v>
      </c>
      <c r="I59">
        <v>1187254.5</v>
      </c>
      <c r="J59">
        <v>294594.92773400003</v>
      </c>
      <c r="K59">
        <v>1333617</v>
      </c>
    </row>
    <row r="60" spans="1:11" ht="15" x14ac:dyDescent="0.25">
      <c r="A60" s="45" t="str">
        <f t="shared" si="0"/>
        <v>B2 referenceDenmark2005</v>
      </c>
      <c r="B60">
        <v>5</v>
      </c>
      <c r="C60" t="s">
        <v>0</v>
      </c>
      <c r="D60" t="s">
        <v>136</v>
      </c>
      <c r="E60" t="s">
        <v>80</v>
      </c>
      <c r="F60" t="s">
        <v>114</v>
      </c>
      <c r="G60">
        <v>2005</v>
      </c>
      <c r="H60">
        <v>41126.679687999997</v>
      </c>
      <c r="I60">
        <v>33998.947265000003</v>
      </c>
      <c r="J60">
        <v>7127.7355340000004</v>
      </c>
      <c r="K60">
        <v>58568.980469000002</v>
      </c>
    </row>
    <row r="61" spans="1:11" ht="15" x14ac:dyDescent="0.25">
      <c r="A61" s="45" t="str">
        <f t="shared" si="0"/>
        <v>B2 referenceDenmark2010</v>
      </c>
      <c r="B61">
        <v>5</v>
      </c>
      <c r="C61" t="s">
        <v>0</v>
      </c>
      <c r="D61" t="s">
        <v>136</v>
      </c>
      <c r="E61" t="s">
        <v>80</v>
      </c>
      <c r="F61" t="s">
        <v>114</v>
      </c>
      <c r="G61">
        <v>2010</v>
      </c>
      <c r="H61">
        <v>45161.777344000002</v>
      </c>
      <c r="I61">
        <v>37339.317870999999</v>
      </c>
      <c r="J61">
        <v>7822.4602050000003</v>
      </c>
      <c r="K61">
        <v>59748.824219000002</v>
      </c>
    </row>
    <row r="62" spans="1:11" ht="15" x14ac:dyDescent="0.25">
      <c r="A62" s="45" t="str">
        <f t="shared" si="0"/>
        <v>B2 referenceDenmark2015</v>
      </c>
      <c r="B62">
        <v>5</v>
      </c>
      <c r="C62" t="s">
        <v>0</v>
      </c>
      <c r="D62" t="s">
        <v>136</v>
      </c>
      <c r="E62" t="s">
        <v>80</v>
      </c>
      <c r="F62" t="s">
        <v>114</v>
      </c>
      <c r="G62">
        <v>2015</v>
      </c>
      <c r="H62">
        <v>50471.292969000002</v>
      </c>
      <c r="I62">
        <v>41722.729249000004</v>
      </c>
      <c r="J62">
        <v>8748.5529779999997</v>
      </c>
      <c r="K62">
        <v>61094.859375</v>
      </c>
    </row>
    <row r="63" spans="1:11" ht="15" x14ac:dyDescent="0.25">
      <c r="A63" s="45" t="str">
        <f t="shared" si="0"/>
        <v>B2 referenceDenmark2020</v>
      </c>
      <c r="B63">
        <v>5</v>
      </c>
      <c r="C63" t="s">
        <v>0</v>
      </c>
      <c r="D63" t="s">
        <v>136</v>
      </c>
      <c r="E63" t="s">
        <v>80</v>
      </c>
      <c r="F63" t="s">
        <v>114</v>
      </c>
      <c r="G63">
        <v>2020</v>
      </c>
      <c r="H63">
        <v>56821.109375</v>
      </c>
      <c r="I63">
        <v>46886.322266000003</v>
      </c>
      <c r="J63">
        <v>9934.7778319999998</v>
      </c>
      <c r="K63">
        <v>62322.691405999998</v>
      </c>
    </row>
    <row r="64" spans="1:11" ht="15" x14ac:dyDescent="0.25">
      <c r="A64" s="45" t="str">
        <f t="shared" si="0"/>
        <v>B2 referenceDenmark2025</v>
      </c>
      <c r="B64">
        <v>5</v>
      </c>
      <c r="C64" t="s">
        <v>0</v>
      </c>
      <c r="D64" t="s">
        <v>136</v>
      </c>
      <c r="E64" t="s">
        <v>80</v>
      </c>
      <c r="F64" t="s">
        <v>114</v>
      </c>
      <c r="G64">
        <v>2025</v>
      </c>
      <c r="H64">
        <v>64719.210937999997</v>
      </c>
      <c r="I64">
        <v>53424.382323999998</v>
      </c>
      <c r="J64">
        <v>11294.817870999999</v>
      </c>
      <c r="K64">
        <v>64381.578125</v>
      </c>
    </row>
    <row r="65" spans="1:11" ht="15" x14ac:dyDescent="0.25">
      <c r="A65" s="45" t="str">
        <f t="shared" si="0"/>
        <v>B2 referenceDenmark2030</v>
      </c>
      <c r="B65">
        <v>5</v>
      </c>
      <c r="C65" t="s">
        <v>0</v>
      </c>
      <c r="D65" t="s">
        <v>136</v>
      </c>
      <c r="E65" t="s">
        <v>80</v>
      </c>
      <c r="F65" t="s">
        <v>114</v>
      </c>
      <c r="G65">
        <v>2030</v>
      </c>
      <c r="H65">
        <v>72838.890625</v>
      </c>
      <c r="I65">
        <v>60042.309569999998</v>
      </c>
      <c r="J65">
        <v>12796.593016999999</v>
      </c>
      <c r="K65">
        <v>66540.585938000004</v>
      </c>
    </row>
    <row r="66" spans="1:11" ht="15" x14ac:dyDescent="0.25">
      <c r="A66" s="45" t="str">
        <f t="shared" ref="A66:A129" si="1">CONCATENATE(C66,E66,G66)</f>
        <v>B2 referenceEstonia2005</v>
      </c>
      <c r="B66">
        <v>5</v>
      </c>
      <c r="C66" t="s">
        <v>0</v>
      </c>
      <c r="D66" t="s">
        <v>137</v>
      </c>
      <c r="E66" t="s">
        <v>81</v>
      </c>
      <c r="F66" t="s">
        <v>114</v>
      </c>
      <c r="G66">
        <v>2005</v>
      </c>
      <c r="H66">
        <v>161788.875</v>
      </c>
      <c r="I66">
        <v>127463.42578200001</v>
      </c>
      <c r="J66">
        <v>34325.446289</v>
      </c>
      <c r="K66">
        <v>249673</v>
      </c>
    </row>
    <row r="67" spans="1:11" ht="15" x14ac:dyDescent="0.25">
      <c r="A67" s="45" t="str">
        <f t="shared" si="1"/>
        <v>B2 referenceEstonia2010</v>
      </c>
      <c r="B67">
        <v>5</v>
      </c>
      <c r="C67" t="s">
        <v>0</v>
      </c>
      <c r="D67" t="s">
        <v>137</v>
      </c>
      <c r="E67" t="s">
        <v>81</v>
      </c>
      <c r="F67" t="s">
        <v>114</v>
      </c>
      <c r="G67">
        <v>2010</v>
      </c>
      <c r="H67">
        <v>165517.15625</v>
      </c>
      <c r="I67">
        <v>129887.30957100001</v>
      </c>
      <c r="J67">
        <v>35629.864012999999</v>
      </c>
      <c r="K67">
        <v>249510.296875</v>
      </c>
    </row>
    <row r="68" spans="1:11" ht="15" x14ac:dyDescent="0.25">
      <c r="A68" s="45" t="str">
        <f t="shared" si="1"/>
        <v>B2 referenceEstonia2015</v>
      </c>
      <c r="B68">
        <v>5</v>
      </c>
      <c r="C68" t="s">
        <v>0</v>
      </c>
      <c r="D68" t="s">
        <v>137</v>
      </c>
      <c r="E68" t="s">
        <v>81</v>
      </c>
      <c r="F68" t="s">
        <v>114</v>
      </c>
      <c r="G68">
        <v>2015</v>
      </c>
      <c r="H68">
        <v>165891</v>
      </c>
      <c r="I68">
        <v>129965.080078</v>
      </c>
      <c r="J68">
        <v>35925.916504000001</v>
      </c>
      <c r="K68">
        <v>250386.046875</v>
      </c>
    </row>
    <row r="69" spans="1:11" ht="15" x14ac:dyDescent="0.25">
      <c r="A69" s="45" t="str">
        <f t="shared" si="1"/>
        <v>B2 referenceEstonia2020</v>
      </c>
      <c r="B69">
        <v>5</v>
      </c>
      <c r="C69" t="s">
        <v>0</v>
      </c>
      <c r="D69" t="s">
        <v>137</v>
      </c>
      <c r="E69" t="s">
        <v>81</v>
      </c>
      <c r="F69" t="s">
        <v>114</v>
      </c>
      <c r="G69">
        <v>2020</v>
      </c>
      <c r="H69">
        <v>163700.25</v>
      </c>
      <c r="I69">
        <v>128030.588867</v>
      </c>
      <c r="J69">
        <v>35669.674072000002</v>
      </c>
      <c r="K69">
        <v>251147.3125</v>
      </c>
    </row>
    <row r="70" spans="1:11" ht="15" x14ac:dyDescent="0.25">
      <c r="A70" s="45" t="str">
        <f t="shared" si="1"/>
        <v>B2 referenceEstonia2025</v>
      </c>
      <c r="B70">
        <v>5</v>
      </c>
      <c r="C70" t="s">
        <v>0</v>
      </c>
      <c r="D70" t="s">
        <v>137</v>
      </c>
      <c r="E70" t="s">
        <v>81</v>
      </c>
      <c r="F70" t="s">
        <v>114</v>
      </c>
      <c r="G70">
        <v>2025</v>
      </c>
      <c r="H70">
        <v>160951.890625</v>
      </c>
      <c r="I70">
        <v>125786.930664</v>
      </c>
      <c r="J70">
        <v>35164.968262000002</v>
      </c>
      <c r="K70">
        <v>251236.59375</v>
      </c>
    </row>
    <row r="71" spans="1:11" ht="15" x14ac:dyDescent="0.25">
      <c r="A71" s="45" t="str">
        <f t="shared" si="1"/>
        <v>B2 referenceEstonia2030</v>
      </c>
      <c r="B71">
        <v>5</v>
      </c>
      <c r="C71" t="s">
        <v>0</v>
      </c>
      <c r="D71" t="s">
        <v>137</v>
      </c>
      <c r="E71" t="s">
        <v>81</v>
      </c>
      <c r="F71" t="s">
        <v>114</v>
      </c>
      <c r="G71">
        <v>2030</v>
      </c>
      <c r="H71">
        <v>159084.84375</v>
      </c>
      <c r="I71">
        <v>124238.301758</v>
      </c>
      <c r="J71">
        <v>34846.548340000001</v>
      </c>
      <c r="K71">
        <v>250825.484375</v>
      </c>
    </row>
    <row r="72" spans="1:11" ht="15" x14ac:dyDescent="0.25">
      <c r="A72" s="45" t="str">
        <f t="shared" si="1"/>
        <v>B2 referenceSpain2005</v>
      </c>
      <c r="B72">
        <v>5</v>
      </c>
      <c r="C72" t="s">
        <v>0</v>
      </c>
      <c r="D72" t="s">
        <v>138</v>
      </c>
      <c r="E72" t="s">
        <v>104</v>
      </c>
      <c r="F72" t="s">
        <v>115</v>
      </c>
      <c r="G72">
        <v>2005</v>
      </c>
      <c r="H72">
        <v>378651.59375</v>
      </c>
      <c r="I72">
        <v>266885.40917900001</v>
      </c>
      <c r="J72">
        <v>111766.15820400001</v>
      </c>
      <c r="K72">
        <v>612216.5625</v>
      </c>
    </row>
    <row r="73" spans="1:11" ht="15" x14ac:dyDescent="0.25">
      <c r="A73" s="45" t="str">
        <f t="shared" si="1"/>
        <v>B2 referenceSpain2010</v>
      </c>
      <c r="B73">
        <v>5</v>
      </c>
      <c r="C73" t="s">
        <v>0</v>
      </c>
      <c r="D73" t="s">
        <v>138</v>
      </c>
      <c r="E73" t="s">
        <v>104</v>
      </c>
      <c r="F73" t="s">
        <v>115</v>
      </c>
      <c r="G73">
        <v>2010</v>
      </c>
      <c r="H73">
        <v>408271.15625</v>
      </c>
      <c r="I73">
        <v>287910.80761800002</v>
      </c>
      <c r="J73">
        <v>120360.360352</v>
      </c>
      <c r="K73">
        <v>618896.875</v>
      </c>
    </row>
    <row r="74" spans="1:11" ht="15" x14ac:dyDescent="0.25">
      <c r="A74" s="45" t="str">
        <f t="shared" si="1"/>
        <v>B2 referenceSpain2015</v>
      </c>
      <c r="B74">
        <v>5</v>
      </c>
      <c r="C74" t="s">
        <v>0</v>
      </c>
      <c r="D74" t="s">
        <v>138</v>
      </c>
      <c r="E74" t="s">
        <v>104</v>
      </c>
      <c r="F74" t="s">
        <v>115</v>
      </c>
      <c r="G74">
        <v>2015</v>
      </c>
      <c r="H74">
        <v>441013.84375</v>
      </c>
      <c r="I74">
        <v>311122.292969</v>
      </c>
      <c r="J74">
        <v>129891.581055</v>
      </c>
      <c r="K74">
        <v>624531.9375</v>
      </c>
    </row>
    <row r="75" spans="1:11" ht="15" x14ac:dyDescent="0.25">
      <c r="A75" s="45" t="str">
        <f t="shared" si="1"/>
        <v>B2 referenceSpain2020</v>
      </c>
      <c r="B75">
        <v>5</v>
      </c>
      <c r="C75" t="s">
        <v>0</v>
      </c>
      <c r="D75" t="s">
        <v>138</v>
      </c>
      <c r="E75" t="s">
        <v>104</v>
      </c>
      <c r="F75" t="s">
        <v>115</v>
      </c>
      <c r="G75">
        <v>2020</v>
      </c>
      <c r="H75">
        <v>474294.59375</v>
      </c>
      <c r="I75">
        <v>334687.33203200001</v>
      </c>
      <c r="J75">
        <v>139607.27246099999</v>
      </c>
      <c r="K75">
        <v>630038.625</v>
      </c>
    </row>
    <row r="76" spans="1:11" ht="15" x14ac:dyDescent="0.25">
      <c r="A76" s="45" t="str">
        <f t="shared" si="1"/>
        <v>B2 referenceSpain2025</v>
      </c>
      <c r="B76">
        <v>5</v>
      </c>
      <c r="C76" t="s">
        <v>0</v>
      </c>
      <c r="D76" t="s">
        <v>138</v>
      </c>
      <c r="E76" t="s">
        <v>104</v>
      </c>
      <c r="F76" t="s">
        <v>115</v>
      </c>
      <c r="G76">
        <v>2025</v>
      </c>
      <c r="H76">
        <v>511354.71875</v>
      </c>
      <c r="I76">
        <v>360907.101563</v>
      </c>
      <c r="J76">
        <v>150447.61621099999</v>
      </c>
      <c r="K76">
        <v>637074.3125</v>
      </c>
    </row>
    <row r="77" spans="1:11" ht="15" x14ac:dyDescent="0.25">
      <c r="A77" s="45" t="str">
        <f t="shared" si="1"/>
        <v>B2 referenceSpain2030</v>
      </c>
      <c r="B77">
        <v>5</v>
      </c>
      <c r="C77" t="s">
        <v>0</v>
      </c>
      <c r="D77" t="s">
        <v>138</v>
      </c>
      <c r="E77" t="s">
        <v>104</v>
      </c>
      <c r="F77" t="s">
        <v>115</v>
      </c>
      <c r="G77">
        <v>2030</v>
      </c>
      <c r="H77">
        <v>551238.25</v>
      </c>
      <c r="I77">
        <v>389116.03125100001</v>
      </c>
      <c r="J77">
        <v>162122.15527300001</v>
      </c>
      <c r="K77">
        <v>645438.375</v>
      </c>
    </row>
    <row r="78" spans="1:11" ht="15" x14ac:dyDescent="0.25">
      <c r="A78" s="45" t="str">
        <f t="shared" si="1"/>
        <v>B2 referenceFinland2005</v>
      </c>
      <c r="B78">
        <v>5</v>
      </c>
      <c r="C78" t="s">
        <v>0</v>
      </c>
      <c r="D78" t="s">
        <v>139</v>
      </c>
      <c r="E78" t="s">
        <v>82</v>
      </c>
      <c r="F78" t="s">
        <v>114</v>
      </c>
      <c r="G78">
        <v>2005</v>
      </c>
      <c r="H78">
        <v>794321.375</v>
      </c>
      <c r="I78">
        <v>592630.07421899994</v>
      </c>
      <c r="J78">
        <v>201691.242188</v>
      </c>
      <c r="K78">
        <v>1721230.625</v>
      </c>
    </row>
    <row r="79" spans="1:11" ht="15" x14ac:dyDescent="0.25">
      <c r="A79" s="45" t="str">
        <f t="shared" si="1"/>
        <v>B2 referenceFinland2010</v>
      </c>
      <c r="B79">
        <v>5</v>
      </c>
      <c r="C79" t="s">
        <v>0</v>
      </c>
      <c r="D79" t="s">
        <v>139</v>
      </c>
      <c r="E79" t="s">
        <v>82</v>
      </c>
      <c r="F79" t="s">
        <v>114</v>
      </c>
      <c r="G79">
        <v>2010</v>
      </c>
      <c r="H79">
        <v>834073.5</v>
      </c>
      <c r="I79">
        <v>621629.18359399994</v>
      </c>
      <c r="J79">
        <v>212444.195313</v>
      </c>
      <c r="K79">
        <v>1721230.625</v>
      </c>
    </row>
    <row r="80" spans="1:11" ht="15" x14ac:dyDescent="0.25">
      <c r="A80" s="45" t="str">
        <f t="shared" si="1"/>
        <v>B2 referenceFinland2015</v>
      </c>
      <c r="B80">
        <v>5</v>
      </c>
      <c r="C80" t="s">
        <v>0</v>
      </c>
      <c r="D80" t="s">
        <v>139</v>
      </c>
      <c r="E80" t="s">
        <v>82</v>
      </c>
      <c r="F80" t="s">
        <v>114</v>
      </c>
      <c r="G80">
        <v>2015</v>
      </c>
      <c r="H80">
        <v>873539.125</v>
      </c>
      <c r="I80">
        <v>650588.007813</v>
      </c>
      <c r="J80">
        <v>222951.041016</v>
      </c>
      <c r="K80">
        <v>1734169.5</v>
      </c>
    </row>
    <row r="81" spans="1:11" ht="15" x14ac:dyDescent="0.25">
      <c r="A81" s="45" t="str">
        <f t="shared" si="1"/>
        <v>B2 referenceFinland2020</v>
      </c>
      <c r="B81">
        <v>5</v>
      </c>
      <c r="C81" t="s">
        <v>0</v>
      </c>
      <c r="D81" t="s">
        <v>139</v>
      </c>
      <c r="E81" t="s">
        <v>82</v>
      </c>
      <c r="F81" t="s">
        <v>114</v>
      </c>
      <c r="G81">
        <v>2020</v>
      </c>
      <c r="H81">
        <v>920215.3125</v>
      </c>
      <c r="I81">
        <v>685165.367188</v>
      </c>
      <c r="J81">
        <v>235050.162109</v>
      </c>
      <c r="K81">
        <v>1747919.25</v>
      </c>
    </row>
    <row r="82" spans="1:11" ht="15" x14ac:dyDescent="0.25">
      <c r="A82" s="45" t="str">
        <f t="shared" si="1"/>
        <v>B2 referenceFinland2025</v>
      </c>
      <c r="B82">
        <v>5</v>
      </c>
      <c r="C82" t="s">
        <v>0</v>
      </c>
      <c r="D82" t="s">
        <v>139</v>
      </c>
      <c r="E82" t="s">
        <v>82</v>
      </c>
      <c r="F82" t="s">
        <v>114</v>
      </c>
      <c r="G82">
        <v>2025</v>
      </c>
      <c r="H82">
        <v>974031</v>
      </c>
      <c r="I82">
        <v>725313.28125</v>
      </c>
      <c r="J82">
        <v>248717.660156</v>
      </c>
      <c r="K82">
        <v>1763507.125</v>
      </c>
    </row>
    <row r="83" spans="1:11" ht="15" x14ac:dyDescent="0.25">
      <c r="A83" s="45" t="str">
        <f t="shared" si="1"/>
        <v>B2 referenceFinland2030</v>
      </c>
      <c r="B83">
        <v>5</v>
      </c>
      <c r="C83" t="s">
        <v>0</v>
      </c>
      <c r="D83" t="s">
        <v>139</v>
      </c>
      <c r="E83" t="s">
        <v>82</v>
      </c>
      <c r="F83" t="s">
        <v>114</v>
      </c>
      <c r="G83">
        <v>2030</v>
      </c>
      <c r="H83">
        <v>1030283.75</v>
      </c>
      <c r="I83">
        <v>767565.242188</v>
      </c>
      <c r="J83">
        <v>262718.53125</v>
      </c>
      <c r="K83">
        <v>1783195.625</v>
      </c>
    </row>
    <row r="84" spans="1:11" ht="15" x14ac:dyDescent="0.25">
      <c r="A84" s="45" t="str">
        <f t="shared" si="1"/>
        <v>B2 referenceFrance2005</v>
      </c>
      <c r="B84">
        <v>5</v>
      </c>
      <c r="C84" t="s">
        <v>0</v>
      </c>
      <c r="D84" t="s">
        <v>140</v>
      </c>
      <c r="E84" t="s">
        <v>83</v>
      </c>
      <c r="F84" t="s">
        <v>112</v>
      </c>
      <c r="G84">
        <v>2005</v>
      </c>
      <c r="H84">
        <v>965424</v>
      </c>
      <c r="I84">
        <v>776561.16015600006</v>
      </c>
      <c r="J84">
        <v>188862.582031</v>
      </c>
      <c r="K84">
        <v>1126179.875</v>
      </c>
    </row>
    <row r="85" spans="1:11" ht="15" x14ac:dyDescent="0.25">
      <c r="A85" s="45" t="str">
        <f t="shared" si="1"/>
        <v>B2 referenceFrance2010</v>
      </c>
      <c r="B85">
        <v>5</v>
      </c>
      <c r="C85" t="s">
        <v>0</v>
      </c>
      <c r="D85" t="s">
        <v>140</v>
      </c>
      <c r="E85" t="s">
        <v>83</v>
      </c>
      <c r="F85" t="s">
        <v>112</v>
      </c>
      <c r="G85">
        <v>2010</v>
      </c>
      <c r="H85">
        <v>1030532.5</v>
      </c>
      <c r="I85">
        <v>827426.33984399994</v>
      </c>
      <c r="J85">
        <v>203106.162109</v>
      </c>
      <c r="K85">
        <v>1127739.75</v>
      </c>
    </row>
    <row r="86" spans="1:11" ht="15" x14ac:dyDescent="0.25">
      <c r="A86" s="45" t="str">
        <f t="shared" si="1"/>
        <v>B2 referenceFrance2015</v>
      </c>
      <c r="B86">
        <v>5</v>
      </c>
      <c r="C86" t="s">
        <v>0</v>
      </c>
      <c r="D86" t="s">
        <v>140</v>
      </c>
      <c r="E86" t="s">
        <v>83</v>
      </c>
      <c r="F86" t="s">
        <v>112</v>
      </c>
      <c r="G86">
        <v>2015</v>
      </c>
      <c r="H86">
        <v>1088711</v>
      </c>
      <c r="I86">
        <v>872835.74609399994</v>
      </c>
      <c r="J86">
        <v>215875.40625</v>
      </c>
      <c r="K86">
        <v>1128949.375</v>
      </c>
    </row>
    <row r="87" spans="1:11" ht="15" x14ac:dyDescent="0.25">
      <c r="A87" s="45" t="str">
        <f t="shared" si="1"/>
        <v>B2 referenceFrance2020</v>
      </c>
      <c r="B87">
        <v>5</v>
      </c>
      <c r="C87" t="s">
        <v>0</v>
      </c>
      <c r="D87" t="s">
        <v>140</v>
      </c>
      <c r="E87" t="s">
        <v>83</v>
      </c>
      <c r="F87" t="s">
        <v>112</v>
      </c>
      <c r="G87">
        <v>2020</v>
      </c>
      <c r="H87">
        <v>1133823.875</v>
      </c>
      <c r="I87">
        <v>907470.335938</v>
      </c>
      <c r="J87">
        <v>226354.115234</v>
      </c>
      <c r="K87">
        <v>1131413.25</v>
      </c>
    </row>
    <row r="88" spans="1:11" ht="15" x14ac:dyDescent="0.25">
      <c r="A88" s="45" t="str">
        <f t="shared" si="1"/>
        <v>B2 referenceFrance2025</v>
      </c>
      <c r="B88">
        <v>5</v>
      </c>
      <c r="C88" t="s">
        <v>0</v>
      </c>
      <c r="D88" t="s">
        <v>140</v>
      </c>
      <c r="E88" t="s">
        <v>83</v>
      </c>
      <c r="F88" t="s">
        <v>112</v>
      </c>
      <c r="G88">
        <v>2025</v>
      </c>
      <c r="H88">
        <v>1171771.625</v>
      </c>
      <c r="I88">
        <v>936622.65234399994</v>
      </c>
      <c r="J88">
        <v>235148.365234</v>
      </c>
      <c r="K88">
        <v>1140685.625</v>
      </c>
    </row>
    <row r="89" spans="1:11" ht="15" x14ac:dyDescent="0.25">
      <c r="A89" s="45" t="str">
        <f t="shared" si="1"/>
        <v>B2 referenceFrance2030</v>
      </c>
      <c r="B89">
        <v>5</v>
      </c>
      <c r="C89" t="s">
        <v>0</v>
      </c>
      <c r="D89" t="s">
        <v>140</v>
      </c>
      <c r="E89" t="s">
        <v>83</v>
      </c>
      <c r="F89" t="s">
        <v>112</v>
      </c>
      <c r="G89">
        <v>2030</v>
      </c>
      <c r="H89">
        <v>1207643.375</v>
      </c>
      <c r="I89">
        <v>963707.867188</v>
      </c>
      <c r="J89">
        <v>243935.859375</v>
      </c>
      <c r="K89">
        <v>1146842.625</v>
      </c>
    </row>
    <row r="90" spans="1:11" ht="15" x14ac:dyDescent="0.25">
      <c r="A90" s="45" t="str">
        <f t="shared" si="1"/>
        <v>B2 referenceGreece2010</v>
      </c>
      <c r="B90">
        <v>5</v>
      </c>
      <c r="C90" t="s">
        <v>0</v>
      </c>
      <c r="D90" t="s">
        <v>141</v>
      </c>
      <c r="E90" t="s">
        <v>85</v>
      </c>
      <c r="F90" t="s">
        <v>111</v>
      </c>
      <c r="G90">
        <v>2010</v>
      </c>
      <c r="H90">
        <v>78856.875</v>
      </c>
      <c r="I90">
        <v>54936.112182999997</v>
      </c>
      <c r="J90">
        <v>23920.760558999998</v>
      </c>
      <c r="K90">
        <v>178578.25</v>
      </c>
    </row>
    <row r="91" spans="1:11" ht="15" x14ac:dyDescent="0.25">
      <c r="A91" s="45" t="str">
        <f t="shared" si="1"/>
        <v>B2 referenceGreece2015</v>
      </c>
      <c r="B91">
        <v>5</v>
      </c>
      <c r="C91" t="s">
        <v>0</v>
      </c>
      <c r="D91" t="s">
        <v>141</v>
      </c>
      <c r="E91" t="s">
        <v>85</v>
      </c>
      <c r="F91" t="s">
        <v>111</v>
      </c>
      <c r="G91">
        <v>2015</v>
      </c>
      <c r="H91">
        <v>80053.0625</v>
      </c>
      <c r="I91">
        <v>55769.445069000001</v>
      </c>
      <c r="J91">
        <v>24283.618836000001</v>
      </c>
      <c r="K91">
        <v>178578.25</v>
      </c>
    </row>
    <row r="92" spans="1:11" ht="15" x14ac:dyDescent="0.25">
      <c r="A92" s="45" t="str">
        <f t="shared" si="1"/>
        <v>B2 referenceGreece2020</v>
      </c>
      <c r="B92">
        <v>5</v>
      </c>
      <c r="C92" t="s">
        <v>0</v>
      </c>
      <c r="D92" t="s">
        <v>141</v>
      </c>
      <c r="E92" t="s">
        <v>85</v>
      </c>
      <c r="F92" t="s">
        <v>111</v>
      </c>
      <c r="G92">
        <v>2020</v>
      </c>
      <c r="H92">
        <v>79161.15625</v>
      </c>
      <c r="I92">
        <v>55148.092284999999</v>
      </c>
      <c r="J92">
        <v>24013.064880000002</v>
      </c>
      <c r="K92">
        <v>178833.046875</v>
      </c>
    </row>
    <row r="93" spans="1:11" ht="15" x14ac:dyDescent="0.25">
      <c r="A93" s="45" t="str">
        <f t="shared" si="1"/>
        <v>B2 referenceGreece2025</v>
      </c>
      <c r="B93">
        <v>5</v>
      </c>
      <c r="C93" t="s">
        <v>0</v>
      </c>
      <c r="D93" t="s">
        <v>141</v>
      </c>
      <c r="E93" t="s">
        <v>85</v>
      </c>
      <c r="F93" t="s">
        <v>111</v>
      </c>
      <c r="G93">
        <v>2025</v>
      </c>
      <c r="H93">
        <v>79270.945313000004</v>
      </c>
      <c r="I93">
        <v>55224.576539000002</v>
      </c>
      <c r="J93">
        <v>24046.367065999999</v>
      </c>
      <c r="K93">
        <v>179025.890625</v>
      </c>
    </row>
    <row r="94" spans="1:11" ht="15" x14ac:dyDescent="0.25">
      <c r="A94" s="45" t="str">
        <f t="shared" si="1"/>
        <v>B2 referenceGreece2030</v>
      </c>
      <c r="B94">
        <v>5</v>
      </c>
      <c r="C94" t="s">
        <v>0</v>
      </c>
      <c r="D94" t="s">
        <v>141</v>
      </c>
      <c r="E94" t="s">
        <v>85</v>
      </c>
      <c r="F94" t="s">
        <v>111</v>
      </c>
      <c r="G94">
        <v>2030</v>
      </c>
      <c r="H94">
        <v>79961.039063000004</v>
      </c>
      <c r="I94">
        <v>55705.331909</v>
      </c>
      <c r="J94">
        <v>24255.702453999998</v>
      </c>
      <c r="K94">
        <v>179070.609375</v>
      </c>
    </row>
    <row r="95" spans="1:11" ht="15" x14ac:dyDescent="0.25">
      <c r="A95" s="45" t="str">
        <f t="shared" si="1"/>
        <v>B2 referenceCroatia2005</v>
      </c>
      <c r="B95">
        <v>5</v>
      </c>
      <c r="C95" t="s">
        <v>0</v>
      </c>
      <c r="D95" t="s">
        <v>142</v>
      </c>
      <c r="E95" t="s">
        <v>77</v>
      </c>
      <c r="F95" t="s">
        <v>111</v>
      </c>
      <c r="G95">
        <v>2005</v>
      </c>
      <c r="H95">
        <v>90917.882813000004</v>
      </c>
      <c r="I95">
        <v>72709.805420000004</v>
      </c>
      <c r="J95">
        <v>18208.072388000001</v>
      </c>
      <c r="K95">
        <v>83231.914063000004</v>
      </c>
    </row>
    <row r="96" spans="1:11" ht="15" x14ac:dyDescent="0.25">
      <c r="A96" s="45" t="str">
        <f t="shared" si="1"/>
        <v>B2 referenceCroatia2010</v>
      </c>
      <c r="B96">
        <v>5</v>
      </c>
      <c r="C96" t="s">
        <v>0</v>
      </c>
      <c r="D96" t="s">
        <v>142</v>
      </c>
      <c r="E96" t="s">
        <v>77</v>
      </c>
      <c r="F96" t="s">
        <v>111</v>
      </c>
      <c r="G96">
        <v>2010</v>
      </c>
      <c r="H96">
        <v>89204.492188000004</v>
      </c>
      <c r="I96">
        <v>71354.957519000003</v>
      </c>
      <c r="J96">
        <v>17849.537476000001</v>
      </c>
      <c r="K96">
        <v>84302.429688000004</v>
      </c>
    </row>
    <row r="97" spans="1:11" ht="15" x14ac:dyDescent="0.25">
      <c r="A97" s="45" t="str">
        <f t="shared" si="1"/>
        <v>B2 referenceCroatia2015</v>
      </c>
      <c r="B97">
        <v>5</v>
      </c>
      <c r="C97" t="s">
        <v>0</v>
      </c>
      <c r="D97" t="s">
        <v>142</v>
      </c>
      <c r="E97" t="s">
        <v>77</v>
      </c>
      <c r="F97" t="s">
        <v>111</v>
      </c>
      <c r="G97">
        <v>2015</v>
      </c>
      <c r="H97">
        <v>87923.648438000004</v>
      </c>
      <c r="I97">
        <v>70439.046875</v>
      </c>
      <c r="J97">
        <v>17484.596924000001</v>
      </c>
      <c r="K97">
        <v>84189.765625</v>
      </c>
    </row>
    <row r="98" spans="1:11" ht="15" x14ac:dyDescent="0.25">
      <c r="A98" s="45" t="str">
        <f t="shared" si="1"/>
        <v>B2 referenceCroatia2020</v>
      </c>
      <c r="B98">
        <v>5</v>
      </c>
      <c r="C98" t="s">
        <v>0</v>
      </c>
      <c r="D98" t="s">
        <v>142</v>
      </c>
      <c r="E98" t="s">
        <v>77</v>
      </c>
      <c r="F98" t="s">
        <v>111</v>
      </c>
      <c r="G98">
        <v>2020</v>
      </c>
      <c r="H98">
        <v>87375.164063000004</v>
      </c>
      <c r="I98">
        <v>69894.336914</v>
      </c>
      <c r="J98">
        <v>17480.825683999999</v>
      </c>
      <c r="K98">
        <v>84202.789063000004</v>
      </c>
    </row>
    <row r="99" spans="1:11" ht="15" x14ac:dyDescent="0.25">
      <c r="A99" s="45" t="str">
        <f t="shared" si="1"/>
        <v>B2 referenceCroatia2025</v>
      </c>
      <c r="B99">
        <v>5</v>
      </c>
      <c r="C99" t="s">
        <v>0</v>
      </c>
      <c r="D99" t="s">
        <v>142</v>
      </c>
      <c r="E99" t="s">
        <v>77</v>
      </c>
      <c r="F99" t="s">
        <v>111</v>
      </c>
      <c r="G99">
        <v>2025</v>
      </c>
      <c r="H99">
        <v>87197.484375</v>
      </c>
      <c r="I99">
        <v>69644.296143</v>
      </c>
      <c r="J99">
        <v>17553.184204000001</v>
      </c>
      <c r="K99">
        <v>84321.953125</v>
      </c>
    </row>
    <row r="100" spans="1:11" ht="15" x14ac:dyDescent="0.25">
      <c r="A100" s="45" t="str">
        <f t="shared" si="1"/>
        <v>B2 referenceCroatia2030</v>
      </c>
      <c r="B100">
        <v>5</v>
      </c>
      <c r="C100" t="s">
        <v>0</v>
      </c>
      <c r="D100" t="s">
        <v>142</v>
      </c>
      <c r="E100" t="s">
        <v>77</v>
      </c>
      <c r="F100" t="s">
        <v>111</v>
      </c>
      <c r="G100">
        <v>2030</v>
      </c>
      <c r="H100">
        <v>87397.789063000004</v>
      </c>
      <c r="I100">
        <v>69577.612792</v>
      </c>
      <c r="J100">
        <v>17820.171631000001</v>
      </c>
      <c r="K100">
        <v>84658.71875</v>
      </c>
    </row>
    <row r="101" spans="1:11" ht="15" x14ac:dyDescent="0.25">
      <c r="A101" s="45" t="str">
        <f t="shared" si="1"/>
        <v>B2 referenceHungary2005</v>
      </c>
      <c r="B101">
        <v>5</v>
      </c>
      <c r="C101" t="s">
        <v>0</v>
      </c>
      <c r="D101" t="s">
        <v>143</v>
      </c>
      <c r="E101" t="s">
        <v>86</v>
      </c>
      <c r="F101" t="s">
        <v>113</v>
      </c>
      <c r="G101">
        <v>2005</v>
      </c>
      <c r="H101">
        <v>135305.734375</v>
      </c>
      <c r="I101">
        <v>107979.945313</v>
      </c>
      <c r="J101">
        <v>27325.764648</v>
      </c>
      <c r="K101">
        <v>219252.75</v>
      </c>
    </row>
    <row r="102" spans="1:11" ht="15" x14ac:dyDescent="0.25">
      <c r="A102" s="45" t="str">
        <f t="shared" si="1"/>
        <v>B2 referenceHungary2010</v>
      </c>
      <c r="B102">
        <v>5</v>
      </c>
      <c r="C102" t="s">
        <v>0</v>
      </c>
      <c r="D102" t="s">
        <v>143</v>
      </c>
      <c r="E102" t="s">
        <v>86</v>
      </c>
      <c r="F102" t="s">
        <v>113</v>
      </c>
      <c r="G102">
        <v>2010</v>
      </c>
      <c r="H102">
        <v>141085.703125</v>
      </c>
      <c r="I102">
        <v>112508.045411</v>
      </c>
      <c r="J102">
        <v>28577.614258000001</v>
      </c>
      <c r="K102">
        <v>219252.75</v>
      </c>
    </row>
    <row r="103" spans="1:11" ht="15" x14ac:dyDescent="0.25">
      <c r="A103" s="45" t="str">
        <f t="shared" si="1"/>
        <v>B2 referenceHungary2015</v>
      </c>
      <c r="B103">
        <v>5</v>
      </c>
      <c r="C103" t="s">
        <v>0</v>
      </c>
      <c r="D103" t="s">
        <v>143</v>
      </c>
      <c r="E103" t="s">
        <v>86</v>
      </c>
      <c r="F103" t="s">
        <v>113</v>
      </c>
      <c r="G103">
        <v>2015</v>
      </c>
      <c r="H103">
        <v>143647.8125</v>
      </c>
      <c r="I103">
        <v>114550.955078</v>
      </c>
      <c r="J103">
        <v>29096.875488000001</v>
      </c>
      <c r="K103">
        <v>219692.265625</v>
      </c>
    </row>
    <row r="104" spans="1:11" ht="15" x14ac:dyDescent="0.25">
      <c r="A104" s="45" t="str">
        <f t="shared" si="1"/>
        <v>B2 referenceHungary2020</v>
      </c>
      <c r="B104">
        <v>5</v>
      </c>
      <c r="C104" t="s">
        <v>0</v>
      </c>
      <c r="D104" t="s">
        <v>143</v>
      </c>
      <c r="E104" t="s">
        <v>86</v>
      </c>
      <c r="F104" t="s">
        <v>113</v>
      </c>
      <c r="G104">
        <v>2020</v>
      </c>
      <c r="H104">
        <v>145205.34375</v>
      </c>
      <c r="I104">
        <v>115922.10546999999</v>
      </c>
      <c r="J104">
        <v>29283.236572000002</v>
      </c>
      <c r="K104">
        <v>219998.46875</v>
      </c>
    </row>
    <row r="105" spans="1:11" ht="15" x14ac:dyDescent="0.25">
      <c r="A105" s="45" t="str">
        <f t="shared" si="1"/>
        <v>B2 referenceHungary2025</v>
      </c>
      <c r="B105">
        <v>5</v>
      </c>
      <c r="C105" t="s">
        <v>0</v>
      </c>
      <c r="D105" t="s">
        <v>143</v>
      </c>
      <c r="E105" t="s">
        <v>86</v>
      </c>
      <c r="F105" t="s">
        <v>113</v>
      </c>
      <c r="G105">
        <v>2025</v>
      </c>
      <c r="H105">
        <v>148141.34375</v>
      </c>
      <c r="I105">
        <v>118413.692872</v>
      </c>
      <c r="J105">
        <v>29727.626220999999</v>
      </c>
      <c r="K105">
        <v>219650.578125</v>
      </c>
    </row>
    <row r="106" spans="1:11" ht="15" x14ac:dyDescent="0.25">
      <c r="A106" s="45" t="str">
        <f t="shared" si="1"/>
        <v>B2 referenceHungary2030</v>
      </c>
      <c r="B106">
        <v>5</v>
      </c>
      <c r="C106" t="s">
        <v>0</v>
      </c>
      <c r="D106" t="s">
        <v>143</v>
      </c>
      <c r="E106" t="s">
        <v>86</v>
      </c>
      <c r="F106" t="s">
        <v>113</v>
      </c>
      <c r="G106">
        <v>2030</v>
      </c>
      <c r="H106">
        <v>152092.453125</v>
      </c>
      <c r="I106">
        <v>121672.308594</v>
      </c>
      <c r="J106">
        <v>30420.167968999998</v>
      </c>
      <c r="K106">
        <v>220213.0625</v>
      </c>
    </row>
    <row r="107" spans="1:11" ht="15" x14ac:dyDescent="0.25">
      <c r="A107" s="45" t="str">
        <f t="shared" si="1"/>
        <v>B2 referenceIreland2005</v>
      </c>
      <c r="B107">
        <v>5</v>
      </c>
      <c r="C107" t="s">
        <v>0</v>
      </c>
      <c r="D107" t="s">
        <v>144</v>
      </c>
      <c r="E107" t="s">
        <v>88</v>
      </c>
      <c r="F107" t="s">
        <v>112</v>
      </c>
      <c r="G107">
        <v>2005</v>
      </c>
      <c r="H107">
        <v>31165.240234000001</v>
      </c>
      <c r="I107">
        <v>22441.788573999998</v>
      </c>
      <c r="J107">
        <v>8723.4516609999991</v>
      </c>
      <c r="K107">
        <v>51102.816405999998</v>
      </c>
    </row>
    <row r="108" spans="1:11" ht="15" x14ac:dyDescent="0.25">
      <c r="A108" s="45" t="str">
        <f t="shared" si="1"/>
        <v>B2 referenceIreland2010</v>
      </c>
      <c r="B108">
        <v>5</v>
      </c>
      <c r="C108" t="s">
        <v>0</v>
      </c>
      <c r="D108" t="s">
        <v>144</v>
      </c>
      <c r="E108" t="s">
        <v>88</v>
      </c>
      <c r="F108" t="s">
        <v>112</v>
      </c>
      <c r="G108">
        <v>2010</v>
      </c>
      <c r="H108">
        <v>36508.894530999998</v>
      </c>
      <c r="I108">
        <v>26237.037597999999</v>
      </c>
      <c r="J108">
        <v>10271.855957</v>
      </c>
      <c r="K108">
        <v>51102.816405999998</v>
      </c>
    </row>
    <row r="109" spans="1:11" ht="15" x14ac:dyDescent="0.25">
      <c r="A109" s="45" t="str">
        <f t="shared" si="1"/>
        <v>B2 referenceIreland2015</v>
      </c>
      <c r="B109">
        <v>5</v>
      </c>
      <c r="C109" t="s">
        <v>0</v>
      </c>
      <c r="D109" t="s">
        <v>144</v>
      </c>
      <c r="E109" t="s">
        <v>88</v>
      </c>
      <c r="F109" t="s">
        <v>112</v>
      </c>
      <c r="G109">
        <v>2015</v>
      </c>
      <c r="H109">
        <v>42508.089844000002</v>
      </c>
      <c r="I109">
        <v>30528.940675000002</v>
      </c>
      <c r="J109">
        <v>11979.148193999999</v>
      </c>
      <c r="K109">
        <v>52100.476562999997</v>
      </c>
    </row>
    <row r="110" spans="1:11" ht="15" x14ac:dyDescent="0.25">
      <c r="A110" s="45" t="str">
        <f t="shared" si="1"/>
        <v>B2 referenceIreland2020</v>
      </c>
      <c r="B110">
        <v>5</v>
      </c>
      <c r="C110" t="s">
        <v>0</v>
      </c>
      <c r="D110" t="s">
        <v>144</v>
      </c>
      <c r="E110" t="s">
        <v>88</v>
      </c>
      <c r="F110" t="s">
        <v>112</v>
      </c>
      <c r="G110">
        <v>2020</v>
      </c>
      <c r="H110">
        <v>47711.066405999998</v>
      </c>
      <c r="I110">
        <v>34313.764648999997</v>
      </c>
      <c r="J110">
        <v>13397.300415</v>
      </c>
      <c r="K110">
        <v>53203.636719000002</v>
      </c>
    </row>
    <row r="111" spans="1:11" ht="15" x14ac:dyDescent="0.25">
      <c r="A111" s="45" t="str">
        <f t="shared" si="1"/>
        <v>B2 referenceIreland2025</v>
      </c>
      <c r="B111">
        <v>5</v>
      </c>
      <c r="C111" t="s">
        <v>0</v>
      </c>
      <c r="D111" t="s">
        <v>144</v>
      </c>
      <c r="E111" t="s">
        <v>88</v>
      </c>
      <c r="F111" t="s">
        <v>112</v>
      </c>
      <c r="G111">
        <v>2025</v>
      </c>
      <c r="H111">
        <v>53715.007812999997</v>
      </c>
      <c r="I111">
        <v>38652.252440999997</v>
      </c>
      <c r="J111">
        <v>15062.755370999999</v>
      </c>
      <c r="K111">
        <v>54265.957030999998</v>
      </c>
    </row>
    <row r="112" spans="1:11" ht="15" x14ac:dyDescent="0.25">
      <c r="A112" s="45" t="str">
        <f t="shared" si="1"/>
        <v>B2 referenceIreland2030</v>
      </c>
      <c r="B112">
        <v>5</v>
      </c>
      <c r="C112" t="s">
        <v>0</v>
      </c>
      <c r="D112" t="s">
        <v>144</v>
      </c>
      <c r="E112" t="s">
        <v>88</v>
      </c>
      <c r="F112" t="s">
        <v>112</v>
      </c>
      <c r="G112">
        <v>2030</v>
      </c>
      <c r="H112">
        <v>57439.199219000002</v>
      </c>
      <c r="I112">
        <v>41407.699707</v>
      </c>
      <c r="J112">
        <v>16031.502198</v>
      </c>
      <c r="K112">
        <v>55079.347655999998</v>
      </c>
    </row>
    <row r="113" spans="1:11" ht="15" x14ac:dyDescent="0.25">
      <c r="A113" s="45" t="str">
        <f t="shared" si="1"/>
        <v>B2 referenceItaly2005</v>
      </c>
      <c r="B113">
        <v>5</v>
      </c>
      <c r="C113" t="s">
        <v>0</v>
      </c>
      <c r="D113" t="s">
        <v>145</v>
      </c>
      <c r="E113" t="s">
        <v>89</v>
      </c>
      <c r="F113" t="s">
        <v>115</v>
      </c>
      <c r="G113">
        <v>2005</v>
      </c>
      <c r="H113">
        <v>534102.9375</v>
      </c>
      <c r="I113">
        <v>417681.74511800002</v>
      </c>
      <c r="J113">
        <v>116421.111328</v>
      </c>
      <c r="K113">
        <v>435343.3125</v>
      </c>
    </row>
    <row r="114" spans="1:11" ht="15" x14ac:dyDescent="0.25">
      <c r="A114" s="45" t="str">
        <f t="shared" si="1"/>
        <v>B2 referenceItaly2010</v>
      </c>
      <c r="B114">
        <v>5</v>
      </c>
      <c r="C114" t="s">
        <v>0</v>
      </c>
      <c r="D114" t="s">
        <v>145</v>
      </c>
      <c r="E114" t="s">
        <v>89</v>
      </c>
      <c r="F114" t="s">
        <v>115</v>
      </c>
      <c r="G114">
        <v>2010</v>
      </c>
      <c r="H114">
        <v>581976.1875</v>
      </c>
      <c r="I114">
        <v>455110.88867199997</v>
      </c>
      <c r="J114">
        <v>126865.27587899999</v>
      </c>
      <c r="K114">
        <v>435343.3125</v>
      </c>
    </row>
    <row r="115" spans="1:11" ht="15" x14ac:dyDescent="0.25">
      <c r="A115" s="45" t="str">
        <f t="shared" si="1"/>
        <v>B2 referenceItaly2015</v>
      </c>
      <c r="B115">
        <v>5</v>
      </c>
      <c r="C115" t="s">
        <v>0</v>
      </c>
      <c r="D115" t="s">
        <v>145</v>
      </c>
      <c r="E115" t="s">
        <v>89</v>
      </c>
      <c r="F115" t="s">
        <v>115</v>
      </c>
      <c r="G115">
        <v>2015</v>
      </c>
      <c r="H115">
        <v>629661.9375</v>
      </c>
      <c r="I115">
        <v>492440.44140700001</v>
      </c>
      <c r="J115">
        <v>137221.46923799999</v>
      </c>
      <c r="K115">
        <v>439400.6875</v>
      </c>
    </row>
    <row r="116" spans="1:11" ht="15" x14ac:dyDescent="0.25">
      <c r="A116" s="45" t="str">
        <f t="shared" si="1"/>
        <v>B2 referenceItaly2020</v>
      </c>
      <c r="B116">
        <v>5</v>
      </c>
      <c r="C116" t="s">
        <v>0</v>
      </c>
      <c r="D116" t="s">
        <v>145</v>
      </c>
      <c r="E116" t="s">
        <v>89</v>
      </c>
      <c r="F116" t="s">
        <v>115</v>
      </c>
      <c r="G116">
        <v>2020</v>
      </c>
      <c r="H116">
        <v>676922.6875</v>
      </c>
      <c r="I116">
        <v>529462.81152300001</v>
      </c>
      <c r="J116">
        <v>147459.80957000001</v>
      </c>
      <c r="K116">
        <v>444269.125</v>
      </c>
    </row>
    <row r="117" spans="1:11" ht="15" x14ac:dyDescent="0.25">
      <c r="A117" s="45" t="str">
        <f t="shared" si="1"/>
        <v>B2 referenceItaly2025</v>
      </c>
      <c r="B117">
        <v>5</v>
      </c>
      <c r="C117" t="s">
        <v>0</v>
      </c>
      <c r="D117" t="s">
        <v>145</v>
      </c>
      <c r="E117" t="s">
        <v>89</v>
      </c>
      <c r="F117" t="s">
        <v>115</v>
      </c>
      <c r="G117">
        <v>2025</v>
      </c>
      <c r="H117">
        <v>725803.4375</v>
      </c>
      <c r="I117">
        <v>567743.25097699999</v>
      </c>
      <c r="J117">
        <v>158060.04345699999</v>
      </c>
      <c r="K117">
        <v>450256.625</v>
      </c>
    </row>
    <row r="118" spans="1:11" ht="15" x14ac:dyDescent="0.25">
      <c r="A118" s="45" t="str">
        <f t="shared" si="1"/>
        <v>B2 referenceItaly2030</v>
      </c>
      <c r="B118">
        <v>5</v>
      </c>
      <c r="C118" t="s">
        <v>0</v>
      </c>
      <c r="D118" t="s">
        <v>145</v>
      </c>
      <c r="E118" t="s">
        <v>89</v>
      </c>
      <c r="F118" t="s">
        <v>115</v>
      </c>
      <c r="G118">
        <v>2030</v>
      </c>
      <c r="H118">
        <v>775273.0625</v>
      </c>
      <c r="I118">
        <v>606474.13964800001</v>
      </c>
      <c r="J118">
        <v>168798.91162100001</v>
      </c>
      <c r="K118">
        <v>457186.875</v>
      </c>
    </row>
    <row r="119" spans="1:11" ht="15" x14ac:dyDescent="0.25">
      <c r="A119" s="45" t="str">
        <f t="shared" si="1"/>
        <v>B2 referenceLithuania2005</v>
      </c>
      <c r="B119">
        <v>5</v>
      </c>
      <c r="C119" t="s">
        <v>0</v>
      </c>
      <c r="D119" t="s">
        <v>146</v>
      </c>
      <c r="E119" t="s">
        <v>91</v>
      </c>
      <c r="F119" t="s">
        <v>114</v>
      </c>
      <c r="G119">
        <v>2005</v>
      </c>
      <c r="H119">
        <v>127998.445313</v>
      </c>
      <c r="I119">
        <v>99516.612794000001</v>
      </c>
      <c r="J119">
        <v>28481.839355</v>
      </c>
      <c r="K119">
        <v>173746.0625</v>
      </c>
    </row>
    <row r="120" spans="1:11" ht="15" x14ac:dyDescent="0.25">
      <c r="A120" s="45" t="str">
        <f t="shared" si="1"/>
        <v>B2 referenceLithuania2010</v>
      </c>
      <c r="B120">
        <v>5</v>
      </c>
      <c r="C120" t="s">
        <v>0</v>
      </c>
      <c r="D120" t="s">
        <v>146</v>
      </c>
      <c r="E120" t="s">
        <v>91</v>
      </c>
      <c r="F120" t="s">
        <v>114</v>
      </c>
      <c r="G120">
        <v>2010</v>
      </c>
      <c r="H120">
        <v>130609.03125</v>
      </c>
      <c r="I120">
        <v>101502.10742299999</v>
      </c>
      <c r="J120">
        <v>29106.915528000001</v>
      </c>
      <c r="K120">
        <v>175111.28125</v>
      </c>
    </row>
    <row r="121" spans="1:11" ht="15" x14ac:dyDescent="0.25">
      <c r="A121" s="45" t="str">
        <f t="shared" si="1"/>
        <v>B2 referenceLithuania2015</v>
      </c>
      <c r="B121">
        <v>5</v>
      </c>
      <c r="C121" t="s">
        <v>0</v>
      </c>
      <c r="D121" t="s">
        <v>146</v>
      </c>
      <c r="E121" t="s">
        <v>91</v>
      </c>
      <c r="F121" t="s">
        <v>114</v>
      </c>
      <c r="G121">
        <v>2015</v>
      </c>
      <c r="H121">
        <v>132894.875</v>
      </c>
      <c r="I121">
        <v>103212</v>
      </c>
      <c r="J121">
        <v>29682.863281000002</v>
      </c>
      <c r="K121">
        <v>176148.546875</v>
      </c>
    </row>
    <row r="122" spans="1:11" ht="15" x14ac:dyDescent="0.25">
      <c r="A122" s="45" t="str">
        <f t="shared" si="1"/>
        <v>B2 referenceLithuania2020</v>
      </c>
      <c r="B122">
        <v>5</v>
      </c>
      <c r="C122" t="s">
        <v>0</v>
      </c>
      <c r="D122" t="s">
        <v>146</v>
      </c>
      <c r="E122" t="s">
        <v>91</v>
      </c>
      <c r="F122" t="s">
        <v>114</v>
      </c>
      <c r="G122">
        <v>2020</v>
      </c>
      <c r="H122">
        <v>136264.90625</v>
      </c>
      <c r="I122">
        <v>105683.836914</v>
      </c>
      <c r="J122">
        <v>30581.014159999999</v>
      </c>
      <c r="K122">
        <v>176603.078125</v>
      </c>
    </row>
    <row r="123" spans="1:11" ht="15" x14ac:dyDescent="0.25">
      <c r="A123" s="45" t="str">
        <f t="shared" si="1"/>
        <v>B2 referenceLithuania2025</v>
      </c>
      <c r="B123">
        <v>5</v>
      </c>
      <c r="C123" t="s">
        <v>0</v>
      </c>
      <c r="D123" t="s">
        <v>146</v>
      </c>
      <c r="E123" t="s">
        <v>91</v>
      </c>
      <c r="F123" t="s">
        <v>114</v>
      </c>
      <c r="G123">
        <v>2025</v>
      </c>
      <c r="H123">
        <v>138337.84375</v>
      </c>
      <c r="I123">
        <v>107370.12890700001</v>
      </c>
      <c r="J123">
        <v>30967.711670000001</v>
      </c>
      <c r="K123">
        <v>177452.453125</v>
      </c>
    </row>
    <row r="124" spans="1:11" ht="15" x14ac:dyDescent="0.25">
      <c r="A124" s="45" t="str">
        <f t="shared" si="1"/>
        <v>B2 referenceLithuania2030</v>
      </c>
      <c r="B124">
        <v>5</v>
      </c>
      <c r="C124" t="s">
        <v>0</v>
      </c>
      <c r="D124" t="s">
        <v>146</v>
      </c>
      <c r="E124" t="s">
        <v>91</v>
      </c>
      <c r="F124" t="s">
        <v>114</v>
      </c>
      <c r="G124">
        <v>2030</v>
      </c>
      <c r="H124">
        <v>140545.125</v>
      </c>
      <c r="I124">
        <v>109174.679688</v>
      </c>
      <c r="J124">
        <v>31370.465333</v>
      </c>
      <c r="K124">
        <v>178254.8125</v>
      </c>
    </row>
    <row r="125" spans="1:11" ht="15" x14ac:dyDescent="0.25">
      <c r="A125" s="45" t="str">
        <f t="shared" si="1"/>
        <v>B2 referenceLuxembourg2005</v>
      </c>
      <c r="B125">
        <v>5</v>
      </c>
      <c r="C125" t="s">
        <v>0</v>
      </c>
      <c r="D125" t="s">
        <v>147</v>
      </c>
      <c r="E125" t="s">
        <v>92</v>
      </c>
      <c r="F125" t="s">
        <v>112</v>
      </c>
      <c r="G125">
        <v>2005</v>
      </c>
      <c r="H125">
        <v>13786.858398</v>
      </c>
      <c r="I125">
        <v>11302.362854000001</v>
      </c>
      <c r="J125">
        <v>2484.4950720000002</v>
      </c>
      <c r="K125">
        <v>10690.388671999999</v>
      </c>
    </row>
    <row r="126" spans="1:11" ht="15" x14ac:dyDescent="0.25">
      <c r="A126" s="45" t="str">
        <f t="shared" si="1"/>
        <v>B2 referenceLuxembourg2010</v>
      </c>
      <c r="B126">
        <v>5</v>
      </c>
      <c r="C126" t="s">
        <v>0</v>
      </c>
      <c r="D126" t="s">
        <v>147</v>
      </c>
      <c r="E126" t="s">
        <v>92</v>
      </c>
      <c r="F126" t="s">
        <v>112</v>
      </c>
      <c r="G126">
        <v>2010</v>
      </c>
      <c r="H126">
        <v>14767.371094</v>
      </c>
      <c r="I126">
        <v>12081.546265000001</v>
      </c>
      <c r="J126">
        <v>2685.8239440000002</v>
      </c>
      <c r="K126">
        <v>10697.920898</v>
      </c>
    </row>
    <row r="127" spans="1:11" ht="15" x14ac:dyDescent="0.25">
      <c r="A127" s="45" t="str">
        <f t="shared" si="1"/>
        <v>B2 referenceLuxembourg2015</v>
      </c>
      <c r="B127">
        <v>5</v>
      </c>
      <c r="C127" t="s">
        <v>0</v>
      </c>
      <c r="D127" t="s">
        <v>147</v>
      </c>
      <c r="E127" t="s">
        <v>92</v>
      </c>
      <c r="F127" t="s">
        <v>112</v>
      </c>
      <c r="G127">
        <v>2015</v>
      </c>
      <c r="H127">
        <v>15756.904296999999</v>
      </c>
      <c r="I127">
        <v>12869.142760999999</v>
      </c>
      <c r="J127">
        <v>2887.7623440000002</v>
      </c>
      <c r="K127">
        <v>10783.379883</v>
      </c>
    </row>
    <row r="128" spans="1:11" ht="15" x14ac:dyDescent="0.25">
      <c r="A128" s="45" t="str">
        <f t="shared" si="1"/>
        <v>B2 referenceLuxembourg2020</v>
      </c>
      <c r="B128">
        <v>5</v>
      </c>
      <c r="C128" t="s">
        <v>0</v>
      </c>
      <c r="D128" t="s">
        <v>147</v>
      </c>
      <c r="E128" t="s">
        <v>92</v>
      </c>
      <c r="F128" t="s">
        <v>112</v>
      </c>
      <c r="G128">
        <v>2020</v>
      </c>
      <c r="H128">
        <v>16768.785156000002</v>
      </c>
      <c r="I128">
        <v>13675.622436</v>
      </c>
      <c r="J128">
        <v>3093.1631929999999</v>
      </c>
      <c r="K128">
        <v>10900.115234000001</v>
      </c>
    </row>
    <row r="129" spans="1:11" ht="15" x14ac:dyDescent="0.25">
      <c r="A129" s="45" t="str">
        <f t="shared" si="1"/>
        <v>B2 referenceLuxembourg2025</v>
      </c>
      <c r="B129">
        <v>5</v>
      </c>
      <c r="C129" t="s">
        <v>0</v>
      </c>
      <c r="D129" t="s">
        <v>147</v>
      </c>
      <c r="E129" t="s">
        <v>92</v>
      </c>
      <c r="F129" t="s">
        <v>112</v>
      </c>
      <c r="G129">
        <v>2025</v>
      </c>
      <c r="H129">
        <v>17674.8125</v>
      </c>
      <c r="I129">
        <v>14385.837403</v>
      </c>
      <c r="J129">
        <v>3288.9740609999999</v>
      </c>
      <c r="K129">
        <v>11028.446289</v>
      </c>
    </row>
    <row r="130" spans="1:11" ht="15" x14ac:dyDescent="0.25">
      <c r="A130" s="45" t="str">
        <f t="shared" ref="A130:A193" si="2">CONCATENATE(C130,E130,G130)</f>
        <v>B2 referenceLuxembourg2030</v>
      </c>
      <c r="B130">
        <v>5</v>
      </c>
      <c r="C130" t="s">
        <v>0</v>
      </c>
      <c r="D130" t="s">
        <v>147</v>
      </c>
      <c r="E130" t="s">
        <v>92</v>
      </c>
      <c r="F130" t="s">
        <v>112</v>
      </c>
      <c r="G130">
        <v>2030</v>
      </c>
      <c r="H130">
        <v>18474.134765999999</v>
      </c>
      <c r="I130">
        <v>15011.9635</v>
      </c>
      <c r="J130">
        <v>3462.1716000000001</v>
      </c>
      <c r="K130">
        <v>11156.497069999999</v>
      </c>
    </row>
    <row r="131" spans="1:11" ht="15" x14ac:dyDescent="0.25">
      <c r="A131" s="45" t="str">
        <f t="shared" si="2"/>
        <v>B2 referenceLatvia2005</v>
      </c>
      <c r="B131">
        <v>5</v>
      </c>
      <c r="C131" t="s">
        <v>0</v>
      </c>
      <c r="D131" t="s">
        <v>148</v>
      </c>
      <c r="E131" t="s">
        <v>90</v>
      </c>
      <c r="F131" t="s">
        <v>114</v>
      </c>
      <c r="G131">
        <v>2005</v>
      </c>
      <c r="H131">
        <v>229993.09375</v>
      </c>
      <c r="I131">
        <v>181408.26855499999</v>
      </c>
      <c r="J131">
        <v>48584.817870999999</v>
      </c>
      <c r="K131">
        <v>344363.4375</v>
      </c>
    </row>
    <row r="132" spans="1:11" ht="15" x14ac:dyDescent="0.25">
      <c r="A132" s="45" t="str">
        <f t="shared" si="2"/>
        <v>B2 referenceLatvia2010</v>
      </c>
      <c r="B132">
        <v>5</v>
      </c>
      <c r="C132" t="s">
        <v>0</v>
      </c>
      <c r="D132" t="s">
        <v>148</v>
      </c>
      <c r="E132" t="s">
        <v>90</v>
      </c>
      <c r="F132" t="s">
        <v>114</v>
      </c>
      <c r="G132">
        <v>2010</v>
      </c>
      <c r="H132">
        <v>241675.953125</v>
      </c>
      <c r="I132">
        <v>190317.78711</v>
      </c>
      <c r="J132">
        <v>51358.155762000002</v>
      </c>
      <c r="K132">
        <v>344363.4375</v>
      </c>
    </row>
    <row r="133" spans="1:11" ht="15" x14ac:dyDescent="0.25">
      <c r="A133" s="45" t="str">
        <f t="shared" si="2"/>
        <v>B2 referenceLatvia2015</v>
      </c>
      <c r="B133">
        <v>5</v>
      </c>
      <c r="C133" t="s">
        <v>0</v>
      </c>
      <c r="D133" t="s">
        <v>148</v>
      </c>
      <c r="E133" t="s">
        <v>90</v>
      </c>
      <c r="F133" t="s">
        <v>114</v>
      </c>
      <c r="G133">
        <v>2015</v>
      </c>
      <c r="H133">
        <v>253167.34375</v>
      </c>
      <c r="I133">
        <v>198713.132813</v>
      </c>
      <c r="J133">
        <v>54454.217285999999</v>
      </c>
      <c r="K133">
        <v>345724.78125</v>
      </c>
    </row>
    <row r="134" spans="1:11" ht="15" x14ac:dyDescent="0.25">
      <c r="A134" s="45" t="str">
        <f t="shared" si="2"/>
        <v>B2 referenceLatvia2020</v>
      </c>
      <c r="B134">
        <v>5</v>
      </c>
      <c r="C134" t="s">
        <v>0</v>
      </c>
      <c r="D134" t="s">
        <v>148</v>
      </c>
      <c r="E134" t="s">
        <v>90</v>
      </c>
      <c r="F134" t="s">
        <v>114</v>
      </c>
      <c r="G134">
        <v>2020</v>
      </c>
      <c r="H134">
        <v>267078.75</v>
      </c>
      <c r="I134">
        <v>209102.025391</v>
      </c>
      <c r="J134">
        <v>57976.708008000001</v>
      </c>
      <c r="K134">
        <v>346921.1875</v>
      </c>
    </row>
    <row r="135" spans="1:11" ht="15" x14ac:dyDescent="0.25">
      <c r="A135" s="45" t="str">
        <f t="shared" si="2"/>
        <v>B2 referenceLatvia2025</v>
      </c>
      <c r="B135">
        <v>5</v>
      </c>
      <c r="C135" t="s">
        <v>0</v>
      </c>
      <c r="D135" t="s">
        <v>148</v>
      </c>
      <c r="E135" t="s">
        <v>90</v>
      </c>
      <c r="F135" t="s">
        <v>114</v>
      </c>
      <c r="G135">
        <v>2025</v>
      </c>
      <c r="H135">
        <v>280849.8125</v>
      </c>
      <c r="I135">
        <v>219273.85839800001</v>
      </c>
      <c r="J135">
        <v>61575.958495999999</v>
      </c>
      <c r="K135">
        <v>349453.75</v>
      </c>
    </row>
    <row r="136" spans="1:11" ht="15" x14ac:dyDescent="0.25">
      <c r="A136" s="45" t="str">
        <f t="shared" si="2"/>
        <v>B2 referenceLatvia2030</v>
      </c>
      <c r="B136">
        <v>5</v>
      </c>
      <c r="C136" t="s">
        <v>0</v>
      </c>
      <c r="D136" t="s">
        <v>148</v>
      </c>
      <c r="E136" t="s">
        <v>90</v>
      </c>
      <c r="F136" t="s">
        <v>114</v>
      </c>
      <c r="G136">
        <v>2030</v>
      </c>
      <c r="H136">
        <v>287690.65625</v>
      </c>
      <c r="I136">
        <v>224193.20019500001</v>
      </c>
      <c r="J136">
        <v>63497.449219000002</v>
      </c>
      <c r="K136">
        <v>352799.125</v>
      </c>
    </row>
    <row r="137" spans="1:11" ht="15" x14ac:dyDescent="0.25">
      <c r="A137" s="45" t="str">
        <f t="shared" si="2"/>
        <v>B2 referenceRepublic of Moldova2005</v>
      </c>
      <c r="B137">
        <v>5</v>
      </c>
      <c r="C137" t="s">
        <v>0</v>
      </c>
      <c r="D137" t="s">
        <v>149</v>
      </c>
      <c r="E137" t="s">
        <v>99</v>
      </c>
      <c r="F137" t="s">
        <v>113</v>
      </c>
      <c r="G137">
        <v>2005</v>
      </c>
      <c r="H137">
        <v>13204.785156</v>
      </c>
      <c r="I137">
        <v>10709.846984</v>
      </c>
      <c r="J137">
        <v>2494.9378660000002</v>
      </c>
      <c r="K137">
        <v>12606.681640999999</v>
      </c>
    </row>
    <row r="138" spans="1:11" ht="15" x14ac:dyDescent="0.25">
      <c r="A138" s="45" t="str">
        <f t="shared" si="2"/>
        <v>B2 referenceRepublic of Moldova2010</v>
      </c>
      <c r="B138">
        <v>5</v>
      </c>
      <c r="C138" t="s">
        <v>0</v>
      </c>
      <c r="D138" t="s">
        <v>149</v>
      </c>
      <c r="E138" t="s">
        <v>99</v>
      </c>
      <c r="F138" t="s">
        <v>113</v>
      </c>
      <c r="G138">
        <v>2010</v>
      </c>
      <c r="H138">
        <v>13841.638671999999</v>
      </c>
      <c r="I138">
        <v>11240.859528000001</v>
      </c>
      <c r="J138">
        <v>2600.7793120000001</v>
      </c>
      <c r="K138">
        <v>13069.268555000001</v>
      </c>
    </row>
    <row r="139" spans="1:11" ht="15" x14ac:dyDescent="0.25">
      <c r="A139" s="45" t="str">
        <f t="shared" si="2"/>
        <v>B2 referenceRepublic of Moldova2015</v>
      </c>
      <c r="B139">
        <v>5</v>
      </c>
      <c r="C139" t="s">
        <v>0</v>
      </c>
      <c r="D139" t="s">
        <v>149</v>
      </c>
      <c r="E139" t="s">
        <v>99</v>
      </c>
      <c r="F139" t="s">
        <v>113</v>
      </c>
      <c r="G139">
        <v>2015</v>
      </c>
      <c r="H139">
        <v>14797.382813</v>
      </c>
      <c r="I139">
        <v>12056.040497</v>
      </c>
      <c r="J139">
        <v>2741.3428650000001</v>
      </c>
      <c r="K139">
        <v>13217.059569999999</v>
      </c>
    </row>
    <row r="140" spans="1:11" ht="15" x14ac:dyDescent="0.25">
      <c r="A140" s="45" t="str">
        <f t="shared" si="2"/>
        <v>B2 referenceRepublic of Moldova2020</v>
      </c>
      <c r="B140">
        <v>5</v>
      </c>
      <c r="C140" t="s">
        <v>0</v>
      </c>
      <c r="D140" t="s">
        <v>149</v>
      </c>
      <c r="E140" t="s">
        <v>99</v>
      </c>
      <c r="F140" t="s">
        <v>113</v>
      </c>
      <c r="G140">
        <v>2020</v>
      </c>
      <c r="H140">
        <v>16167.383789</v>
      </c>
      <c r="I140">
        <v>13236.311309999999</v>
      </c>
      <c r="J140">
        <v>2931.072662</v>
      </c>
      <c r="K140">
        <v>13229.725586</v>
      </c>
    </row>
    <row r="141" spans="1:11" ht="15" x14ac:dyDescent="0.25">
      <c r="A141" s="45" t="str">
        <f t="shared" si="2"/>
        <v>B2 referenceRepublic of Moldova2025</v>
      </c>
      <c r="B141">
        <v>5</v>
      </c>
      <c r="C141" t="s">
        <v>0</v>
      </c>
      <c r="D141" t="s">
        <v>149</v>
      </c>
      <c r="E141" t="s">
        <v>99</v>
      </c>
      <c r="F141" t="s">
        <v>113</v>
      </c>
      <c r="G141">
        <v>2025</v>
      </c>
      <c r="H141">
        <v>17744.291015999999</v>
      </c>
      <c r="I141">
        <v>14545.914642</v>
      </c>
      <c r="J141">
        <v>3198.3766169999999</v>
      </c>
      <c r="K141">
        <v>13374.190430000001</v>
      </c>
    </row>
    <row r="142" spans="1:11" ht="15" x14ac:dyDescent="0.25">
      <c r="A142" s="45" t="str">
        <f t="shared" si="2"/>
        <v>B2 referenceRepublic of Moldova2030</v>
      </c>
      <c r="B142">
        <v>5</v>
      </c>
      <c r="C142" t="s">
        <v>0</v>
      </c>
      <c r="D142" t="s">
        <v>149</v>
      </c>
      <c r="E142" t="s">
        <v>99</v>
      </c>
      <c r="F142" t="s">
        <v>113</v>
      </c>
      <c r="G142">
        <v>2030</v>
      </c>
      <c r="H142">
        <v>19063.466797000001</v>
      </c>
      <c r="I142">
        <v>15654.325440000001</v>
      </c>
      <c r="J142">
        <v>3409.141083</v>
      </c>
      <c r="K142">
        <v>13562.431640999999</v>
      </c>
    </row>
    <row r="143" spans="1:11" ht="15" x14ac:dyDescent="0.25">
      <c r="A143" s="45" t="str">
        <f t="shared" si="2"/>
        <v>B2 referenceMontenegro2010</v>
      </c>
      <c r="B143">
        <v>5</v>
      </c>
      <c r="C143" t="s">
        <v>0</v>
      </c>
      <c r="D143" t="s">
        <v>150</v>
      </c>
      <c r="E143" t="s">
        <v>94</v>
      </c>
      <c r="F143" t="s">
        <v>111</v>
      </c>
      <c r="G143">
        <v>2010</v>
      </c>
      <c r="H143">
        <v>31789.265625</v>
      </c>
      <c r="I143">
        <v>22152.382690999999</v>
      </c>
      <c r="J143">
        <v>9636.8840629999995</v>
      </c>
      <c r="K143">
        <v>29590.609375</v>
      </c>
    </row>
    <row r="144" spans="1:11" ht="15" x14ac:dyDescent="0.25">
      <c r="A144" s="45" t="str">
        <f t="shared" si="2"/>
        <v>B2 referenceMontenegro2015</v>
      </c>
      <c r="B144">
        <v>5</v>
      </c>
      <c r="C144" t="s">
        <v>0</v>
      </c>
      <c r="D144" t="s">
        <v>150</v>
      </c>
      <c r="E144" t="s">
        <v>94</v>
      </c>
      <c r="F144" t="s">
        <v>111</v>
      </c>
      <c r="G144">
        <v>2015</v>
      </c>
      <c r="H144">
        <v>33117.4375</v>
      </c>
      <c r="I144">
        <v>23077.920044999999</v>
      </c>
      <c r="J144">
        <v>10039.518309999999</v>
      </c>
      <c r="K144">
        <v>29590.609375</v>
      </c>
    </row>
    <row r="145" spans="1:11" ht="15" x14ac:dyDescent="0.25">
      <c r="A145" s="45" t="str">
        <f t="shared" si="2"/>
        <v>B2 referenceMontenegro2020</v>
      </c>
      <c r="B145">
        <v>5</v>
      </c>
      <c r="C145" t="s">
        <v>0</v>
      </c>
      <c r="D145" t="s">
        <v>150</v>
      </c>
      <c r="E145" t="s">
        <v>94</v>
      </c>
      <c r="F145" t="s">
        <v>111</v>
      </c>
      <c r="G145">
        <v>2020</v>
      </c>
      <c r="H145">
        <v>34670.667969000002</v>
      </c>
      <c r="I145">
        <v>24160.289733000001</v>
      </c>
      <c r="J145">
        <v>10510.378967000001</v>
      </c>
      <c r="K145">
        <v>29802.3125</v>
      </c>
    </row>
    <row r="146" spans="1:11" ht="15" x14ac:dyDescent="0.25">
      <c r="A146" s="45" t="str">
        <f t="shared" si="2"/>
        <v>B2 referenceMontenegro2025</v>
      </c>
      <c r="B146">
        <v>5</v>
      </c>
      <c r="C146" t="s">
        <v>0</v>
      </c>
      <c r="D146" t="s">
        <v>150</v>
      </c>
      <c r="E146" t="s">
        <v>94</v>
      </c>
      <c r="F146" t="s">
        <v>111</v>
      </c>
      <c r="G146">
        <v>2025</v>
      </c>
      <c r="H146">
        <v>36423.832030999998</v>
      </c>
      <c r="I146">
        <v>25381.983765000001</v>
      </c>
      <c r="J146">
        <v>11041.848572000001</v>
      </c>
      <c r="K146">
        <v>30104.033202999999</v>
      </c>
    </row>
    <row r="147" spans="1:11" ht="15" x14ac:dyDescent="0.25">
      <c r="A147" s="45" t="str">
        <f t="shared" si="2"/>
        <v>B2 referenceMontenegro2030</v>
      </c>
      <c r="B147">
        <v>5</v>
      </c>
      <c r="C147" t="s">
        <v>0</v>
      </c>
      <c r="D147" t="s">
        <v>150</v>
      </c>
      <c r="E147" t="s">
        <v>94</v>
      </c>
      <c r="F147" t="s">
        <v>111</v>
      </c>
      <c r="G147">
        <v>2030</v>
      </c>
      <c r="H147">
        <v>38358.578125</v>
      </c>
      <c r="I147">
        <v>26730.213196000001</v>
      </c>
      <c r="J147">
        <v>11628.365325999999</v>
      </c>
      <c r="K147">
        <v>30461.191406000002</v>
      </c>
    </row>
    <row r="148" spans="1:11" ht="15" x14ac:dyDescent="0.25">
      <c r="A148" s="45" t="str">
        <f t="shared" si="2"/>
        <v>B2 referenceThe former Yugoslav Republic of Macedonia2010</v>
      </c>
      <c r="B148">
        <v>5</v>
      </c>
      <c r="C148" t="s">
        <v>0</v>
      </c>
      <c r="D148" t="s">
        <v>151</v>
      </c>
      <c r="E148" t="s">
        <v>107</v>
      </c>
      <c r="F148" t="s">
        <v>111</v>
      </c>
      <c r="G148">
        <v>2010</v>
      </c>
      <c r="H148">
        <v>32514.701172000001</v>
      </c>
      <c r="I148">
        <v>22402.279297000001</v>
      </c>
      <c r="J148">
        <v>10112.419830999999</v>
      </c>
      <c r="K148">
        <v>48432.328125</v>
      </c>
    </row>
    <row r="149" spans="1:11" ht="15" x14ac:dyDescent="0.25">
      <c r="A149" s="45" t="str">
        <f t="shared" si="2"/>
        <v>B2 referenceThe former Yugoslav Republic of Macedonia2015</v>
      </c>
      <c r="B149">
        <v>5</v>
      </c>
      <c r="C149" t="s">
        <v>0</v>
      </c>
      <c r="D149" t="s">
        <v>151</v>
      </c>
      <c r="E149" t="s">
        <v>107</v>
      </c>
      <c r="F149" t="s">
        <v>111</v>
      </c>
      <c r="G149">
        <v>2015</v>
      </c>
      <c r="H149">
        <v>33689.789062999997</v>
      </c>
      <c r="I149">
        <v>23211.903625999999</v>
      </c>
      <c r="J149">
        <v>10477.884979</v>
      </c>
      <c r="K149">
        <v>48432.328125</v>
      </c>
    </row>
    <row r="150" spans="1:11" ht="15" x14ac:dyDescent="0.25">
      <c r="A150" s="45" t="str">
        <f t="shared" si="2"/>
        <v>B2 referenceThe former Yugoslav Republic of Macedonia2020</v>
      </c>
      <c r="B150">
        <v>5</v>
      </c>
      <c r="C150" t="s">
        <v>0</v>
      </c>
      <c r="D150" t="s">
        <v>151</v>
      </c>
      <c r="E150" t="s">
        <v>107</v>
      </c>
      <c r="F150" t="s">
        <v>111</v>
      </c>
      <c r="G150">
        <v>2020</v>
      </c>
      <c r="H150">
        <v>33568.554687999997</v>
      </c>
      <c r="I150">
        <v>23128.374632999999</v>
      </c>
      <c r="J150">
        <v>10440.179351999999</v>
      </c>
      <c r="K150">
        <v>48440.972655999998</v>
      </c>
    </row>
    <row r="151" spans="1:11" ht="15" x14ac:dyDescent="0.25">
      <c r="A151" s="45" t="str">
        <f t="shared" si="2"/>
        <v>B2 referenceThe former Yugoslav Republic of Macedonia2025</v>
      </c>
      <c r="B151">
        <v>5</v>
      </c>
      <c r="C151" t="s">
        <v>0</v>
      </c>
      <c r="D151" t="s">
        <v>151</v>
      </c>
      <c r="E151" t="s">
        <v>107</v>
      </c>
      <c r="F151" t="s">
        <v>111</v>
      </c>
      <c r="G151">
        <v>2025</v>
      </c>
      <c r="H151">
        <v>33487.269530999998</v>
      </c>
      <c r="I151">
        <v>23072.369750999998</v>
      </c>
      <c r="J151">
        <v>10414.898467999999</v>
      </c>
      <c r="K151">
        <v>48462.160155999998</v>
      </c>
    </row>
    <row r="152" spans="1:11" ht="15" x14ac:dyDescent="0.25">
      <c r="A152" s="45" t="str">
        <f t="shared" si="2"/>
        <v>B2 referenceThe former Yugoslav Republic of Macedonia2030</v>
      </c>
      <c r="B152">
        <v>5</v>
      </c>
      <c r="C152" t="s">
        <v>0</v>
      </c>
      <c r="D152" t="s">
        <v>151</v>
      </c>
      <c r="E152" t="s">
        <v>107</v>
      </c>
      <c r="F152" t="s">
        <v>111</v>
      </c>
      <c r="G152">
        <v>2030</v>
      </c>
      <c r="H152">
        <v>33481.503905999998</v>
      </c>
      <c r="I152">
        <v>23068.396788999999</v>
      </c>
      <c r="J152">
        <v>10413.105895999999</v>
      </c>
      <c r="K152">
        <v>48470.484375</v>
      </c>
    </row>
    <row r="153" spans="1:11" ht="15" x14ac:dyDescent="0.25">
      <c r="A153" s="45" t="str">
        <f t="shared" si="2"/>
        <v>B2 referenceNetherlands2005</v>
      </c>
      <c r="B153">
        <v>5</v>
      </c>
      <c r="C153" t="s">
        <v>0</v>
      </c>
      <c r="D153" t="s">
        <v>152</v>
      </c>
      <c r="E153" t="s">
        <v>95</v>
      </c>
      <c r="F153" t="s">
        <v>112</v>
      </c>
      <c r="G153">
        <v>2005</v>
      </c>
      <c r="H153">
        <v>23438.03125</v>
      </c>
      <c r="I153">
        <v>18400.50879</v>
      </c>
      <c r="J153">
        <v>5037.5161129999997</v>
      </c>
      <c r="K153">
        <v>32259.773438</v>
      </c>
    </row>
    <row r="154" spans="1:11" ht="15" x14ac:dyDescent="0.25">
      <c r="A154" s="45" t="str">
        <f t="shared" si="2"/>
        <v>B2 referenceNetherlands2010</v>
      </c>
      <c r="B154">
        <v>5</v>
      </c>
      <c r="C154" t="s">
        <v>0</v>
      </c>
      <c r="D154" t="s">
        <v>152</v>
      </c>
      <c r="E154" t="s">
        <v>95</v>
      </c>
      <c r="F154" t="s">
        <v>112</v>
      </c>
      <c r="G154">
        <v>2010</v>
      </c>
      <c r="H154">
        <v>24620.273438</v>
      </c>
      <c r="I154">
        <v>19318.799072000002</v>
      </c>
      <c r="J154">
        <v>5301.4753419999997</v>
      </c>
      <c r="K154">
        <v>32259.773438</v>
      </c>
    </row>
    <row r="155" spans="1:11" ht="15" x14ac:dyDescent="0.25">
      <c r="A155" s="45" t="str">
        <f t="shared" si="2"/>
        <v>B2 referenceNetherlands2015</v>
      </c>
      <c r="B155">
        <v>5</v>
      </c>
      <c r="C155" t="s">
        <v>0</v>
      </c>
      <c r="D155" t="s">
        <v>152</v>
      </c>
      <c r="E155" t="s">
        <v>95</v>
      </c>
      <c r="F155" t="s">
        <v>112</v>
      </c>
      <c r="G155">
        <v>2015</v>
      </c>
      <c r="H155">
        <v>25890.912109000001</v>
      </c>
      <c r="I155">
        <v>20303.267577999999</v>
      </c>
      <c r="J155">
        <v>5587.6424870000001</v>
      </c>
      <c r="K155">
        <v>32243.464843999998</v>
      </c>
    </row>
    <row r="156" spans="1:11" ht="15" x14ac:dyDescent="0.25">
      <c r="A156" s="45" t="str">
        <f t="shared" si="2"/>
        <v>B2 referenceNetherlands2020</v>
      </c>
      <c r="B156">
        <v>5</v>
      </c>
      <c r="C156" t="s">
        <v>0</v>
      </c>
      <c r="D156" t="s">
        <v>152</v>
      </c>
      <c r="E156" t="s">
        <v>95</v>
      </c>
      <c r="F156" t="s">
        <v>112</v>
      </c>
      <c r="G156">
        <v>2020</v>
      </c>
      <c r="H156">
        <v>27592.201172000001</v>
      </c>
      <c r="I156">
        <v>21643.620728000002</v>
      </c>
      <c r="J156">
        <v>5948.5812070000002</v>
      </c>
      <c r="K156">
        <v>32326.037109000001</v>
      </c>
    </row>
    <row r="157" spans="1:11" ht="15" x14ac:dyDescent="0.25">
      <c r="A157" s="45" t="str">
        <f t="shared" si="2"/>
        <v>B2 referenceNetherlands2025</v>
      </c>
      <c r="B157">
        <v>5</v>
      </c>
      <c r="C157" t="s">
        <v>0</v>
      </c>
      <c r="D157" t="s">
        <v>152</v>
      </c>
      <c r="E157" t="s">
        <v>95</v>
      </c>
      <c r="F157" t="s">
        <v>112</v>
      </c>
      <c r="G157">
        <v>2025</v>
      </c>
      <c r="H157">
        <v>29480.724609000001</v>
      </c>
      <c r="I157">
        <v>23140.813964000001</v>
      </c>
      <c r="J157">
        <v>6339.9090580000002</v>
      </c>
      <c r="K157">
        <v>32498.033202999999</v>
      </c>
    </row>
    <row r="158" spans="1:11" ht="15" x14ac:dyDescent="0.25">
      <c r="A158" s="45" t="str">
        <f t="shared" si="2"/>
        <v>B2 referenceNetherlands2030</v>
      </c>
      <c r="B158">
        <v>5</v>
      </c>
      <c r="C158" t="s">
        <v>0</v>
      </c>
      <c r="D158" t="s">
        <v>152</v>
      </c>
      <c r="E158" t="s">
        <v>95</v>
      </c>
      <c r="F158" t="s">
        <v>112</v>
      </c>
      <c r="G158">
        <v>2030</v>
      </c>
      <c r="H158">
        <v>31596.240234000001</v>
      </c>
      <c r="I158">
        <v>24820.395263999999</v>
      </c>
      <c r="J158">
        <v>6775.8463140000003</v>
      </c>
      <c r="K158">
        <v>32981.015625</v>
      </c>
    </row>
    <row r="159" spans="1:11" ht="15" x14ac:dyDescent="0.25">
      <c r="A159" s="45" t="str">
        <f t="shared" si="2"/>
        <v>B2 referenceNorway2005</v>
      </c>
      <c r="B159">
        <v>5</v>
      </c>
      <c r="C159" t="s">
        <v>0</v>
      </c>
      <c r="D159" t="s">
        <v>153</v>
      </c>
      <c r="E159" t="s">
        <v>96</v>
      </c>
      <c r="F159" t="s">
        <v>114</v>
      </c>
      <c r="G159">
        <v>2005</v>
      </c>
      <c r="H159">
        <v>324765.34375</v>
      </c>
      <c r="I159">
        <v>242986.207031</v>
      </c>
      <c r="J159">
        <v>81779.120118000006</v>
      </c>
      <c r="K159">
        <v>437777.84375</v>
      </c>
    </row>
    <row r="160" spans="1:11" ht="15" x14ac:dyDescent="0.25">
      <c r="A160" s="45" t="str">
        <f t="shared" si="2"/>
        <v>B2 referenceNorway2010</v>
      </c>
      <c r="B160">
        <v>5</v>
      </c>
      <c r="C160" t="s">
        <v>0</v>
      </c>
      <c r="D160" t="s">
        <v>153</v>
      </c>
      <c r="E160" t="s">
        <v>96</v>
      </c>
      <c r="F160" t="s">
        <v>114</v>
      </c>
      <c r="G160">
        <v>2010</v>
      </c>
      <c r="H160">
        <v>344786.15625</v>
      </c>
      <c r="I160">
        <v>257967.552735</v>
      </c>
      <c r="J160">
        <v>86818.706055000002</v>
      </c>
      <c r="K160">
        <v>444731.71875</v>
      </c>
    </row>
    <row r="161" spans="1:11" ht="15" x14ac:dyDescent="0.25">
      <c r="A161" s="45" t="str">
        <f t="shared" si="2"/>
        <v>B2 referenceNorway2015</v>
      </c>
      <c r="B161">
        <v>5</v>
      </c>
      <c r="C161" t="s">
        <v>0</v>
      </c>
      <c r="D161" t="s">
        <v>153</v>
      </c>
      <c r="E161" t="s">
        <v>96</v>
      </c>
      <c r="F161" t="s">
        <v>114</v>
      </c>
      <c r="G161">
        <v>2015</v>
      </c>
      <c r="H161">
        <v>362540.28125</v>
      </c>
      <c r="I161">
        <v>271250.20117199997</v>
      </c>
      <c r="J161">
        <v>91290.063477000003</v>
      </c>
      <c r="K161">
        <v>450610.59375</v>
      </c>
    </row>
    <row r="162" spans="1:11" ht="15" x14ac:dyDescent="0.25">
      <c r="A162" s="45" t="str">
        <f t="shared" si="2"/>
        <v>B2 referenceNorway2020</v>
      </c>
      <c r="B162">
        <v>5</v>
      </c>
      <c r="C162" t="s">
        <v>0</v>
      </c>
      <c r="D162" t="s">
        <v>153</v>
      </c>
      <c r="E162" t="s">
        <v>96</v>
      </c>
      <c r="F162" t="s">
        <v>114</v>
      </c>
      <c r="G162">
        <v>2020</v>
      </c>
      <c r="H162">
        <v>374942.34375</v>
      </c>
      <c r="I162">
        <v>280528.085937</v>
      </c>
      <c r="J162">
        <v>94414.276368000006</v>
      </c>
      <c r="K162">
        <v>456290.75</v>
      </c>
    </row>
    <row r="163" spans="1:11" ht="15" x14ac:dyDescent="0.25">
      <c r="A163" s="45" t="str">
        <f t="shared" si="2"/>
        <v>B2 referenceNorway2025</v>
      </c>
      <c r="B163">
        <v>5</v>
      </c>
      <c r="C163" t="s">
        <v>0</v>
      </c>
      <c r="D163" t="s">
        <v>153</v>
      </c>
      <c r="E163" t="s">
        <v>96</v>
      </c>
      <c r="F163" t="s">
        <v>114</v>
      </c>
      <c r="G163">
        <v>2025</v>
      </c>
      <c r="H163">
        <v>382443.03125</v>
      </c>
      <c r="I163">
        <v>286140.54101500002</v>
      </c>
      <c r="J163">
        <v>96302.289063000004</v>
      </c>
      <c r="K163">
        <v>461883.78125</v>
      </c>
    </row>
    <row r="164" spans="1:11" ht="15" x14ac:dyDescent="0.25">
      <c r="A164" s="45" t="str">
        <f t="shared" si="2"/>
        <v>B2 referenceNorway2030</v>
      </c>
      <c r="B164">
        <v>5</v>
      </c>
      <c r="C164" t="s">
        <v>0</v>
      </c>
      <c r="D164" t="s">
        <v>153</v>
      </c>
      <c r="E164" t="s">
        <v>96</v>
      </c>
      <c r="F164" t="s">
        <v>114</v>
      </c>
      <c r="G164">
        <v>2030</v>
      </c>
      <c r="H164">
        <v>384940.40625</v>
      </c>
      <c r="I164">
        <v>287993.644531</v>
      </c>
      <c r="J164">
        <v>96946.867188000004</v>
      </c>
      <c r="K164">
        <v>467374.03125</v>
      </c>
    </row>
    <row r="165" spans="1:11" ht="15" x14ac:dyDescent="0.25">
      <c r="A165" s="45" t="str">
        <f t="shared" si="2"/>
        <v>B2 referencePoland2005</v>
      </c>
      <c r="B165">
        <v>5</v>
      </c>
      <c r="C165" t="s">
        <v>0</v>
      </c>
      <c r="D165" t="s">
        <v>154</v>
      </c>
      <c r="E165" t="s">
        <v>97</v>
      </c>
      <c r="F165" t="s">
        <v>113</v>
      </c>
      <c r="G165">
        <v>2005</v>
      </c>
      <c r="H165">
        <v>734399.5625</v>
      </c>
      <c r="I165">
        <v>567693.84960900003</v>
      </c>
      <c r="J165">
        <v>166705.728516</v>
      </c>
      <c r="K165">
        <v>909797.6875</v>
      </c>
    </row>
    <row r="166" spans="1:11" ht="15" x14ac:dyDescent="0.25">
      <c r="A166" s="45" t="str">
        <f t="shared" si="2"/>
        <v>B2 referencePoland2010</v>
      </c>
      <c r="B166">
        <v>5</v>
      </c>
      <c r="C166" t="s">
        <v>0</v>
      </c>
      <c r="D166" t="s">
        <v>154</v>
      </c>
      <c r="E166" t="s">
        <v>97</v>
      </c>
      <c r="F166" t="s">
        <v>113</v>
      </c>
      <c r="G166">
        <v>2010</v>
      </c>
      <c r="H166">
        <v>757241.0625</v>
      </c>
      <c r="I166">
        <v>585203.33984399994</v>
      </c>
      <c r="J166">
        <v>172037.853516</v>
      </c>
      <c r="K166">
        <v>923960.25</v>
      </c>
    </row>
    <row r="167" spans="1:11" ht="15" x14ac:dyDescent="0.25">
      <c r="A167" s="45" t="str">
        <f t="shared" si="2"/>
        <v>B2 referencePoland2015</v>
      </c>
      <c r="B167">
        <v>5</v>
      </c>
      <c r="C167" t="s">
        <v>0</v>
      </c>
      <c r="D167" t="s">
        <v>154</v>
      </c>
      <c r="E167" t="s">
        <v>97</v>
      </c>
      <c r="F167" t="s">
        <v>113</v>
      </c>
      <c r="G167">
        <v>2015</v>
      </c>
      <c r="H167">
        <v>765520.5</v>
      </c>
      <c r="I167">
        <v>591444.62890699995</v>
      </c>
      <c r="J167">
        <v>174075.941406</v>
      </c>
      <c r="K167">
        <v>928910.875</v>
      </c>
    </row>
    <row r="168" spans="1:11" ht="15" x14ac:dyDescent="0.25">
      <c r="A168" s="45" t="str">
        <f t="shared" si="2"/>
        <v>B2 referencePoland2020</v>
      </c>
      <c r="B168">
        <v>5</v>
      </c>
      <c r="C168" t="s">
        <v>0</v>
      </c>
      <c r="D168" t="s">
        <v>154</v>
      </c>
      <c r="E168" t="s">
        <v>97</v>
      </c>
      <c r="F168" t="s">
        <v>113</v>
      </c>
      <c r="G168">
        <v>2020</v>
      </c>
      <c r="H168">
        <v>781115.5</v>
      </c>
      <c r="I168">
        <v>603731.9375</v>
      </c>
      <c r="J168">
        <v>177383.64355499999</v>
      </c>
      <c r="K168">
        <v>931508.0625</v>
      </c>
    </row>
    <row r="169" spans="1:11" ht="15" x14ac:dyDescent="0.25">
      <c r="A169" s="45" t="str">
        <f t="shared" si="2"/>
        <v>B2 referencePoland2025</v>
      </c>
      <c r="B169">
        <v>5</v>
      </c>
      <c r="C169" t="s">
        <v>0</v>
      </c>
      <c r="D169" t="s">
        <v>154</v>
      </c>
      <c r="E169" t="s">
        <v>97</v>
      </c>
      <c r="F169" t="s">
        <v>113</v>
      </c>
      <c r="G169">
        <v>2025</v>
      </c>
      <c r="H169">
        <v>799796.0625</v>
      </c>
      <c r="I169">
        <v>618289.28125100001</v>
      </c>
      <c r="J169">
        <v>181506.80957000001</v>
      </c>
      <c r="K169">
        <v>935069.8125</v>
      </c>
    </row>
    <row r="170" spans="1:11" ht="15" x14ac:dyDescent="0.25">
      <c r="A170" s="45" t="str">
        <f t="shared" si="2"/>
        <v>B2 referencePoland2030</v>
      </c>
      <c r="B170">
        <v>5</v>
      </c>
      <c r="C170" t="s">
        <v>0</v>
      </c>
      <c r="D170" t="s">
        <v>154</v>
      </c>
      <c r="E170" t="s">
        <v>97</v>
      </c>
      <c r="F170" t="s">
        <v>113</v>
      </c>
      <c r="G170">
        <v>2030</v>
      </c>
      <c r="H170">
        <v>821373.5625</v>
      </c>
      <c r="I170">
        <v>635134.18359399994</v>
      </c>
      <c r="J170">
        <v>186239.11425799999</v>
      </c>
      <c r="K170">
        <v>940992.5</v>
      </c>
    </row>
    <row r="171" spans="1:11" ht="15" x14ac:dyDescent="0.25">
      <c r="A171" s="45" t="str">
        <f t="shared" si="2"/>
        <v>B2 referencePortugal2005</v>
      </c>
      <c r="B171">
        <v>5</v>
      </c>
      <c r="C171" t="s">
        <v>0</v>
      </c>
      <c r="D171" t="s">
        <v>155</v>
      </c>
      <c r="E171" t="s">
        <v>98</v>
      </c>
      <c r="F171" t="s">
        <v>115</v>
      </c>
      <c r="G171">
        <v>2005</v>
      </c>
      <c r="H171">
        <v>68299.585938000004</v>
      </c>
      <c r="I171">
        <v>47969.350097000002</v>
      </c>
      <c r="J171">
        <v>20330.234375</v>
      </c>
      <c r="K171">
        <v>228435.828125</v>
      </c>
    </row>
    <row r="172" spans="1:11" ht="15" x14ac:dyDescent="0.25">
      <c r="A172" s="45" t="str">
        <f t="shared" si="2"/>
        <v>B2 referencePortugal2010</v>
      </c>
      <c r="B172">
        <v>5</v>
      </c>
      <c r="C172" t="s">
        <v>0</v>
      </c>
      <c r="D172" t="s">
        <v>155</v>
      </c>
      <c r="E172" t="s">
        <v>98</v>
      </c>
      <c r="F172" t="s">
        <v>115</v>
      </c>
      <c r="G172">
        <v>2010</v>
      </c>
      <c r="H172">
        <v>75885.140625</v>
      </c>
      <c r="I172">
        <v>53314.738770000004</v>
      </c>
      <c r="J172">
        <v>22570.403808999999</v>
      </c>
      <c r="K172">
        <v>230607.265625</v>
      </c>
    </row>
    <row r="173" spans="1:11" ht="15" x14ac:dyDescent="0.25">
      <c r="A173" s="45" t="str">
        <f t="shared" si="2"/>
        <v>B2 referencePortugal2015</v>
      </c>
      <c r="B173">
        <v>5</v>
      </c>
      <c r="C173" t="s">
        <v>0</v>
      </c>
      <c r="D173" t="s">
        <v>155</v>
      </c>
      <c r="E173" t="s">
        <v>98</v>
      </c>
      <c r="F173" t="s">
        <v>115</v>
      </c>
      <c r="G173">
        <v>2015</v>
      </c>
      <c r="H173">
        <v>82880.484375</v>
      </c>
      <c r="I173">
        <v>58231.902343000002</v>
      </c>
      <c r="J173">
        <v>24648.579100999999</v>
      </c>
      <c r="K173">
        <v>232319.0625</v>
      </c>
    </row>
    <row r="174" spans="1:11" ht="15" x14ac:dyDescent="0.25">
      <c r="A174" s="45" t="str">
        <f t="shared" si="2"/>
        <v>B2 referencePortugal2020</v>
      </c>
      <c r="B174">
        <v>5</v>
      </c>
      <c r="C174" t="s">
        <v>0</v>
      </c>
      <c r="D174" t="s">
        <v>155</v>
      </c>
      <c r="E174" t="s">
        <v>98</v>
      </c>
      <c r="F174" t="s">
        <v>115</v>
      </c>
      <c r="G174">
        <v>2020</v>
      </c>
      <c r="H174">
        <v>91186.046875</v>
      </c>
      <c r="I174">
        <v>64074.609375</v>
      </c>
      <c r="J174">
        <v>27111.435547000001</v>
      </c>
      <c r="K174">
        <v>234046.921875</v>
      </c>
    </row>
    <row r="175" spans="1:11" ht="15" x14ac:dyDescent="0.25">
      <c r="A175" s="45" t="str">
        <f t="shared" si="2"/>
        <v>B2 referencePortugal2025</v>
      </c>
      <c r="B175">
        <v>5</v>
      </c>
      <c r="C175" t="s">
        <v>0</v>
      </c>
      <c r="D175" t="s">
        <v>155</v>
      </c>
      <c r="E175" t="s">
        <v>98</v>
      </c>
      <c r="F175" t="s">
        <v>115</v>
      </c>
      <c r="G175">
        <v>2025</v>
      </c>
      <c r="H175">
        <v>100700.625</v>
      </c>
      <c r="I175">
        <v>70766.851074000006</v>
      </c>
      <c r="J175">
        <v>29933.77002</v>
      </c>
      <c r="K175">
        <v>236849.5</v>
      </c>
    </row>
    <row r="176" spans="1:11" ht="15" x14ac:dyDescent="0.25">
      <c r="A176" s="45" t="str">
        <f t="shared" si="2"/>
        <v>B2 referencePortugal2030</v>
      </c>
      <c r="B176">
        <v>5</v>
      </c>
      <c r="C176" t="s">
        <v>0</v>
      </c>
      <c r="D176" t="s">
        <v>155</v>
      </c>
      <c r="E176" t="s">
        <v>98</v>
      </c>
      <c r="F176" t="s">
        <v>115</v>
      </c>
      <c r="G176">
        <v>2030</v>
      </c>
      <c r="H176">
        <v>108266.390625</v>
      </c>
      <c r="I176">
        <v>76098.524902000005</v>
      </c>
      <c r="J176">
        <v>32167.868164</v>
      </c>
      <c r="K176">
        <v>240295.8125</v>
      </c>
    </row>
    <row r="177" spans="1:11" ht="15" x14ac:dyDescent="0.25">
      <c r="A177" s="45" t="str">
        <f t="shared" si="2"/>
        <v>B2 referenceRomania2005</v>
      </c>
      <c r="B177">
        <v>5</v>
      </c>
      <c r="C177" t="s">
        <v>0</v>
      </c>
      <c r="D177" t="s">
        <v>156</v>
      </c>
      <c r="E177" t="s">
        <v>100</v>
      </c>
      <c r="F177" t="s">
        <v>113</v>
      </c>
      <c r="G177">
        <v>2005</v>
      </c>
      <c r="H177">
        <v>552226.875</v>
      </c>
      <c r="I177">
        <v>449846.613281</v>
      </c>
      <c r="J177">
        <v>102380.259278</v>
      </c>
      <c r="K177">
        <v>467893.1875</v>
      </c>
    </row>
    <row r="178" spans="1:11" ht="15" x14ac:dyDescent="0.25">
      <c r="A178" s="45" t="str">
        <f t="shared" si="2"/>
        <v>B2 referenceRomania2010</v>
      </c>
      <c r="B178">
        <v>5</v>
      </c>
      <c r="C178" t="s">
        <v>0</v>
      </c>
      <c r="D178" t="s">
        <v>156</v>
      </c>
      <c r="E178" t="s">
        <v>100</v>
      </c>
      <c r="F178" t="s">
        <v>113</v>
      </c>
      <c r="G178">
        <v>2010</v>
      </c>
      <c r="H178">
        <v>583812.875</v>
      </c>
      <c r="I178">
        <v>475575.988281</v>
      </c>
      <c r="J178">
        <v>108236.92529299999</v>
      </c>
      <c r="K178">
        <v>475084.71875</v>
      </c>
    </row>
    <row r="179" spans="1:11" ht="15" x14ac:dyDescent="0.25">
      <c r="A179" s="45" t="str">
        <f t="shared" si="2"/>
        <v>B2 referenceRomania2015</v>
      </c>
      <c r="B179">
        <v>5</v>
      </c>
      <c r="C179" t="s">
        <v>0</v>
      </c>
      <c r="D179" t="s">
        <v>156</v>
      </c>
      <c r="E179" t="s">
        <v>100</v>
      </c>
      <c r="F179" t="s">
        <v>113</v>
      </c>
      <c r="G179">
        <v>2015</v>
      </c>
      <c r="H179">
        <v>612912.6875</v>
      </c>
      <c r="I179">
        <v>500059.257813</v>
      </c>
      <c r="J179">
        <v>112853.429688</v>
      </c>
      <c r="K179">
        <v>483890.5625</v>
      </c>
    </row>
    <row r="180" spans="1:11" ht="15" x14ac:dyDescent="0.25">
      <c r="A180" s="45" t="str">
        <f t="shared" si="2"/>
        <v>B2 referenceRomania2020</v>
      </c>
      <c r="B180">
        <v>5</v>
      </c>
      <c r="C180" t="s">
        <v>0</v>
      </c>
      <c r="D180" t="s">
        <v>156</v>
      </c>
      <c r="E180" t="s">
        <v>100</v>
      </c>
      <c r="F180" t="s">
        <v>113</v>
      </c>
      <c r="G180">
        <v>2020</v>
      </c>
      <c r="H180">
        <v>634835.5</v>
      </c>
      <c r="I180">
        <v>518636.81054699997</v>
      </c>
      <c r="J180">
        <v>116198.725586</v>
      </c>
      <c r="K180">
        <v>491219.21875</v>
      </c>
    </row>
    <row r="181" spans="1:11" ht="15" x14ac:dyDescent="0.25">
      <c r="A181" s="45" t="str">
        <f t="shared" si="2"/>
        <v>B2 referenceRomania2025</v>
      </c>
      <c r="B181">
        <v>5</v>
      </c>
      <c r="C181" t="s">
        <v>0</v>
      </c>
      <c r="D181" t="s">
        <v>156</v>
      </c>
      <c r="E181" t="s">
        <v>100</v>
      </c>
      <c r="F181" t="s">
        <v>113</v>
      </c>
      <c r="G181">
        <v>2025</v>
      </c>
      <c r="H181">
        <v>661297.8125</v>
      </c>
      <c r="I181">
        <v>541479.32617200003</v>
      </c>
      <c r="J181">
        <v>119818.518555</v>
      </c>
      <c r="K181">
        <v>497977.375</v>
      </c>
    </row>
    <row r="182" spans="1:11" ht="15" x14ac:dyDescent="0.25">
      <c r="A182" s="45" t="str">
        <f t="shared" si="2"/>
        <v>B2 referenceRomania2030</v>
      </c>
      <c r="B182">
        <v>5</v>
      </c>
      <c r="C182" t="s">
        <v>0</v>
      </c>
      <c r="D182" t="s">
        <v>156</v>
      </c>
      <c r="E182" t="s">
        <v>100</v>
      </c>
      <c r="F182" t="s">
        <v>113</v>
      </c>
      <c r="G182">
        <v>2030</v>
      </c>
      <c r="H182">
        <v>688484.9375</v>
      </c>
      <c r="I182">
        <v>564431.96289099997</v>
      </c>
      <c r="J182">
        <v>124052.946289</v>
      </c>
      <c r="K182">
        <v>505087</v>
      </c>
    </row>
    <row r="183" spans="1:11" ht="15" x14ac:dyDescent="0.25">
      <c r="A183" s="45" t="str">
        <f t="shared" si="2"/>
        <v>B2 referenceSerbia2005</v>
      </c>
      <c r="B183">
        <v>5</v>
      </c>
      <c r="C183" t="s">
        <v>0</v>
      </c>
      <c r="D183" t="s">
        <v>157</v>
      </c>
      <c r="E183" t="s">
        <v>101</v>
      </c>
      <c r="F183" t="s">
        <v>111</v>
      </c>
      <c r="G183">
        <v>2005</v>
      </c>
      <c r="H183">
        <v>109671.59375</v>
      </c>
      <c r="I183">
        <v>89240.945068000001</v>
      </c>
      <c r="J183">
        <v>20430.652099999999</v>
      </c>
      <c r="K183">
        <v>66879.554688000004</v>
      </c>
    </row>
    <row r="184" spans="1:11" ht="15" x14ac:dyDescent="0.25">
      <c r="A184" s="45" t="str">
        <f t="shared" si="2"/>
        <v>B2 referenceSerbia2010</v>
      </c>
      <c r="B184">
        <v>5</v>
      </c>
      <c r="C184" t="s">
        <v>0</v>
      </c>
      <c r="D184" t="s">
        <v>157</v>
      </c>
      <c r="E184" t="s">
        <v>101</v>
      </c>
      <c r="F184" t="s">
        <v>111</v>
      </c>
      <c r="G184">
        <v>2010</v>
      </c>
      <c r="H184">
        <v>112715.171875</v>
      </c>
      <c r="I184">
        <v>91723.462646999993</v>
      </c>
      <c r="J184">
        <v>20991.706665999998</v>
      </c>
      <c r="K184">
        <v>66879.554688000004</v>
      </c>
    </row>
    <row r="185" spans="1:11" ht="15" x14ac:dyDescent="0.25">
      <c r="A185" s="45" t="str">
        <f t="shared" si="2"/>
        <v>B2 referenceSerbia2015</v>
      </c>
      <c r="B185">
        <v>5</v>
      </c>
      <c r="C185" t="s">
        <v>0</v>
      </c>
      <c r="D185" t="s">
        <v>157</v>
      </c>
      <c r="E185" t="s">
        <v>101</v>
      </c>
      <c r="F185" t="s">
        <v>111</v>
      </c>
      <c r="G185">
        <v>2015</v>
      </c>
      <c r="H185">
        <v>116106.921875</v>
      </c>
      <c r="I185">
        <v>94489.418212999997</v>
      </c>
      <c r="J185">
        <v>21617.511597000001</v>
      </c>
      <c r="K185">
        <v>67207.523438000004</v>
      </c>
    </row>
    <row r="186" spans="1:11" ht="15" x14ac:dyDescent="0.25">
      <c r="A186" s="45" t="str">
        <f t="shared" si="2"/>
        <v>B2 referenceSerbia2020</v>
      </c>
      <c r="B186">
        <v>5</v>
      </c>
      <c r="C186" t="s">
        <v>0</v>
      </c>
      <c r="D186" t="s">
        <v>157</v>
      </c>
      <c r="E186" t="s">
        <v>101</v>
      </c>
      <c r="F186" t="s">
        <v>111</v>
      </c>
      <c r="G186">
        <v>2020</v>
      </c>
      <c r="H186">
        <v>122324.609375</v>
      </c>
      <c r="I186">
        <v>99554.719482999993</v>
      </c>
      <c r="J186">
        <v>22769.893188999999</v>
      </c>
      <c r="K186">
        <v>67445.1875</v>
      </c>
    </row>
    <row r="187" spans="1:11" ht="15" x14ac:dyDescent="0.25">
      <c r="A187" s="45" t="str">
        <f t="shared" si="2"/>
        <v>B2 referenceSerbia2025</v>
      </c>
      <c r="B187">
        <v>5</v>
      </c>
      <c r="C187" t="s">
        <v>0</v>
      </c>
      <c r="D187" t="s">
        <v>157</v>
      </c>
      <c r="E187" t="s">
        <v>101</v>
      </c>
      <c r="F187" t="s">
        <v>111</v>
      </c>
      <c r="G187">
        <v>2025</v>
      </c>
      <c r="H187">
        <v>127251.828125</v>
      </c>
      <c r="I187">
        <v>103570.18603500001</v>
      </c>
      <c r="J187">
        <v>23681.649414</v>
      </c>
      <c r="K187">
        <v>68017.65625</v>
      </c>
    </row>
    <row r="188" spans="1:11" ht="15" x14ac:dyDescent="0.25">
      <c r="A188" s="45" t="str">
        <f t="shared" si="2"/>
        <v>B2 referenceSerbia2030</v>
      </c>
      <c r="B188">
        <v>5</v>
      </c>
      <c r="C188" t="s">
        <v>0</v>
      </c>
      <c r="D188" t="s">
        <v>157</v>
      </c>
      <c r="E188" t="s">
        <v>101</v>
      </c>
      <c r="F188" t="s">
        <v>111</v>
      </c>
      <c r="G188">
        <v>2030</v>
      </c>
      <c r="H188">
        <v>132986.171875</v>
      </c>
      <c r="I188">
        <v>108242.41699300001</v>
      </c>
      <c r="J188">
        <v>24743.757568000001</v>
      </c>
      <c r="K188">
        <v>68572.390625</v>
      </c>
    </row>
    <row r="189" spans="1:11" ht="15" x14ac:dyDescent="0.25">
      <c r="A189" s="45" t="str">
        <f t="shared" si="2"/>
        <v>B2 referenceSweden2005</v>
      </c>
      <c r="B189">
        <v>5</v>
      </c>
      <c r="C189" t="s">
        <v>0</v>
      </c>
      <c r="D189" t="s">
        <v>158</v>
      </c>
      <c r="E189" t="s">
        <v>105</v>
      </c>
      <c r="F189" t="s">
        <v>114</v>
      </c>
      <c r="G189">
        <v>2005</v>
      </c>
      <c r="H189">
        <v>1086335.75</v>
      </c>
      <c r="I189">
        <v>815444.078125</v>
      </c>
      <c r="J189">
        <v>270891.8125</v>
      </c>
      <c r="K189">
        <v>1796521.625</v>
      </c>
    </row>
    <row r="190" spans="1:11" ht="15" x14ac:dyDescent="0.25">
      <c r="A190" s="45" t="str">
        <f t="shared" si="2"/>
        <v>B2 referenceSweden2010</v>
      </c>
      <c r="B190">
        <v>5</v>
      </c>
      <c r="C190" t="s">
        <v>0</v>
      </c>
      <c r="D190" t="s">
        <v>158</v>
      </c>
      <c r="E190" t="s">
        <v>105</v>
      </c>
      <c r="F190" t="s">
        <v>114</v>
      </c>
      <c r="G190">
        <v>2010</v>
      </c>
      <c r="H190">
        <v>1111402.375</v>
      </c>
      <c r="I190">
        <v>833925.742188</v>
      </c>
      <c r="J190">
        <v>277476.542969</v>
      </c>
      <c r="K190">
        <v>1796521.75</v>
      </c>
    </row>
    <row r="191" spans="1:11" ht="15" x14ac:dyDescent="0.25">
      <c r="A191" s="45" t="str">
        <f t="shared" si="2"/>
        <v>B2 referenceSweden2015</v>
      </c>
      <c r="B191">
        <v>5</v>
      </c>
      <c r="C191" t="s">
        <v>0</v>
      </c>
      <c r="D191" t="s">
        <v>158</v>
      </c>
      <c r="E191" t="s">
        <v>105</v>
      </c>
      <c r="F191" t="s">
        <v>114</v>
      </c>
      <c r="G191">
        <v>2015</v>
      </c>
      <c r="H191">
        <v>1141868</v>
      </c>
      <c r="I191">
        <v>856608.40625</v>
      </c>
      <c r="J191">
        <v>285259.808594</v>
      </c>
      <c r="K191">
        <v>1801663.875</v>
      </c>
    </row>
    <row r="192" spans="1:11" ht="15" x14ac:dyDescent="0.25">
      <c r="A192" s="45" t="str">
        <f t="shared" si="2"/>
        <v>B2 referenceSweden2020</v>
      </c>
      <c r="B192">
        <v>5</v>
      </c>
      <c r="C192" t="s">
        <v>0</v>
      </c>
      <c r="D192" t="s">
        <v>158</v>
      </c>
      <c r="E192" t="s">
        <v>105</v>
      </c>
      <c r="F192" t="s">
        <v>114</v>
      </c>
      <c r="G192">
        <v>2020</v>
      </c>
      <c r="H192">
        <v>1183229.875</v>
      </c>
      <c r="I192">
        <v>887616</v>
      </c>
      <c r="J192">
        <v>295613.882813</v>
      </c>
      <c r="K192">
        <v>1806052.75</v>
      </c>
    </row>
    <row r="193" spans="1:11" ht="15" x14ac:dyDescent="0.25">
      <c r="A193" s="45" t="str">
        <f t="shared" si="2"/>
        <v>B2 referenceSweden2025</v>
      </c>
      <c r="B193">
        <v>5</v>
      </c>
      <c r="C193" t="s">
        <v>0</v>
      </c>
      <c r="D193" t="s">
        <v>158</v>
      </c>
      <c r="E193" t="s">
        <v>105</v>
      </c>
      <c r="F193" t="s">
        <v>114</v>
      </c>
      <c r="G193">
        <v>2025</v>
      </c>
      <c r="H193">
        <v>1228544.25</v>
      </c>
      <c r="I193">
        <v>921762.320313</v>
      </c>
      <c r="J193">
        <v>306782.242188</v>
      </c>
      <c r="K193">
        <v>1817383.875</v>
      </c>
    </row>
    <row r="194" spans="1:11" ht="15" x14ac:dyDescent="0.25">
      <c r="A194" s="45" t="str">
        <f t="shared" ref="A194:A257" si="3">CONCATENATE(C194,E194,G194)</f>
        <v>B2 referenceSweden2030</v>
      </c>
      <c r="B194">
        <v>5</v>
      </c>
      <c r="C194" t="s">
        <v>0</v>
      </c>
      <c r="D194" t="s">
        <v>158</v>
      </c>
      <c r="E194" t="s">
        <v>105</v>
      </c>
      <c r="F194" t="s">
        <v>114</v>
      </c>
      <c r="G194">
        <v>2030</v>
      </c>
      <c r="H194">
        <v>1280227.625</v>
      </c>
      <c r="I194">
        <v>960898.148438</v>
      </c>
      <c r="J194">
        <v>319329.632813</v>
      </c>
      <c r="K194">
        <v>1833748.625</v>
      </c>
    </row>
    <row r="195" spans="1:11" ht="15" x14ac:dyDescent="0.25">
      <c r="A195" s="45" t="str">
        <f t="shared" si="3"/>
        <v>B2 referenceSlovenia2005</v>
      </c>
      <c r="B195">
        <v>5</v>
      </c>
      <c r="C195" t="s">
        <v>0</v>
      </c>
      <c r="D195" t="s">
        <v>159</v>
      </c>
      <c r="E195" t="s">
        <v>103</v>
      </c>
      <c r="F195" t="s">
        <v>111</v>
      </c>
      <c r="G195">
        <v>2005</v>
      </c>
      <c r="H195">
        <v>143063.53125</v>
      </c>
      <c r="I195">
        <v>111907.49096700001</v>
      </c>
      <c r="J195">
        <v>31156.040405</v>
      </c>
      <c r="K195">
        <v>87921.882813000004</v>
      </c>
    </row>
    <row r="196" spans="1:11" ht="15" x14ac:dyDescent="0.25">
      <c r="A196" s="45" t="str">
        <f t="shared" si="3"/>
        <v>B2 referenceSlovenia2010</v>
      </c>
      <c r="B196">
        <v>5</v>
      </c>
      <c r="C196" t="s">
        <v>0</v>
      </c>
      <c r="D196" t="s">
        <v>159</v>
      </c>
      <c r="E196" t="s">
        <v>103</v>
      </c>
      <c r="F196" t="s">
        <v>111</v>
      </c>
      <c r="G196">
        <v>2010</v>
      </c>
      <c r="H196">
        <v>148456.296875</v>
      </c>
      <c r="I196">
        <v>116212.259521</v>
      </c>
      <c r="J196">
        <v>32244.046752999999</v>
      </c>
      <c r="K196">
        <v>89348.46875</v>
      </c>
    </row>
    <row r="197" spans="1:11" ht="15" x14ac:dyDescent="0.25">
      <c r="A197" s="45" t="str">
        <f t="shared" si="3"/>
        <v>B2 referenceSlovenia2015</v>
      </c>
      <c r="B197">
        <v>5</v>
      </c>
      <c r="C197" t="s">
        <v>0</v>
      </c>
      <c r="D197" t="s">
        <v>159</v>
      </c>
      <c r="E197" t="s">
        <v>103</v>
      </c>
      <c r="F197" t="s">
        <v>111</v>
      </c>
      <c r="G197">
        <v>2015</v>
      </c>
      <c r="H197">
        <v>153202.71875</v>
      </c>
      <c r="I197">
        <v>120043.236328</v>
      </c>
      <c r="J197">
        <v>33159.478272</v>
      </c>
      <c r="K197">
        <v>90434.148438000004</v>
      </c>
    </row>
    <row r="198" spans="1:11" ht="15" x14ac:dyDescent="0.25">
      <c r="A198" s="45" t="str">
        <f t="shared" si="3"/>
        <v>B2 referenceSlovenia2020</v>
      </c>
      <c r="B198">
        <v>5</v>
      </c>
      <c r="C198" t="s">
        <v>0</v>
      </c>
      <c r="D198" t="s">
        <v>159</v>
      </c>
      <c r="E198" t="s">
        <v>103</v>
      </c>
      <c r="F198" t="s">
        <v>111</v>
      </c>
      <c r="G198">
        <v>2020</v>
      </c>
      <c r="H198">
        <v>158065.171875</v>
      </c>
      <c r="I198">
        <v>123867.95190499999</v>
      </c>
      <c r="J198">
        <v>34197.228516000003</v>
      </c>
      <c r="K198">
        <v>91745.085938000004</v>
      </c>
    </row>
    <row r="199" spans="1:11" ht="15" x14ac:dyDescent="0.25">
      <c r="A199" s="45" t="str">
        <f t="shared" si="3"/>
        <v>B2 referenceSlovenia2025</v>
      </c>
      <c r="B199">
        <v>5</v>
      </c>
      <c r="C199" t="s">
        <v>0</v>
      </c>
      <c r="D199" t="s">
        <v>159</v>
      </c>
      <c r="E199" t="s">
        <v>103</v>
      </c>
      <c r="F199" t="s">
        <v>111</v>
      </c>
      <c r="G199">
        <v>2025</v>
      </c>
      <c r="H199">
        <v>162013.203125</v>
      </c>
      <c r="I199">
        <v>126982.41211</v>
      </c>
      <c r="J199">
        <v>35030.800048999998</v>
      </c>
      <c r="K199">
        <v>93434.710938000004</v>
      </c>
    </row>
    <row r="200" spans="1:11" ht="15" x14ac:dyDescent="0.25">
      <c r="A200" s="45" t="str">
        <f t="shared" si="3"/>
        <v>B2 referenceSlovenia2030</v>
      </c>
      <c r="B200">
        <v>5</v>
      </c>
      <c r="C200" t="s">
        <v>0</v>
      </c>
      <c r="D200" t="s">
        <v>159</v>
      </c>
      <c r="E200" t="s">
        <v>103</v>
      </c>
      <c r="F200" t="s">
        <v>111</v>
      </c>
      <c r="G200">
        <v>2030</v>
      </c>
      <c r="H200">
        <v>162955.5</v>
      </c>
      <c r="I200">
        <v>127748.109375</v>
      </c>
      <c r="J200">
        <v>35207.381348000003</v>
      </c>
      <c r="K200">
        <v>95328.78125</v>
      </c>
    </row>
    <row r="201" spans="1:11" ht="15" x14ac:dyDescent="0.25">
      <c r="A201" s="45" t="str">
        <f t="shared" si="3"/>
        <v>B2 referenceSlovakia2005</v>
      </c>
      <c r="B201">
        <v>5</v>
      </c>
      <c r="C201" t="s">
        <v>0</v>
      </c>
      <c r="D201" t="s">
        <v>160</v>
      </c>
      <c r="E201" t="s">
        <v>102</v>
      </c>
      <c r="F201" t="s">
        <v>113</v>
      </c>
      <c r="G201">
        <v>2005</v>
      </c>
      <c r="H201">
        <v>156743.0625</v>
      </c>
      <c r="I201">
        <v>127355.60254000001</v>
      </c>
      <c r="J201">
        <v>29387.444579999999</v>
      </c>
      <c r="K201">
        <v>159588.6875</v>
      </c>
    </row>
    <row r="202" spans="1:11" ht="15" x14ac:dyDescent="0.25">
      <c r="A202" s="45" t="str">
        <f t="shared" si="3"/>
        <v>B2 referenceSlovakia2010</v>
      </c>
      <c r="B202">
        <v>5</v>
      </c>
      <c r="C202" t="s">
        <v>0</v>
      </c>
      <c r="D202" t="s">
        <v>160</v>
      </c>
      <c r="E202" t="s">
        <v>102</v>
      </c>
      <c r="F202" t="s">
        <v>113</v>
      </c>
      <c r="G202">
        <v>2010</v>
      </c>
      <c r="H202">
        <v>157664.875</v>
      </c>
      <c r="I202">
        <v>128350.99951199999</v>
      </c>
      <c r="J202">
        <v>29313.860840000001</v>
      </c>
      <c r="K202">
        <v>161871.75</v>
      </c>
    </row>
    <row r="203" spans="1:11" ht="15" x14ac:dyDescent="0.25">
      <c r="A203" s="45" t="str">
        <f t="shared" si="3"/>
        <v>B2 referenceSlovakia2015</v>
      </c>
      <c r="B203">
        <v>5</v>
      </c>
      <c r="C203" t="s">
        <v>0</v>
      </c>
      <c r="D203" t="s">
        <v>160</v>
      </c>
      <c r="E203" t="s">
        <v>102</v>
      </c>
      <c r="F203" t="s">
        <v>113</v>
      </c>
      <c r="G203">
        <v>2015</v>
      </c>
      <c r="H203">
        <v>157687.328125</v>
      </c>
      <c r="I203">
        <v>128640.158203</v>
      </c>
      <c r="J203">
        <v>29047.177734000001</v>
      </c>
      <c r="K203">
        <v>162689.953125</v>
      </c>
    </row>
    <row r="204" spans="1:11" ht="15" x14ac:dyDescent="0.25">
      <c r="A204" s="45" t="str">
        <f t="shared" si="3"/>
        <v>B2 referenceSlovakia2020</v>
      </c>
      <c r="B204">
        <v>5</v>
      </c>
      <c r="C204" t="s">
        <v>0</v>
      </c>
      <c r="D204" t="s">
        <v>160</v>
      </c>
      <c r="E204" t="s">
        <v>102</v>
      </c>
      <c r="F204" t="s">
        <v>113</v>
      </c>
      <c r="G204">
        <v>2020</v>
      </c>
      <c r="H204">
        <v>157087.3125</v>
      </c>
      <c r="I204">
        <v>128130.43359499999</v>
      </c>
      <c r="J204">
        <v>28956.890868999999</v>
      </c>
      <c r="K204">
        <v>162518.171875</v>
      </c>
    </row>
    <row r="205" spans="1:11" ht="15" x14ac:dyDescent="0.25">
      <c r="A205" s="45" t="str">
        <f t="shared" si="3"/>
        <v>B2 referenceSlovakia2025</v>
      </c>
      <c r="B205">
        <v>5</v>
      </c>
      <c r="C205" t="s">
        <v>0</v>
      </c>
      <c r="D205" t="s">
        <v>160</v>
      </c>
      <c r="E205" t="s">
        <v>102</v>
      </c>
      <c r="F205" t="s">
        <v>113</v>
      </c>
      <c r="G205">
        <v>2025</v>
      </c>
      <c r="H205">
        <v>157582.5</v>
      </c>
      <c r="I205">
        <v>128560.320312</v>
      </c>
      <c r="J205">
        <v>29022.177735000001</v>
      </c>
      <c r="K205">
        <v>163197.96875</v>
      </c>
    </row>
    <row r="206" spans="1:11" ht="15" x14ac:dyDescent="0.25">
      <c r="A206" s="45" t="str">
        <f t="shared" si="3"/>
        <v>B2 referenceSlovakia2030</v>
      </c>
      <c r="B206">
        <v>5</v>
      </c>
      <c r="C206" t="s">
        <v>0</v>
      </c>
      <c r="D206" t="s">
        <v>160</v>
      </c>
      <c r="E206" t="s">
        <v>102</v>
      </c>
      <c r="F206" t="s">
        <v>113</v>
      </c>
      <c r="G206">
        <v>2030</v>
      </c>
      <c r="H206">
        <v>156526.0625</v>
      </c>
      <c r="I206">
        <v>127522.135742</v>
      </c>
      <c r="J206">
        <v>29003.939452999999</v>
      </c>
      <c r="K206">
        <v>163186.765625</v>
      </c>
    </row>
    <row r="207" spans="1:11" ht="15" x14ac:dyDescent="0.25">
      <c r="A207" s="45" t="str">
        <f t="shared" si="3"/>
        <v>B2 referenceTurkey2005</v>
      </c>
      <c r="B207">
        <v>5</v>
      </c>
      <c r="C207" t="s">
        <v>0</v>
      </c>
      <c r="D207" t="s">
        <v>161</v>
      </c>
      <c r="E207" t="s">
        <v>108</v>
      </c>
      <c r="F207" t="s">
        <v>111</v>
      </c>
      <c r="G207">
        <v>2005</v>
      </c>
      <c r="H207">
        <v>506678.90625</v>
      </c>
      <c r="I207">
        <v>357151.99121100002</v>
      </c>
      <c r="J207">
        <v>149526.93798799999</v>
      </c>
      <c r="K207">
        <v>1029153.0625</v>
      </c>
    </row>
    <row r="208" spans="1:11" ht="15" x14ac:dyDescent="0.25">
      <c r="A208" s="45" t="str">
        <f t="shared" si="3"/>
        <v>B2 referenceTurkey2010</v>
      </c>
      <c r="B208">
        <v>5</v>
      </c>
      <c r="C208" t="s">
        <v>0</v>
      </c>
      <c r="D208" t="s">
        <v>161</v>
      </c>
      <c r="E208" t="s">
        <v>108</v>
      </c>
      <c r="F208" t="s">
        <v>111</v>
      </c>
      <c r="G208">
        <v>2010</v>
      </c>
      <c r="H208">
        <v>513845.28125</v>
      </c>
      <c r="I208">
        <v>362128.082031</v>
      </c>
      <c r="J208">
        <v>151717.18017599999</v>
      </c>
      <c r="K208">
        <v>1026836.9375</v>
      </c>
    </row>
    <row r="209" spans="1:11" ht="15" x14ac:dyDescent="0.25">
      <c r="A209" s="45" t="str">
        <f t="shared" si="3"/>
        <v>B2 referenceTurkey2015</v>
      </c>
      <c r="B209">
        <v>5</v>
      </c>
      <c r="C209" t="s">
        <v>0</v>
      </c>
      <c r="D209" t="s">
        <v>161</v>
      </c>
      <c r="E209" t="s">
        <v>108</v>
      </c>
      <c r="F209" t="s">
        <v>111</v>
      </c>
      <c r="G209">
        <v>2015</v>
      </c>
      <c r="H209">
        <v>516378.21875</v>
      </c>
      <c r="I209">
        <v>363831.98437600001</v>
      </c>
      <c r="J209">
        <v>152546.18457000001</v>
      </c>
      <c r="K209">
        <v>1026206.3125</v>
      </c>
    </row>
    <row r="210" spans="1:11" ht="15" x14ac:dyDescent="0.25">
      <c r="A210" s="45" t="str">
        <f t="shared" si="3"/>
        <v>B2 referenceTurkey2020</v>
      </c>
      <c r="B210">
        <v>5</v>
      </c>
      <c r="C210" t="s">
        <v>0</v>
      </c>
      <c r="D210" t="s">
        <v>161</v>
      </c>
      <c r="E210" t="s">
        <v>108</v>
      </c>
      <c r="F210" t="s">
        <v>111</v>
      </c>
      <c r="G210">
        <v>2020</v>
      </c>
      <c r="H210">
        <v>516669.125</v>
      </c>
      <c r="I210">
        <v>363954.69043000002</v>
      </c>
      <c r="J210">
        <v>152714.357422</v>
      </c>
      <c r="K210">
        <v>1024943.9375</v>
      </c>
    </row>
    <row r="211" spans="1:11" ht="15" x14ac:dyDescent="0.25">
      <c r="A211" s="45" t="str">
        <f t="shared" si="3"/>
        <v>B2 referenceTurkey2025</v>
      </c>
      <c r="B211">
        <v>5</v>
      </c>
      <c r="C211" t="s">
        <v>0</v>
      </c>
      <c r="D211" t="s">
        <v>161</v>
      </c>
      <c r="E211" t="s">
        <v>108</v>
      </c>
      <c r="F211" t="s">
        <v>111</v>
      </c>
      <c r="G211">
        <v>2025</v>
      </c>
      <c r="H211">
        <v>513694.3125</v>
      </c>
      <c r="I211">
        <v>361779.83203200001</v>
      </c>
      <c r="J211">
        <v>151914.476563</v>
      </c>
      <c r="K211">
        <v>1024100.0625</v>
      </c>
    </row>
    <row r="212" spans="1:11" ht="15" x14ac:dyDescent="0.25">
      <c r="A212" s="45" t="str">
        <f t="shared" si="3"/>
        <v>B2 referenceTurkey2030</v>
      </c>
      <c r="B212">
        <v>5</v>
      </c>
      <c r="C212" t="s">
        <v>0</v>
      </c>
      <c r="D212" t="s">
        <v>161</v>
      </c>
      <c r="E212" t="s">
        <v>108</v>
      </c>
      <c r="F212" t="s">
        <v>111</v>
      </c>
      <c r="G212">
        <v>2030</v>
      </c>
      <c r="H212">
        <v>510949.53125</v>
      </c>
      <c r="I212">
        <v>359781.91992199997</v>
      </c>
      <c r="J212">
        <v>151167.76611299999</v>
      </c>
      <c r="K212">
        <v>1023036.8125</v>
      </c>
    </row>
    <row r="213" spans="1:11" ht="15" x14ac:dyDescent="0.25">
      <c r="A213" s="45" t="str">
        <f t="shared" si="3"/>
        <v>B2 referenceUkraine2005</v>
      </c>
      <c r="B213">
        <v>5</v>
      </c>
      <c r="C213" t="s">
        <v>0</v>
      </c>
      <c r="D213" t="s">
        <v>162</v>
      </c>
      <c r="E213" t="s">
        <v>109</v>
      </c>
      <c r="F213" t="s">
        <v>112</v>
      </c>
      <c r="G213">
        <v>2005</v>
      </c>
      <c r="H213">
        <v>566251.625</v>
      </c>
      <c r="I213">
        <v>446387.20507899998</v>
      </c>
      <c r="J213">
        <v>119864.344727</v>
      </c>
      <c r="K213">
        <v>623855</v>
      </c>
    </row>
    <row r="214" spans="1:11" ht="15" x14ac:dyDescent="0.25">
      <c r="A214" s="45" t="str">
        <f t="shared" si="3"/>
        <v>B2 referenceUkraine2010</v>
      </c>
      <c r="B214">
        <v>5</v>
      </c>
      <c r="C214" t="s">
        <v>0</v>
      </c>
      <c r="D214" t="s">
        <v>162</v>
      </c>
      <c r="E214" t="s">
        <v>109</v>
      </c>
      <c r="F214" t="s">
        <v>112</v>
      </c>
      <c r="G214">
        <v>2010</v>
      </c>
      <c r="H214">
        <v>576787.0625</v>
      </c>
      <c r="I214">
        <v>455104.277344</v>
      </c>
      <c r="J214">
        <v>121682.806641</v>
      </c>
      <c r="K214">
        <v>625155.5625</v>
      </c>
    </row>
    <row r="215" spans="1:11" ht="15" x14ac:dyDescent="0.25">
      <c r="A215" s="45" t="str">
        <f t="shared" si="3"/>
        <v>B2 referenceUkraine2015</v>
      </c>
      <c r="B215">
        <v>5</v>
      </c>
      <c r="C215" t="s">
        <v>0</v>
      </c>
      <c r="D215" t="s">
        <v>162</v>
      </c>
      <c r="E215" t="s">
        <v>109</v>
      </c>
      <c r="F215" t="s">
        <v>112</v>
      </c>
      <c r="G215">
        <v>2015</v>
      </c>
      <c r="H215">
        <v>582024.375</v>
      </c>
      <c r="I215">
        <v>459749.800781</v>
      </c>
      <c r="J215">
        <v>122274.520508</v>
      </c>
      <c r="K215">
        <v>621721.625</v>
      </c>
    </row>
    <row r="216" spans="1:11" ht="15" x14ac:dyDescent="0.25">
      <c r="A216" s="45" t="str">
        <f t="shared" si="3"/>
        <v>B2 referenceUkraine2020</v>
      </c>
      <c r="B216">
        <v>5</v>
      </c>
      <c r="C216" t="s">
        <v>0</v>
      </c>
      <c r="D216" t="s">
        <v>162</v>
      </c>
      <c r="E216" t="s">
        <v>109</v>
      </c>
      <c r="F216" t="s">
        <v>112</v>
      </c>
      <c r="G216">
        <v>2020</v>
      </c>
      <c r="H216">
        <v>587525.125</v>
      </c>
      <c r="I216">
        <v>464592.863281</v>
      </c>
      <c r="J216">
        <v>122932.24707100001</v>
      </c>
      <c r="K216">
        <v>619539.6875</v>
      </c>
    </row>
    <row r="217" spans="1:11" ht="15" x14ac:dyDescent="0.25">
      <c r="A217" s="45" t="str">
        <f t="shared" si="3"/>
        <v>B2 referenceUkraine2025</v>
      </c>
      <c r="B217">
        <v>5</v>
      </c>
      <c r="C217" t="s">
        <v>0</v>
      </c>
      <c r="D217" t="s">
        <v>162</v>
      </c>
      <c r="E217" t="s">
        <v>109</v>
      </c>
      <c r="F217" t="s">
        <v>112</v>
      </c>
      <c r="G217">
        <v>2025</v>
      </c>
      <c r="H217">
        <v>591224</v>
      </c>
      <c r="I217">
        <v>468168.691406</v>
      </c>
      <c r="J217">
        <v>123055.353028</v>
      </c>
      <c r="K217">
        <v>617199.625</v>
      </c>
    </row>
    <row r="218" spans="1:11" ht="15" x14ac:dyDescent="0.25">
      <c r="A218" s="45" t="str">
        <f t="shared" si="3"/>
        <v>B2 referenceUkraine2030</v>
      </c>
      <c r="B218">
        <v>5</v>
      </c>
      <c r="C218" t="s">
        <v>0</v>
      </c>
      <c r="D218" t="s">
        <v>162</v>
      </c>
      <c r="E218" t="s">
        <v>109</v>
      </c>
      <c r="F218" t="s">
        <v>112</v>
      </c>
      <c r="G218">
        <v>2030</v>
      </c>
      <c r="H218">
        <v>595813.5</v>
      </c>
      <c r="I218">
        <v>472214.117188</v>
      </c>
      <c r="J218">
        <v>123599.408691</v>
      </c>
      <c r="K218">
        <v>615622.0625</v>
      </c>
    </row>
    <row r="219" spans="1:11" ht="15" x14ac:dyDescent="0.25">
      <c r="A219" s="45" t="str">
        <f t="shared" si="3"/>
        <v>B2 referenceUnited Kingdom2005</v>
      </c>
      <c r="B219">
        <v>5</v>
      </c>
      <c r="C219" t="s">
        <v>0</v>
      </c>
      <c r="D219" t="s">
        <v>163</v>
      </c>
      <c r="E219" t="s">
        <v>110</v>
      </c>
      <c r="F219" t="s">
        <v>113</v>
      </c>
      <c r="G219">
        <v>2005</v>
      </c>
      <c r="H219">
        <v>147555.921875</v>
      </c>
      <c r="I219">
        <v>115948.5625</v>
      </c>
      <c r="J219">
        <v>31607.355468999998</v>
      </c>
      <c r="K219">
        <v>195162.90625</v>
      </c>
    </row>
    <row r="220" spans="1:11" ht="15" x14ac:dyDescent="0.25">
      <c r="A220" s="45" t="str">
        <f t="shared" si="3"/>
        <v>B2 referenceUnited Kingdom2010</v>
      </c>
      <c r="B220">
        <v>5</v>
      </c>
      <c r="C220" t="s">
        <v>0</v>
      </c>
      <c r="D220" t="s">
        <v>163</v>
      </c>
      <c r="E220" t="s">
        <v>110</v>
      </c>
      <c r="F220" t="s">
        <v>113</v>
      </c>
      <c r="G220">
        <v>2010</v>
      </c>
      <c r="H220">
        <v>155831.09375</v>
      </c>
      <c r="I220">
        <v>122537.514648</v>
      </c>
      <c r="J220">
        <v>33293.552490000002</v>
      </c>
      <c r="K220">
        <v>196235.4375</v>
      </c>
    </row>
    <row r="221" spans="1:11" ht="15" x14ac:dyDescent="0.25">
      <c r="A221" s="45" t="str">
        <f t="shared" si="3"/>
        <v>B2 referenceUnited Kingdom2015</v>
      </c>
      <c r="B221">
        <v>5</v>
      </c>
      <c r="C221" t="s">
        <v>0</v>
      </c>
      <c r="D221" t="s">
        <v>163</v>
      </c>
      <c r="E221" t="s">
        <v>110</v>
      </c>
      <c r="F221" t="s">
        <v>113</v>
      </c>
      <c r="G221">
        <v>2015</v>
      </c>
      <c r="H221">
        <v>166027.53125</v>
      </c>
      <c r="I221">
        <v>130619.31543</v>
      </c>
      <c r="J221">
        <v>35408.227783000002</v>
      </c>
      <c r="K221">
        <v>197566.421875</v>
      </c>
    </row>
    <row r="222" spans="1:11" ht="15" x14ac:dyDescent="0.25">
      <c r="A222" s="45" t="str">
        <f t="shared" si="3"/>
        <v>B2 referenceUnited Kingdom2020</v>
      </c>
      <c r="B222">
        <v>5</v>
      </c>
      <c r="C222" t="s">
        <v>0</v>
      </c>
      <c r="D222" t="s">
        <v>163</v>
      </c>
      <c r="E222" t="s">
        <v>110</v>
      </c>
      <c r="F222" t="s">
        <v>113</v>
      </c>
      <c r="G222">
        <v>2020</v>
      </c>
      <c r="H222">
        <v>174489.015625</v>
      </c>
      <c r="I222">
        <v>137329.724609</v>
      </c>
      <c r="J222">
        <v>37159.300537000003</v>
      </c>
      <c r="K222">
        <v>198058.96875</v>
      </c>
    </row>
    <row r="223" spans="1:11" ht="15" x14ac:dyDescent="0.25">
      <c r="A223" s="45" t="str">
        <f t="shared" si="3"/>
        <v>B2 referenceUnited Kingdom2025</v>
      </c>
      <c r="B223">
        <v>5</v>
      </c>
      <c r="C223" t="s">
        <v>0</v>
      </c>
      <c r="D223" t="s">
        <v>163</v>
      </c>
      <c r="E223" t="s">
        <v>110</v>
      </c>
      <c r="F223" t="s">
        <v>113</v>
      </c>
      <c r="G223">
        <v>2025</v>
      </c>
      <c r="H223">
        <v>183045.75</v>
      </c>
      <c r="I223">
        <v>144200.84472699999</v>
      </c>
      <c r="J223">
        <v>38844.862061</v>
      </c>
      <c r="K223">
        <v>199391.375</v>
      </c>
    </row>
    <row r="224" spans="1:11" ht="15" x14ac:dyDescent="0.25">
      <c r="A224" s="45" t="str">
        <f t="shared" si="3"/>
        <v>B2 referenceUnited Kingdom2030</v>
      </c>
      <c r="B224">
        <v>5</v>
      </c>
      <c r="C224" t="s">
        <v>0</v>
      </c>
      <c r="D224" t="s">
        <v>163</v>
      </c>
      <c r="E224" t="s">
        <v>110</v>
      </c>
      <c r="F224" t="s">
        <v>113</v>
      </c>
      <c r="G224">
        <v>2030</v>
      </c>
      <c r="H224">
        <v>191344.046875</v>
      </c>
      <c r="I224">
        <v>150792.72949200001</v>
      </c>
      <c r="J224">
        <v>40551.304931999999</v>
      </c>
      <c r="K224">
        <v>200686.671875</v>
      </c>
    </row>
    <row r="225" spans="1:11" ht="15" x14ac:dyDescent="0.25">
      <c r="A225" s="45" t="str">
        <f t="shared" si="3"/>
        <v>B2 carbonAlbania2005</v>
      </c>
      <c r="B225">
        <v>6</v>
      </c>
      <c r="C225" t="s">
        <v>1</v>
      </c>
      <c r="D225" t="s">
        <v>126</v>
      </c>
      <c r="E225" t="s">
        <v>71</v>
      </c>
      <c r="F225" t="s">
        <v>111</v>
      </c>
      <c r="G225">
        <v>2005</v>
      </c>
      <c r="H225">
        <v>26918.929688</v>
      </c>
      <c r="I225">
        <v>21064.320922999999</v>
      </c>
      <c r="J225">
        <v>5854.6109619999997</v>
      </c>
      <c r="K225">
        <v>29489.664063</v>
      </c>
    </row>
    <row r="226" spans="1:11" ht="15" x14ac:dyDescent="0.25">
      <c r="A226" s="45" t="str">
        <f t="shared" si="3"/>
        <v>B2 carbonAlbania2010</v>
      </c>
      <c r="B226">
        <v>6</v>
      </c>
      <c r="C226" t="s">
        <v>1</v>
      </c>
      <c r="D226" t="s">
        <v>126</v>
      </c>
      <c r="E226" t="s">
        <v>71</v>
      </c>
      <c r="F226" t="s">
        <v>111</v>
      </c>
      <c r="G226">
        <v>2010</v>
      </c>
      <c r="H226">
        <v>28136.9375</v>
      </c>
      <c r="I226">
        <v>22044.361207000002</v>
      </c>
      <c r="J226">
        <v>6092.5782769999996</v>
      </c>
      <c r="K226">
        <v>29846.185547000001</v>
      </c>
    </row>
    <row r="227" spans="1:11" ht="15" x14ac:dyDescent="0.25">
      <c r="A227" s="45" t="str">
        <f t="shared" si="3"/>
        <v>B2 carbonAlbania2015</v>
      </c>
      <c r="B227">
        <v>6</v>
      </c>
      <c r="C227" t="s">
        <v>1</v>
      </c>
      <c r="D227" t="s">
        <v>126</v>
      </c>
      <c r="E227" t="s">
        <v>71</v>
      </c>
      <c r="F227" t="s">
        <v>111</v>
      </c>
      <c r="G227">
        <v>2015</v>
      </c>
      <c r="H227">
        <v>29111.080077999999</v>
      </c>
      <c r="I227">
        <v>22855.153381</v>
      </c>
      <c r="J227">
        <v>6255.9284969999999</v>
      </c>
      <c r="K227">
        <v>29978.511718999998</v>
      </c>
    </row>
    <row r="228" spans="1:11" ht="15" x14ac:dyDescent="0.25">
      <c r="A228" s="45" t="str">
        <f t="shared" si="3"/>
        <v>B2 carbonAlbania2020</v>
      </c>
      <c r="B228">
        <v>6</v>
      </c>
      <c r="C228" t="s">
        <v>1</v>
      </c>
      <c r="D228" t="s">
        <v>126</v>
      </c>
      <c r="E228" t="s">
        <v>71</v>
      </c>
      <c r="F228" t="s">
        <v>111</v>
      </c>
      <c r="G228">
        <v>2020</v>
      </c>
      <c r="H228">
        <v>29888.246093999998</v>
      </c>
      <c r="I228">
        <v>23527.776978000002</v>
      </c>
      <c r="J228">
        <v>6360.4679260000003</v>
      </c>
      <c r="K228">
        <v>29963.837890999999</v>
      </c>
    </row>
    <row r="229" spans="1:11" ht="15" x14ac:dyDescent="0.25">
      <c r="A229" s="45" t="str">
        <f t="shared" si="3"/>
        <v>B2 carbonAlbania2025</v>
      </c>
      <c r="B229">
        <v>6</v>
      </c>
      <c r="C229" t="s">
        <v>1</v>
      </c>
      <c r="D229" t="s">
        <v>126</v>
      </c>
      <c r="E229" t="s">
        <v>71</v>
      </c>
      <c r="F229" t="s">
        <v>111</v>
      </c>
      <c r="G229">
        <v>2025</v>
      </c>
      <c r="H229">
        <v>30626.130859000001</v>
      </c>
      <c r="I229">
        <v>24206.656555000001</v>
      </c>
      <c r="J229">
        <v>6419.473755</v>
      </c>
      <c r="K229">
        <v>29915.804688</v>
      </c>
    </row>
    <row r="230" spans="1:11" ht="15" x14ac:dyDescent="0.25">
      <c r="A230" s="45" t="str">
        <f t="shared" si="3"/>
        <v>B2 carbonAlbania2030</v>
      </c>
      <c r="B230">
        <v>6</v>
      </c>
      <c r="C230" t="s">
        <v>1</v>
      </c>
      <c r="D230" t="s">
        <v>126</v>
      </c>
      <c r="E230" t="s">
        <v>71</v>
      </c>
      <c r="F230" t="s">
        <v>111</v>
      </c>
      <c r="G230">
        <v>2030</v>
      </c>
      <c r="H230">
        <v>31163.974609000001</v>
      </c>
      <c r="I230">
        <v>24755.568543000001</v>
      </c>
      <c r="J230">
        <v>6408.4088750000001</v>
      </c>
      <c r="K230">
        <v>29773.867188</v>
      </c>
    </row>
    <row r="231" spans="1:11" ht="15" x14ac:dyDescent="0.25">
      <c r="A231" s="45" t="str">
        <f t="shared" si="3"/>
        <v>B2 carbonAustria2005</v>
      </c>
      <c r="B231">
        <v>6</v>
      </c>
      <c r="C231" t="s">
        <v>1</v>
      </c>
      <c r="D231" t="s">
        <v>127</v>
      </c>
      <c r="E231" t="s">
        <v>72</v>
      </c>
      <c r="F231" t="s">
        <v>112</v>
      </c>
      <c r="G231">
        <v>2005</v>
      </c>
      <c r="H231">
        <v>412394.625</v>
      </c>
      <c r="I231">
        <v>318634.11328200001</v>
      </c>
      <c r="J231">
        <v>93760.564452999999</v>
      </c>
      <c r="K231">
        <v>455235.125</v>
      </c>
    </row>
    <row r="232" spans="1:11" ht="15" x14ac:dyDescent="0.25">
      <c r="A232" s="45" t="str">
        <f t="shared" si="3"/>
        <v>B2 carbonAustria2010</v>
      </c>
      <c r="B232">
        <v>6</v>
      </c>
      <c r="C232" t="s">
        <v>1</v>
      </c>
      <c r="D232" t="s">
        <v>127</v>
      </c>
      <c r="E232" t="s">
        <v>72</v>
      </c>
      <c r="F232" t="s">
        <v>112</v>
      </c>
      <c r="G232">
        <v>2010</v>
      </c>
      <c r="H232">
        <v>414247</v>
      </c>
      <c r="I232">
        <v>319356.77539099997</v>
      </c>
      <c r="J232">
        <v>94890.269532000006</v>
      </c>
      <c r="K232">
        <v>462292.84375</v>
      </c>
    </row>
    <row r="233" spans="1:11" ht="15" x14ac:dyDescent="0.25">
      <c r="A233" s="45" t="str">
        <f t="shared" si="3"/>
        <v>B2 carbonAustria2015</v>
      </c>
      <c r="B233">
        <v>6</v>
      </c>
      <c r="C233" t="s">
        <v>1</v>
      </c>
      <c r="D233" t="s">
        <v>127</v>
      </c>
      <c r="E233" t="s">
        <v>72</v>
      </c>
      <c r="F233" t="s">
        <v>112</v>
      </c>
      <c r="G233">
        <v>2015</v>
      </c>
      <c r="H233">
        <v>426728.5625</v>
      </c>
      <c r="I233">
        <v>328732.27929699997</v>
      </c>
      <c r="J233">
        <v>97996.316407000006</v>
      </c>
      <c r="K233">
        <v>465925.53125</v>
      </c>
    </row>
    <row r="234" spans="1:11" ht="15" x14ac:dyDescent="0.25">
      <c r="A234" s="45" t="str">
        <f t="shared" si="3"/>
        <v>B2 carbonAustria2020</v>
      </c>
      <c r="B234">
        <v>6</v>
      </c>
      <c r="C234" t="s">
        <v>1</v>
      </c>
      <c r="D234" t="s">
        <v>127</v>
      </c>
      <c r="E234" t="s">
        <v>72</v>
      </c>
      <c r="F234" t="s">
        <v>112</v>
      </c>
      <c r="G234">
        <v>2020</v>
      </c>
      <c r="H234">
        <v>447268.9375</v>
      </c>
      <c r="I234">
        <v>343960.964844</v>
      </c>
      <c r="J234">
        <v>103307.9375</v>
      </c>
      <c r="K234">
        <v>468630.46875</v>
      </c>
    </row>
    <row r="235" spans="1:11" ht="15" x14ac:dyDescent="0.25">
      <c r="A235" s="45" t="str">
        <f t="shared" si="3"/>
        <v>B2 carbonAustria2025</v>
      </c>
      <c r="B235">
        <v>6</v>
      </c>
      <c r="C235" t="s">
        <v>1</v>
      </c>
      <c r="D235" t="s">
        <v>127</v>
      </c>
      <c r="E235" t="s">
        <v>72</v>
      </c>
      <c r="F235" t="s">
        <v>112</v>
      </c>
      <c r="G235">
        <v>2025</v>
      </c>
      <c r="H235">
        <v>472598.75</v>
      </c>
      <c r="I235">
        <v>363260.570313</v>
      </c>
      <c r="J235">
        <v>109338.209961</v>
      </c>
      <c r="K235">
        <v>473304.96875</v>
      </c>
    </row>
    <row r="236" spans="1:11" ht="15" x14ac:dyDescent="0.25">
      <c r="A236" s="45" t="str">
        <f t="shared" si="3"/>
        <v>B2 carbonAustria2030</v>
      </c>
      <c r="B236">
        <v>6</v>
      </c>
      <c r="C236" t="s">
        <v>1</v>
      </c>
      <c r="D236" t="s">
        <v>127</v>
      </c>
      <c r="E236" t="s">
        <v>72</v>
      </c>
      <c r="F236" t="s">
        <v>112</v>
      </c>
      <c r="G236">
        <v>2030</v>
      </c>
      <c r="H236">
        <v>495580.78125</v>
      </c>
      <c r="I236">
        <v>380401.41601599997</v>
      </c>
      <c r="J236">
        <v>115179.314453</v>
      </c>
      <c r="K236">
        <v>478559.4375</v>
      </c>
    </row>
    <row r="237" spans="1:11" ht="15" x14ac:dyDescent="0.25">
      <c r="A237" s="45" t="str">
        <f t="shared" si="3"/>
        <v>B2 carbonBosnia and Herzegovina2010</v>
      </c>
      <c r="B237">
        <v>6</v>
      </c>
      <c r="C237" t="s">
        <v>1</v>
      </c>
      <c r="D237" t="s">
        <v>128</v>
      </c>
      <c r="E237" t="s">
        <v>75</v>
      </c>
      <c r="F237" t="s">
        <v>111</v>
      </c>
      <c r="G237">
        <v>2010</v>
      </c>
      <c r="H237">
        <v>97168.210938000004</v>
      </c>
      <c r="I237">
        <v>67577.524659000002</v>
      </c>
      <c r="J237">
        <v>29590.683472000001</v>
      </c>
      <c r="K237">
        <v>103930.421875</v>
      </c>
    </row>
    <row r="238" spans="1:11" ht="15" x14ac:dyDescent="0.25">
      <c r="A238" s="45" t="str">
        <f t="shared" si="3"/>
        <v>B2 carbonBosnia and Herzegovina2015</v>
      </c>
      <c r="B238">
        <v>6</v>
      </c>
      <c r="C238" t="s">
        <v>1</v>
      </c>
      <c r="D238" t="s">
        <v>128</v>
      </c>
      <c r="E238" t="s">
        <v>75</v>
      </c>
      <c r="F238" t="s">
        <v>111</v>
      </c>
      <c r="G238">
        <v>2015</v>
      </c>
      <c r="H238">
        <v>96816.5</v>
      </c>
      <c r="I238">
        <v>67332.926514000006</v>
      </c>
      <c r="J238">
        <v>29483.579468</v>
      </c>
      <c r="K238">
        <v>103930.421875</v>
      </c>
    </row>
    <row r="239" spans="1:11" ht="15" x14ac:dyDescent="0.25">
      <c r="A239" s="45" t="str">
        <f t="shared" si="3"/>
        <v>B2 carbonBosnia and Herzegovina2020</v>
      </c>
      <c r="B239">
        <v>6</v>
      </c>
      <c r="C239" t="s">
        <v>1</v>
      </c>
      <c r="D239" t="s">
        <v>128</v>
      </c>
      <c r="E239" t="s">
        <v>75</v>
      </c>
      <c r="F239" t="s">
        <v>111</v>
      </c>
      <c r="G239">
        <v>2020</v>
      </c>
      <c r="H239">
        <v>96979.835938000004</v>
      </c>
      <c r="I239">
        <v>67446.519287000003</v>
      </c>
      <c r="J239">
        <v>29533.319579999999</v>
      </c>
      <c r="K239">
        <v>103812.609375</v>
      </c>
    </row>
    <row r="240" spans="1:11" ht="15" x14ac:dyDescent="0.25">
      <c r="A240" s="45" t="str">
        <f t="shared" si="3"/>
        <v>B2 carbonBosnia and Herzegovina2025</v>
      </c>
      <c r="B240">
        <v>6</v>
      </c>
      <c r="C240" t="s">
        <v>1</v>
      </c>
      <c r="D240" t="s">
        <v>128</v>
      </c>
      <c r="E240" t="s">
        <v>75</v>
      </c>
      <c r="F240" t="s">
        <v>111</v>
      </c>
      <c r="G240">
        <v>2025</v>
      </c>
      <c r="H240">
        <v>97018.710938000004</v>
      </c>
      <c r="I240">
        <v>67473.553467000005</v>
      </c>
      <c r="J240">
        <v>29545.157959</v>
      </c>
      <c r="K240">
        <v>103758.882813</v>
      </c>
    </row>
    <row r="241" spans="1:11" ht="15" x14ac:dyDescent="0.25">
      <c r="A241" s="45" t="str">
        <f t="shared" si="3"/>
        <v>B2 carbonBosnia and Herzegovina2030</v>
      </c>
      <c r="B241">
        <v>6</v>
      </c>
      <c r="C241" t="s">
        <v>1</v>
      </c>
      <c r="D241" t="s">
        <v>128</v>
      </c>
      <c r="E241" t="s">
        <v>75</v>
      </c>
      <c r="F241" t="s">
        <v>111</v>
      </c>
      <c r="G241">
        <v>2030</v>
      </c>
      <c r="H241">
        <v>97021.0625</v>
      </c>
      <c r="I241">
        <v>67475.189209000004</v>
      </c>
      <c r="J241">
        <v>29545.874511999999</v>
      </c>
      <c r="K241">
        <v>103727.304688</v>
      </c>
    </row>
    <row r="242" spans="1:11" ht="15" x14ac:dyDescent="0.25">
      <c r="A242" s="45" t="str">
        <f t="shared" si="3"/>
        <v>B2 carbonBelgium2005</v>
      </c>
      <c r="B242">
        <v>6</v>
      </c>
      <c r="C242" t="s">
        <v>1</v>
      </c>
      <c r="D242" t="s">
        <v>129</v>
      </c>
      <c r="E242" t="s">
        <v>74</v>
      </c>
      <c r="F242" t="s">
        <v>112</v>
      </c>
      <c r="G242">
        <v>2005</v>
      </c>
      <c r="H242">
        <v>64190.335937999997</v>
      </c>
      <c r="I242">
        <v>51983.020263999999</v>
      </c>
      <c r="J242">
        <v>12207.314453000001</v>
      </c>
      <c r="K242">
        <v>77876.078125</v>
      </c>
    </row>
    <row r="243" spans="1:11" ht="15" x14ac:dyDescent="0.25">
      <c r="A243" s="45" t="str">
        <f t="shared" si="3"/>
        <v>B2 carbonBelgium2010</v>
      </c>
      <c r="B243">
        <v>6</v>
      </c>
      <c r="C243" t="s">
        <v>1</v>
      </c>
      <c r="D243" t="s">
        <v>129</v>
      </c>
      <c r="E243" t="s">
        <v>74</v>
      </c>
      <c r="F243" t="s">
        <v>112</v>
      </c>
      <c r="G243">
        <v>2010</v>
      </c>
      <c r="H243">
        <v>64347.722655999998</v>
      </c>
      <c r="I243">
        <v>51980.177978</v>
      </c>
      <c r="J243">
        <v>12367.544311</v>
      </c>
      <c r="K243">
        <v>77886.867188000004</v>
      </c>
    </row>
    <row r="244" spans="1:11" ht="15" x14ac:dyDescent="0.25">
      <c r="A244" s="45" t="str">
        <f t="shared" si="3"/>
        <v>B2 carbonBelgium2015</v>
      </c>
      <c r="B244">
        <v>6</v>
      </c>
      <c r="C244" t="s">
        <v>1</v>
      </c>
      <c r="D244" t="s">
        <v>129</v>
      </c>
      <c r="E244" t="s">
        <v>74</v>
      </c>
      <c r="F244" t="s">
        <v>112</v>
      </c>
      <c r="G244">
        <v>2015</v>
      </c>
      <c r="H244">
        <v>65021.90625</v>
      </c>
      <c r="I244">
        <v>52462.813965000001</v>
      </c>
      <c r="J244">
        <v>12559.099120999999</v>
      </c>
      <c r="K244">
        <v>77465.101563000004</v>
      </c>
    </row>
    <row r="245" spans="1:11" ht="15" x14ac:dyDescent="0.25">
      <c r="A245" s="45" t="str">
        <f t="shared" si="3"/>
        <v>B2 carbonBelgium2020</v>
      </c>
      <c r="B245">
        <v>6</v>
      </c>
      <c r="C245" t="s">
        <v>1</v>
      </c>
      <c r="D245" t="s">
        <v>129</v>
      </c>
      <c r="E245" t="s">
        <v>74</v>
      </c>
      <c r="F245" t="s">
        <v>112</v>
      </c>
      <c r="G245">
        <v>2020</v>
      </c>
      <c r="H245">
        <v>66409.304688000004</v>
      </c>
      <c r="I245">
        <v>53532.063233000001</v>
      </c>
      <c r="J245">
        <v>12877.251342</v>
      </c>
      <c r="K245">
        <v>77365.210938000004</v>
      </c>
    </row>
    <row r="246" spans="1:11" ht="15" x14ac:dyDescent="0.25">
      <c r="A246" s="45" t="str">
        <f t="shared" si="3"/>
        <v>B2 carbonBelgium2025</v>
      </c>
      <c r="B246">
        <v>6</v>
      </c>
      <c r="C246" t="s">
        <v>1</v>
      </c>
      <c r="D246" t="s">
        <v>129</v>
      </c>
      <c r="E246" t="s">
        <v>74</v>
      </c>
      <c r="F246" t="s">
        <v>112</v>
      </c>
      <c r="G246">
        <v>2025</v>
      </c>
      <c r="H246">
        <v>67600.679688000004</v>
      </c>
      <c r="I246">
        <v>54416.026612000001</v>
      </c>
      <c r="J246">
        <v>13184.654296999999</v>
      </c>
      <c r="K246">
        <v>77502.34375</v>
      </c>
    </row>
    <row r="247" spans="1:11" ht="15" x14ac:dyDescent="0.25">
      <c r="A247" s="45" t="str">
        <f t="shared" si="3"/>
        <v>B2 carbonBelgium2030</v>
      </c>
      <c r="B247">
        <v>6</v>
      </c>
      <c r="C247" t="s">
        <v>1</v>
      </c>
      <c r="D247" t="s">
        <v>129</v>
      </c>
      <c r="E247" t="s">
        <v>74</v>
      </c>
      <c r="F247" t="s">
        <v>112</v>
      </c>
      <c r="G247">
        <v>2030</v>
      </c>
      <c r="H247">
        <v>69237.242188000004</v>
      </c>
      <c r="I247">
        <v>55617.168944999998</v>
      </c>
      <c r="J247">
        <v>13620.065186</v>
      </c>
      <c r="K247">
        <v>77769.960938000004</v>
      </c>
    </row>
    <row r="248" spans="1:11" ht="15" x14ac:dyDescent="0.25">
      <c r="A248" s="45" t="str">
        <f t="shared" si="3"/>
        <v>B2 carbonBulgaria2005</v>
      </c>
      <c r="B248">
        <v>6</v>
      </c>
      <c r="C248" t="s">
        <v>1</v>
      </c>
      <c r="D248" t="s">
        <v>130</v>
      </c>
      <c r="E248" t="s">
        <v>76</v>
      </c>
      <c r="F248" t="s">
        <v>111</v>
      </c>
      <c r="G248">
        <v>2005</v>
      </c>
      <c r="H248">
        <v>164604.453125</v>
      </c>
      <c r="I248">
        <v>130027.243164</v>
      </c>
      <c r="J248">
        <v>34577.175293</v>
      </c>
      <c r="K248">
        <v>324782.09375</v>
      </c>
    </row>
    <row r="249" spans="1:11" ht="15" x14ac:dyDescent="0.25">
      <c r="A249" s="45" t="str">
        <f t="shared" si="3"/>
        <v>B2 carbonBulgaria2010</v>
      </c>
      <c r="B249">
        <v>6</v>
      </c>
      <c r="C249" t="s">
        <v>1</v>
      </c>
      <c r="D249" t="s">
        <v>130</v>
      </c>
      <c r="E249" t="s">
        <v>76</v>
      </c>
      <c r="F249" t="s">
        <v>111</v>
      </c>
      <c r="G249">
        <v>2010</v>
      </c>
      <c r="H249">
        <v>169049.046875</v>
      </c>
      <c r="I249">
        <v>133362.22558699999</v>
      </c>
      <c r="J249">
        <v>35686.811034999999</v>
      </c>
      <c r="K249">
        <v>325162.59375</v>
      </c>
    </row>
    <row r="250" spans="1:11" ht="15" x14ac:dyDescent="0.25">
      <c r="A250" s="45" t="str">
        <f t="shared" si="3"/>
        <v>B2 carbonBulgaria2015</v>
      </c>
      <c r="B250">
        <v>6</v>
      </c>
      <c r="C250" t="s">
        <v>1</v>
      </c>
      <c r="D250" t="s">
        <v>130</v>
      </c>
      <c r="E250" t="s">
        <v>76</v>
      </c>
      <c r="F250" t="s">
        <v>111</v>
      </c>
      <c r="G250">
        <v>2015</v>
      </c>
      <c r="H250">
        <v>180391.6875</v>
      </c>
      <c r="I250">
        <v>142307.925781</v>
      </c>
      <c r="J250">
        <v>38083.761719000002</v>
      </c>
      <c r="K250">
        <v>326846.5</v>
      </c>
    </row>
    <row r="251" spans="1:11" ht="15" x14ac:dyDescent="0.25">
      <c r="A251" s="45" t="str">
        <f t="shared" si="3"/>
        <v>B2 carbonBulgaria2020</v>
      </c>
      <c r="B251">
        <v>6</v>
      </c>
      <c r="C251" t="s">
        <v>1</v>
      </c>
      <c r="D251" t="s">
        <v>130</v>
      </c>
      <c r="E251" t="s">
        <v>76</v>
      </c>
      <c r="F251" t="s">
        <v>111</v>
      </c>
      <c r="G251">
        <v>2020</v>
      </c>
      <c r="H251">
        <v>195413.515625</v>
      </c>
      <c r="I251">
        <v>154149.828125</v>
      </c>
      <c r="J251">
        <v>41263.642577999999</v>
      </c>
      <c r="K251">
        <v>329308.75</v>
      </c>
    </row>
    <row r="252" spans="1:11" ht="15" x14ac:dyDescent="0.25">
      <c r="A252" s="45" t="str">
        <f t="shared" si="3"/>
        <v>B2 carbonBulgaria2025</v>
      </c>
      <c r="B252">
        <v>6</v>
      </c>
      <c r="C252" t="s">
        <v>1</v>
      </c>
      <c r="D252" t="s">
        <v>130</v>
      </c>
      <c r="E252" t="s">
        <v>76</v>
      </c>
      <c r="F252" t="s">
        <v>111</v>
      </c>
      <c r="G252">
        <v>2025</v>
      </c>
      <c r="H252">
        <v>211401.5625</v>
      </c>
      <c r="I252">
        <v>166629.64746099999</v>
      </c>
      <c r="J252">
        <v>44771.939453999999</v>
      </c>
      <c r="K252">
        <v>332641.09375</v>
      </c>
    </row>
    <row r="253" spans="1:11" ht="15" x14ac:dyDescent="0.25">
      <c r="A253" s="45" t="str">
        <f t="shared" si="3"/>
        <v>B2 carbonBulgaria2030</v>
      </c>
      <c r="B253">
        <v>6</v>
      </c>
      <c r="C253" t="s">
        <v>1</v>
      </c>
      <c r="D253" t="s">
        <v>130</v>
      </c>
      <c r="E253" t="s">
        <v>76</v>
      </c>
      <c r="F253" t="s">
        <v>111</v>
      </c>
      <c r="G253">
        <v>2030</v>
      </c>
      <c r="H253">
        <v>226389.09375</v>
      </c>
      <c r="I253">
        <v>178283.43652399999</v>
      </c>
      <c r="J253">
        <v>48105.655762000002</v>
      </c>
      <c r="K253">
        <v>335729.3125</v>
      </c>
    </row>
    <row r="254" spans="1:11" ht="15" x14ac:dyDescent="0.25">
      <c r="A254" s="45" t="str">
        <f t="shared" si="3"/>
        <v>B2 carbonBelarus2005</v>
      </c>
      <c r="B254">
        <v>6</v>
      </c>
      <c r="C254" t="s">
        <v>1</v>
      </c>
      <c r="D254" t="s">
        <v>131</v>
      </c>
      <c r="E254" t="s">
        <v>73</v>
      </c>
      <c r="F254" t="s">
        <v>113</v>
      </c>
      <c r="G254">
        <v>2005</v>
      </c>
      <c r="H254">
        <v>481847.125</v>
      </c>
      <c r="I254">
        <v>379444.63867199997</v>
      </c>
      <c r="J254">
        <v>102402.492188</v>
      </c>
      <c r="K254">
        <v>650558.5</v>
      </c>
    </row>
    <row r="255" spans="1:11" ht="15" x14ac:dyDescent="0.25">
      <c r="A255" s="45" t="str">
        <f t="shared" si="3"/>
        <v>B2 carbonBelarus2010</v>
      </c>
      <c r="B255">
        <v>6</v>
      </c>
      <c r="C255" t="s">
        <v>1</v>
      </c>
      <c r="D255" t="s">
        <v>131</v>
      </c>
      <c r="E255" t="s">
        <v>73</v>
      </c>
      <c r="F255" t="s">
        <v>113</v>
      </c>
      <c r="G255">
        <v>2010</v>
      </c>
      <c r="H255">
        <v>517074</v>
      </c>
      <c r="I255">
        <v>405775.33007899998</v>
      </c>
      <c r="J255">
        <v>111298.601563</v>
      </c>
      <c r="K255">
        <v>653291.5</v>
      </c>
    </row>
    <row r="256" spans="1:11" ht="15" x14ac:dyDescent="0.25">
      <c r="A256" s="45" t="str">
        <f t="shared" si="3"/>
        <v>B2 carbonBelarus2015</v>
      </c>
      <c r="B256">
        <v>6</v>
      </c>
      <c r="C256" t="s">
        <v>1</v>
      </c>
      <c r="D256" t="s">
        <v>131</v>
      </c>
      <c r="E256" t="s">
        <v>73</v>
      </c>
      <c r="F256" t="s">
        <v>113</v>
      </c>
      <c r="G256">
        <v>2015</v>
      </c>
      <c r="H256">
        <v>562938.8125</v>
      </c>
      <c r="I256">
        <v>440801.36523400003</v>
      </c>
      <c r="J256">
        <v>122137.259766</v>
      </c>
      <c r="K256">
        <v>658847.75</v>
      </c>
    </row>
    <row r="257" spans="1:11" ht="15" x14ac:dyDescent="0.25">
      <c r="A257" s="45" t="str">
        <f t="shared" si="3"/>
        <v>B2 carbonBelarus2020</v>
      </c>
      <c r="B257">
        <v>6</v>
      </c>
      <c r="C257" t="s">
        <v>1</v>
      </c>
      <c r="D257" t="s">
        <v>131</v>
      </c>
      <c r="E257" t="s">
        <v>73</v>
      </c>
      <c r="F257" t="s">
        <v>113</v>
      </c>
      <c r="G257">
        <v>2020</v>
      </c>
      <c r="H257">
        <v>608141.25</v>
      </c>
      <c r="I257">
        <v>474840.261719</v>
      </c>
      <c r="J257">
        <v>133300.86035199999</v>
      </c>
      <c r="K257">
        <v>664850.6875</v>
      </c>
    </row>
    <row r="258" spans="1:11" ht="15" x14ac:dyDescent="0.25">
      <c r="A258" s="45" t="str">
        <f t="shared" ref="A258:A321" si="4">CONCATENATE(C258,E258,G258)</f>
        <v>B2 carbonBelarus2025</v>
      </c>
      <c r="B258">
        <v>6</v>
      </c>
      <c r="C258" t="s">
        <v>1</v>
      </c>
      <c r="D258" t="s">
        <v>131</v>
      </c>
      <c r="E258" t="s">
        <v>73</v>
      </c>
      <c r="F258" t="s">
        <v>113</v>
      </c>
      <c r="G258">
        <v>2025</v>
      </c>
      <c r="H258">
        <v>651958.8125</v>
      </c>
      <c r="I258">
        <v>508178.27929699997</v>
      </c>
      <c r="J258">
        <v>143780.222656</v>
      </c>
      <c r="K258">
        <v>673943.125</v>
      </c>
    </row>
    <row r="259" spans="1:11" ht="15" x14ac:dyDescent="0.25">
      <c r="A259" s="45" t="str">
        <f t="shared" si="4"/>
        <v>B2 carbonBelarus2030</v>
      </c>
      <c r="B259">
        <v>6</v>
      </c>
      <c r="C259" t="s">
        <v>1</v>
      </c>
      <c r="D259" t="s">
        <v>131</v>
      </c>
      <c r="E259" t="s">
        <v>73</v>
      </c>
      <c r="F259" t="s">
        <v>113</v>
      </c>
      <c r="G259">
        <v>2030</v>
      </c>
      <c r="H259">
        <v>682277.0625</v>
      </c>
      <c r="I259">
        <v>530704.69726599997</v>
      </c>
      <c r="J259">
        <v>151572.27050799999</v>
      </c>
      <c r="K259">
        <v>684506.625</v>
      </c>
    </row>
    <row r="260" spans="1:11" ht="15" x14ac:dyDescent="0.25">
      <c r="A260" s="45" t="str">
        <f t="shared" si="4"/>
        <v>B2 carbonSwitzerland2005</v>
      </c>
      <c r="B260">
        <v>6</v>
      </c>
      <c r="C260" t="s">
        <v>1</v>
      </c>
      <c r="D260" t="s">
        <v>132</v>
      </c>
      <c r="E260" t="s">
        <v>106</v>
      </c>
      <c r="F260" t="s">
        <v>112</v>
      </c>
      <c r="G260">
        <v>2005</v>
      </c>
      <c r="H260">
        <v>161323.484375</v>
      </c>
      <c r="I260">
        <v>130501.036133</v>
      </c>
      <c r="J260">
        <v>30822.461426000002</v>
      </c>
      <c r="K260">
        <v>149103.21875</v>
      </c>
    </row>
    <row r="261" spans="1:11" ht="15" x14ac:dyDescent="0.25">
      <c r="A261" s="45" t="str">
        <f t="shared" si="4"/>
        <v>B2 carbonSwitzerland2010</v>
      </c>
      <c r="B261">
        <v>6</v>
      </c>
      <c r="C261" t="s">
        <v>1</v>
      </c>
      <c r="D261" t="s">
        <v>132</v>
      </c>
      <c r="E261" t="s">
        <v>106</v>
      </c>
      <c r="F261" t="s">
        <v>112</v>
      </c>
      <c r="G261">
        <v>2010</v>
      </c>
      <c r="H261">
        <v>171398.0625</v>
      </c>
      <c r="I261">
        <v>138908.15527399999</v>
      </c>
      <c r="J261">
        <v>32489.890381000001</v>
      </c>
      <c r="K261">
        <v>151025.109375</v>
      </c>
    </row>
    <row r="262" spans="1:11" ht="15" x14ac:dyDescent="0.25">
      <c r="A262" s="45" t="str">
        <f t="shared" si="4"/>
        <v>B2 carbonSwitzerland2015</v>
      </c>
      <c r="B262">
        <v>6</v>
      </c>
      <c r="C262" t="s">
        <v>1</v>
      </c>
      <c r="D262" t="s">
        <v>132</v>
      </c>
      <c r="E262" t="s">
        <v>106</v>
      </c>
      <c r="F262" t="s">
        <v>112</v>
      </c>
      <c r="G262">
        <v>2015</v>
      </c>
      <c r="H262">
        <v>184980.640625</v>
      </c>
      <c r="I262">
        <v>150164.42089899999</v>
      </c>
      <c r="J262">
        <v>34816.202391999999</v>
      </c>
      <c r="K262">
        <v>153231.765625</v>
      </c>
    </row>
    <row r="263" spans="1:11" ht="15" x14ac:dyDescent="0.25">
      <c r="A263" s="45" t="str">
        <f t="shared" si="4"/>
        <v>B2 carbonSwitzerland2020</v>
      </c>
      <c r="B263">
        <v>6</v>
      </c>
      <c r="C263" t="s">
        <v>1</v>
      </c>
      <c r="D263" t="s">
        <v>132</v>
      </c>
      <c r="E263" t="s">
        <v>106</v>
      </c>
      <c r="F263" t="s">
        <v>112</v>
      </c>
      <c r="G263">
        <v>2020</v>
      </c>
      <c r="H263">
        <v>199228.53125</v>
      </c>
      <c r="I263">
        <v>161791.773438</v>
      </c>
      <c r="J263">
        <v>37436.772461</v>
      </c>
      <c r="K263">
        <v>155671.359375</v>
      </c>
    </row>
    <row r="264" spans="1:11" ht="15" x14ac:dyDescent="0.25">
      <c r="A264" s="45" t="str">
        <f t="shared" si="4"/>
        <v>B2 carbonSwitzerland2025</v>
      </c>
      <c r="B264">
        <v>6</v>
      </c>
      <c r="C264" t="s">
        <v>1</v>
      </c>
      <c r="D264" t="s">
        <v>132</v>
      </c>
      <c r="E264" t="s">
        <v>106</v>
      </c>
      <c r="F264" t="s">
        <v>112</v>
      </c>
      <c r="G264">
        <v>2025</v>
      </c>
      <c r="H264">
        <v>212947.515625</v>
      </c>
      <c r="I264">
        <v>172850.56347600001</v>
      </c>
      <c r="J264">
        <v>40096.944091999998</v>
      </c>
      <c r="K264">
        <v>158274.65625</v>
      </c>
    </row>
    <row r="265" spans="1:11" ht="15" x14ac:dyDescent="0.25">
      <c r="A265" s="45" t="str">
        <f t="shared" si="4"/>
        <v>B2 carbonSwitzerland2030</v>
      </c>
      <c r="B265">
        <v>6</v>
      </c>
      <c r="C265" t="s">
        <v>1</v>
      </c>
      <c r="D265" t="s">
        <v>132</v>
      </c>
      <c r="E265" t="s">
        <v>106</v>
      </c>
      <c r="F265" t="s">
        <v>112</v>
      </c>
      <c r="G265">
        <v>2030</v>
      </c>
      <c r="H265">
        <v>225981.21875</v>
      </c>
      <c r="I265">
        <v>183202.103516</v>
      </c>
      <c r="J265">
        <v>42779.145020000004</v>
      </c>
      <c r="K265">
        <v>160822.6875</v>
      </c>
    </row>
    <row r="266" spans="1:11" ht="15" x14ac:dyDescent="0.25">
      <c r="A266" s="45" t="str">
        <f t="shared" si="4"/>
        <v>B2 carbonCyprus2010</v>
      </c>
      <c r="B266">
        <v>6</v>
      </c>
      <c r="C266" t="s">
        <v>1</v>
      </c>
      <c r="D266" t="s">
        <v>133</v>
      </c>
      <c r="E266" t="s">
        <v>78</v>
      </c>
      <c r="F266" t="s">
        <v>111</v>
      </c>
      <c r="G266">
        <v>2010</v>
      </c>
      <c r="H266">
        <v>1126.7977289999999</v>
      </c>
      <c r="I266">
        <v>893.55059800000004</v>
      </c>
      <c r="J266">
        <v>233.24713600000001</v>
      </c>
      <c r="K266">
        <v>2343.4260250000002</v>
      </c>
    </row>
    <row r="267" spans="1:11" ht="15" x14ac:dyDescent="0.25">
      <c r="A267" s="45" t="str">
        <f t="shared" si="4"/>
        <v>B2 carbonCyprus2015</v>
      </c>
      <c r="B267">
        <v>6</v>
      </c>
      <c r="C267" t="s">
        <v>1</v>
      </c>
      <c r="D267" t="s">
        <v>133</v>
      </c>
      <c r="E267" t="s">
        <v>78</v>
      </c>
      <c r="F267" t="s">
        <v>111</v>
      </c>
      <c r="G267">
        <v>2015</v>
      </c>
      <c r="H267">
        <v>1159.0695800000001</v>
      </c>
      <c r="I267">
        <v>919.14218100000005</v>
      </c>
      <c r="J267">
        <v>239.92740800000001</v>
      </c>
      <c r="K267">
        <v>2343.4260250000002</v>
      </c>
    </row>
    <row r="268" spans="1:11" ht="15" x14ac:dyDescent="0.25">
      <c r="A268" s="45" t="str">
        <f t="shared" si="4"/>
        <v>B2 carbonCyprus2020</v>
      </c>
      <c r="B268">
        <v>6</v>
      </c>
      <c r="C268" t="s">
        <v>1</v>
      </c>
      <c r="D268" t="s">
        <v>133</v>
      </c>
      <c r="E268" t="s">
        <v>78</v>
      </c>
      <c r="F268" t="s">
        <v>111</v>
      </c>
      <c r="G268">
        <v>2020</v>
      </c>
      <c r="H268">
        <v>1181.7143550000001</v>
      </c>
      <c r="I268">
        <v>937.09953299999995</v>
      </c>
      <c r="J268">
        <v>244.614893</v>
      </c>
      <c r="K268">
        <v>2347.0642090000001</v>
      </c>
    </row>
    <row r="269" spans="1:11" ht="15" x14ac:dyDescent="0.25">
      <c r="A269" s="45" t="str">
        <f t="shared" si="4"/>
        <v>B2 carbonCyprus2025</v>
      </c>
      <c r="B269">
        <v>6</v>
      </c>
      <c r="C269" t="s">
        <v>1</v>
      </c>
      <c r="D269" t="s">
        <v>133</v>
      </c>
      <c r="E269" t="s">
        <v>78</v>
      </c>
      <c r="F269" t="s">
        <v>111</v>
      </c>
      <c r="G269">
        <v>2025</v>
      </c>
      <c r="H269">
        <v>1197.6525879999999</v>
      </c>
      <c r="I269">
        <v>949.73845600000004</v>
      </c>
      <c r="J269">
        <v>247.91408000000001</v>
      </c>
      <c r="K269">
        <v>2350.952393</v>
      </c>
    </row>
    <row r="270" spans="1:11" ht="15" x14ac:dyDescent="0.25">
      <c r="A270" s="45" t="str">
        <f t="shared" si="4"/>
        <v>B2 carbonCyprus2030</v>
      </c>
      <c r="B270">
        <v>6</v>
      </c>
      <c r="C270" t="s">
        <v>1</v>
      </c>
      <c r="D270" t="s">
        <v>133</v>
      </c>
      <c r="E270" t="s">
        <v>78</v>
      </c>
      <c r="F270" t="s">
        <v>111</v>
      </c>
      <c r="G270">
        <v>2030</v>
      </c>
      <c r="H270">
        <v>1209.5323490000001</v>
      </c>
      <c r="I270">
        <v>959.15912600000001</v>
      </c>
      <c r="J270">
        <v>250.37320099999999</v>
      </c>
      <c r="K270">
        <v>2354.3217770000001</v>
      </c>
    </row>
    <row r="271" spans="1:11" ht="15" x14ac:dyDescent="0.25">
      <c r="A271" s="45" t="str">
        <f t="shared" si="4"/>
        <v>B2 carbonCzech Republic2005</v>
      </c>
      <c r="B271">
        <v>6</v>
      </c>
      <c r="C271" t="s">
        <v>1</v>
      </c>
      <c r="D271" t="s">
        <v>134</v>
      </c>
      <c r="E271" t="s">
        <v>79</v>
      </c>
      <c r="F271" t="s">
        <v>113</v>
      </c>
      <c r="G271">
        <v>2005</v>
      </c>
      <c r="H271">
        <v>296953.46875</v>
      </c>
      <c r="I271">
        <v>238104.96386700001</v>
      </c>
      <c r="J271">
        <v>58848.525391000003</v>
      </c>
      <c r="K271">
        <v>327966.25</v>
      </c>
    </row>
    <row r="272" spans="1:11" ht="15" x14ac:dyDescent="0.25">
      <c r="A272" s="45" t="str">
        <f t="shared" si="4"/>
        <v>B2 carbonCzech Republic2010</v>
      </c>
      <c r="B272">
        <v>6</v>
      </c>
      <c r="C272" t="s">
        <v>1</v>
      </c>
      <c r="D272" t="s">
        <v>134</v>
      </c>
      <c r="E272" t="s">
        <v>79</v>
      </c>
      <c r="F272" t="s">
        <v>113</v>
      </c>
      <c r="G272">
        <v>2010</v>
      </c>
      <c r="H272">
        <v>297560.90625</v>
      </c>
      <c r="I272">
        <v>238705.46777300001</v>
      </c>
      <c r="J272">
        <v>58855.481933000003</v>
      </c>
      <c r="K272">
        <v>327780.625</v>
      </c>
    </row>
    <row r="273" spans="1:11" ht="15" x14ac:dyDescent="0.25">
      <c r="A273" s="45" t="str">
        <f t="shared" si="4"/>
        <v>B2 carbonCzech Republic2015</v>
      </c>
      <c r="B273">
        <v>6</v>
      </c>
      <c r="C273" t="s">
        <v>1</v>
      </c>
      <c r="D273" t="s">
        <v>134</v>
      </c>
      <c r="E273" t="s">
        <v>79</v>
      </c>
      <c r="F273" t="s">
        <v>113</v>
      </c>
      <c r="G273">
        <v>2015</v>
      </c>
      <c r="H273">
        <v>297817.96875</v>
      </c>
      <c r="I273">
        <v>238853.54199200001</v>
      </c>
      <c r="J273">
        <v>58964.395997</v>
      </c>
      <c r="K273">
        <v>327979.09375</v>
      </c>
    </row>
    <row r="274" spans="1:11" ht="15" x14ac:dyDescent="0.25">
      <c r="A274" s="45" t="str">
        <f t="shared" si="4"/>
        <v>B2 carbonCzech Republic2020</v>
      </c>
      <c r="B274">
        <v>6</v>
      </c>
      <c r="C274" t="s">
        <v>1</v>
      </c>
      <c r="D274" t="s">
        <v>134</v>
      </c>
      <c r="E274" t="s">
        <v>79</v>
      </c>
      <c r="F274" t="s">
        <v>113</v>
      </c>
      <c r="G274">
        <v>2020</v>
      </c>
      <c r="H274">
        <v>299921.40625</v>
      </c>
      <c r="I274">
        <v>240704.976563</v>
      </c>
      <c r="J274">
        <v>59216.392577999999</v>
      </c>
      <c r="K274">
        <v>328464.46875</v>
      </c>
    </row>
    <row r="275" spans="1:11" ht="15" x14ac:dyDescent="0.25">
      <c r="A275" s="45" t="str">
        <f t="shared" si="4"/>
        <v>B2 carbonCzech Republic2025</v>
      </c>
      <c r="B275">
        <v>6</v>
      </c>
      <c r="C275" t="s">
        <v>1</v>
      </c>
      <c r="D275" t="s">
        <v>134</v>
      </c>
      <c r="E275" t="s">
        <v>79</v>
      </c>
      <c r="F275" t="s">
        <v>113</v>
      </c>
      <c r="G275">
        <v>2025</v>
      </c>
      <c r="H275">
        <v>302130.5</v>
      </c>
      <c r="I275">
        <v>242512.44238299999</v>
      </c>
      <c r="J275">
        <v>59618.070312999997</v>
      </c>
      <c r="K275">
        <v>328399.125</v>
      </c>
    </row>
    <row r="276" spans="1:11" ht="15" x14ac:dyDescent="0.25">
      <c r="A276" s="45" t="str">
        <f t="shared" si="4"/>
        <v>B2 carbonCzech Republic2030</v>
      </c>
      <c r="B276">
        <v>6</v>
      </c>
      <c r="C276" t="s">
        <v>1</v>
      </c>
      <c r="D276" t="s">
        <v>134</v>
      </c>
      <c r="E276" t="s">
        <v>79</v>
      </c>
      <c r="F276" t="s">
        <v>113</v>
      </c>
      <c r="G276">
        <v>2030</v>
      </c>
      <c r="H276">
        <v>307942.40625</v>
      </c>
      <c r="I276">
        <v>246951.33496099999</v>
      </c>
      <c r="J276">
        <v>60991.082031999998</v>
      </c>
      <c r="K276">
        <v>327776.75</v>
      </c>
    </row>
    <row r="277" spans="1:11" ht="15" x14ac:dyDescent="0.25">
      <c r="A277" s="45" t="str">
        <f t="shared" si="4"/>
        <v>B2 carbonGermany2005</v>
      </c>
      <c r="B277">
        <v>6</v>
      </c>
      <c r="C277" t="s">
        <v>1</v>
      </c>
      <c r="D277" t="s">
        <v>135</v>
      </c>
      <c r="E277" t="s">
        <v>84</v>
      </c>
      <c r="F277" t="s">
        <v>112</v>
      </c>
      <c r="G277">
        <v>2005</v>
      </c>
      <c r="H277">
        <v>1299986.25</v>
      </c>
      <c r="I277">
        <v>1042640.945313</v>
      </c>
      <c r="J277">
        <v>257345.267578</v>
      </c>
      <c r="K277">
        <v>1327233.75</v>
      </c>
    </row>
    <row r="278" spans="1:11" ht="15" x14ac:dyDescent="0.25">
      <c r="A278" s="45" t="str">
        <f t="shared" si="4"/>
        <v>B2 carbonGermany2010</v>
      </c>
      <c r="B278">
        <v>6</v>
      </c>
      <c r="C278" t="s">
        <v>1</v>
      </c>
      <c r="D278" t="s">
        <v>135</v>
      </c>
      <c r="E278" t="s">
        <v>84</v>
      </c>
      <c r="F278" t="s">
        <v>112</v>
      </c>
      <c r="G278">
        <v>2010</v>
      </c>
      <c r="H278">
        <v>1336270.75</v>
      </c>
      <c r="I278">
        <v>1070727.625</v>
      </c>
      <c r="J278">
        <v>265543.140625</v>
      </c>
      <c r="K278">
        <v>1324859.125</v>
      </c>
    </row>
    <row r="279" spans="1:11" ht="15" x14ac:dyDescent="0.25">
      <c r="A279" s="45" t="str">
        <f t="shared" si="4"/>
        <v>B2 carbonGermany2015</v>
      </c>
      <c r="B279">
        <v>6</v>
      </c>
      <c r="C279" t="s">
        <v>1</v>
      </c>
      <c r="D279" t="s">
        <v>135</v>
      </c>
      <c r="E279" t="s">
        <v>84</v>
      </c>
      <c r="F279" t="s">
        <v>112</v>
      </c>
      <c r="G279">
        <v>2015</v>
      </c>
      <c r="H279">
        <v>1387258.75</v>
      </c>
      <c r="I279">
        <v>1111808.1953129999</v>
      </c>
      <c r="J279">
        <v>275450.503906</v>
      </c>
      <c r="K279">
        <v>1325850.875</v>
      </c>
    </row>
    <row r="280" spans="1:11" ht="15" x14ac:dyDescent="0.25">
      <c r="A280" s="45" t="str">
        <f t="shared" si="4"/>
        <v>B2 carbonGermany2020</v>
      </c>
      <c r="B280">
        <v>6</v>
      </c>
      <c r="C280" t="s">
        <v>1</v>
      </c>
      <c r="D280" t="s">
        <v>135</v>
      </c>
      <c r="E280" t="s">
        <v>84</v>
      </c>
      <c r="F280" t="s">
        <v>112</v>
      </c>
      <c r="G280">
        <v>2020</v>
      </c>
      <c r="H280">
        <v>1430920.25</v>
      </c>
      <c r="I280">
        <v>1147141.0078129999</v>
      </c>
      <c r="J280">
        <v>283779.21875</v>
      </c>
      <c r="K280">
        <v>1326403.125</v>
      </c>
    </row>
    <row r="281" spans="1:11" ht="15" x14ac:dyDescent="0.25">
      <c r="A281" s="45" t="str">
        <f t="shared" si="4"/>
        <v>B2 carbonGermany2025</v>
      </c>
      <c r="B281">
        <v>6</v>
      </c>
      <c r="C281" t="s">
        <v>1</v>
      </c>
      <c r="D281" t="s">
        <v>135</v>
      </c>
      <c r="E281" t="s">
        <v>84</v>
      </c>
      <c r="F281" t="s">
        <v>112</v>
      </c>
      <c r="G281">
        <v>2025</v>
      </c>
      <c r="H281">
        <v>1474419.5</v>
      </c>
      <c r="I281">
        <v>1181560.8398440001</v>
      </c>
      <c r="J281">
        <v>292858.69335900003</v>
      </c>
      <c r="K281">
        <v>1331967.875</v>
      </c>
    </row>
    <row r="282" spans="1:11" ht="15" x14ac:dyDescent="0.25">
      <c r="A282" s="45" t="str">
        <f t="shared" si="4"/>
        <v>B2 carbonGermany2030</v>
      </c>
      <c r="B282">
        <v>6</v>
      </c>
      <c r="C282" t="s">
        <v>1</v>
      </c>
      <c r="D282" t="s">
        <v>135</v>
      </c>
      <c r="E282" t="s">
        <v>84</v>
      </c>
      <c r="F282" t="s">
        <v>112</v>
      </c>
      <c r="G282">
        <v>2030</v>
      </c>
      <c r="H282">
        <v>1520263.5</v>
      </c>
      <c r="I282">
        <v>1217691.8320309999</v>
      </c>
      <c r="J282">
        <v>302571.69726599997</v>
      </c>
      <c r="K282">
        <v>1338172.375</v>
      </c>
    </row>
    <row r="283" spans="1:11" ht="15" x14ac:dyDescent="0.25">
      <c r="A283" s="45" t="str">
        <f t="shared" si="4"/>
        <v>B2 carbonDenmark2005</v>
      </c>
      <c r="B283">
        <v>6</v>
      </c>
      <c r="C283" t="s">
        <v>1</v>
      </c>
      <c r="D283" t="s">
        <v>136</v>
      </c>
      <c r="E283" t="s">
        <v>80</v>
      </c>
      <c r="F283" t="s">
        <v>114</v>
      </c>
      <c r="G283">
        <v>2005</v>
      </c>
      <c r="H283">
        <v>41180.210937999997</v>
      </c>
      <c r="I283">
        <v>34047.057373000003</v>
      </c>
      <c r="J283">
        <v>7133.1557009999997</v>
      </c>
      <c r="K283">
        <v>58574.128905999998</v>
      </c>
    </row>
    <row r="284" spans="1:11" ht="15" x14ac:dyDescent="0.25">
      <c r="A284" s="45" t="str">
        <f t="shared" si="4"/>
        <v>B2 carbonDenmark2010</v>
      </c>
      <c r="B284">
        <v>6</v>
      </c>
      <c r="C284" t="s">
        <v>1</v>
      </c>
      <c r="D284" t="s">
        <v>136</v>
      </c>
      <c r="E284" t="s">
        <v>80</v>
      </c>
      <c r="F284" t="s">
        <v>114</v>
      </c>
      <c r="G284">
        <v>2010</v>
      </c>
      <c r="H284">
        <v>45179.886719000002</v>
      </c>
      <c r="I284">
        <v>37342.609620000003</v>
      </c>
      <c r="J284">
        <v>7837.2869870000004</v>
      </c>
      <c r="K284">
        <v>59790.578125</v>
      </c>
    </row>
    <row r="285" spans="1:11" ht="15" x14ac:dyDescent="0.25">
      <c r="A285" s="45" t="str">
        <f t="shared" si="4"/>
        <v>B2 carbonDenmark2015</v>
      </c>
      <c r="B285">
        <v>6</v>
      </c>
      <c r="C285" t="s">
        <v>1</v>
      </c>
      <c r="D285" t="s">
        <v>136</v>
      </c>
      <c r="E285" t="s">
        <v>80</v>
      </c>
      <c r="F285" t="s">
        <v>114</v>
      </c>
      <c r="G285">
        <v>2015</v>
      </c>
      <c r="H285">
        <v>50840.445312999997</v>
      </c>
      <c r="I285">
        <v>41981.771973000003</v>
      </c>
      <c r="J285">
        <v>8858.6699219999991</v>
      </c>
      <c r="K285">
        <v>61134.003905999998</v>
      </c>
    </row>
    <row r="286" spans="1:11" ht="15" x14ac:dyDescent="0.25">
      <c r="A286" s="45" t="str">
        <f t="shared" si="4"/>
        <v>B2 carbonDenmark2020</v>
      </c>
      <c r="B286">
        <v>6</v>
      </c>
      <c r="C286" t="s">
        <v>1</v>
      </c>
      <c r="D286" t="s">
        <v>136</v>
      </c>
      <c r="E286" t="s">
        <v>80</v>
      </c>
      <c r="F286" t="s">
        <v>114</v>
      </c>
      <c r="G286">
        <v>2020</v>
      </c>
      <c r="H286">
        <v>57716.863280999998</v>
      </c>
      <c r="I286">
        <v>47535.515625</v>
      </c>
      <c r="J286">
        <v>10181.348999</v>
      </c>
      <c r="K286">
        <v>62321.628905999998</v>
      </c>
    </row>
    <row r="287" spans="1:11" ht="15" x14ac:dyDescent="0.25">
      <c r="A287" s="45" t="str">
        <f t="shared" si="4"/>
        <v>B2 carbonDenmark2025</v>
      </c>
      <c r="B287">
        <v>6</v>
      </c>
      <c r="C287" t="s">
        <v>1</v>
      </c>
      <c r="D287" t="s">
        <v>136</v>
      </c>
      <c r="E287" t="s">
        <v>80</v>
      </c>
      <c r="F287" t="s">
        <v>114</v>
      </c>
      <c r="G287">
        <v>2025</v>
      </c>
      <c r="H287">
        <v>66338.46875</v>
      </c>
      <c r="I287">
        <v>54614.274415</v>
      </c>
      <c r="J287">
        <v>11724.196655</v>
      </c>
      <c r="K287">
        <v>64318.941405999998</v>
      </c>
    </row>
    <row r="288" spans="1:11" ht="15" x14ac:dyDescent="0.25">
      <c r="A288" s="45" t="str">
        <f t="shared" si="4"/>
        <v>B2 carbonDenmark2030</v>
      </c>
      <c r="B288">
        <v>6</v>
      </c>
      <c r="C288" t="s">
        <v>1</v>
      </c>
      <c r="D288" t="s">
        <v>136</v>
      </c>
      <c r="E288" t="s">
        <v>80</v>
      </c>
      <c r="F288" t="s">
        <v>114</v>
      </c>
      <c r="G288">
        <v>2030</v>
      </c>
      <c r="H288">
        <v>75460.398438000004</v>
      </c>
      <c r="I288">
        <v>62017.312987999998</v>
      </c>
      <c r="J288">
        <v>13443.110350999999</v>
      </c>
      <c r="K288">
        <v>66427.03125</v>
      </c>
    </row>
    <row r="289" spans="1:11" ht="15" x14ac:dyDescent="0.25">
      <c r="A289" s="45" t="str">
        <f t="shared" si="4"/>
        <v>B2 carbonEstonia2005</v>
      </c>
      <c r="B289">
        <v>6</v>
      </c>
      <c r="C289" t="s">
        <v>1</v>
      </c>
      <c r="D289" t="s">
        <v>137</v>
      </c>
      <c r="E289" t="s">
        <v>81</v>
      </c>
      <c r="F289" t="s">
        <v>114</v>
      </c>
      <c r="G289">
        <v>2005</v>
      </c>
      <c r="H289">
        <v>162937.703125</v>
      </c>
      <c r="I289">
        <v>128457.53125099999</v>
      </c>
      <c r="J289">
        <v>34480.171387000002</v>
      </c>
      <c r="K289">
        <v>249722.921875</v>
      </c>
    </row>
    <row r="290" spans="1:11" ht="15" x14ac:dyDescent="0.25">
      <c r="A290" s="45" t="str">
        <f t="shared" si="4"/>
        <v>B2 carbonEstonia2010</v>
      </c>
      <c r="B290">
        <v>6</v>
      </c>
      <c r="C290" t="s">
        <v>1</v>
      </c>
      <c r="D290" t="s">
        <v>137</v>
      </c>
      <c r="E290" t="s">
        <v>81</v>
      </c>
      <c r="F290" t="s">
        <v>114</v>
      </c>
      <c r="G290">
        <v>2010</v>
      </c>
      <c r="H290">
        <v>167595.953125</v>
      </c>
      <c r="I290">
        <v>131526.75683699999</v>
      </c>
      <c r="J290">
        <v>36069.202147999997</v>
      </c>
      <c r="K290">
        <v>249602.546875</v>
      </c>
    </row>
    <row r="291" spans="1:11" ht="15" x14ac:dyDescent="0.25">
      <c r="A291" s="45" t="str">
        <f t="shared" si="4"/>
        <v>B2 carbonEstonia2015</v>
      </c>
      <c r="B291">
        <v>6</v>
      </c>
      <c r="C291" t="s">
        <v>1</v>
      </c>
      <c r="D291" t="s">
        <v>137</v>
      </c>
      <c r="E291" t="s">
        <v>81</v>
      </c>
      <c r="F291" t="s">
        <v>114</v>
      </c>
      <c r="G291">
        <v>2015</v>
      </c>
      <c r="H291">
        <v>170009.6875</v>
      </c>
      <c r="I291">
        <v>133114.56152399999</v>
      </c>
      <c r="J291">
        <v>36895.126708999996</v>
      </c>
      <c r="K291">
        <v>250731.09375</v>
      </c>
    </row>
    <row r="292" spans="1:11" ht="15" x14ac:dyDescent="0.25">
      <c r="A292" s="45" t="str">
        <f t="shared" si="4"/>
        <v>B2 carbonEstonia2020</v>
      </c>
      <c r="B292">
        <v>6</v>
      </c>
      <c r="C292" t="s">
        <v>1</v>
      </c>
      <c r="D292" t="s">
        <v>137</v>
      </c>
      <c r="E292" t="s">
        <v>81</v>
      </c>
      <c r="F292" t="s">
        <v>114</v>
      </c>
      <c r="G292">
        <v>2020</v>
      </c>
      <c r="H292">
        <v>170581.390625</v>
      </c>
      <c r="I292">
        <v>133218.63378900001</v>
      </c>
      <c r="J292">
        <v>37362.760009999998</v>
      </c>
      <c r="K292">
        <v>251874.640625</v>
      </c>
    </row>
    <row r="293" spans="1:11" ht="15" x14ac:dyDescent="0.25">
      <c r="A293" s="45" t="str">
        <f t="shared" si="4"/>
        <v>B2 carbonEstonia2025</v>
      </c>
      <c r="B293">
        <v>6</v>
      </c>
      <c r="C293" t="s">
        <v>1</v>
      </c>
      <c r="D293" t="s">
        <v>137</v>
      </c>
      <c r="E293" t="s">
        <v>81</v>
      </c>
      <c r="F293" t="s">
        <v>114</v>
      </c>
      <c r="G293">
        <v>2025</v>
      </c>
      <c r="H293">
        <v>171004.90625</v>
      </c>
      <c r="I293">
        <v>133341.15332000001</v>
      </c>
      <c r="J293">
        <v>37663.757080000003</v>
      </c>
      <c r="K293">
        <v>252487.328125</v>
      </c>
    </row>
    <row r="294" spans="1:11" ht="15" x14ac:dyDescent="0.25">
      <c r="A294" s="45" t="str">
        <f t="shared" si="4"/>
        <v>B2 carbonEstonia2030</v>
      </c>
      <c r="B294">
        <v>6</v>
      </c>
      <c r="C294" t="s">
        <v>1</v>
      </c>
      <c r="D294" t="s">
        <v>137</v>
      </c>
      <c r="E294" t="s">
        <v>81</v>
      </c>
      <c r="F294" t="s">
        <v>114</v>
      </c>
      <c r="G294">
        <v>2030</v>
      </c>
      <c r="H294">
        <v>172392.65625</v>
      </c>
      <c r="I294">
        <v>134207.54199299999</v>
      </c>
      <c r="J294">
        <v>38185.101806999999</v>
      </c>
      <c r="K294">
        <v>252641.65625</v>
      </c>
    </row>
    <row r="295" spans="1:11" ht="15" x14ac:dyDescent="0.25">
      <c r="A295" s="45" t="str">
        <f t="shared" si="4"/>
        <v>B2 carbonSpain2005</v>
      </c>
      <c r="B295">
        <v>6</v>
      </c>
      <c r="C295" t="s">
        <v>1</v>
      </c>
      <c r="D295" t="s">
        <v>138</v>
      </c>
      <c r="E295" t="s">
        <v>104</v>
      </c>
      <c r="F295" t="s">
        <v>115</v>
      </c>
      <c r="G295">
        <v>2005</v>
      </c>
      <c r="H295">
        <v>380061</v>
      </c>
      <c r="I295">
        <v>267940.50293000002</v>
      </c>
      <c r="J295">
        <v>112120.49267599999</v>
      </c>
      <c r="K295">
        <v>612655.9375</v>
      </c>
    </row>
    <row r="296" spans="1:11" ht="15" x14ac:dyDescent="0.25">
      <c r="A296" s="45" t="str">
        <f t="shared" si="4"/>
        <v>B2 carbonSpain2010</v>
      </c>
      <c r="B296">
        <v>6</v>
      </c>
      <c r="C296" t="s">
        <v>1</v>
      </c>
      <c r="D296" t="s">
        <v>138</v>
      </c>
      <c r="E296" t="s">
        <v>104</v>
      </c>
      <c r="F296" t="s">
        <v>115</v>
      </c>
      <c r="G296">
        <v>2010</v>
      </c>
      <c r="H296">
        <v>410605.59375</v>
      </c>
      <c r="I296">
        <v>289624.37206999998</v>
      </c>
      <c r="J296">
        <v>120981.216309</v>
      </c>
      <c r="K296">
        <v>619473.5625</v>
      </c>
    </row>
    <row r="297" spans="1:11" ht="15" x14ac:dyDescent="0.25">
      <c r="A297" s="45" t="str">
        <f t="shared" si="4"/>
        <v>B2 carbonSpain2015</v>
      </c>
      <c r="B297">
        <v>6</v>
      </c>
      <c r="C297" t="s">
        <v>1</v>
      </c>
      <c r="D297" t="s">
        <v>138</v>
      </c>
      <c r="E297" t="s">
        <v>104</v>
      </c>
      <c r="F297" t="s">
        <v>115</v>
      </c>
      <c r="G297">
        <v>2015</v>
      </c>
      <c r="H297">
        <v>446975.28125</v>
      </c>
      <c r="I297">
        <v>315412.65039099997</v>
      </c>
      <c r="J297">
        <v>131562.61328200001</v>
      </c>
      <c r="K297">
        <v>625571</v>
      </c>
    </row>
    <row r="298" spans="1:11" ht="15" x14ac:dyDescent="0.25">
      <c r="A298" s="45" t="str">
        <f t="shared" si="4"/>
        <v>B2 carbonSpain2020</v>
      </c>
      <c r="B298">
        <v>6</v>
      </c>
      <c r="C298" t="s">
        <v>1</v>
      </c>
      <c r="D298" t="s">
        <v>138</v>
      </c>
      <c r="E298" t="s">
        <v>104</v>
      </c>
      <c r="F298" t="s">
        <v>115</v>
      </c>
      <c r="G298">
        <v>2020</v>
      </c>
      <c r="H298">
        <v>485506.59375</v>
      </c>
      <c r="I298">
        <v>342701.89257800003</v>
      </c>
      <c r="J298">
        <v>142804.730469</v>
      </c>
      <c r="K298">
        <v>631782.25</v>
      </c>
    </row>
    <row r="299" spans="1:11" ht="15" x14ac:dyDescent="0.25">
      <c r="A299" s="45" t="str">
        <f t="shared" si="4"/>
        <v>B2 carbonSpain2025</v>
      </c>
      <c r="B299">
        <v>6</v>
      </c>
      <c r="C299" t="s">
        <v>1</v>
      </c>
      <c r="D299" t="s">
        <v>138</v>
      </c>
      <c r="E299" t="s">
        <v>104</v>
      </c>
      <c r="F299" t="s">
        <v>115</v>
      </c>
      <c r="G299">
        <v>2025</v>
      </c>
      <c r="H299">
        <v>529171.625</v>
      </c>
      <c r="I299">
        <v>373581.335938</v>
      </c>
      <c r="J299">
        <v>155590.308594</v>
      </c>
      <c r="K299">
        <v>639546.875</v>
      </c>
    </row>
    <row r="300" spans="1:11" ht="15" x14ac:dyDescent="0.25">
      <c r="A300" s="45" t="str">
        <f t="shared" si="4"/>
        <v>B2 carbonSpain2030</v>
      </c>
      <c r="B300">
        <v>6</v>
      </c>
      <c r="C300" t="s">
        <v>1</v>
      </c>
      <c r="D300" t="s">
        <v>138</v>
      </c>
      <c r="E300" t="s">
        <v>104</v>
      </c>
      <c r="F300" t="s">
        <v>115</v>
      </c>
      <c r="G300">
        <v>2030</v>
      </c>
      <c r="H300">
        <v>576129.0625</v>
      </c>
      <c r="I300">
        <v>406768.746094</v>
      </c>
      <c r="J300">
        <v>169360.310547</v>
      </c>
      <c r="K300">
        <v>648747.625</v>
      </c>
    </row>
    <row r="301" spans="1:11" ht="15" x14ac:dyDescent="0.25">
      <c r="A301" s="45" t="str">
        <f t="shared" si="4"/>
        <v>B2 carbonFinland2005</v>
      </c>
      <c r="B301">
        <v>6</v>
      </c>
      <c r="C301" t="s">
        <v>1</v>
      </c>
      <c r="D301" t="s">
        <v>139</v>
      </c>
      <c r="E301" t="s">
        <v>82</v>
      </c>
      <c r="F301" t="s">
        <v>114</v>
      </c>
      <c r="G301">
        <v>2005</v>
      </c>
      <c r="H301">
        <v>794321.375</v>
      </c>
      <c r="I301">
        <v>592630.07421899994</v>
      </c>
      <c r="J301">
        <v>201691.242188</v>
      </c>
      <c r="K301">
        <v>1721230.625</v>
      </c>
    </row>
    <row r="302" spans="1:11" ht="15" x14ac:dyDescent="0.25">
      <c r="A302" s="45" t="str">
        <f t="shared" si="4"/>
        <v>B2 carbonFinland2010</v>
      </c>
      <c r="B302">
        <v>6</v>
      </c>
      <c r="C302" t="s">
        <v>1</v>
      </c>
      <c r="D302" t="s">
        <v>139</v>
      </c>
      <c r="E302" t="s">
        <v>82</v>
      </c>
      <c r="F302" t="s">
        <v>114</v>
      </c>
      <c r="G302">
        <v>2010</v>
      </c>
      <c r="H302">
        <v>834073.5</v>
      </c>
      <c r="I302">
        <v>621629.101563</v>
      </c>
      <c r="J302">
        <v>212444.177734</v>
      </c>
      <c r="K302">
        <v>1721230.625</v>
      </c>
    </row>
    <row r="303" spans="1:11" ht="15" x14ac:dyDescent="0.25">
      <c r="A303" s="45" t="str">
        <f t="shared" si="4"/>
        <v>B2 carbonFinland2015</v>
      </c>
      <c r="B303">
        <v>6</v>
      </c>
      <c r="C303" t="s">
        <v>1</v>
      </c>
      <c r="D303" t="s">
        <v>139</v>
      </c>
      <c r="E303" t="s">
        <v>82</v>
      </c>
      <c r="F303" t="s">
        <v>114</v>
      </c>
      <c r="G303">
        <v>2015</v>
      </c>
      <c r="H303">
        <v>873539</v>
      </c>
      <c r="I303">
        <v>650587.882813</v>
      </c>
      <c r="J303">
        <v>222951.005859</v>
      </c>
      <c r="K303">
        <v>1734169.5</v>
      </c>
    </row>
    <row r="304" spans="1:11" ht="15" x14ac:dyDescent="0.25">
      <c r="A304" s="45" t="str">
        <f t="shared" si="4"/>
        <v>B2 carbonFinland2020</v>
      </c>
      <c r="B304">
        <v>6</v>
      </c>
      <c r="C304" t="s">
        <v>1</v>
      </c>
      <c r="D304" t="s">
        <v>139</v>
      </c>
      <c r="E304" t="s">
        <v>82</v>
      </c>
      <c r="F304" t="s">
        <v>114</v>
      </c>
      <c r="G304">
        <v>2020</v>
      </c>
      <c r="H304">
        <v>920215.125</v>
      </c>
      <c r="I304">
        <v>685165.296875</v>
      </c>
      <c r="J304">
        <v>235050.144531</v>
      </c>
      <c r="K304">
        <v>1747919.25</v>
      </c>
    </row>
    <row r="305" spans="1:11" ht="15" x14ac:dyDescent="0.25">
      <c r="A305" s="45" t="str">
        <f t="shared" si="4"/>
        <v>B2 carbonFinland2025</v>
      </c>
      <c r="B305">
        <v>6</v>
      </c>
      <c r="C305" t="s">
        <v>1</v>
      </c>
      <c r="D305" t="s">
        <v>139</v>
      </c>
      <c r="E305" t="s">
        <v>82</v>
      </c>
      <c r="F305" t="s">
        <v>114</v>
      </c>
      <c r="G305">
        <v>2025</v>
      </c>
      <c r="H305">
        <v>974030.875</v>
      </c>
      <c r="I305">
        <v>725313.070313</v>
      </c>
      <c r="J305">
        <v>248717.605469</v>
      </c>
      <c r="K305">
        <v>1763507.125</v>
      </c>
    </row>
    <row r="306" spans="1:11" ht="15" x14ac:dyDescent="0.25">
      <c r="A306" s="45" t="str">
        <f t="shared" si="4"/>
        <v>B2 carbonFinland2030</v>
      </c>
      <c r="B306">
        <v>6</v>
      </c>
      <c r="C306" t="s">
        <v>1</v>
      </c>
      <c r="D306" t="s">
        <v>139</v>
      </c>
      <c r="E306" t="s">
        <v>82</v>
      </c>
      <c r="F306" t="s">
        <v>114</v>
      </c>
      <c r="G306">
        <v>2030</v>
      </c>
      <c r="H306">
        <v>1030283.5</v>
      </c>
      <c r="I306">
        <v>767565.132813</v>
      </c>
      <c r="J306">
        <v>262718.480469</v>
      </c>
      <c r="K306">
        <v>1783195.625</v>
      </c>
    </row>
    <row r="307" spans="1:11" ht="15" x14ac:dyDescent="0.25">
      <c r="A307" s="45" t="str">
        <f t="shared" si="4"/>
        <v>B2 carbonFrance2005</v>
      </c>
      <c r="B307">
        <v>6</v>
      </c>
      <c r="C307" t="s">
        <v>1</v>
      </c>
      <c r="D307" t="s">
        <v>140</v>
      </c>
      <c r="E307" t="s">
        <v>83</v>
      </c>
      <c r="F307" t="s">
        <v>112</v>
      </c>
      <c r="G307">
        <v>2005</v>
      </c>
      <c r="H307">
        <v>984781.25</v>
      </c>
      <c r="I307">
        <v>791083.84765699995</v>
      </c>
      <c r="J307">
        <v>193697.033203</v>
      </c>
      <c r="K307">
        <v>1129134.125</v>
      </c>
    </row>
    <row r="308" spans="1:11" ht="15" x14ac:dyDescent="0.25">
      <c r="A308" s="45" t="str">
        <f t="shared" si="4"/>
        <v>B2 carbonFrance2010</v>
      </c>
      <c r="B308">
        <v>6</v>
      </c>
      <c r="C308" t="s">
        <v>1</v>
      </c>
      <c r="D308" t="s">
        <v>140</v>
      </c>
      <c r="E308" t="s">
        <v>83</v>
      </c>
      <c r="F308" t="s">
        <v>112</v>
      </c>
      <c r="G308">
        <v>2010</v>
      </c>
      <c r="H308">
        <v>1057531.875</v>
      </c>
      <c r="I308">
        <v>847770.33984399994</v>
      </c>
      <c r="J308">
        <v>209761.482422</v>
      </c>
      <c r="K308">
        <v>1133122</v>
      </c>
    </row>
    <row r="309" spans="1:11" ht="15" x14ac:dyDescent="0.25">
      <c r="A309" s="45" t="str">
        <f t="shared" si="4"/>
        <v>B2 carbonFrance2015</v>
      </c>
      <c r="B309">
        <v>6</v>
      </c>
      <c r="C309" t="s">
        <v>1</v>
      </c>
      <c r="D309" t="s">
        <v>140</v>
      </c>
      <c r="E309" t="s">
        <v>83</v>
      </c>
      <c r="F309" t="s">
        <v>112</v>
      </c>
      <c r="G309">
        <v>2015</v>
      </c>
      <c r="H309">
        <v>1165405.625</v>
      </c>
      <c r="I309">
        <v>932878.0625</v>
      </c>
      <c r="J309">
        <v>232527.806641</v>
      </c>
      <c r="K309">
        <v>1137999.25</v>
      </c>
    </row>
    <row r="310" spans="1:11" ht="15" x14ac:dyDescent="0.25">
      <c r="A310" s="45" t="str">
        <f t="shared" si="4"/>
        <v>B2 carbonFrance2020</v>
      </c>
      <c r="B310">
        <v>6</v>
      </c>
      <c r="C310" t="s">
        <v>1</v>
      </c>
      <c r="D310" t="s">
        <v>140</v>
      </c>
      <c r="E310" t="s">
        <v>83</v>
      </c>
      <c r="F310" t="s">
        <v>112</v>
      </c>
      <c r="G310">
        <v>2020</v>
      </c>
      <c r="H310">
        <v>1286160.875</v>
      </c>
      <c r="I310">
        <v>1027962.0195310001</v>
      </c>
      <c r="J310">
        <v>258198.589844</v>
      </c>
      <c r="K310">
        <v>1147489.875</v>
      </c>
    </row>
    <row r="311" spans="1:11" ht="15" x14ac:dyDescent="0.25">
      <c r="A311" s="45" t="str">
        <f t="shared" si="4"/>
        <v>B2 carbonFrance2025</v>
      </c>
      <c r="B311">
        <v>6</v>
      </c>
      <c r="C311" t="s">
        <v>1</v>
      </c>
      <c r="D311" t="s">
        <v>140</v>
      </c>
      <c r="E311" t="s">
        <v>83</v>
      </c>
      <c r="F311" t="s">
        <v>112</v>
      </c>
      <c r="G311">
        <v>2025</v>
      </c>
      <c r="H311">
        <v>1410308.5</v>
      </c>
      <c r="I311">
        <v>1125842.125</v>
      </c>
      <c r="J311">
        <v>284466.5625</v>
      </c>
      <c r="K311">
        <v>1163704.125</v>
      </c>
    </row>
    <row r="312" spans="1:11" ht="15" x14ac:dyDescent="0.25">
      <c r="A312" s="45" t="str">
        <f t="shared" si="4"/>
        <v>B2 carbonFrance2030</v>
      </c>
      <c r="B312">
        <v>6</v>
      </c>
      <c r="C312" t="s">
        <v>1</v>
      </c>
      <c r="D312" t="s">
        <v>140</v>
      </c>
      <c r="E312" t="s">
        <v>83</v>
      </c>
      <c r="F312" t="s">
        <v>112</v>
      </c>
      <c r="G312">
        <v>2030</v>
      </c>
      <c r="H312">
        <v>1542805.625</v>
      </c>
      <c r="I312">
        <v>1230191.7148440001</v>
      </c>
      <c r="J312">
        <v>312614.765625</v>
      </c>
      <c r="K312">
        <v>1177952.875</v>
      </c>
    </row>
    <row r="313" spans="1:11" ht="15" x14ac:dyDescent="0.25">
      <c r="A313" s="45" t="str">
        <f t="shared" si="4"/>
        <v>B2 carbonGreece2010</v>
      </c>
      <c r="B313">
        <v>6</v>
      </c>
      <c r="C313" t="s">
        <v>1</v>
      </c>
      <c r="D313" t="s">
        <v>141</v>
      </c>
      <c r="E313" t="s">
        <v>85</v>
      </c>
      <c r="F313" t="s">
        <v>111</v>
      </c>
      <c r="G313">
        <v>2010</v>
      </c>
      <c r="H313">
        <v>78856.875</v>
      </c>
      <c r="I313">
        <v>54936.112182999997</v>
      </c>
      <c r="J313">
        <v>23920.760558999998</v>
      </c>
      <c r="K313">
        <v>178578.25</v>
      </c>
    </row>
    <row r="314" spans="1:11" ht="15" x14ac:dyDescent="0.25">
      <c r="A314" s="45" t="str">
        <f t="shared" si="4"/>
        <v>B2 carbonGreece2015</v>
      </c>
      <c r="B314">
        <v>6</v>
      </c>
      <c r="C314" t="s">
        <v>1</v>
      </c>
      <c r="D314" t="s">
        <v>141</v>
      </c>
      <c r="E314" t="s">
        <v>85</v>
      </c>
      <c r="F314" t="s">
        <v>111</v>
      </c>
      <c r="G314">
        <v>2015</v>
      </c>
      <c r="H314">
        <v>80053.0625</v>
      </c>
      <c r="I314">
        <v>55769.445069000001</v>
      </c>
      <c r="J314">
        <v>24283.618836000001</v>
      </c>
      <c r="K314">
        <v>178578.25</v>
      </c>
    </row>
    <row r="315" spans="1:11" ht="15" x14ac:dyDescent="0.25">
      <c r="A315" s="45" t="str">
        <f t="shared" si="4"/>
        <v>B2 carbonGreece2020</v>
      </c>
      <c r="B315">
        <v>6</v>
      </c>
      <c r="C315" t="s">
        <v>1</v>
      </c>
      <c r="D315" t="s">
        <v>141</v>
      </c>
      <c r="E315" t="s">
        <v>85</v>
      </c>
      <c r="F315" t="s">
        <v>111</v>
      </c>
      <c r="G315">
        <v>2020</v>
      </c>
      <c r="H315">
        <v>79161.15625</v>
      </c>
      <c r="I315">
        <v>55148.092284999999</v>
      </c>
      <c r="J315">
        <v>24013.064880000002</v>
      </c>
      <c r="K315">
        <v>178833.046875</v>
      </c>
    </row>
    <row r="316" spans="1:11" ht="15" x14ac:dyDescent="0.25">
      <c r="A316" s="45" t="str">
        <f t="shared" si="4"/>
        <v>B2 carbonGreece2025</v>
      </c>
      <c r="B316">
        <v>6</v>
      </c>
      <c r="C316" t="s">
        <v>1</v>
      </c>
      <c r="D316" t="s">
        <v>141</v>
      </c>
      <c r="E316" t="s">
        <v>85</v>
      </c>
      <c r="F316" t="s">
        <v>111</v>
      </c>
      <c r="G316">
        <v>2025</v>
      </c>
      <c r="H316">
        <v>79270.945313000004</v>
      </c>
      <c r="I316">
        <v>55224.576539000002</v>
      </c>
      <c r="J316">
        <v>24046.367065999999</v>
      </c>
      <c r="K316">
        <v>179025.890625</v>
      </c>
    </row>
    <row r="317" spans="1:11" ht="15" x14ac:dyDescent="0.25">
      <c r="A317" s="45" t="str">
        <f t="shared" si="4"/>
        <v>B2 carbonGreece2030</v>
      </c>
      <c r="B317">
        <v>6</v>
      </c>
      <c r="C317" t="s">
        <v>1</v>
      </c>
      <c r="D317" t="s">
        <v>141</v>
      </c>
      <c r="E317" t="s">
        <v>85</v>
      </c>
      <c r="F317" t="s">
        <v>111</v>
      </c>
      <c r="G317">
        <v>2030</v>
      </c>
      <c r="H317">
        <v>79961.039063000004</v>
      </c>
      <c r="I317">
        <v>55705.331909</v>
      </c>
      <c r="J317">
        <v>24255.702453999998</v>
      </c>
      <c r="K317">
        <v>179070.609375</v>
      </c>
    </row>
    <row r="318" spans="1:11" ht="15" x14ac:dyDescent="0.25">
      <c r="A318" s="45" t="str">
        <f t="shared" si="4"/>
        <v>B2 carbonCroatia2005</v>
      </c>
      <c r="B318">
        <v>6</v>
      </c>
      <c r="C318" t="s">
        <v>1</v>
      </c>
      <c r="D318" t="s">
        <v>142</v>
      </c>
      <c r="E318" t="s">
        <v>77</v>
      </c>
      <c r="F318" t="s">
        <v>111</v>
      </c>
      <c r="G318">
        <v>2005</v>
      </c>
      <c r="H318">
        <v>91526.125</v>
      </c>
      <c r="I318">
        <v>73181.383545999997</v>
      </c>
      <c r="J318">
        <v>18344.741577000001</v>
      </c>
      <c r="K318">
        <v>83300.578125</v>
      </c>
    </row>
    <row r="319" spans="1:11" ht="15" x14ac:dyDescent="0.25">
      <c r="A319" s="45" t="str">
        <f t="shared" si="4"/>
        <v>B2 carbonCroatia2010</v>
      </c>
      <c r="B319">
        <v>6</v>
      </c>
      <c r="C319" t="s">
        <v>1</v>
      </c>
      <c r="D319" t="s">
        <v>142</v>
      </c>
      <c r="E319" t="s">
        <v>77</v>
      </c>
      <c r="F319" t="s">
        <v>111</v>
      </c>
      <c r="G319">
        <v>2010</v>
      </c>
      <c r="H319">
        <v>89998.203125</v>
      </c>
      <c r="I319">
        <v>71980.843993999995</v>
      </c>
      <c r="J319">
        <v>18017.364013999999</v>
      </c>
      <c r="K319">
        <v>84405.703125</v>
      </c>
    </row>
    <row r="320" spans="1:11" ht="15" x14ac:dyDescent="0.25">
      <c r="A320" s="45" t="str">
        <f t="shared" si="4"/>
        <v>B2 carbonCroatia2015</v>
      </c>
      <c r="B320">
        <v>6</v>
      </c>
      <c r="C320" t="s">
        <v>1</v>
      </c>
      <c r="D320" t="s">
        <v>142</v>
      </c>
      <c r="E320" t="s">
        <v>77</v>
      </c>
      <c r="F320" t="s">
        <v>111</v>
      </c>
      <c r="G320">
        <v>2015</v>
      </c>
      <c r="H320">
        <v>88876.328125</v>
      </c>
      <c r="I320">
        <v>71215.919188999993</v>
      </c>
      <c r="J320">
        <v>17660.412842000002</v>
      </c>
      <c r="K320">
        <v>84305.203125</v>
      </c>
    </row>
    <row r="321" spans="1:11" ht="15" x14ac:dyDescent="0.25">
      <c r="A321" s="45" t="str">
        <f t="shared" si="4"/>
        <v>B2 carbonCroatia2020</v>
      </c>
      <c r="B321">
        <v>6</v>
      </c>
      <c r="C321" t="s">
        <v>1</v>
      </c>
      <c r="D321" t="s">
        <v>142</v>
      </c>
      <c r="E321" t="s">
        <v>77</v>
      </c>
      <c r="F321" t="s">
        <v>111</v>
      </c>
      <c r="G321">
        <v>2020</v>
      </c>
      <c r="H321">
        <v>88541.953125</v>
      </c>
      <c r="I321">
        <v>70851.276855000004</v>
      </c>
      <c r="J321">
        <v>17690.673095999999</v>
      </c>
      <c r="K321">
        <v>84332.960938000004</v>
      </c>
    </row>
    <row r="322" spans="1:11" ht="15" x14ac:dyDescent="0.25">
      <c r="A322" s="45" t="str">
        <f t="shared" ref="A322:A385" si="5">CONCATENATE(C322,E322,G322)</f>
        <v>B2 carbonCroatia2025</v>
      </c>
      <c r="B322">
        <v>6</v>
      </c>
      <c r="C322" t="s">
        <v>1</v>
      </c>
      <c r="D322" t="s">
        <v>142</v>
      </c>
      <c r="E322" t="s">
        <v>77</v>
      </c>
      <c r="F322" t="s">
        <v>111</v>
      </c>
      <c r="G322">
        <v>2025</v>
      </c>
      <c r="H322">
        <v>88480.953125</v>
      </c>
      <c r="I322">
        <v>70720.162597999995</v>
      </c>
      <c r="J322">
        <v>17760.787962999999</v>
      </c>
      <c r="K322">
        <v>84441.257813000004</v>
      </c>
    </row>
    <row r="323" spans="1:11" ht="15" x14ac:dyDescent="0.25">
      <c r="A323" s="45" t="str">
        <f t="shared" si="5"/>
        <v>B2 carbonCroatia2030</v>
      </c>
      <c r="B323">
        <v>6</v>
      </c>
      <c r="C323" t="s">
        <v>1</v>
      </c>
      <c r="D323" t="s">
        <v>142</v>
      </c>
      <c r="E323" t="s">
        <v>77</v>
      </c>
      <c r="F323" t="s">
        <v>111</v>
      </c>
      <c r="G323">
        <v>2030</v>
      </c>
      <c r="H323">
        <v>88868.164063000004</v>
      </c>
      <c r="I323">
        <v>70826.270508000001</v>
      </c>
      <c r="J323">
        <v>18041.892943999999</v>
      </c>
      <c r="K323">
        <v>84769.203125</v>
      </c>
    </row>
    <row r="324" spans="1:11" ht="15" x14ac:dyDescent="0.25">
      <c r="A324" s="45" t="str">
        <f t="shared" si="5"/>
        <v>B2 carbonHungary2005</v>
      </c>
      <c r="B324">
        <v>6</v>
      </c>
      <c r="C324" t="s">
        <v>1</v>
      </c>
      <c r="D324" t="s">
        <v>143</v>
      </c>
      <c r="E324" t="s">
        <v>86</v>
      </c>
      <c r="F324" t="s">
        <v>113</v>
      </c>
      <c r="G324">
        <v>2005</v>
      </c>
      <c r="H324">
        <v>135305.734375</v>
      </c>
      <c r="I324">
        <v>107979.945313</v>
      </c>
      <c r="J324">
        <v>27325.764648</v>
      </c>
      <c r="K324">
        <v>219252.75</v>
      </c>
    </row>
    <row r="325" spans="1:11" ht="15" x14ac:dyDescent="0.25">
      <c r="A325" s="45" t="str">
        <f t="shared" si="5"/>
        <v>B2 carbonHungary2010</v>
      </c>
      <c r="B325">
        <v>6</v>
      </c>
      <c r="C325" t="s">
        <v>1</v>
      </c>
      <c r="D325" t="s">
        <v>143</v>
      </c>
      <c r="E325" t="s">
        <v>86</v>
      </c>
      <c r="F325" t="s">
        <v>113</v>
      </c>
      <c r="G325">
        <v>2010</v>
      </c>
      <c r="H325">
        <v>141549.484375</v>
      </c>
      <c r="I325">
        <v>112839.641114</v>
      </c>
      <c r="J325">
        <v>28709.849610000001</v>
      </c>
      <c r="K325">
        <v>219289.375</v>
      </c>
    </row>
    <row r="326" spans="1:11" ht="15" x14ac:dyDescent="0.25">
      <c r="A326" s="45" t="str">
        <f t="shared" si="5"/>
        <v>B2 carbonHungary2015</v>
      </c>
      <c r="B326">
        <v>6</v>
      </c>
      <c r="C326" t="s">
        <v>1</v>
      </c>
      <c r="D326" t="s">
        <v>143</v>
      </c>
      <c r="E326" t="s">
        <v>86</v>
      </c>
      <c r="F326" t="s">
        <v>113</v>
      </c>
      <c r="G326">
        <v>2015</v>
      </c>
      <c r="H326">
        <v>145240.609375</v>
      </c>
      <c r="I326">
        <v>115741.233886</v>
      </c>
      <c r="J326">
        <v>29499.392577999999</v>
      </c>
      <c r="K326">
        <v>219911.3125</v>
      </c>
    </row>
    <row r="327" spans="1:11" ht="15" x14ac:dyDescent="0.25">
      <c r="A327" s="45" t="str">
        <f t="shared" si="5"/>
        <v>B2 carbonHungary2020</v>
      </c>
      <c r="B327">
        <v>6</v>
      </c>
      <c r="C327" t="s">
        <v>1</v>
      </c>
      <c r="D327" t="s">
        <v>143</v>
      </c>
      <c r="E327" t="s">
        <v>86</v>
      </c>
      <c r="F327" t="s">
        <v>113</v>
      </c>
      <c r="G327">
        <v>2020</v>
      </c>
      <c r="H327">
        <v>148165.21875</v>
      </c>
      <c r="I327">
        <v>118185.524414</v>
      </c>
      <c r="J327">
        <v>29979.669432999999</v>
      </c>
      <c r="K327">
        <v>220468.09375</v>
      </c>
    </row>
    <row r="328" spans="1:11" ht="15" x14ac:dyDescent="0.25">
      <c r="A328" s="45" t="str">
        <f t="shared" si="5"/>
        <v>B2 carbonHungary2025</v>
      </c>
      <c r="B328">
        <v>6</v>
      </c>
      <c r="C328" t="s">
        <v>1</v>
      </c>
      <c r="D328" t="s">
        <v>143</v>
      </c>
      <c r="E328" t="s">
        <v>86</v>
      </c>
      <c r="F328" t="s">
        <v>113</v>
      </c>
      <c r="G328">
        <v>2025</v>
      </c>
      <c r="H328">
        <v>152487.609375</v>
      </c>
      <c r="I328">
        <v>121773.417481</v>
      </c>
      <c r="J328">
        <v>30714.208008000001</v>
      </c>
      <c r="K328">
        <v>220271.078125</v>
      </c>
    </row>
    <row r="329" spans="1:11" ht="15" x14ac:dyDescent="0.25">
      <c r="A329" s="45" t="str">
        <f t="shared" si="5"/>
        <v>B2 carbonHungary2030</v>
      </c>
      <c r="B329">
        <v>6</v>
      </c>
      <c r="C329" t="s">
        <v>1</v>
      </c>
      <c r="D329" t="s">
        <v>143</v>
      </c>
      <c r="E329" t="s">
        <v>86</v>
      </c>
      <c r="F329" t="s">
        <v>113</v>
      </c>
      <c r="G329">
        <v>2030</v>
      </c>
      <c r="H329">
        <v>157749.03125</v>
      </c>
      <c r="I329">
        <v>126088.35986300001</v>
      </c>
      <c r="J329">
        <v>31660.711426000002</v>
      </c>
      <c r="K329">
        <v>220915.65625</v>
      </c>
    </row>
    <row r="330" spans="1:11" ht="15" x14ac:dyDescent="0.25">
      <c r="A330" s="45" t="str">
        <f t="shared" si="5"/>
        <v>B2 carbonIreland2005</v>
      </c>
      <c r="B330">
        <v>6</v>
      </c>
      <c r="C330" t="s">
        <v>1</v>
      </c>
      <c r="D330" t="s">
        <v>144</v>
      </c>
      <c r="E330" t="s">
        <v>88</v>
      </c>
      <c r="F330" t="s">
        <v>112</v>
      </c>
      <c r="G330">
        <v>2005</v>
      </c>
      <c r="H330">
        <v>31165.240234000001</v>
      </c>
      <c r="I330">
        <v>22441.788573999998</v>
      </c>
      <c r="J330">
        <v>8723.4516609999991</v>
      </c>
      <c r="K330">
        <v>51102.816405999998</v>
      </c>
    </row>
    <row r="331" spans="1:11" ht="15" x14ac:dyDescent="0.25">
      <c r="A331" s="45" t="str">
        <f t="shared" si="5"/>
        <v>B2 carbonIreland2010</v>
      </c>
      <c r="B331">
        <v>6</v>
      </c>
      <c r="C331" t="s">
        <v>1</v>
      </c>
      <c r="D331" t="s">
        <v>144</v>
      </c>
      <c r="E331" t="s">
        <v>88</v>
      </c>
      <c r="F331" t="s">
        <v>112</v>
      </c>
      <c r="G331">
        <v>2010</v>
      </c>
      <c r="H331">
        <v>36534.226562999997</v>
      </c>
      <c r="I331">
        <v>26288.196045000001</v>
      </c>
      <c r="J331">
        <v>10246.032471</v>
      </c>
      <c r="K331">
        <v>51088.660155999998</v>
      </c>
    </row>
    <row r="332" spans="1:11" ht="15" x14ac:dyDescent="0.25">
      <c r="A332" s="45" t="str">
        <f t="shared" si="5"/>
        <v>B2 carbonIreland2015</v>
      </c>
      <c r="B332">
        <v>6</v>
      </c>
      <c r="C332" t="s">
        <v>1</v>
      </c>
      <c r="D332" t="s">
        <v>144</v>
      </c>
      <c r="E332" t="s">
        <v>88</v>
      </c>
      <c r="F332" t="s">
        <v>112</v>
      </c>
      <c r="G332">
        <v>2015</v>
      </c>
      <c r="H332">
        <v>43682.28125</v>
      </c>
      <c r="I332">
        <v>31457.112550000002</v>
      </c>
      <c r="J332">
        <v>12225.170532</v>
      </c>
      <c r="K332">
        <v>52178.269530999998</v>
      </c>
    </row>
    <row r="333" spans="1:11" ht="15" x14ac:dyDescent="0.25">
      <c r="A333" s="45" t="str">
        <f t="shared" si="5"/>
        <v>B2 carbonIreland2020</v>
      </c>
      <c r="B333">
        <v>6</v>
      </c>
      <c r="C333" t="s">
        <v>1</v>
      </c>
      <c r="D333" t="s">
        <v>144</v>
      </c>
      <c r="E333" t="s">
        <v>88</v>
      </c>
      <c r="F333" t="s">
        <v>112</v>
      </c>
      <c r="G333">
        <v>2020</v>
      </c>
      <c r="H333">
        <v>50234.660155999998</v>
      </c>
      <c r="I333">
        <v>36262.643065999997</v>
      </c>
      <c r="J333">
        <v>13972.018067000001</v>
      </c>
      <c r="K333">
        <v>53491.527344000002</v>
      </c>
    </row>
    <row r="334" spans="1:11" ht="15" x14ac:dyDescent="0.25">
      <c r="A334" s="45" t="str">
        <f t="shared" si="5"/>
        <v>B2 carbonIreland2025</v>
      </c>
      <c r="B334">
        <v>6</v>
      </c>
      <c r="C334" t="s">
        <v>1</v>
      </c>
      <c r="D334" t="s">
        <v>144</v>
      </c>
      <c r="E334" t="s">
        <v>88</v>
      </c>
      <c r="F334" t="s">
        <v>112</v>
      </c>
      <c r="G334">
        <v>2025</v>
      </c>
      <c r="H334">
        <v>58099.519530999998</v>
      </c>
      <c r="I334">
        <v>41987.541991999999</v>
      </c>
      <c r="J334">
        <v>16111.975831</v>
      </c>
      <c r="K334">
        <v>54819.96875</v>
      </c>
    </row>
    <row r="335" spans="1:11" ht="15" x14ac:dyDescent="0.25">
      <c r="A335" s="45" t="str">
        <f t="shared" si="5"/>
        <v>B2 carbonIreland2030</v>
      </c>
      <c r="B335">
        <v>6</v>
      </c>
      <c r="C335" t="s">
        <v>1</v>
      </c>
      <c r="D335" t="s">
        <v>144</v>
      </c>
      <c r="E335" t="s">
        <v>88</v>
      </c>
      <c r="F335" t="s">
        <v>112</v>
      </c>
      <c r="G335">
        <v>2030</v>
      </c>
      <c r="H335">
        <v>64268.039062999997</v>
      </c>
      <c r="I335">
        <v>46552.393066999997</v>
      </c>
      <c r="J335">
        <v>17715.644652999999</v>
      </c>
      <c r="K335">
        <v>55994.050780999998</v>
      </c>
    </row>
    <row r="336" spans="1:11" ht="15" x14ac:dyDescent="0.25">
      <c r="A336" s="45" t="str">
        <f t="shared" si="5"/>
        <v>B2 carbonItaly2005</v>
      </c>
      <c r="B336">
        <v>6</v>
      </c>
      <c r="C336" t="s">
        <v>1</v>
      </c>
      <c r="D336" t="s">
        <v>145</v>
      </c>
      <c r="E336" t="s">
        <v>89</v>
      </c>
      <c r="F336" t="s">
        <v>115</v>
      </c>
      <c r="G336">
        <v>2005</v>
      </c>
      <c r="H336">
        <v>534102.9375</v>
      </c>
      <c r="I336">
        <v>417681.74511800002</v>
      </c>
      <c r="J336">
        <v>116421.111328</v>
      </c>
      <c r="K336">
        <v>435343.3125</v>
      </c>
    </row>
    <row r="337" spans="1:11" ht="15" x14ac:dyDescent="0.25">
      <c r="A337" s="45" t="str">
        <f t="shared" si="5"/>
        <v>B2 carbonItaly2010</v>
      </c>
      <c r="B337">
        <v>6</v>
      </c>
      <c r="C337" t="s">
        <v>1</v>
      </c>
      <c r="D337" t="s">
        <v>145</v>
      </c>
      <c r="E337" t="s">
        <v>89</v>
      </c>
      <c r="F337" t="s">
        <v>115</v>
      </c>
      <c r="G337">
        <v>2010</v>
      </c>
      <c r="H337">
        <v>584428.125</v>
      </c>
      <c r="I337">
        <v>456925.84668000002</v>
      </c>
      <c r="J337">
        <v>127502.334473</v>
      </c>
      <c r="K337">
        <v>435376.125</v>
      </c>
    </row>
    <row r="338" spans="1:11" ht="15" x14ac:dyDescent="0.25">
      <c r="A338" s="45" t="str">
        <f t="shared" si="5"/>
        <v>B2 carbonItaly2015</v>
      </c>
      <c r="B338">
        <v>6</v>
      </c>
      <c r="C338" t="s">
        <v>1</v>
      </c>
      <c r="D338" t="s">
        <v>145</v>
      </c>
      <c r="E338" t="s">
        <v>89</v>
      </c>
      <c r="F338" t="s">
        <v>115</v>
      </c>
      <c r="G338">
        <v>2015</v>
      </c>
      <c r="H338">
        <v>635470.25</v>
      </c>
      <c r="I338">
        <v>496774.42285199999</v>
      </c>
      <c r="J338">
        <v>138695.792969</v>
      </c>
      <c r="K338">
        <v>439674.09375</v>
      </c>
    </row>
    <row r="339" spans="1:11" ht="15" x14ac:dyDescent="0.25">
      <c r="A339" s="45" t="str">
        <f t="shared" si="5"/>
        <v>B2 carbonItaly2020</v>
      </c>
      <c r="B339">
        <v>6</v>
      </c>
      <c r="C339" t="s">
        <v>1</v>
      </c>
      <c r="D339" t="s">
        <v>145</v>
      </c>
      <c r="E339" t="s">
        <v>89</v>
      </c>
      <c r="F339" t="s">
        <v>115</v>
      </c>
      <c r="G339">
        <v>2020</v>
      </c>
      <c r="H339">
        <v>687342.5</v>
      </c>
      <c r="I339">
        <v>537301.43847699999</v>
      </c>
      <c r="J339">
        <v>150041.14160199999</v>
      </c>
      <c r="K339">
        <v>444975.125</v>
      </c>
    </row>
    <row r="340" spans="1:11" ht="15" x14ac:dyDescent="0.25">
      <c r="A340" s="45" t="str">
        <f t="shared" si="5"/>
        <v>B2 carbonItaly2025</v>
      </c>
      <c r="B340">
        <v>6</v>
      </c>
      <c r="C340" t="s">
        <v>1</v>
      </c>
      <c r="D340" t="s">
        <v>145</v>
      </c>
      <c r="E340" t="s">
        <v>89</v>
      </c>
      <c r="F340" t="s">
        <v>115</v>
      </c>
      <c r="G340">
        <v>2025</v>
      </c>
      <c r="H340">
        <v>741709.4375</v>
      </c>
      <c r="I340">
        <v>579767.99511699995</v>
      </c>
      <c r="J340">
        <v>161941.34375</v>
      </c>
      <c r="K340">
        <v>451446.0625</v>
      </c>
    </row>
    <row r="341" spans="1:11" ht="15" x14ac:dyDescent="0.25">
      <c r="A341" s="45" t="str">
        <f t="shared" si="5"/>
        <v>B2 carbonItaly2030</v>
      </c>
      <c r="B341">
        <v>6</v>
      </c>
      <c r="C341" t="s">
        <v>1</v>
      </c>
      <c r="D341" t="s">
        <v>145</v>
      </c>
      <c r="E341" t="s">
        <v>89</v>
      </c>
      <c r="F341" t="s">
        <v>115</v>
      </c>
      <c r="G341">
        <v>2030</v>
      </c>
      <c r="H341">
        <v>797580.4375</v>
      </c>
      <c r="I341">
        <v>623400.695313</v>
      </c>
      <c r="J341">
        <v>174179.83105499999</v>
      </c>
      <c r="K341">
        <v>458992.34375</v>
      </c>
    </row>
    <row r="342" spans="1:11" ht="15" x14ac:dyDescent="0.25">
      <c r="A342" s="45" t="str">
        <f t="shared" si="5"/>
        <v>B2 carbonLithuania2005</v>
      </c>
      <c r="B342">
        <v>6</v>
      </c>
      <c r="C342" t="s">
        <v>1</v>
      </c>
      <c r="D342" t="s">
        <v>146</v>
      </c>
      <c r="E342" t="s">
        <v>91</v>
      </c>
      <c r="F342" t="s">
        <v>114</v>
      </c>
      <c r="G342">
        <v>2005</v>
      </c>
      <c r="H342">
        <v>127998.453125</v>
      </c>
      <c r="I342">
        <v>99516.613282000006</v>
      </c>
      <c r="J342">
        <v>28481.839355</v>
      </c>
      <c r="K342">
        <v>173746.0625</v>
      </c>
    </row>
    <row r="343" spans="1:11" ht="15" x14ac:dyDescent="0.25">
      <c r="A343" s="45" t="str">
        <f t="shared" si="5"/>
        <v>B2 carbonLithuania2010</v>
      </c>
      <c r="B343">
        <v>6</v>
      </c>
      <c r="C343" t="s">
        <v>1</v>
      </c>
      <c r="D343" t="s">
        <v>146</v>
      </c>
      <c r="E343" t="s">
        <v>91</v>
      </c>
      <c r="F343" t="s">
        <v>114</v>
      </c>
      <c r="G343">
        <v>2010</v>
      </c>
      <c r="H343">
        <v>130607.03125</v>
      </c>
      <c r="I343">
        <v>101494.838867</v>
      </c>
      <c r="J343">
        <v>29112.191894</v>
      </c>
      <c r="K343">
        <v>175108.84375</v>
      </c>
    </row>
    <row r="344" spans="1:11" ht="15" x14ac:dyDescent="0.25">
      <c r="A344" s="45" t="str">
        <f t="shared" si="5"/>
        <v>B2 carbonLithuania2015</v>
      </c>
      <c r="B344">
        <v>6</v>
      </c>
      <c r="C344" t="s">
        <v>1</v>
      </c>
      <c r="D344" t="s">
        <v>146</v>
      </c>
      <c r="E344" t="s">
        <v>91</v>
      </c>
      <c r="F344" t="s">
        <v>114</v>
      </c>
      <c r="G344">
        <v>2015</v>
      </c>
      <c r="H344">
        <v>133019.765625</v>
      </c>
      <c r="I344">
        <v>103297.312989</v>
      </c>
      <c r="J344">
        <v>29722.463379000001</v>
      </c>
      <c r="K344">
        <v>176153.828125</v>
      </c>
    </row>
    <row r="345" spans="1:11" ht="15" x14ac:dyDescent="0.25">
      <c r="A345" s="45" t="str">
        <f t="shared" si="5"/>
        <v>B2 carbonLithuania2020</v>
      </c>
      <c r="B345">
        <v>6</v>
      </c>
      <c r="C345" t="s">
        <v>1</v>
      </c>
      <c r="D345" t="s">
        <v>146</v>
      </c>
      <c r="E345" t="s">
        <v>91</v>
      </c>
      <c r="F345" t="s">
        <v>114</v>
      </c>
      <c r="G345">
        <v>2020</v>
      </c>
      <c r="H345">
        <v>136592.28125</v>
      </c>
      <c r="I345">
        <v>105917.336914</v>
      </c>
      <c r="J345">
        <v>30674.920898</v>
      </c>
      <c r="K345">
        <v>176623.6875</v>
      </c>
    </row>
    <row r="346" spans="1:11" ht="15" x14ac:dyDescent="0.25">
      <c r="A346" s="45" t="str">
        <f t="shared" si="5"/>
        <v>B2 carbonLithuania2025</v>
      </c>
      <c r="B346">
        <v>6</v>
      </c>
      <c r="C346" t="s">
        <v>1</v>
      </c>
      <c r="D346" t="s">
        <v>146</v>
      </c>
      <c r="E346" t="s">
        <v>91</v>
      </c>
      <c r="F346" t="s">
        <v>114</v>
      </c>
      <c r="G346">
        <v>2025</v>
      </c>
      <c r="H346">
        <v>138905.625</v>
      </c>
      <c r="I346">
        <v>107778.49609499999</v>
      </c>
      <c r="J346">
        <v>31127.140625</v>
      </c>
      <c r="K346">
        <v>177494.5625</v>
      </c>
    </row>
    <row r="347" spans="1:11" ht="15" x14ac:dyDescent="0.25">
      <c r="A347" s="45" t="str">
        <f t="shared" si="5"/>
        <v>B2 carbonLithuania2030</v>
      </c>
      <c r="B347">
        <v>6</v>
      </c>
      <c r="C347" t="s">
        <v>1</v>
      </c>
      <c r="D347" t="s">
        <v>146</v>
      </c>
      <c r="E347" t="s">
        <v>91</v>
      </c>
      <c r="F347" t="s">
        <v>114</v>
      </c>
      <c r="G347">
        <v>2030</v>
      </c>
      <c r="H347">
        <v>141654.3125</v>
      </c>
      <c r="I347">
        <v>109997.883789</v>
      </c>
      <c r="J347">
        <v>31656.449951999999</v>
      </c>
      <c r="K347">
        <v>178251.265625</v>
      </c>
    </row>
    <row r="348" spans="1:11" ht="15" x14ac:dyDescent="0.25">
      <c r="A348" s="45" t="str">
        <f t="shared" si="5"/>
        <v>B2 carbonLuxembourg2005</v>
      </c>
      <c r="B348">
        <v>6</v>
      </c>
      <c r="C348" t="s">
        <v>1</v>
      </c>
      <c r="D348" t="s">
        <v>147</v>
      </c>
      <c r="E348" t="s">
        <v>92</v>
      </c>
      <c r="F348" t="s">
        <v>112</v>
      </c>
      <c r="G348">
        <v>2005</v>
      </c>
      <c r="H348">
        <v>13847.752930000001</v>
      </c>
      <c r="I348">
        <v>11351.898987</v>
      </c>
      <c r="J348">
        <v>2495.8537139999999</v>
      </c>
      <c r="K348">
        <v>10696.930664</v>
      </c>
    </row>
    <row r="349" spans="1:11" ht="15" x14ac:dyDescent="0.25">
      <c r="A349" s="45" t="str">
        <f t="shared" si="5"/>
        <v>B2 carbonLuxembourg2010</v>
      </c>
      <c r="B349">
        <v>6</v>
      </c>
      <c r="C349" t="s">
        <v>1</v>
      </c>
      <c r="D349" t="s">
        <v>147</v>
      </c>
      <c r="E349" t="s">
        <v>92</v>
      </c>
      <c r="F349" t="s">
        <v>112</v>
      </c>
      <c r="G349">
        <v>2010</v>
      </c>
      <c r="H349">
        <v>14872.942383</v>
      </c>
      <c r="I349">
        <v>12169.558899</v>
      </c>
      <c r="J349">
        <v>2703.384231</v>
      </c>
      <c r="K349">
        <v>10697.620117</v>
      </c>
    </row>
    <row r="350" spans="1:11" ht="15" x14ac:dyDescent="0.25">
      <c r="A350" s="45" t="str">
        <f t="shared" si="5"/>
        <v>B2 carbonLuxembourg2015</v>
      </c>
      <c r="B350">
        <v>6</v>
      </c>
      <c r="C350" t="s">
        <v>1</v>
      </c>
      <c r="D350" t="s">
        <v>147</v>
      </c>
      <c r="E350" t="s">
        <v>92</v>
      </c>
      <c r="F350" t="s">
        <v>112</v>
      </c>
      <c r="G350">
        <v>2015</v>
      </c>
      <c r="H350">
        <v>16058.777344</v>
      </c>
      <c r="I350">
        <v>13120.249268</v>
      </c>
      <c r="J350">
        <v>2938.528519</v>
      </c>
      <c r="K350">
        <v>10782.518555000001</v>
      </c>
    </row>
    <row r="351" spans="1:11" ht="15" x14ac:dyDescent="0.25">
      <c r="A351" s="45" t="str">
        <f t="shared" si="5"/>
        <v>B2 carbonLuxembourg2020</v>
      </c>
      <c r="B351">
        <v>6</v>
      </c>
      <c r="C351" t="s">
        <v>1</v>
      </c>
      <c r="D351" t="s">
        <v>147</v>
      </c>
      <c r="E351" t="s">
        <v>92</v>
      </c>
      <c r="F351" t="s">
        <v>112</v>
      </c>
      <c r="G351">
        <v>2020</v>
      </c>
      <c r="H351">
        <v>17358.992188</v>
      </c>
      <c r="I351">
        <v>14165.142456</v>
      </c>
      <c r="J351">
        <v>3193.849213</v>
      </c>
      <c r="K351">
        <v>10911.534180000001</v>
      </c>
    </row>
    <row r="352" spans="1:11" ht="15" x14ac:dyDescent="0.25">
      <c r="A352" s="45" t="str">
        <f t="shared" si="5"/>
        <v>B2 carbonLuxembourg2025</v>
      </c>
      <c r="B352">
        <v>6</v>
      </c>
      <c r="C352" t="s">
        <v>1</v>
      </c>
      <c r="D352" t="s">
        <v>147</v>
      </c>
      <c r="E352" t="s">
        <v>92</v>
      </c>
      <c r="F352" t="s">
        <v>112</v>
      </c>
      <c r="G352">
        <v>2025</v>
      </c>
      <c r="H352">
        <v>18594.119140999999</v>
      </c>
      <c r="I352">
        <v>15147.325683999999</v>
      </c>
      <c r="J352">
        <v>3446.7923430000001</v>
      </c>
      <c r="K352">
        <v>11056.520508</v>
      </c>
    </row>
    <row r="353" spans="1:11" ht="15" x14ac:dyDescent="0.25">
      <c r="A353" s="45" t="str">
        <f t="shared" si="5"/>
        <v>B2 carbonLuxembourg2030</v>
      </c>
      <c r="B353">
        <v>6</v>
      </c>
      <c r="C353" t="s">
        <v>1</v>
      </c>
      <c r="D353" t="s">
        <v>147</v>
      </c>
      <c r="E353" t="s">
        <v>92</v>
      </c>
      <c r="F353" t="s">
        <v>112</v>
      </c>
      <c r="G353">
        <v>2030</v>
      </c>
      <c r="H353">
        <v>19778.001952999999</v>
      </c>
      <c r="I353">
        <v>16090.484864</v>
      </c>
      <c r="J353">
        <v>3687.5165710000001</v>
      </c>
      <c r="K353">
        <v>11200.198242</v>
      </c>
    </row>
    <row r="354" spans="1:11" ht="15" x14ac:dyDescent="0.25">
      <c r="A354" s="45" t="str">
        <f t="shared" si="5"/>
        <v>B2 carbonLatvia2005</v>
      </c>
      <c r="B354">
        <v>6</v>
      </c>
      <c r="C354" t="s">
        <v>1</v>
      </c>
      <c r="D354" t="s">
        <v>148</v>
      </c>
      <c r="E354" t="s">
        <v>90</v>
      </c>
      <c r="F354" t="s">
        <v>114</v>
      </c>
      <c r="G354">
        <v>2005</v>
      </c>
      <c r="H354">
        <v>229993.09375</v>
      </c>
      <c r="I354">
        <v>181408.26855499999</v>
      </c>
      <c r="J354">
        <v>48584.817870999999</v>
      </c>
      <c r="K354">
        <v>344363.4375</v>
      </c>
    </row>
    <row r="355" spans="1:11" ht="15" x14ac:dyDescent="0.25">
      <c r="A355" s="45" t="str">
        <f t="shared" si="5"/>
        <v>B2 carbonLatvia2010</v>
      </c>
      <c r="B355">
        <v>6</v>
      </c>
      <c r="C355" t="s">
        <v>1</v>
      </c>
      <c r="D355" t="s">
        <v>148</v>
      </c>
      <c r="E355" t="s">
        <v>90</v>
      </c>
      <c r="F355" t="s">
        <v>114</v>
      </c>
      <c r="G355">
        <v>2010</v>
      </c>
      <c r="H355">
        <v>241675.90625</v>
      </c>
      <c r="I355">
        <v>190317.763672</v>
      </c>
      <c r="J355">
        <v>51358.151366999999</v>
      </c>
      <c r="K355">
        <v>344363.4375</v>
      </c>
    </row>
    <row r="356" spans="1:11" ht="15" x14ac:dyDescent="0.25">
      <c r="A356" s="45" t="str">
        <f t="shared" si="5"/>
        <v>B2 carbonLatvia2015</v>
      </c>
      <c r="B356">
        <v>6</v>
      </c>
      <c r="C356" t="s">
        <v>1</v>
      </c>
      <c r="D356" t="s">
        <v>148</v>
      </c>
      <c r="E356" t="s">
        <v>90</v>
      </c>
      <c r="F356" t="s">
        <v>114</v>
      </c>
      <c r="G356">
        <v>2015</v>
      </c>
      <c r="H356">
        <v>253167.34375</v>
      </c>
      <c r="I356">
        <v>198713.117188</v>
      </c>
      <c r="J356">
        <v>54454.217285999999</v>
      </c>
      <c r="K356">
        <v>345724.75</v>
      </c>
    </row>
    <row r="357" spans="1:11" ht="15" x14ac:dyDescent="0.25">
      <c r="A357" s="45" t="str">
        <f t="shared" si="5"/>
        <v>B2 carbonLatvia2020</v>
      </c>
      <c r="B357">
        <v>6</v>
      </c>
      <c r="C357" t="s">
        <v>1</v>
      </c>
      <c r="D357" t="s">
        <v>148</v>
      </c>
      <c r="E357" t="s">
        <v>90</v>
      </c>
      <c r="F357" t="s">
        <v>114</v>
      </c>
      <c r="G357">
        <v>2020</v>
      </c>
      <c r="H357">
        <v>267078.75</v>
      </c>
      <c r="I357">
        <v>209102.04199200001</v>
      </c>
      <c r="J357">
        <v>57976.711915</v>
      </c>
      <c r="K357">
        <v>346921.1875</v>
      </c>
    </row>
    <row r="358" spans="1:11" ht="15" x14ac:dyDescent="0.25">
      <c r="A358" s="45" t="str">
        <f t="shared" si="5"/>
        <v>B2 carbonLatvia2025</v>
      </c>
      <c r="B358">
        <v>6</v>
      </c>
      <c r="C358" t="s">
        <v>1</v>
      </c>
      <c r="D358" t="s">
        <v>148</v>
      </c>
      <c r="E358" t="s">
        <v>90</v>
      </c>
      <c r="F358" t="s">
        <v>114</v>
      </c>
      <c r="G358">
        <v>2025</v>
      </c>
      <c r="H358">
        <v>280849.78125</v>
      </c>
      <c r="I358">
        <v>219273.837891</v>
      </c>
      <c r="J358">
        <v>61575.954102000003</v>
      </c>
      <c r="K358">
        <v>349453.75</v>
      </c>
    </row>
    <row r="359" spans="1:11" ht="15" x14ac:dyDescent="0.25">
      <c r="A359" s="45" t="str">
        <f t="shared" si="5"/>
        <v>B2 carbonLatvia2030</v>
      </c>
      <c r="B359">
        <v>6</v>
      </c>
      <c r="C359" t="s">
        <v>1</v>
      </c>
      <c r="D359" t="s">
        <v>148</v>
      </c>
      <c r="E359" t="s">
        <v>90</v>
      </c>
      <c r="F359" t="s">
        <v>114</v>
      </c>
      <c r="G359">
        <v>2030</v>
      </c>
      <c r="H359">
        <v>287690.59375</v>
      </c>
      <c r="I359">
        <v>224193.16308599999</v>
      </c>
      <c r="J359">
        <v>63497.440429000002</v>
      </c>
      <c r="K359">
        <v>352799.125</v>
      </c>
    </row>
    <row r="360" spans="1:11" ht="15" x14ac:dyDescent="0.25">
      <c r="A360" s="45" t="str">
        <f t="shared" si="5"/>
        <v>B2 carbonRepublic of Moldova2005</v>
      </c>
      <c r="B360">
        <v>6</v>
      </c>
      <c r="C360" t="s">
        <v>1</v>
      </c>
      <c r="D360" t="s">
        <v>149</v>
      </c>
      <c r="E360" t="s">
        <v>99</v>
      </c>
      <c r="F360" t="s">
        <v>113</v>
      </c>
      <c r="G360">
        <v>2005</v>
      </c>
      <c r="H360">
        <v>13230.984375</v>
      </c>
      <c r="I360">
        <v>10731.755036</v>
      </c>
      <c r="J360">
        <v>2499.2286829999998</v>
      </c>
      <c r="K360">
        <v>12605.954102</v>
      </c>
    </row>
    <row r="361" spans="1:11" ht="15" x14ac:dyDescent="0.25">
      <c r="A361" s="45" t="str">
        <f t="shared" si="5"/>
        <v>B2 carbonRepublic of Moldova2010</v>
      </c>
      <c r="B361">
        <v>6</v>
      </c>
      <c r="C361" t="s">
        <v>1</v>
      </c>
      <c r="D361" t="s">
        <v>149</v>
      </c>
      <c r="E361" t="s">
        <v>99</v>
      </c>
      <c r="F361" t="s">
        <v>113</v>
      </c>
      <c r="G361">
        <v>2010</v>
      </c>
      <c r="H361">
        <v>13801.349609000001</v>
      </c>
      <c r="I361">
        <v>11223.663696</v>
      </c>
      <c r="J361">
        <v>2577.685853</v>
      </c>
      <c r="K361">
        <v>13087.205078000001</v>
      </c>
    </row>
    <row r="362" spans="1:11" ht="15" x14ac:dyDescent="0.25">
      <c r="A362" s="45" t="str">
        <f t="shared" si="5"/>
        <v>B2 carbonRepublic of Moldova2015</v>
      </c>
      <c r="B362">
        <v>6</v>
      </c>
      <c r="C362" t="s">
        <v>1</v>
      </c>
      <c r="D362" t="s">
        <v>149</v>
      </c>
      <c r="E362" t="s">
        <v>99</v>
      </c>
      <c r="F362" t="s">
        <v>113</v>
      </c>
      <c r="G362">
        <v>2015</v>
      </c>
      <c r="H362">
        <v>14819.592773</v>
      </c>
      <c r="I362">
        <v>12097.949036</v>
      </c>
      <c r="J362">
        <v>2721.6437529999998</v>
      </c>
      <c r="K362">
        <v>13340.004883</v>
      </c>
    </row>
    <row r="363" spans="1:11" ht="15" x14ac:dyDescent="0.25">
      <c r="A363" s="45" t="str">
        <f t="shared" si="5"/>
        <v>B2 carbonRepublic of Moldova2020</v>
      </c>
      <c r="B363">
        <v>6</v>
      </c>
      <c r="C363" t="s">
        <v>1</v>
      </c>
      <c r="D363" t="s">
        <v>149</v>
      </c>
      <c r="E363" t="s">
        <v>99</v>
      </c>
      <c r="F363" t="s">
        <v>113</v>
      </c>
      <c r="G363">
        <v>2020</v>
      </c>
      <c r="H363">
        <v>16150.217773</v>
      </c>
      <c r="I363">
        <v>13249.237580000001</v>
      </c>
      <c r="J363">
        <v>2900.9794000000002</v>
      </c>
      <c r="K363">
        <v>13499.385742</v>
      </c>
    </row>
    <row r="364" spans="1:11" ht="15" x14ac:dyDescent="0.25">
      <c r="A364" s="45" t="str">
        <f t="shared" si="5"/>
        <v>B2 carbonRepublic of Moldova2025</v>
      </c>
      <c r="B364">
        <v>6</v>
      </c>
      <c r="C364" t="s">
        <v>1</v>
      </c>
      <c r="D364" t="s">
        <v>149</v>
      </c>
      <c r="E364" t="s">
        <v>99</v>
      </c>
      <c r="F364" t="s">
        <v>113</v>
      </c>
      <c r="G364">
        <v>2025</v>
      </c>
      <c r="H364">
        <v>17843.626952999999</v>
      </c>
      <c r="I364">
        <v>14657.042878</v>
      </c>
      <c r="J364">
        <v>3186.5840600000001</v>
      </c>
      <c r="K364">
        <v>13717.791992</v>
      </c>
    </row>
    <row r="365" spans="1:11" ht="15" x14ac:dyDescent="0.25">
      <c r="A365" s="45" t="str">
        <f t="shared" si="5"/>
        <v>B2 carbonRepublic of Moldova2030</v>
      </c>
      <c r="B365">
        <v>6</v>
      </c>
      <c r="C365" t="s">
        <v>1</v>
      </c>
      <c r="D365" t="s">
        <v>149</v>
      </c>
      <c r="E365" t="s">
        <v>99</v>
      </c>
      <c r="F365" t="s">
        <v>113</v>
      </c>
      <c r="G365">
        <v>2030</v>
      </c>
      <c r="H365">
        <v>19581.425781000002</v>
      </c>
      <c r="I365">
        <v>16110.66043</v>
      </c>
      <c r="J365">
        <v>3470.7648920000001</v>
      </c>
      <c r="K365">
        <v>13932.206055000001</v>
      </c>
    </row>
    <row r="366" spans="1:11" ht="15" x14ac:dyDescent="0.25">
      <c r="A366" s="45" t="str">
        <f t="shared" si="5"/>
        <v>B2 carbonMontenegro2010</v>
      </c>
      <c r="B366">
        <v>6</v>
      </c>
      <c r="C366" t="s">
        <v>1</v>
      </c>
      <c r="D366" t="s">
        <v>150</v>
      </c>
      <c r="E366" t="s">
        <v>94</v>
      </c>
      <c r="F366" t="s">
        <v>111</v>
      </c>
      <c r="G366">
        <v>2010</v>
      </c>
      <c r="H366">
        <v>31789.265625</v>
      </c>
      <c r="I366">
        <v>22152.382690999999</v>
      </c>
      <c r="J366">
        <v>9636.8840629999995</v>
      </c>
      <c r="K366">
        <v>29590.609375</v>
      </c>
    </row>
    <row r="367" spans="1:11" ht="15" x14ac:dyDescent="0.25">
      <c r="A367" s="45" t="str">
        <f t="shared" si="5"/>
        <v>B2 carbonMontenegro2015</v>
      </c>
      <c r="B367">
        <v>6</v>
      </c>
      <c r="C367" t="s">
        <v>1</v>
      </c>
      <c r="D367" t="s">
        <v>150</v>
      </c>
      <c r="E367" t="s">
        <v>94</v>
      </c>
      <c r="F367" t="s">
        <v>111</v>
      </c>
      <c r="G367">
        <v>2015</v>
      </c>
      <c r="H367">
        <v>33117.4375</v>
      </c>
      <c r="I367">
        <v>23077.920044999999</v>
      </c>
      <c r="J367">
        <v>10039.518309999999</v>
      </c>
      <c r="K367">
        <v>29590.609375</v>
      </c>
    </row>
    <row r="368" spans="1:11" ht="15" x14ac:dyDescent="0.25">
      <c r="A368" s="45" t="str">
        <f t="shared" si="5"/>
        <v>B2 carbonMontenegro2020</v>
      </c>
      <c r="B368">
        <v>6</v>
      </c>
      <c r="C368" t="s">
        <v>1</v>
      </c>
      <c r="D368" t="s">
        <v>150</v>
      </c>
      <c r="E368" t="s">
        <v>94</v>
      </c>
      <c r="F368" t="s">
        <v>111</v>
      </c>
      <c r="G368">
        <v>2020</v>
      </c>
      <c r="H368">
        <v>34670.667969000002</v>
      </c>
      <c r="I368">
        <v>24160.289733000001</v>
      </c>
      <c r="J368">
        <v>10510.378967000001</v>
      </c>
      <c r="K368">
        <v>29802.3125</v>
      </c>
    </row>
    <row r="369" spans="1:11" ht="15" x14ac:dyDescent="0.25">
      <c r="A369" s="45" t="str">
        <f t="shared" si="5"/>
        <v>B2 carbonMontenegro2025</v>
      </c>
      <c r="B369">
        <v>6</v>
      </c>
      <c r="C369" t="s">
        <v>1</v>
      </c>
      <c r="D369" t="s">
        <v>150</v>
      </c>
      <c r="E369" t="s">
        <v>94</v>
      </c>
      <c r="F369" t="s">
        <v>111</v>
      </c>
      <c r="G369">
        <v>2025</v>
      </c>
      <c r="H369">
        <v>36423.832030999998</v>
      </c>
      <c r="I369">
        <v>25381.983765000001</v>
      </c>
      <c r="J369">
        <v>11041.848572000001</v>
      </c>
      <c r="K369">
        <v>30104.033202999999</v>
      </c>
    </row>
    <row r="370" spans="1:11" ht="15" x14ac:dyDescent="0.25">
      <c r="A370" s="45" t="str">
        <f t="shared" si="5"/>
        <v>B2 carbonMontenegro2030</v>
      </c>
      <c r="B370">
        <v>6</v>
      </c>
      <c r="C370" t="s">
        <v>1</v>
      </c>
      <c r="D370" t="s">
        <v>150</v>
      </c>
      <c r="E370" t="s">
        <v>94</v>
      </c>
      <c r="F370" t="s">
        <v>111</v>
      </c>
      <c r="G370">
        <v>2030</v>
      </c>
      <c r="H370">
        <v>38358.578125</v>
      </c>
      <c r="I370">
        <v>26730.213196000001</v>
      </c>
      <c r="J370">
        <v>11628.365325999999</v>
      </c>
      <c r="K370">
        <v>30461.191406000002</v>
      </c>
    </row>
    <row r="371" spans="1:11" ht="15" x14ac:dyDescent="0.25">
      <c r="A371" s="45" t="str">
        <f t="shared" si="5"/>
        <v>B2 carbonThe former Yugoslav Republic of Macedonia2010</v>
      </c>
      <c r="B371">
        <v>6</v>
      </c>
      <c r="C371" t="s">
        <v>1</v>
      </c>
      <c r="D371" t="s">
        <v>151</v>
      </c>
      <c r="E371" t="s">
        <v>107</v>
      </c>
      <c r="F371" t="s">
        <v>111</v>
      </c>
      <c r="G371">
        <v>2010</v>
      </c>
      <c r="H371">
        <v>32514.701172000001</v>
      </c>
      <c r="I371">
        <v>22402.279297000001</v>
      </c>
      <c r="J371">
        <v>10112.419830999999</v>
      </c>
      <c r="K371">
        <v>48432.328125</v>
      </c>
    </row>
    <row r="372" spans="1:11" ht="15" x14ac:dyDescent="0.25">
      <c r="A372" s="45" t="str">
        <f t="shared" si="5"/>
        <v>B2 carbonThe former Yugoslav Republic of Macedonia2015</v>
      </c>
      <c r="B372">
        <v>6</v>
      </c>
      <c r="C372" t="s">
        <v>1</v>
      </c>
      <c r="D372" t="s">
        <v>151</v>
      </c>
      <c r="E372" t="s">
        <v>107</v>
      </c>
      <c r="F372" t="s">
        <v>111</v>
      </c>
      <c r="G372">
        <v>2015</v>
      </c>
      <c r="H372">
        <v>33689.789062999997</v>
      </c>
      <c r="I372">
        <v>23211.903625999999</v>
      </c>
      <c r="J372">
        <v>10477.884979</v>
      </c>
      <c r="K372">
        <v>48432.328125</v>
      </c>
    </row>
    <row r="373" spans="1:11" ht="15" x14ac:dyDescent="0.25">
      <c r="A373" s="45" t="str">
        <f t="shared" si="5"/>
        <v>B2 carbonThe former Yugoslav Republic of Macedonia2020</v>
      </c>
      <c r="B373">
        <v>6</v>
      </c>
      <c r="C373" t="s">
        <v>1</v>
      </c>
      <c r="D373" t="s">
        <v>151</v>
      </c>
      <c r="E373" t="s">
        <v>107</v>
      </c>
      <c r="F373" t="s">
        <v>111</v>
      </c>
      <c r="G373">
        <v>2020</v>
      </c>
      <c r="H373">
        <v>33568.554687999997</v>
      </c>
      <c r="I373">
        <v>23128.374632999999</v>
      </c>
      <c r="J373">
        <v>10440.179351999999</v>
      </c>
      <c r="K373">
        <v>48440.972655999998</v>
      </c>
    </row>
    <row r="374" spans="1:11" ht="15" x14ac:dyDescent="0.25">
      <c r="A374" s="45" t="str">
        <f t="shared" si="5"/>
        <v>B2 carbonThe former Yugoslav Republic of Macedonia2025</v>
      </c>
      <c r="B374">
        <v>6</v>
      </c>
      <c r="C374" t="s">
        <v>1</v>
      </c>
      <c r="D374" t="s">
        <v>151</v>
      </c>
      <c r="E374" t="s">
        <v>107</v>
      </c>
      <c r="F374" t="s">
        <v>111</v>
      </c>
      <c r="G374">
        <v>2025</v>
      </c>
      <c r="H374">
        <v>33487.269530999998</v>
      </c>
      <c r="I374">
        <v>23072.369750999998</v>
      </c>
      <c r="J374">
        <v>10414.898467999999</v>
      </c>
      <c r="K374">
        <v>48462.160155999998</v>
      </c>
    </row>
    <row r="375" spans="1:11" ht="15" x14ac:dyDescent="0.25">
      <c r="A375" s="45" t="str">
        <f t="shared" si="5"/>
        <v>B2 carbonThe former Yugoslav Republic of Macedonia2030</v>
      </c>
      <c r="B375">
        <v>6</v>
      </c>
      <c r="C375" t="s">
        <v>1</v>
      </c>
      <c r="D375" t="s">
        <v>151</v>
      </c>
      <c r="E375" t="s">
        <v>107</v>
      </c>
      <c r="F375" t="s">
        <v>111</v>
      </c>
      <c r="G375">
        <v>2030</v>
      </c>
      <c r="H375">
        <v>33481.503905999998</v>
      </c>
      <c r="I375">
        <v>23068.396788999999</v>
      </c>
      <c r="J375">
        <v>10413.105895999999</v>
      </c>
      <c r="K375">
        <v>48470.484375</v>
      </c>
    </row>
    <row r="376" spans="1:11" ht="15" x14ac:dyDescent="0.25">
      <c r="A376" s="45" t="str">
        <f t="shared" si="5"/>
        <v>B2 carbonNetherlands2005</v>
      </c>
      <c r="B376">
        <v>6</v>
      </c>
      <c r="C376" t="s">
        <v>1</v>
      </c>
      <c r="D376" t="s">
        <v>152</v>
      </c>
      <c r="E376" t="s">
        <v>95</v>
      </c>
      <c r="F376" t="s">
        <v>112</v>
      </c>
      <c r="G376">
        <v>2005</v>
      </c>
      <c r="H376">
        <v>23438.03125</v>
      </c>
      <c r="I376">
        <v>18400.50879</v>
      </c>
      <c r="J376">
        <v>5037.5161129999997</v>
      </c>
      <c r="K376">
        <v>32259.773438</v>
      </c>
    </row>
    <row r="377" spans="1:11" ht="15" x14ac:dyDescent="0.25">
      <c r="A377" s="45" t="str">
        <f t="shared" si="5"/>
        <v>B2 carbonNetherlands2010</v>
      </c>
      <c r="B377">
        <v>6</v>
      </c>
      <c r="C377" t="s">
        <v>1</v>
      </c>
      <c r="D377" t="s">
        <v>152</v>
      </c>
      <c r="E377" t="s">
        <v>95</v>
      </c>
      <c r="F377" t="s">
        <v>112</v>
      </c>
      <c r="G377">
        <v>2010</v>
      </c>
      <c r="H377">
        <v>24599.125</v>
      </c>
      <c r="I377">
        <v>19304.698607999999</v>
      </c>
      <c r="J377">
        <v>5294.4277339999999</v>
      </c>
      <c r="K377">
        <v>32240.769531000002</v>
      </c>
    </row>
    <row r="378" spans="1:11" ht="15" x14ac:dyDescent="0.25">
      <c r="A378" s="45" t="str">
        <f t="shared" si="5"/>
        <v>B2 carbonNetherlands2015</v>
      </c>
      <c r="B378">
        <v>6</v>
      </c>
      <c r="C378" t="s">
        <v>1</v>
      </c>
      <c r="D378" t="s">
        <v>152</v>
      </c>
      <c r="E378" t="s">
        <v>95</v>
      </c>
      <c r="F378" t="s">
        <v>112</v>
      </c>
      <c r="G378">
        <v>2015</v>
      </c>
      <c r="H378">
        <v>25946.914063</v>
      </c>
      <c r="I378">
        <v>20349.360595999999</v>
      </c>
      <c r="J378">
        <v>5597.5592040000001</v>
      </c>
      <c r="K378">
        <v>32196.808593999998</v>
      </c>
    </row>
    <row r="379" spans="1:11" ht="15" x14ac:dyDescent="0.25">
      <c r="A379" s="45" t="str">
        <f t="shared" si="5"/>
        <v>B2 carbonNetherlands2020</v>
      </c>
      <c r="B379">
        <v>6</v>
      </c>
      <c r="C379" t="s">
        <v>1</v>
      </c>
      <c r="D379" t="s">
        <v>152</v>
      </c>
      <c r="E379" t="s">
        <v>95</v>
      </c>
      <c r="F379" t="s">
        <v>112</v>
      </c>
      <c r="G379">
        <v>2020</v>
      </c>
      <c r="H379">
        <v>27797.277343999998</v>
      </c>
      <c r="I379">
        <v>21802.709471999999</v>
      </c>
      <c r="J379">
        <v>5994.5697330000003</v>
      </c>
      <c r="K379">
        <v>32247.289063</v>
      </c>
    </row>
    <row r="380" spans="1:11" ht="15" x14ac:dyDescent="0.25">
      <c r="A380" s="45" t="str">
        <f t="shared" si="5"/>
        <v>B2 carbonNetherlands2025</v>
      </c>
      <c r="B380">
        <v>6</v>
      </c>
      <c r="C380" t="s">
        <v>1</v>
      </c>
      <c r="D380" t="s">
        <v>152</v>
      </c>
      <c r="E380" t="s">
        <v>95</v>
      </c>
      <c r="F380" t="s">
        <v>112</v>
      </c>
      <c r="G380">
        <v>2025</v>
      </c>
      <c r="H380">
        <v>29819.21875</v>
      </c>
      <c r="I380">
        <v>23399.638551</v>
      </c>
      <c r="J380">
        <v>6419.5845950000003</v>
      </c>
      <c r="K380">
        <v>32365.460938</v>
      </c>
    </row>
    <row r="381" spans="1:11" ht="15" x14ac:dyDescent="0.25">
      <c r="A381" s="45" t="str">
        <f t="shared" si="5"/>
        <v>B2 carbonNetherlands2030</v>
      </c>
      <c r="B381">
        <v>6</v>
      </c>
      <c r="C381" t="s">
        <v>1</v>
      </c>
      <c r="D381" t="s">
        <v>152</v>
      </c>
      <c r="E381" t="s">
        <v>95</v>
      </c>
      <c r="F381" t="s">
        <v>112</v>
      </c>
      <c r="G381">
        <v>2030</v>
      </c>
      <c r="H381">
        <v>32056.855468999998</v>
      </c>
      <c r="I381">
        <v>25170.429564999999</v>
      </c>
      <c r="J381">
        <v>6886.427001</v>
      </c>
      <c r="K381">
        <v>32771.902344000002</v>
      </c>
    </row>
    <row r="382" spans="1:11" ht="15" x14ac:dyDescent="0.25">
      <c r="A382" s="45" t="str">
        <f t="shared" si="5"/>
        <v>B2 carbonNorway2005</v>
      </c>
      <c r="B382">
        <v>6</v>
      </c>
      <c r="C382" t="s">
        <v>1</v>
      </c>
      <c r="D382" t="s">
        <v>153</v>
      </c>
      <c r="E382" t="s">
        <v>96</v>
      </c>
      <c r="F382" t="s">
        <v>114</v>
      </c>
      <c r="G382">
        <v>2005</v>
      </c>
      <c r="H382">
        <v>329898.84375</v>
      </c>
      <c r="I382">
        <v>246705.017578</v>
      </c>
      <c r="J382">
        <v>83193.813477000003</v>
      </c>
      <c r="K382">
        <v>438665.3125</v>
      </c>
    </row>
    <row r="383" spans="1:11" ht="15" x14ac:dyDescent="0.25">
      <c r="A383" s="45" t="str">
        <f t="shared" si="5"/>
        <v>B2 carbonNorway2010</v>
      </c>
      <c r="B383">
        <v>6</v>
      </c>
      <c r="C383" t="s">
        <v>1</v>
      </c>
      <c r="D383" t="s">
        <v>153</v>
      </c>
      <c r="E383" t="s">
        <v>96</v>
      </c>
      <c r="F383" t="s">
        <v>114</v>
      </c>
      <c r="G383">
        <v>2010</v>
      </c>
      <c r="H383">
        <v>351644.5625</v>
      </c>
      <c r="I383">
        <v>262958.25195300003</v>
      </c>
      <c r="J383">
        <v>88686.334961</v>
      </c>
      <c r="K383">
        <v>446338.875</v>
      </c>
    </row>
    <row r="384" spans="1:11" ht="15" x14ac:dyDescent="0.25">
      <c r="A384" s="45" t="str">
        <f t="shared" si="5"/>
        <v>B2 carbonNorway2015</v>
      </c>
      <c r="B384">
        <v>6</v>
      </c>
      <c r="C384" t="s">
        <v>1</v>
      </c>
      <c r="D384" t="s">
        <v>153</v>
      </c>
      <c r="E384" t="s">
        <v>96</v>
      </c>
      <c r="F384" t="s">
        <v>114</v>
      </c>
      <c r="G384">
        <v>2015</v>
      </c>
      <c r="H384">
        <v>374321.5625</v>
      </c>
      <c r="I384">
        <v>279899.96875100001</v>
      </c>
      <c r="J384">
        <v>94421.390625</v>
      </c>
      <c r="K384">
        <v>453164.25</v>
      </c>
    </row>
    <row r="385" spans="1:11" ht="15" x14ac:dyDescent="0.25">
      <c r="A385" s="45" t="str">
        <f t="shared" si="5"/>
        <v>B2 carbonNorway2020</v>
      </c>
      <c r="B385">
        <v>6</v>
      </c>
      <c r="C385" t="s">
        <v>1</v>
      </c>
      <c r="D385" t="s">
        <v>153</v>
      </c>
      <c r="E385" t="s">
        <v>96</v>
      </c>
      <c r="F385" t="s">
        <v>114</v>
      </c>
      <c r="G385">
        <v>2020</v>
      </c>
      <c r="H385">
        <v>394008.75</v>
      </c>
      <c r="I385">
        <v>294598.277344</v>
      </c>
      <c r="J385">
        <v>99410.704102000003</v>
      </c>
      <c r="K385">
        <v>460288.15625</v>
      </c>
    </row>
    <row r="386" spans="1:11" ht="15" x14ac:dyDescent="0.25">
      <c r="A386" s="45" t="str">
        <f t="shared" ref="A386:A449" si="6">CONCATENATE(C386,E386,G386)</f>
        <v>B2 carbonNorway2025</v>
      </c>
      <c r="B386">
        <v>6</v>
      </c>
      <c r="C386" t="s">
        <v>1</v>
      </c>
      <c r="D386" t="s">
        <v>153</v>
      </c>
      <c r="E386" t="s">
        <v>96</v>
      </c>
      <c r="F386" t="s">
        <v>114</v>
      </c>
      <c r="G386">
        <v>2025</v>
      </c>
      <c r="H386">
        <v>411419.40625</v>
      </c>
      <c r="I386">
        <v>307590.43945300003</v>
      </c>
      <c r="J386">
        <v>103829.12207100001</v>
      </c>
      <c r="K386">
        <v>467785.9375</v>
      </c>
    </row>
    <row r="387" spans="1:11" ht="15" x14ac:dyDescent="0.25">
      <c r="A387" s="45" t="str">
        <f t="shared" si="6"/>
        <v>B2 carbonNorway2030</v>
      </c>
      <c r="B387">
        <v>6</v>
      </c>
      <c r="C387" t="s">
        <v>1</v>
      </c>
      <c r="D387" t="s">
        <v>153</v>
      </c>
      <c r="E387" t="s">
        <v>96</v>
      </c>
      <c r="F387" t="s">
        <v>114</v>
      </c>
      <c r="G387">
        <v>2030</v>
      </c>
      <c r="H387">
        <v>426370.75</v>
      </c>
      <c r="I387">
        <v>318729.92382800003</v>
      </c>
      <c r="J387">
        <v>107640.970703</v>
      </c>
      <c r="K387">
        <v>475750.09375</v>
      </c>
    </row>
    <row r="388" spans="1:11" ht="15" x14ac:dyDescent="0.25">
      <c r="A388" s="45" t="str">
        <f t="shared" si="6"/>
        <v>B2 carbonPoland2005</v>
      </c>
      <c r="B388">
        <v>6</v>
      </c>
      <c r="C388" t="s">
        <v>1</v>
      </c>
      <c r="D388" t="s">
        <v>154</v>
      </c>
      <c r="E388" t="s">
        <v>97</v>
      </c>
      <c r="F388" t="s">
        <v>113</v>
      </c>
      <c r="G388">
        <v>2005</v>
      </c>
      <c r="H388">
        <v>737300.8125</v>
      </c>
      <c r="I388">
        <v>569875.16015600006</v>
      </c>
      <c r="J388">
        <v>167425.582031</v>
      </c>
      <c r="K388">
        <v>910032</v>
      </c>
    </row>
    <row r="389" spans="1:11" ht="15" x14ac:dyDescent="0.25">
      <c r="A389" s="45" t="str">
        <f t="shared" si="6"/>
        <v>B2 carbonPoland2010</v>
      </c>
      <c r="B389">
        <v>6</v>
      </c>
      <c r="C389" t="s">
        <v>1</v>
      </c>
      <c r="D389" t="s">
        <v>154</v>
      </c>
      <c r="E389" t="s">
        <v>97</v>
      </c>
      <c r="F389" t="s">
        <v>113</v>
      </c>
      <c r="G389">
        <v>2010</v>
      </c>
      <c r="H389">
        <v>761206</v>
      </c>
      <c r="I389">
        <v>588162.97265600006</v>
      </c>
      <c r="J389">
        <v>173042.99316400001</v>
      </c>
      <c r="K389">
        <v>924515.875</v>
      </c>
    </row>
    <row r="390" spans="1:11" ht="15" x14ac:dyDescent="0.25">
      <c r="A390" s="45" t="str">
        <f t="shared" si="6"/>
        <v>B2 carbonPoland2015</v>
      </c>
      <c r="B390">
        <v>6</v>
      </c>
      <c r="C390" t="s">
        <v>1</v>
      </c>
      <c r="D390" t="s">
        <v>154</v>
      </c>
      <c r="E390" t="s">
        <v>97</v>
      </c>
      <c r="F390" t="s">
        <v>113</v>
      </c>
      <c r="G390">
        <v>2015</v>
      </c>
      <c r="H390">
        <v>773682.6875</v>
      </c>
      <c r="I390">
        <v>597590.38476599997</v>
      </c>
      <c r="J390">
        <v>176092.41699200001</v>
      </c>
      <c r="K390">
        <v>929667.125</v>
      </c>
    </row>
    <row r="391" spans="1:11" ht="15" x14ac:dyDescent="0.25">
      <c r="A391" s="45" t="str">
        <f t="shared" si="6"/>
        <v>B2 carbonPoland2020</v>
      </c>
      <c r="B391">
        <v>6</v>
      </c>
      <c r="C391" t="s">
        <v>1</v>
      </c>
      <c r="D391" t="s">
        <v>154</v>
      </c>
      <c r="E391" t="s">
        <v>97</v>
      </c>
      <c r="F391" t="s">
        <v>113</v>
      </c>
      <c r="G391">
        <v>2020</v>
      </c>
      <c r="H391">
        <v>797687.875</v>
      </c>
      <c r="I391">
        <v>616293.41601599997</v>
      </c>
      <c r="J391">
        <v>181394.470703</v>
      </c>
      <c r="K391">
        <v>932112.0625</v>
      </c>
    </row>
    <row r="392" spans="1:11" ht="15" x14ac:dyDescent="0.25">
      <c r="A392" s="45" t="str">
        <f t="shared" si="6"/>
        <v>B2 carbonPoland2025</v>
      </c>
      <c r="B392">
        <v>6</v>
      </c>
      <c r="C392" t="s">
        <v>1</v>
      </c>
      <c r="D392" t="s">
        <v>154</v>
      </c>
      <c r="E392" t="s">
        <v>97</v>
      </c>
      <c r="F392" t="s">
        <v>113</v>
      </c>
      <c r="G392">
        <v>2025</v>
      </c>
      <c r="H392">
        <v>823851.1875</v>
      </c>
      <c r="I392">
        <v>636521.52734399994</v>
      </c>
      <c r="J392">
        <v>187329.685547</v>
      </c>
      <c r="K392">
        <v>936380.3125</v>
      </c>
    </row>
    <row r="393" spans="1:11" ht="15" x14ac:dyDescent="0.25">
      <c r="A393" s="45" t="str">
        <f t="shared" si="6"/>
        <v>B2 carbonPoland2030</v>
      </c>
      <c r="B393">
        <v>6</v>
      </c>
      <c r="C393" t="s">
        <v>1</v>
      </c>
      <c r="D393" t="s">
        <v>154</v>
      </c>
      <c r="E393" t="s">
        <v>97</v>
      </c>
      <c r="F393" t="s">
        <v>113</v>
      </c>
      <c r="G393">
        <v>2030</v>
      </c>
      <c r="H393">
        <v>854940</v>
      </c>
      <c r="I393">
        <v>660599.07421899994</v>
      </c>
      <c r="J393">
        <v>194341.191406</v>
      </c>
      <c r="K393">
        <v>942305.375</v>
      </c>
    </row>
    <row r="394" spans="1:11" ht="15" x14ac:dyDescent="0.25">
      <c r="A394" s="45" t="str">
        <f t="shared" si="6"/>
        <v>B2 carbonPortugal2005</v>
      </c>
      <c r="B394">
        <v>6</v>
      </c>
      <c r="C394" t="s">
        <v>1</v>
      </c>
      <c r="D394" t="s">
        <v>155</v>
      </c>
      <c r="E394" t="s">
        <v>98</v>
      </c>
      <c r="F394" t="s">
        <v>115</v>
      </c>
      <c r="G394">
        <v>2005</v>
      </c>
      <c r="H394">
        <v>68299.585938000004</v>
      </c>
      <c r="I394">
        <v>47969.350097000002</v>
      </c>
      <c r="J394">
        <v>20330.234375</v>
      </c>
      <c r="K394">
        <v>228435.828125</v>
      </c>
    </row>
    <row r="395" spans="1:11" ht="15" x14ac:dyDescent="0.25">
      <c r="A395" s="45" t="str">
        <f t="shared" si="6"/>
        <v>B2 carbonPortugal2010</v>
      </c>
      <c r="B395">
        <v>6</v>
      </c>
      <c r="C395" t="s">
        <v>1</v>
      </c>
      <c r="D395" t="s">
        <v>155</v>
      </c>
      <c r="E395" t="s">
        <v>98</v>
      </c>
      <c r="F395" t="s">
        <v>115</v>
      </c>
      <c r="G395">
        <v>2010</v>
      </c>
      <c r="H395">
        <v>75923.789063000004</v>
      </c>
      <c r="I395">
        <v>53371.278320999998</v>
      </c>
      <c r="J395">
        <v>22552.514891999999</v>
      </c>
      <c r="K395">
        <v>230059.65625</v>
      </c>
    </row>
    <row r="396" spans="1:11" ht="15" x14ac:dyDescent="0.25">
      <c r="A396" s="45" t="str">
        <f t="shared" si="6"/>
        <v>B2 carbonPortugal2015</v>
      </c>
      <c r="B396">
        <v>6</v>
      </c>
      <c r="C396" t="s">
        <v>1</v>
      </c>
      <c r="D396" t="s">
        <v>155</v>
      </c>
      <c r="E396" t="s">
        <v>98</v>
      </c>
      <c r="F396" t="s">
        <v>115</v>
      </c>
      <c r="G396">
        <v>2015</v>
      </c>
      <c r="H396">
        <v>82254.945313000004</v>
      </c>
      <c r="I396">
        <v>57847.608887000002</v>
      </c>
      <c r="J396">
        <v>24407.331543</v>
      </c>
      <c r="K396">
        <v>231164.234375</v>
      </c>
    </row>
    <row r="397" spans="1:11" ht="15" x14ac:dyDescent="0.25">
      <c r="A397" s="45" t="str">
        <f t="shared" si="6"/>
        <v>B2 carbonPortugal2020</v>
      </c>
      <c r="B397">
        <v>6</v>
      </c>
      <c r="C397" t="s">
        <v>1</v>
      </c>
      <c r="D397" t="s">
        <v>155</v>
      </c>
      <c r="E397" t="s">
        <v>98</v>
      </c>
      <c r="F397" t="s">
        <v>115</v>
      </c>
      <c r="G397">
        <v>2020</v>
      </c>
      <c r="H397">
        <v>89594.335938000004</v>
      </c>
      <c r="I397">
        <v>63037.806641000003</v>
      </c>
      <c r="J397">
        <v>26556.53125</v>
      </c>
      <c r="K397">
        <v>232137.546875</v>
      </c>
    </row>
    <row r="398" spans="1:11" ht="15" x14ac:dyDescent="0.25">
      <c r="A398" s="45" t="str">
        <f t="shared" si="6"/>
        <v>B2 carbonPortugal2025</v>
      </c>
      <c r="B398">
        <v>6</v>
      </c>
      <c r="C398" t="s">
        <v>1</v>
      </c>
      <c r="D398" t="s">
        <v>155</v>
      </c>
      <c r="E398" t="s">
        <v>98</v>
      </c>
      <c r="F398" t="s">
        <v>115</v>
      </c>
      <c r="G398">
        <v>2025</v>
      </c>
      <c r="H398">
        <v>97767.804688000004</v>
      </c>
      <c r="I398">
        <v>68810.680175999994</v>
      </c>
      <c r="J398">
        <v>28957.119629000001</v>
      </c>
      <c r="K398">
        <v>234176.421875</v>
      </c>
    </row>
    <row r="399" spans="1:11" ht="15" x14ac:dyDescent="0.25">
      <c r="A399" s="45" t="str">
        <f t="shared" si="6"/>
        <v>B2 carbonPortugal2030</v>
      </c>
      <c r="B399">
        <v>6</v>
      </c>
      <c r="C399" t="s">
        <v>1</v>
      </c>
      <c r="D399" t="s">
        <v>155</v>
      </c>
      <c r="E399" t="s">
        <v>98</v>
      </c>
      <c r="F399" t="s">
        <v>115</v>
      </c>
      <c r="G399">
        <v>2030</v>
      </c>
      <c r="H399">
        <v>103976.96875</v>
      </c>
      <c r="I399">
        <v>73212.964844000002</v>
      </c>
      <c r="J399">
        <v>30764.004394</v>
      </c>
      <c r="K399">
        <v>236740.390625</v>
      </c>
    </row>
    <row r="400" spans="1:11" ht="15" x14ac:dyDescent="0.25">
      <c r="A400" s="45" t="str">
        <f t="shared" si="6"/>
        <v>B2 carbonRomania2005</v>
      </c>
      <c r="B400">
        <v>6</v>
      </c>
      <c r="C400" t="s">
        <v>1</v>
      </c>
      <c r="D400" t="s">
        <v>156</v>
      </c>
      <c r="E400" t="s">
        <v>100</v>
      </c>
      <c r="F400" t="s">
        <v>113</v>
      </c>
      <c r="G400">
        <v>2005</v>
      </c>
      <c r="H400">
        <v>554887.625</v>
      </c>
      <c r="I400">
        <v>451950.261719</v>
      </c>
      <c r="J400">
        <v>102937.341797</v>
      </c>
      <c r="K400">
        <v>468204.875</v>
      </c>
    </row>
    <row r="401" spans="1:11" ht="15" x14ac:dyDescent="0.25">
      <c r="A401" s="45" t="str">
        <f t="shared" si="6"/>
        <v>B2 carbonRomania2010</v>
      </c>
      <c r="B401">
        <v>6</v>
      </c>
      <c r="C401" t="s">
        <v>1</v>
      </c>
      <c r="D401" t="s">
        <v>156</v>
      </c>
      <c r="E401" t="s">
        <v>100</v>
      </c>
      <c r="F401" t="s">
        <v>113</v>
      </c>
      <c r="G401">
        <v>2010</v>
      </c>
      <c r="H401">
        <v>586645.125</v>
      </c>
      <c r="I401">
        <v>477780.976563</v>
      </c>
      <c r="J401">
        <v>108864.181153</v>
      </c>
      <c r="K401">
        <v>475570.75</v>
      </c>
    </row>
    <row r="402" spans="1:11" ht="15" x14ac:dyDescent="0.25">
      <c r="A402" s="45" t="str">
        <f t="shared" si="6"/>
        <v>B2 carbonRomania2015</v>
      </c>
      <c r="B402">
        <v>6</v>
      </c>
      <c r="C402" t="s">
        <v>1</v>
      </c>
      <c r="D402" t="s">
        <v>156</v>
      </c>
      <c r="E402" t="s">
        <v>100</v>
      </c>
      <c r="F402" t="s">
        <v>113</v>
      </c>
      <c r="G402">
        <v>2015</v>
      </c>
      <c r="H402">
        <v>617193.6875</v>
      </c>
      <c r="I402">
        <v>503353.847656</v>
      </c>
      <c r="J402">
        <v>113839.85254000001</v>
      </c>
      <c r="K402">
        <v>484554.6875</v>
      </c>
    </row>
    <row r="403" spans="1:11" ht="15" x14ac:dyDescent="0.25">
      <c r="A403" s="45" t="str">
        <f t="shared" si="6"/>
        <v>B2 carbonRomania2020</v>
      </c>
      <c r="B403">
        <v>6</v>
      </c>
      <c r="C403" t="s">
        <v>1</v>
      </c>
      <c r="D403" t="s">
        <v>156</v>
      </c>
      <c r="E403" t="s">
        <v>100</v>
      </c>
      <c r="F403" t="s">
        <v>113</v>
      </c>
      <c r="G403">
        <v>2020</v>
      </c>
      <c r="H403">
        <v>641181.75</v>
      </c>
      <c r="I403">
        <v>523644.92382800003</v>
      </c>
      <c r="J403">
        <v>117536.850586</v>
      </c>
      <c r="K403">
        <v>491842.4375</v>
      </c>
    </row>
    <row r="404" spans="1:11" ht="15" x14ac:dyDescent="0.25">
      <c r="A404" s="45" t="str">
        <f t="shared" si="6"/>
        <v>B2 carbonRomania2025</v>
      </c>
      <c r="B404">
        <v>6</v>
      </c>
      <c r="C404" t="s">
        <v>1</v>
      </c>
      <c r="D404" t="s">
        <v>156</v>
      </c>
      <c r="E404" t="s">
        <v>100</v>
      </c>
      <c r="F404" t="s">
        <v>113</v>
      </c>
      <c r="G404">
        <v>2025</v>
      </c>
      <c r="H404">
        <v>670897.1875</v>
      </c>
      <c r="I404">
        <v>549118.18359399994</v>
      </c>
      <c r="J404">
        <v>121778.98144600001</v>
      </c>
      <c r="K404">
        <v>498232.59375</v>
      </c>
    </row>
    <row r="405" spans="1:11" ht="15" x14ac:dyDescent="0.25">
      <c r="A405" s="45" t="str">
        <f t="shared" si="6"/>
        <v>B2 carbonRomania2030</v>
      </c>
      <c r="B405">
        <v>6</v>
      </c>
      <c r="C405" t="s">
        <v>1</v>
      </c>
      <c r="D405" t="s">
        <v>156</v>
      </c>
      <c r="E405" t="s">
        <v>100</v>
      </c>
      <c r="F405" t="s">
        <v>113</v>
      </c>
      <c r="G405">
        <v>2030</v>
      </c>
      <c r="H405">
        <v>701969.875</v>
      </c>
      <c r="I405">
        <v>575176.75390699995</v>
      </c>
      <c r="J405">
        <v>126793.12695400001</v>
      </c>
      <c r="K405">
        <v>505048.53125</v>
      </c>
    </row>
    <row r="406" spans="1:11" ht="15" x14ac:dyDescent="0.25">
      <c r="A406" s="45" t="str">
        <f t="shared" si="6"/>
        <v>B2 carbonSerbia2005</v>
      </c>
      <c r="B406">
        <v>6</v>
      </c>
      <c r="C406" t="s">
        <v>1</v>
      </c>
      <c r="D406" t="s">
        <v>157</v>
      </c>
      <c r="E406" t="s">
        <v>101</v>
      </c>
      <c r="F406" t="s">
        <v>111</v>
      </c>
      <c r="G406">
        <v>2005</v>
      </c>
      <c r="H406">
        <v>109671.59375</v>
      </c>
      <c r="I406">
        <v>89240.945068000001</v>
      </c>
      <c r="J406">
        <v>20430.652099999999</v>
      </c>
      <c r="K406">
        <v>66879.554688000004</v>
      </c>
    </row>
    <row r="407" spans="1:11" ht="15" x14ac:dyDescent="0.25">
      <c r="A407" s="45" t="str">
        <f t="shared" si="6"/>
        <v>B2 carbonSerbia2010</v>
      </c>
      <c r="B407">
        <v>6</v>
      </c>
      <c r="C407" t="s">
        <v>1</v>
      </c>
      <c r="D407" t="s">
        <v>157</v>
      </c>
      <c r="E407" t="s">
        <v>101</v>
      </c>
      <c r="F407" t="s">
        <v>111</v>
      </c>
      <c r="G407">
        <v>2010</v>
      </c>
      <c r="H407">
        <v>112715.171875</v>
      </c>
      <c r="I407">
        <v>91723.462646999993</v>
      </c>
      <c r="J407">
        <v>20991.706665999998</v>
      </c>
      <c r="K407">
        <v>66879.554688000004</v>
      </c>
    </row>
    <row r="408" spans="1:11" ht="15" x14ac:dyDescent="0.25">
      <c r="A408" s="45" t="str">
        <f t="shared" si="6"/>
        <v>B2 carbonSerbia2015</v>
      </c>
      <c r="B408">
        <v>6</v>
      </c>
      <c r="C408" t="s">
        <v>1</v>
      </c>
      <c r="D408" t="s">
        <v>157</v>
      </c>
      <c r="E408" t="s">
        <v>101</v>
      </c>
      <c r="F408" t="s">
        <v>111</v>
      </c>
      <c r="G408">
        <v>2015</v>
      </c>
      <c r="H408">
        <v>116106.921875</v>
      </c>
      <c r="I408">
        <v>94489.418212999997</v>
      </c>
      <c r="J408">
        <v>21617.511597000001</v>
      </c>
      <c r="K408">
        <v>67207.523438000004</v>
      </c>
    </row>
    <row r="409" spans="1:11" ht="15" x14ac:dyDescent="0.25">
      <c r="A409" s="45" t="str">
        <f t="shared" si="6"/>
        <v>B2 carbonSerbia2020</v>
      </c>
      <c r="B409">
        <v>6</v>
      </c>
      <c r="C409" t="s">
        <v>1</v>
      </c>
      <c r="D409" t="s">
        <v>157</v>
      </c>
      <c r="E409" t="s">
        <v>101</v>
      </c>
      <c r="F409" t="s">
        <v>111</v>
      </c>
      <c r="G409">
        <v>2020</v>
      </c>
      <c r="H409">
        <v>122324.609375</v>
      </c>
      <c r="I409">
        <v>99554.719482999993</v>
      </c>
      <c r="J409">
        <v>22769.893188999999</v>
      </c>
      <c r="K409">
        <v>67445.1875</v>
      </c>
    </row>
    <row r="410" spans="1:11" ht="15" x14ac:dyDescent="0.25">
      <c r="A410" s="45" t="str">
        <f t="shared" si="6"/>
        <v>B2 carbonSerbia2025</v>
      </c>
      <c r="B410">
        <v>6</v>
      </c>
      <c r="C410" t="s">
        <v>1</v>
      </c>
      <c r="D410" t="s">
        <v>157</v>
      </c>
      <c r="E410" t="s">
        <v>101</v>
      </c>
      <c r="F410" t="s">
        <v>111</v>
      </c>
      <c r="G410">
        <v>2025</v>
      </c>
      <c r="H410">
        <v>127251.828125</v>
      </c>
      <c r="I410">
        <v>103570.18603500001</v>
      </c>
      <c r="J410">
        <v>23681.649414</v>
      </c>
      <c r="K410">
        <v>68017.65625</v>
      </c>
    </row>
    <row r="411" spans="1:11" ht="15" x14ac:dyDescent="0.25">
      <c r="A411" s="45" t="str">
        <f t="shared" si="6"/>
        <v>B2 carbonSerbia2030</v>
      </c>
      <c r="B411">
        <v>6</v>
      </c>
      <c r="C411" t="s">
        <v>1</v>
      </c>
      <c r="D411" t="s">
        <v>157</v>
      </c>
      <c r="E411" t="s">
        <v>101</v>
      </c>
      <c r="F411" t="s">
        <v>111</v>
      </c>
      <c r="G411">
        <v>2030</v>
      </c>
      <c r="H411">
        <v>132986.171875</v>
      </c>
      <c r="I411">
        <v>108242.41699300001</v>
      </c>
      <c r="J411">
        <v>24743.757568000001</v>
      </c>
      <c r="K411">
        <v>68572.390625</v>
      </c>
    </row>
    <row r="412" spans="1:11" ht="15" x14ac:dyDescent="0.25">
      <c r="A412" s="45" t="str">
        <f t="shared" si="6"/>
        <v>B2 carbonSweden2005</v>
      </c>
      <c r="B412">
        <v>6</v>
      </c>
      <c r="C412" t="s">
        <v>1</v>
      </c>
      <c r="D412" t="s">
        <v>158</v>
      </c>
      <c r="E412" t="s">
        <v>105</v>
      </c>
      <c r="F412" t="s">
        <v>114</v>
      </c>
      <c r="G412">
        <v>2005</v>
      </c>
      <c r="H412">
        <v>1086335.75</v>
      </c>
      <c r="I412">
        <v>815444.078125</v>
      </c>
      <c r="J412">
        <v>270891.8125</v>
      </c>
      <c r="K412">
        <v>1796521.625</v>
      </c>
    </row>
    <row r="413" spans="1:11" ht="15" x14ac:dyDescent="0.25">
      <c r="A413" s="45" t="str">
        <f t="shared" si="6"/>
        <v>B2 carbonSweden2010</v>
      </c>
      <c r="B413">
        <v>6</v>
      </c>
      <c r="C413" t="s">
        <v>1</v>
      </c>
      <c r="D413" t="s">
        <v>158</v>
      </c>
      <c r="E413" t="s">
        <v>105</v>
      </c>
      <c r="F413" t="s">
        <v>114</v>
      </c>
      <c r="G413">
        <v>2010</v>
      </c>
      <c r="H413">
        <v>1114303.5</v>
      </c>
      <c r="I413">
        <v>836116.601563</v>
      </c>
      <c r="J413">
        <v>278186.957031</v>
      </c>
      <c r="K413">
        <v>1797107.75</v>
      </c>
    </row>
    <row r="414" spans="1:11" ht="15" x14ac:dyDescent="0.25">
      <c r="A414" s="45" t="str">
        <f t="shared" si="6"/>
        <v>B2 carbonSweden2015</v>
      </c>
      <c r="B414">
        <v>6</v>
      </c>
      <c r="C414" t="s">
        <v>1</v>
      </c>
      <c r="D414" t="s">
        <v>158</v>
      </c>
      <c r="E414" t="s">
        <v>105</v>
      </c>
      <c r="F414" t="s">
        <v>114</v>
      </c>
      <c r="G414">
        <v>2015</v>
      </c>
      <c r="H414">
        <v>1157060.25</v>
      </c>
      <c r="I414">
        <v>867973.273438</v>
      </c>
      <c r="J414">
        <v>289086.742188</v>
      </c>
      <c r="K414">
        <v>1804275.5</v>
      </c>
    </row>
    <row r="415" spans="1:11" ht="15" x14ac:dyDescent="0.25">
      <c r="A415" s="45" t="str">
        <f t="shared" si="6"/>
        <v>B2 carbonSweden2020</v>
      </c>
      <c r="B415">
        <v>6</v>
      </c>
      <c r="C415" t="s">
        <v>1</v>
      </c>
      <c r="D415" t="s">
        <v>158</v>
      </c>
      <c r="E415" t="s">
        <v>105</v>
      </c>
      <c r="F415" t="s">
        <v>114</v>
      </c>
      <c r="G415">
        <v>2020</v>
      </c>
      <c r="H415">
        <v>1216868.75</v>
      </c>
      <c r="I415">
        <v>912727.648438</v>
      </c>
      <c r="J415">
        <v>304140.769531</v>
      </c>
      <c r="K415">
        <v>1812084.5</v>
      </c>
    </row>
    <row r="416" spans="1:11" ht="15" x14ac:dyDescent="0.25">
      <c r="A416" s="45" t="str">
        <f t="shared" si="6"/>
        <v>B2 carbonSweden2025</v>
      </c>
      <c r="B416">
        <v>6</v>
      </c>
      <c r="C416" t="s">
        <v>1</v>
      </c>
      <c r="D416" t="s">
        <v>158</v>
      </c>
      <c r="E416" t="s">
        <v>105</v>
      </c>
      <c r="F416" t="s">
        <v>114</v>
      </c>
      <c r="G416">
        <v>2025</v>
      </c>
      <c r="H416">
        <v>1285144.75</v>
      </c>
      <c r="I416">
        <v>963965.9375</v>
      </c>
      <c r="J416">
        <v>321178.75</v>
      </c>
      <c r="K416">
        <v>1827233.75</v>
      </c>
    </row>
    <row r="417" spans="1:11" ht="15" x14ac:dyDescent="0.25">
      <c r="A417" s="45" t="str">
        <f t="shared" si="6"/>
        <v>B2 carbonSweden2030</v>
      </c>
      <c r="B417">
        <v>6</v>
      </c>
      <c r="C417" t="s">
        <v>1</v>
      </c>
      <c r="D417" t="s">
        <v>158</v>
      </c>
      <c r="E417" t="s">
        <v>105</v>
      </c>
      <c r="F417" t="s">
        <v>114</v>
      </c>
      <c r="G417">
        <v>2030</v>
      </c>
      <c r="H417">
        <v>1361871.625</v>
      </c>
      <c r="I417">
        <v>1021711.765625</v>
      </c>
      <c r="J417">
        <v>340159.449219</v>
      </c>
      <c r="K417">
        <v>1848753.5</v>
      </c>
    </row>
    <row r="418" spans="1:11" ht="15" x14ac:dyDescent="0.25">
      <c r="A418" s="45" t="str">
        <f t="shared" si="6"/>
        <v>B2 carbonSlovenia2005</v>
      </c>
      <c r="B418">
        <v>6</v>
      </c>
      <c r="C418" t="s">
        <v>1</v>
      </c>
      <c r="D418" t="s">
        <v>159</v>
      </c>
      <c r="E418" t="s">
        <v>103</v>
      </c>
      <c r="F418" t="s">
        <v>111</v>
      </c>
      <c r="G418">
        <v>2005</v>
      </c>
      <c r="H418">
        <v>143917.640625</v>
      </c>
      <c r="I418">
        <v>112613.821778</v>
      </c>
      <c r="J418">
        <v>31303.835204999999</v>
      </c>
      <c r="K418">
        <v>87940.140625</v>
      </c>
    </row>
    <row r="419" spans="1:11" ht="15" x14ac:dyDescent="0.25">
      <c r="A419" s="45" t="str">
        <f t="shared" si="6"/>
        <v>B2 carbonSlovenia2010</v>
      </c>
      <c r="B419">
        <v>6</v>
      </c>
      <c r="C419" t="s">
        <v>1</v>
      </c>
      <c r="D419" t="s">
        <v>159</v>
      </c>
      <c r="E419" t="s">
        <v>103</v>
      </c>
      <c r="F419" t="s">
        <v>111</v>
      </c>
      <c r="G419">
        <v>2010</v>
      </c>
      <c r="H419">
        <v>149556.421875</v>
      </c>
      <c r="I419">
        <v>117144.641603</v>
      </c>
      <c r="J419">
        <v>32411.77002</v>
      </c>
      <c r="K419">
        <v>89390</v>
      </c>
    </row>
    <row r="420" spans="1:11" ht="15" x14ac:dyDescent="0.25">
      <c r="A420" s="45" t="str">
        <f t="shared" si="6"/>
        <v>B2 carbonSlovenia2015</v>
      </c>
      <c r="B420">
        <v>6</v>
      </c>
      <c r="C420" t="s">
        <v>1</v>
      </c>
      <c r="D420" t="s">
        <v>159</v>
      </c>
      <c r="E420" t="s">
        <v>103</v>
      </c>
      <c r="F420" t="s">
        <v>111</v>
      </c>
      <c r="G420">
        <v>2015</v>
      </c>
      <c r="H420">
        <v>155266.265625</v>
      </c>
      <c r="I420">
        <v>121765.12890700001</v>
      </c>
      <c r="J420">
        <v>33501.129395000004</v>
      </c>
      <c r="K420">
        <v>90410.796875</v>
      </c>
    </row>
    <row r="421" spans="1:11" ht="15" x14ac:dyDescent="0.25">
      <c r="A421" s="45" t="str">
        <f t="shared" si="6"/>
        <v>B2 carbonSlovenia2020</v>
      </c>
      <c r="B421">
        <v>6</v>
      </c>
      <c r="C421" t="s">
        <v>1</v>
      </c>
      <c r="D421" t="s">
        <v>159</v>
      </c>
      <c r="E421" t="s">
        <v>103</v>
      </c>
      <c r="F421" t="s">
        <v>111</v>
      </c>
      <c r="G421">
        <v>2020</v>
      </c>
      <c r="H421">
        <v>161743.578125</v>
      </c>
      <c r="I421">
        <v>126884.64404299999</v>
      </c>
      <c r="J421">
        <v>34858.932616999999</v>
      </c>
      <c r="K421">
        <v>91618.359375</v>
      </c>
    </row>
    <row r="422" spans="1:11" ht="15" x14ac:dyDescent="0.25">
      <c r="A422" s="45" t="str">
        <f t="shared" si="6"/>
        <v>B2 carbonSlovenia2025</v>
      </c>
      <c r="B422">
        <v>6</v>
      </c>
      <c r="C422" t="s">
        <v>1</v>
      </c>
      <c r="D422" t="s">
        <v>159</v>
      </c>
      <c r="E422" t="s">
        <v>103</v>
      </c>
      <c r="F422" t="s">
        <v>111</v>
      </c>
      <c r="G422">
        <v>2025</v>
      </c>
      <c r="H422">
        <v>167812.34375</v>
      </c>
      <c r="I422">
        <v>131676.640136</v>
      </c>
      <c r="J422">
        <v>36135.708863</v>
      </c>
      <c r="K422">
        <v>93176.023438000004</v>
      </c>
    </row>
    <row r="423" spans="1:11" ht="15" x14ac:dyDescent="0.25">
      <c r="A423" s="45" t="str">
        <f t="shared" si="6"/>
        <v>B2 carbonSlovenia2030</v>
      </c>
      <c r="B423">
        <v>6</v>
      </c>
      <c r="C423" t="s">
        <v>1</v>
      </c>
      <c r="D423" t="s">
        <v>159</v>
      </c>
      <c r="E423" t="s">
        <v>103</v>
      </c>
      <c r="F423" t="s">
        <v>111</v>
      </c>
      <c r="G423">
        <v>2030</v>
      </c>
      <c r="H423">
        <v>171771.953125</v>
      </c>
      <c r="I423">
        <v>134812.53002899999</v>
      </c>
      <c r="J423">
        <v>36959.424805000002</v>
      </c>
      <c r="K423">
        <v>94811.15625</v>
      </c>
    </row>
    <row r="424" spans="1:11" ht="15" x14ac:dyDescent="0.25">
      <c r="A424" s="45" t="str">
        <f t="shared" si="6"/>
        <v>B2 carbonSlovakia2005</v>
      </c>
      <c r="B424">
        <v>6</v>
      </c>
      <c r="C424" t="s">
        <v>1</v>
      </c>
      <c r="D424" t="s">
        <v>160</v>
      </c>
      <c r="E424" t="s">
        <v>102</v>
      </c>
      <c r="F424" t="s">
        <v>113</v>
      </c>
      <c r="G424">
        <v>2005</v>
      </c>
      <c r="H424">
        <v>156742.984375</v>
      </c>
      <c r="I424">
        <v>127355.556641</v>
      </c>
      <c r="J424">
        <v>29387.434325999999</v>
      </c>
      <c r="K424">
        <v>159588.6875</v>
      </c>
    </row>
    <row r="425" spans="1:11" ht="15" x14ac:dyDescent="0.25">
      <c r="A425" s="45" t="str">
        <f t="shared" si="6"/>
        <v>B2 carbonSlovakia2010</v>
      </c>
      <c r="B425">
        <v>6</v>
      </c>
      <c r="C425" t="s">
        <v>1</v>
      </c>
      <c r="D425" t="s">
        <v>160</v>
      </c>
      <c r="E425" t="s">
        <v>102</v>
      </c>
      <c r="F425" t="s">
        <v>113</v>
      </c>
      <c r="G425">
        <v>2010</v>
      </c>
      <c r="H425">
        <v>157611.546875</v>
      </c>
      <c r="I425">
        <v>128301.69091799999</v>
      </c>
      <c r="J425">
        <v>29309.861328999999</v>
      </c>
      <c r="K425">
        <v>161874.65625</v>
      </c>
    </row>
    <row r="426" spans="1:11" ht="15" x14ac:dyDescent="0.25">
      <c r="A426" s="45" t="str">
        <f t="shared" si="6"/>
        <v>B2 carbonSlovakia2015</v>
      </c>
      <c r="B426">
        <v>6</v>
      </c>
      <c r="C426" t="s">
        <v>1</v>
      </c>
      <c r="D426" t="s">
        <v>160</v>
      </c>
      <c r="E426" t="s">
        <v>102</v>
      </c>
      <c r="F426" t="s">
        <v>113</v>
      </c>
      <c r="G426">
        <v>2015</v>
      </c>
      <c r="H426">
        <v>157738.046875</v>
      </c>
      <c r="I426">
        <v>128667.487305</v>
      </c>
      <c r="J426">
        <v>29070.569823999998</v>
      </c>
      <c r="K426">
        <v>162688.015625</v>
      </c>
    </row>
    <row r="427" spans="1:11" ht="15" x14ac:dyDescent="0.25">
      <c r="A427" s="45" t="str">
        <f t="shared" si="6"/>
        <v>B2 carbonSlovakia2020</v>
      </c>
      <c r="B427">
        <v>6</v>
      </c>
      <c r="C427" t="s">
        <v>1</v>
      </c>
      <c r="D427" t="s">
        <v>160</v>
      </c>
      <c r="E427" t="s">
        <v>102</v>
      </c>
      <c r="F427" t="s">
        <v>113</v>
      </c>
      <c r="G427">
        <v>2020</v>
      </c>
      <c r="H427">
        <v>157412.46875</v>
      </c>
      <c r="I427">
        <v>128374.844727</v>
      </c>
      <c r="J427">
        <v>29037.608154000001</v>
      </c>
      <c r="K427">
        <v>162485.046875</v>
      </c>
    </row>
    <row r="428" spans="1:11" ht="15" x14ac:dyDescent="0.25">
      <c r="A428" s="45" t="str">
        <f t="shared" si="6"/>
        <v>B2 carbonSlovakia2025</v>
      </c>
      <c r="B428">
        <v>6</v>
      </c>
      <c r="C428" t="s">
        <v>1</v>
      </c>
      <c r="D428" t="s">
        <v>160</v>
      </c>
      <c r="E428" t="s">
        <v>102</v>
      </c>
      <c r="F428" t="s">
        <v>113</v>
      </c>
      <c r="G428">
        <v>2025</v>
      </c>
      <c r="H428">
        <v>158176.296875</v>
      </c>
      <c r="I428">
        <v>129017.687011</v>
      </c>
      <c r="J428">
        <v>29158.621582</v>
      </c>
      <c r="K428">
        <v>163111.484375</v>
      </c>
    </row>
    <row r="429" spans="1:11" ht="15" x14ac:dyDescent="0.25">
      <c r="A429" s="45" t="str">
        <f t="shared" si="6"/>
        <v>B2 carbonSlovakia2030</v>
      </c>
      <c r="B429">
        <v>6</v>
      </c>
      <c r="C429" t="s">
        <v>1</v>
      </c>
      <c r="D429" t="s">
        <v>160</v>
      </c>
      <c r="E429" t="s">
        <v>102</v>
      </c>
      <c r="F429" t="s">
        <v>113</v>
      </c>
      <c r="G429">
        <v>2030</v>
      </c>
      <c r="H429">
        <v>157317.921875</v>
      </c>
      <c r="I429">
        <v>128142.344239</v>
      </c>
      <c r="J429">
        <v>29175.562988000001</v>
      </c>
      <c r="K429">
        <v>163106.15625</v>
      </c>
    </row>
    <row r="430" spans="1:11" ht="15" x14ac:dyDescent="0.25">
      <c r="A430" s="45" t="str">
        <f t="shared" si="6"/>
        <v>B2 carbonTurkey2005</v>
      </c>
      <c r="B430">
        <v>6</v>
      </c>
      <c r="C430" t="s">
        <v>1</v>
      </c>
      <c r="D430" t="s">
        <v>161</v>
      </c>
      <c r="E430" t="s">
        <v>108</v>
      </c>
      <c r="F430" t="s">
        <v>111</v>
      </c>
      <c r="G430">
        <v>2005</v>
      </c>
      <c r="H430">
        <v>508627.96875</v>
      </c>
      <c r="I430">
        <v>358414.26855500002</v>
      </c>
      <c r="J430">
        <v>150213.72167999999</v>
      </c>
      <c r="K430">
        <v>1029476.8125</v>
      </c>
    </row>
    <row r="431" spans="1:11" ht="15" x14ac:dyDescent="0.25">
      <c r="A431" s="45" t="str">
        <f t="shared" si="6"/>
        <v>B2 carbonTurkey2010</v>
      </c>
      <c r="B431">
        <v>6</v>
      </c>
      <c r="C431" t="s">
        <v>1</v>
      </c>
      <c r="D431" t="s">
        <v>161</v>
      </c>
      <c r="E431" t="s">
        <v>108</v>
      </c>
      <c r="F431" t="s">
        <v>111</v>
      </c>
      <c r="G431">
        <v>2010</v>
      </c>
      <c r="H431">
        <v>516746.09375</v>
      </c>
      <c r="I431">
        <v>364063.09765700001</v>
      </c>
      <c r="J431">
        <v>152683.01074200001</v>
      </c>
      <c r="K431">
        <v>1027216.5</v>
      </c>
    </row>
    <row r="432" spans="1:11" ht="15" x14ac:dyDescent="0.25">
      <c r="A432" s="45" t="str">
        <f t="shared" si="6"/>
        <v>B2 carbonTurkey2015</v>
      </c>
      <c r="B432">
        <v>6</v>
      </c>
      <c r="C432" t="s">
        <v>1</v>
      </c>
      <c r="D432" t="s">
        <v>161</v>
      </c>
      <c r="E432" t="s">
        <v>108</v>
      </c>
      <c r="F432" t="s">
        <v>111</v>
      </c>
      <c r="G432">
        <v>2015</v>
      </c>
      <c r="H432">
        <v>523974.96875</v>
      </c>
      <c r="I432">
        <v>369079.757813</v>
      </c>
      <c r="J432">
        <v>154895.371094</v>
      </c>
      <c r="K432">
        <v>1027336</v>
      </c>
    </row>
    <row r="433" spans="1:11" ht="15" x14ac:dyDescent="0.25">
      <c r="A433" s="45" t="str">
        <f t="shared" si="6"/>
        <v>B2 carbonTurkey2020</v>
      </c>
      <c r="B433">
        <v>6</v>
      </c>
      <c r="C433" t="s">
        <v>1</v>
      </c>
      <c r="D433" t="s">
        <v>161</v>
      </c>
      <c r="E433" t="s">
        <v>108</v>
      </c>
      <c r="F433" t="s">
        <v>111</v>
      </c>
      <c r="G433">
        <v>2020</v>
      </c>
      <c r="H433">
        <v>531632.6875</v>
      </c>
      <c r="I433">
        <v>374395.06933600002</v>
      </c>
      <c r="J433">
        <v>157237.583984</v>
      </c>
      <c r="K433">
        <v>1027417.25</v>
      </c>
    </row>
    <row r="434" spans="1:11" ht="15" x14ac:dyDescent="0.25">
      <c r="A434" s="45" t="str">
        <f t="shared" si="6"/>
        <v>B2 carbonTurkey2025</v>
      </c>
      <c r="B434">
        <v>6</v>
      </c>
      <c r="C434" t="s">
        <v>1</v>
      </c>
      <c r="D434" t="s">
        <v>161</v>
      </c>
      <c r="E434" t="s">
        <v>108</v>
      </c>
      <c r="F434" t="s">
        <v>111</v>
      </c>
      <c r="G434">
        <v>2025</v>
      </c>
      <c r="H434">
        <v>537808.25</v>
      </c>
      <c r="I434">
        <v>378665.91601599997</v>
      </c>
      <c r="J434">
        <v>159142.50048799999</v>
      </c>
      <c r="K434">
        <v>1028209.0625</v>
      </c>
    </row>
    <row r="435" spans="1:11" ht="15" x14ac:dyDescent="0.25">
      <c r="A435" s="45" t="str">
        <f t="shared" si="6"/>
        <v>B2 carbonTurkey2030</v>
      </c>
      <c r="B435">
        <v>6</v>
      </c>
      <c r="C435" t="s">
        <v>1</v>
      </c>
      <c r="D435" t="s">
        <v>161</v>
      </c>
      <c r="E435" t="s">
        <v>108</v>
      </c>
      <c r="F435" t="s">
        <v>111</v>
      </c>
      <c r="G435">
        <v>2030</v>
      </c>
      <c r="H435">
        <v>544386.875</v>
      </c>
      <c r="I435">
        <v>383237.88574300002</v>
      </c>
      <c r="J435">
        <v>161148.99462899999</v>
      </c>
      <c r="K435">
        <v>1028986.375</v>
      </c>
    </row>
    <row r="436" spans="1:11" ht="15" x14ac:dyDescent="0.25">
      <c r="A436" s="45" t="str">
        <f t="shared" si="6"/>
        <v>B2 carbonUkraine2005</v>
      </c>
      <c r="B436">
        <v>6</v>
      </c>
      <c r="C436" t="s">
        <v>1</v>
      </c>
      <c r="D436" t="s">
        <v>162</v>
      </c>
      <c r="E436" t="s">
        <v>109</v>
      </c>
      <c r="F436" t="s">
        <v>112</v>
      </c>
      <c r="G436">
        <v>2005</v>
      </c>
      <c r="H436">
        <v>575272.375</v>
      </c>
      <c r="I436">
        <v>453331.63476599997</v>
      </c>
      <c r="J436">
        <v>121940.6875</v>
      </c>
      <c r="K436">
        <v>624630.1875</v>
      </c>
    </row>
    <row r="437" spans="1:11" ht="15" x14ac:dyDescent="0.25">
      <c r="A437" s="45" t="str">
        <f t="shared" si="6"/>
        <v>B2 carbonUkraine2010</v>
      </c>
      <c r="B437">
        <v>6</v>
      </c>
      <c r="C437" t="s">
        <v>1</v>
      </c>
      <c r="D437" t="s">
        <v>162</v>
      </c>
      <c r="E437" t="s">
        <v>109</v>
      </c>
      <c r="F437" t="s">
        <v>112</v>
      </c>
      <c r="G437">
        <v>2010</v>
      </c>
      <c r="H437">
        <v>585830.9375</v>
      </c>
      <c r="I437">
        <v>461689.355469</v>
      </c>
      <c r="J437">
        <v>124141.62890700001</v>
      </c>
      <c r="K437">
        <v>626580.125</v>
      </c>
    </row>
    <row r="438" spans="1:11" ht="15" x14ac:dyDescent="0.25">
      <c r="A438" s="45" t="str">
        <f t="shared" si="6"/>
        <v>B2 carbonUkraine2015</v>
      </c>
      <c r="B438">
        <v>6</v>
      </c>
      <c r="C438" t="s">
        <v>1</v>
      </c>
      <c r="D438" t="s">
        <v>162</v>
      </c>
      <c r="E438" t="s">
        <v>109</v>
      </c>
      <c r="F438" t="s">
        <v>112</v>
      </c>
      <c r="G438">
        <v>2015</v>
      </c>
      <c r="H438">
        <v>599004.75</v>
      </c>
      <c r="I438">
        <v>472158.347656</v>
      </c>
      <c r="J438">
        <v>126846.34082</v>
      </c>
      <c r="K438">
        <v>623353.125</v>
      </c>
    </row>
    <row r="439" spans="1:11" ht="15" x14ac:dyDescent="0.25">
      <c r="A439" s="45" t="str">
        <f t="shared" si="6"/>
        <v>B2 carbonUkraine2020</v>
      </c>
      <c r="B439">
        <v>6</v>
      </c>
      <c r="C439" t="s">
        <v>1</v>
      </c>
      <c r="D439" t="s">
        <v>162</v>
      </c>
      <c r="E439" t="s">
        <v>109</v>
      </c>
      <c r="F439" t="s">
        <v>112</v>
      </c>
      <c r="G439">
        <v>2020</v>
      </c>
      <c r="H439">
        <v>617409.5625</v>
      </c>
      <c r="I439">
        <v>486724.29492199997</v>
      </c>
      <c r="J439">
        <v>130685.311523</v>
      </c>
      <c r="K439">
        <v>621554.1875</v>
      </c>
    </row>
    <row r="440" spans="1:11" ht="15" x14ac:dyDescent="0.25">
      <c r="A440" s="45" t="str">
        <f t="shared" si="6"/>
        <v>B2 carbonUkraine2025</v>
      </c>
      <c r="B440">
        <v>6</v>
      </c>
      <c r="C440" t="s">
        <v>1</v>
      </c>
      <c r="D440" t="s">
        <v>162</v>
      </c>
      <c r="E440" t="s">
        <v>109</v>
      </c>
      <c r="F440" t="s">
        <v>112</v>
      </c>
      <c r="G440">
        <v>2025</v>
      </c>
      <c r="H440">
        <v>635351.875</v>
      </c>
      <c r="I440">
        <v>501044.16601599997</v>
      </c>
      <c r="J440">
        <v>134307.68261700001</v>
      </c>
      <c r="K440">
        <v>619117.125</v>
      </c>
    </row>
    <row r="441" spans="1:11" ht="15" x14ac:dyDescent="0.25">
      <c r="A441" s="45" t="str">
        <f t="shared" si="6"/>
        <v>B2 carbonUkraine2030</v>
      </c>
      <c r="B441">
        <v>6</v>
      </c>
      <c r="C441" t="s">
        <v>1</v>
      </c>
      <c r="D441" t="s">
        <v>162</v>
      </c>
      <c r="E441" t="s">
        <v>109</v>
      </c>
      <c r="F441" t="s">
        <v>112</v>
      </c>
      <c r="G441">
        <v>2030</v>
      </c>
      <c r="H441">
        <v>654496.8125</v>
      </c>
      <c r="I441">
        <v>516168.07617199997</v>
      </c>
      <c r="J441">
        <v>138328.767578</v>
      </c>
      <c r="K441">
        <v>616943.75</v>
      </c>
    </row>
    <row r="442" spans="1:11" ht="15" x14ac:dyDescent="0.25">
      <c r="A442" s="45" t="str">
        <f t="shared" si="6"/>
        <v>B2 carbonUnited Kingdom2005</v>
      </c>
      <c r="B442">
        <v>6</v>
      </c>
      <c r="C442" t="s">
        <v>1</v>
      </c>
      <c r="D442" t="s">
        <v>163</v>
      </c>
      <c r="E442" t="s">
        <v>110</v>
      </c>
      <c r="F442" t="s">
        <v>113</v>
      </c>
      <c r="G442">
        <v>2005</v>
      </c>
      <c r="H442">
        <v>148639.890625</v>
      </c>
      <c r="I442">
        <v>116862.19824300001</v>
      </c>
      <c r="J442">
        <v>31777.728027000001</v>
      </c>
      <c r="K442">
        <v>195421.828125</v>
      </c>
    </row>
    <row r="443" spans="1:11" ht="15" x14ac:dyDescent="0.25">
      <c r="A443" s="45" t="str">
        <f t="shared" si="6"/>
        <v>B2 carbonUnited Kingdom2010</v>
      </c>
      <c r="B443">
        <v>6</v>
      </c>
      <c r="C443" t="s">
        <v>1</v>
      </c>
      <c r="D443" t="s">
        <v>163</v>
      </c>
      <c r="E443" t="s">
        <v>110</v>
      </c>
      <c r="F443" t="s">
        <v>113</v>
      </c>
      <c r="G443">
        <v>2010</v>
      </c>
      <c r="H443">
        <v>157803.8125</v>
      </c>
      <c r="I443">
        <v>124104.37793</v>
      </c>
      <c r="J443">
        <v>33699.415283000002</v>
      </c>
      <c r="K443">
        <v>196639.15625</v>
      </c>
    </row>
    <row r="444" spans="1:11" ht="15" x14ac:dyDescent="0.25">
      <c r="A444" s="45" t="str">
        <f t="shared" si="6"/>
        <v>B2 carbonUnited Kingdom2015</v>
      </c>
      <c r="B444">
        <v>6</v>
      </c>
      <c r="C444" t="s">
        <v>1</v>
      </c>
      <c r="D444" t="s">
        <v>163</v>
      </c>
      <c r="E444" t="s">
        <v>110</v>
      </c>
      <c r="F444" t="s">
        <v>113</v>
      </c>
      <c r="G444">
        <v>2015</v>
      </c>
      <c r="H444">
        <v>170314.3125</v>
      </c>
      <c r="I444">
        <v>133973.914063</v>
      </c>
      <c r="J444">
        <v>36340.388427999998</v>
      </c>
      <c r="K444">
        <v>198210.1875</v>
      </c>
    </row>
    <row r="445" spans="1:11" ht="15" x14ac:dyDescent="0.25">
      <c r="A445" s="45" t="str">
        <f t="shared" si="6"/>
        <v>B2 carbonUnited Kingdom2020</v>
      </c>
      <c r="B445">
        <v>6</v>
      </c>
      <c r="C445" t="s">
        <v>1</v>
      </c>
      <c r="D445" t="s">
        <v>163</v>
      </c>
      <c r="E445" t="s">
        <v>110</v>
      </c>
      <c r="F445" t="s">
        <v>113</v>
      </c>
      <c r="G445">
        <v>2020</v>
      </c>
      <c r="H445">
        <v>182148.15625</v>
      </c>
      <c r="I445">
        <v>143305.73144599999</v>
      </c>
      <c r="J445">
        <v>38842.420654000001</v>
      </c>
      <c r="K445">
        <v>199081.625</v>
      </c>
    </row>
    <row r="446" spans="1:11" ht="15" x14ac:dyDescent="0.25">
      <c r="A446" s="45" t="str">
        <f t="shared" si="6"/>
        <v>B2 carbonUnited Kingdom2025</v>
      </c>
      <c r="B446">
        <v>6</v>
      </c>
      <c r="C446" t="s">
        <v>1</v>
      </c>
      <c r="D446" t="s">
        <v>163</v>
      </c>
      <c r="E446" t="s">
        <v>110</v>
      </c>
      <c r="F446" t="s">
        <v>113</v>
      </c>
      <c r="G446">
        <v>2025</v>
      </c>
      <c r="H446">
        <v>193282.375</v>
      </c>
      <c r="I446">
        <v>152162.68750100001</v>
      </c>
      <c r="J446">
        <v>41119.677979</v>
      </c>
      <c r="K446">
        <v>200782.859375</v>
      </c>
    </row>
    <row r="447" spans="1:11" ht="15" x14ac:dyDescent="0.25">
      <c r="A447" s="45" t="str">
        <f t="shared" si="6"/>
        <v>B2 carbonUnited Kingdom2030</v>
      </c>
      <c r="B447">
        <v>6</v>
      </c>
      <c r="C447" t="s">
        <v>1</v>
      </c>
      <c r="D447" t="s">
        <v>163</v>
      </c>
      <c r="E447" t="s">
        <v>110</v>
      </c>
      <c r="F447" t="s">
        <v>113</v>
      </c>
      <c r="G447">
        <v>2030</v>
      </c>
      <c r="H447">
        <v>204568.734375</v>
      </c>
      <c r="I447">
        <v>161077.22265700001</v>
      </c>
      <c r="J447">
        <v>43491.508056999999</v>
      </c>
      <c r="K447">
        <v>202407.125</v>
      </c>
    </row>
    <row r="448" spans="1:11" ht="15" x14ac:dyDescent="0.25">
      <c r="A448" s="45" t="str">
        <f t="shared" si="6"/>
        <v>B2 wood energyAlbania2005</v>
      </c>
      <c r="B448">
        <v>7</v>
      </c>
      <c r="C448" t="s">
        <v>3</v>
      </c>
      <c r="D448" t="s">
        <v>126</v>
      </c>
      <c r="E448" t="s">
        <v>71</v>
      </c>
      <c r="F448" t="s">
        <v>111</v>
      </c>
      <c r="G448">
        <v>2005</v>
      </c>
      <c r="H448">
        <v>25672.316406000002</v>
      </c>
      <c r="I448">
        <v>20104.904784999999</v>
      </c>
      <c r="J448">
        <v>5567.4155270000001</v>
      </c>
      <c r="K448">
        <v>29230.994140999999</v>
      </c>
    </row>
    <row r="449" spans="1:11" ht="15" x14ac:dyDescent="0.25">
      <c r="A449" s="45" t="str">
        <f t="shared" si="6"/>
        <v>B2 wood energyAlbania2010</v>
      </c>
      <c r="B449">
        <v>7</v>
      </c>
      <c r="C449" t="s">
        <v>3</v>
      </c>
      <c r="D449" t="s">
        <v>126</v>
      </c>
      <c r="E449" t="s">
        <v>71</v>
      </c>
      <c r="F449" t="s">
        <v>111</v>
      </c>
      <c r="G449">
        <v>2010</v>
      </c>
      <c r="H449">
        <v>26808.773438</v>
      </c>
      <c r="I449">
        <v>21016.311951</v>
      </c>
      <c r="J449">
        <v>5792.4602050000003</v>
      </c>
      <c r="K449">
        <v>29505.021484000001</v>
      </c>
    </row>
    <row r="450" spans="1:11" ht="15" x14ac:dyDescent="0.25">
      <c r="A450" s="45" t="str">
        <f t="shared" ref="A450:A513" si="7">CONCATENATE(C450,E450,G450)</f>
        <v>B2 wood energyAlbania2015</v>
      </c>
      <c r="B450">
        <v>7</v>
      </c>
      <c r="C450" t="s">
        <v>3</v>
      </c>
      <c r="D450" t="s">
        <v>126</v>
      </c>
      <c r="E450" t="s">
        <v>71</v>
      </c>
      <c r="F450" t="s">
        <v>111</v>
      </c>
      <c r="G450">
        <v>2015</v>
      </c>
      <c r="H450">
        <v>27514.181640999999</v>
      </c>
      <c r="I450">
        <v>21606.815307000001</v>
      </c>
      <c r="J450">
        <v>5907.3645020000004</v>
      </c>
      <c r="K450">
        <v>29545.646484000001</v>
      </c>
    </row>
    <row r="451" spans="1:11" ht="15" x14ac:dyDescent="0.25">
      <c r="A451" s="45" t="str">
        <f t="shared" si="7"/>
        <v>B2 wood energyAlbania2020</v>
      </c>
      <c r="B451">
        <v>7</v>
      </c>
      <c r="C451" t="s">
        <v>3</v>
      </c>
      <c r="D451" t="s">
        <v>126</v>
      </c>
      <c r="E451" t="s">
        <v>71</v>
      </c>
      <c r="F451" t="s">
        <v>111</v>
      </c>
      <c r="G451">
        <v>2020</v>
      </c>
      <c r="H451">
        <v>27975.597656000002</v>
      </c>
      <c r="I451">
        <v>22024.364197999999</v>
      </c>
      <c r="J451">
        <v>5951.2330929999998</v>
      </c>
      <c r="K451">
        <v>29441.195313</v>
      </c>
    </row>
    <row r="452" spans="1:11" ht="15" x14ac:dyDescent="0.25">
      <c r="A452" s="45" t="str">
        <f t="shared" si="7"/>
        <v>B2 wood energyAlbania2025</v>
      </c>
      <c r="B452">
        <v>7</v>
      </c>
      <c r="C452" t="s">
        <v>3</v>
      </c>
      <c r="D452" t="s">
        <v>126</v>
      </c>
      <c r="E452" t="s">
        <v>71</v>
      </c>
      <c r="F452" t="s">
        <v>111</v>
      </c>
      <c r="G452">
        <v>2025</v>
      </c>
      <c r="H452">
        <v>28267.072265999999</v>
      </c>
      <c r="I452">
        <v>22344.753478999999</v>
      </c>
      <c r="J452">
        <v>5922.3187250000001</v>
      </c>
      <c r="K452">
        <v>29312.730468999998</v>
      </c>
    </row>
    <row r="453" spans="1:11" ht="15" x14ac:dyDescent="0.25">
      <c r="A453" s="45" t="str">
        <f t="shared" si="7"/>
        <v>B2 wood energyAlbania2030</v>
      </c>
      <c r="B453">
        <v>7</v>
      </c>
      <c r="C453" t="s">
        <v>3</v>
      </c>
      <c r="D453" t="s">
        <v>126</v>
      </c>
      <c r="E453" t="s">
        <v>71</v>
      </c>
      <c r="F453" t="s">
        <v>111</v>
      </c>
      <c r="G453">
        <v>2030</v>
      </c>
      <c r="H453">
        <v>28345.197265999999</v>
      </c>
      <c r="I453">
        <v>22517.933349999999</v>
      </c>
      <c r="J453">
        <v>5827.2608950000003</v>
      </c>
      <c r="K453">
        <v>29101.712890999999</v>
      </c>
    </row>
    <row r="454" spans="1:11" ht="15" x14ac:dyDescent="0.25">
      <c r="A454" s="45" t="str">
        <f t="shared" si="7"/>
        <v>B2 wood energyAustria2005</v>
      </c>
      <c r="B454">
        <v>7</v>
      </c>
      <c r="C454" t="s">
        <v>3</v>
      </c>
      <c r="D454" t="s">
        <v>127</v>
      </c>
      <c r="E454" t="s">
        <v>72</v>
      </c>
      <c r="F454" t="s">
        <v>112</v>
      </c>
      <c r="G454">
        <v>2005</v>
      </c>
      <c r="H454">
        <v>408145.0625</v>
      </c>
      <c r="I454">
        <v>315304.64257800003</v>
      </c>
      <c r="J454">
        <v>92840.352050999994</v>
      </c>
      <c r="K454">
        <v>454748.84375</v>
      </c>
    </row>
    <row r="455" spans="1:11" ht="15" x14ac:dyDescent="0.25">
      <c r="A455" s="45" t="str">
        <f t="shared" si="7"/>
        <v>B2 wood energyAustria2010</v>
      </c>
      <c r="B455">
        <v>7</v>
      </c>
      <c r="C455" t="s">
        <v>3</v>
      </c>
      <c r="D455" t="s">
        <v>127</v>
      </c>
      <c r="E455" t="s">
        <v>72</v>
      </c>
      <c r="F455" t="s">
        <v>112</v>
      </c>
      <c r="G455">
        <v>2010</v>
      </c>
      <c r="H455">
        <v>407595.09375</v>
      </c>
      <c r="I455">
        <v>314426.02539099997</v>
      </c>
      <c r="J455">
        <v>93169.107422000001</v>
      </c>
      <c r="K455">
        <v>460700.21875</v>
      </c>
    </row>
    <row r="456" spans="1:11" ht="15" x14ac:dyDescent="0.25">
      <c r="A456" s="45" t="str">
        <f t="shared" si="7"/>
        <v>B2 wood energyAustria2015</v>
      </c>
      <c r="B456">
        <v>7</v>
      </c>
      <c r="C456" t="s">
        <v>3</v>
      </c>
      <c r="D456" t="s">
        <v>127</v>
      </c>
      <c r="E456" t="s">
        <v>72</v>
      </c>
      <c r="F456" t="s">
        <v>112</v>
      </c>
      <c r="G456">
        <v>2015</v>
      </c>
      <c r="H456">
        <v>410170.8125</v>
      </c>
      <c r="I456">
        <v>316469.04882800003</v>
      </c>
      <c r="J456">
        <v>93701.706542999993</v>
      </c>
      <c r="K456">
        <v>460636.8125</v>
      </c>
    </row>
    <row r="457" spans="1:11" ht="15" x14ac:dyDescent="0.25">
      <c r="A457" s="45" t="str">
        <f t="shared" si="7"/>
        <v>B2 wood energyAustria2020</v>
      </c>
      <c r="B457">
        <v>7</v>
      </c>
      <c r="C457" t="s">
        <v>3</v>
      </c>
      <c r="D457" t="s">
        <v>127</v>
      </c>
      <c r="E457" t="s">
        <v>72</v>
      </c>
      <c r="F457" t="s">
        <v>112</v>
      </c>
      <c r="G457">
        <v>2020</v>
      </c>
      <c r="H457">
        <v>416322.4375</v>
      </c>
      <c r="I457">
        <v>320965.21875</v>
      </c>
      <c r="J457">
        <v>95357.157714999994</v>
      </c>
      <c r="K457">
        <v>458103.46875</v>
      </c>
    </row>
    <row r="458" spans="1:11" ht="15" x14ac:dyDescent="0.25">
      <c r="A458" s="45" t="str">
        <f t="shared" si="7"/>
        <v>B2 wood energyAustria2025</v>
      </c>
      <c r="B458">
        <v>7</v>
      </c>
      <c r="C458" t="s">
        <v>3</v>
      </c>
      <c r="D458" t="s">
        <v>127</v>
      </c>
      <c r="E458" t="s">
        <v>72</v>
      </c>
      <c r="F458" t="s">
        <v>112</v>
      </c>
      <c r="G458">
        <v>2025</v>
      </c>
      <c r="H458">
        <v>421248.5</v>
      </c>
      <c r="I458">
        <v>324990.11328200001</v>
      </c>
      <c r="J458">
        <v>96258.295897999997</v>
      </c>
      <c r="K458">
        <v>459286.71875</v>
      </c>
    </row>
    <row r="459" spans="1:11" ht="15" x14ac:dyDescent="0.25">
      <c r="A459" s="45" t="str">
        <f t="shared" si="7"/>
        <v>B2 wood energyAustria2030</v>
      </c>
      <c r="B459">
        <v>7</v>
      </c>
      <c r="C459" t="s">
        <v>3</v>
      </c>
      <c r="D459" t="s">
        <v>127</v>
      </c>
      <c r="E459" t="s">
        <v>72</v>
      </c>
      <c r="F459" t="s">
        <v>112</v>
      </c>
      <c r="G459">
        <v>2030</v>
      </c>
      <c r="H459">
        <v>423272.875</v>
      </c>
      <c r="I459">
        <v>326455.074219</v>
      </c>
      <c r="J459">
        <v>96817.849608999997</v>
      </c>
      <c r="K459">
        <v>460239.53125</v>
      </c>
    </row>
    <row r="460" spans="1:11" ht="15" x14ac:dyDescent="0.25">
      <c r="A460" s="45" t="str">
        <f t="shared" si="7"/>
        <v>B2 wood energyBosnia and Herzegovina2010</v>
      </c>
      <c r="B460">
        <v>7</v>
      </c>
      <c r="C460" t="s">
        <v>3</v>
      </c>
      <c r="D460" t="s">
        <v>128</v>
      </c>
      <c r="E460" t="s">
        <v>75</v>
      </c>
      <c r="F460" t="s">
        <v>111</v>
      </c>
      <c r="G460">
        <v>2010</v>
      </c>
      <c r="H460">
        <v>97168.210938000004</v>
      </c>
      <c r="I460">
        <v>67577.524659000002</v>
      </c>
      <c r="J460">
        <v>29590.683472000001</v>
      </c>
      <c r="K460">
        <v>97924.484375</v>
      </c>
    </row>
    <row r="461" spans="1:11" ht="15" x14ac:dyDescent="0.25">
      <c r="A461" s="45" t="str">
        <f t="shared" si="7"/>
        <v>B2 wood energyBosnia and Herzegovina2015</v>
      </c>
      <c r="B461">
        <v>7</v>
      </c>
      <c r="C461" t="s">
        <v>3</v>
      </c>
      <c r="D461" t="s">
        <v>128</v>
      </c>
      <c r="E461" t="s">
        <v>75</v>
      </c>
      <c r="F461" t="s">
        <v>111</v>
      </c>
      <c r="G461">
        <v>2015</v>
      </c>
      <c r="H461">
        <v>96816.5</v>
      </c>
      <c r="I461">
        <v>67332.926514000006</v>
      </c>
      <c r="J461">
        <v>29483.579468</v>
      </c>
      <c r="K461">
        <v>97924.484375</v>
      </c>
    </row>
    <row r="462" spans="1:11" ht="15" x14ac:dyDescent="0.25">
      <c r="A462" s="45" t="str">
        <f t="shared" si="7"/>
        <v>B2 wood energyBosnia and Herzegovina2020</v>
      </c>
      <c r="B462">
        <v>7</v>
      </c>
      <c r="C462" t="s">
        <v>3</v>
      </c>
      <c r="D462" t="s">
        <v>128</v>
      </c>
      <c r="E462" t="s">
        <v>75</v>
      </c>
      <c r="F462" t="s">
        <v>111</v>
      </c>
      <c r="G462">
        <v>2020</v>
      </c>
      <c r="H462">
        <v>96904.414063000004</v>
      </c>
      <c r="I462">
        <v>67394.065919000001</v>
      </c>
      <c r="J462">
        <v>29510.351440999999</v>
      </c>
      <c r="K462">
        <v>97114.679688000004</v>
      </c>
    </row>
    <row r="463" spans="1:11" ht="15" x14ac:dyDescent="0.25">
      <c r="A463" s="45" t="str">
        <f t="shared" si="7"/>
        <v>B2 wood energyBosnia and Herzegovina2025</v>
      </c>
      <c r="B463">
        <v>7</v>
      </c>
      <c r="C463" t="s">
        <v>3</v>
      </c>
      <c r="D463" t="s">
        <v>128</v>
      </c>
      <c r="E463" t="s">
        <v>75</v>
      </c>
      <c r="F463" t="s">
        <v>111</v>
      </c>
      <c r="G463">
        <v>2025</v>
      </c>
      <c r="H463">
        <v>96915.648438000004</v>
      </c>
      <c r="I463">
        <v>67401.876220999999</v>
      </c>
      <c r="J463">
        <v>29513.772583000002</v>
      </c>
      <c r="K463">
        <v>96871.046875</v>
      </c>
    </row>
    <row r="464" spans="1:11" ht="15" x14ac:dyDescent="0.25">
      <c r="A464" s="45" t="str">
        <f t="shared" si="7"/>
        <v>B2 wood energyBosnia and Herzegovina2030</v>
      </c>
      <c r="B464">
        <v>7</v>
      </c>
      <c r="C464" t="s">
        <v>3</v>
      </c>
      <c r="D464" t="s">
        <v>128</v>
      </c>
      <c r="E464" t="s">
        <v>75</v>
      </c>
      <c r="F464" t="s">
        <v>111</v>
      </c>
      <c r="G464">
        <v>2030</v>
      </c>
      <c r="H464">
        <v>96915.648438000004</v>
      </c>
      <c r="I464">
        <v>67401.876220999999</v>
      </c>
      <c r="J464">
        <v>29513.772583000002</v>
      </c>
      <c r="K464">
        <v>96723.460938000004</v>
      </c>
    </row>
    <row r="465" spans="1:11" ht="15" x14ac:dyDescent="0.25">
      <c r="A465" s="45" t="str">
        <f t="shared" si="7"/>
        <v>B2 wood energyBelgium2005</v>
      </c>
      <c r="B465">
        <v>7</v>
      </c>
      <c r="C465" t="s">
        <v>3</v>
      </c>
      <c r="D465" t="s">
        <v>129</v>
      </c>
      <c r="E465" t="s">
        <v>74</v>
      </c>
      <c r="F465" t="s">
        <v>112</v>
      </c>
      <c r="G465">
        <v>2005</v>
      </c>
      <c r="H465">
        <v>63893.738280999998</v>
      </c>
      <c r="I465">
        <v>51754.343995000003</v>
      </c>
      <c r="J465">
        <v>12139.391723000001</v>
      </c>
      <c r="K465">
        <v>77865.335938000004</v>
      </c>
    </row>
    <row r="466" spans="1:11" ht="15" x14ac:dyDescent="0.25">
      <c r="A466" s="45" t="str">
        <f t="shared" si="7"/>
        <v>B2 wood energyBelgium2010</v>
      </c>
      <c r="B466">
        <v>7</v>
      </c>
      <c r="C466" t="s">
        <v>3</v>
      </c>
      <c r="D466" t="s">
        <v>129</v>
      </c>
      <c r="E466" t="s">
        <v>74</v>
      </c>
      <c r="F466" t="s">
        <v>112</v>
      </c>
      <c r="G466">
        <v>2010</v>
      </c>
      <c r="H466">
        <v>63910.710937999997</v>
      </c>
      <c r="I466">
        <v>51640.202147999997</v>
      </c>
      <c r="J466">
        <v>12270.505615</v>
      </c>
      <c r="K466">
        <v>77754.578125</v>
      </c>
    </row>
    <row r="467" spans="1:11" ht="15" x14ac:dyDescent="0.25">
      <c r="A467" s="45" t="str">
        <f t="shared" si="7"/>
        <v>B2 wood energyBelgium2015</v>
      </c>
      <c r="B467">
        <v>7</v>
      </c>
      <c r="C467" t="s">
        <v>3</v>
      </c>
      <c r="D467" t="s">
        <v>129</v>
      </c>
      <c r="E467" t="s">
        <v>74</v>
      </c>
      <c r="F467" t="s">
        <v>112</v>
      </c>
      <c r="G467">
        <v>2015</v>
      </c>
      <c r="H467">
        <v>64084.421875</v>
      </c>
      <c r="I467">
        <v>51714.791016000003</v>
      </c>
      <c r="J467">
        <v>12369.640259</v>
      </c>
      <c r="K467">
        <v>77055.882813000004</v>
      </c>
    </row>
    <row r="468" spans="1:11" ht="15" x14ac:dyDescent="0.25">
      <c r="A468" s="45" t="str">
        <f t="shared" si="7"/>
        <v>B2 wood energyBelgium2020</v>
      </c>
      <c r="B468">
        <v>7</v>
      </c>
      <c r="C468" t="s">
        <v>3</v>
      </c>
      <c r="D468" t="s">
        <v>129</v>
      </c>
      <c r="E468" t="s">
        <v>74</v>
      </c>
      <c r="F468" t="s">
        <v>112</v>
      </c>
      <c r="G468">
        <v>2020</v>
      </c>
      <c r="H468">
        <v>64740.992187999997</v>
      </c>
      <c r="I468">
        <v>52187.826905000002</v>
      </c>
      <c r="J468">
        <v>12553.159911999999</v>
      </c>
      <c r="K468">
        <v>76619.617188000004</v>
      </c>
    </row>
    <row r="469" spans="1:11" ht="15" x14ac:dyDescent="0.25">
      <c r="A469" s="45" t="str">
        <f t="shared" si="7"/>
        <v>B2 wood energyBelgium2025</v>
      </c>
      <c r="B469">
        <v>7</v>
      </c>
      <c r="C469" t="s">
        <v>3</v>
      </c>
      <c r="D469" t="s">
        <v>129</v>
      </c>
      <c r="E469" t="s">
        <v>74</v>
      </c>
      <c r="F469" t="s">
        <v>112</v>
      </c>
      <c r="G469">
        <v>2025</v>
      </c>
      <c r="H469">
        <v>65327.886719000002</v>
      </c>
      <c r="I469">
        <v>52565.010009999998</v>
      </c>
      <c r="J469">
        <v>12762.874145</v>
      </c>
      <c r="K469">
        <v>76603.726563000004</v>
      </c>
    </row>
    <row r="470" spans="1:11" ht="15" x14ac:dyDescent="0.25">
      <c r="A470" s="45" t="str">
        <f t="shared" si="7"/>
        <v>B2 wood energyBelgium2030</v>
      </c>
      <c r="B470">
        <v>7</v>
      </c>
      <c r="C470" t="s">
        <v>3</v>
      </c>
      <c r="D470" t="s">
        <v>129</v>
      </c>
      <c r="E470" t="s">
        <v>74</v>
      </c>
      <c r="F470" t="s">
        <v>112</v>
      </c>
      <c r="G470">
        <v>2030</v>
      </c>
      <c r="H470">
        <v>66476.398438000004</v>
      </c>
      <c r="I470">
        <v>53384.143798999998</v>
      </c>
      <c r="J470">
        <v>13092.262939</v>
      </c>
      <c r="K470">
        <v>76785.210938000004</v>
      </c>
    </row>
    <row r="471" spans="1:11" ht="15" x14ac:dyDescent="0.25">
      <c r="A471" s="45" t="str">
        <f t="shared" si="7"/>
        <v>B2 wood energyBulgaria2005</v>
      </c>
      <c r="B471">
        <v>7</v>
      </c>
      <c r="C471" t="s">
        <v>3</v>
      </c>
      <c r="D471" t="s">
        <v>130</v>
      </c>
      <c r="E471" t="s">
        <v>76</v>
      </c>
      <c r="F471" t="s">
        <v>111</v>
      </c>
      <c r="G471">
        <v>2005</v>
      </c>
      <c r="H471">
        <v>164173.40625</v>
      </c>
      <c r="I471">
        <v>129737.478517</v>
      </c>
      <c r="J471">
        <v>34435.917479999996</v>
      </c>
      <c r="K471">
        <v>324733.125</v>
      </c>
    </row>
    <row r="472" spans="1:11" ht="15" x14ac:dyDescent="0.25">
      <c r="A472" s="45" t="str">
        <f t="shared" si="7"/>
        <v>B2 wood energyBulgaria2010</v>
      </c>
      <c r="B472">
        <v>7</v>
      </c>
      <c r="C472" t="s">
        <v>3</v>
      </c>
      <c r="D472" t="s">
        <v>130</v>
      </c>
      <c r="E472" t="s">
        <v>76</v>
      </c>
      <c r="F472" t="s">
        <v>111</v>
      </c>
      <c r="G472">
        <v>2010</v>
      </c>
      <c r="H472">
        <v>168370.015625</v>
      </c>
      <c r="I472">
        <v>132793.853516</v>
      </c>
      <c r="J472">
        <v>35576.191895000004</v>
      </c>
      <c r="K472">
        <v>324849.21875</v>
      </c>
    </row>
    <row r="473" spans="1:11" ht="15" x14ac:dyDescent="0.25">
      <c r="A473" s="45" t="str">
        <f t="shared" si="7"/>
        <v>B2 wood energyBulgaria2015</v>
      </c>
      <c r="B473">
        <v>7</v>
      </c>
      <c r="C473" t="s">
        <v>3</v>
      </c>
      <c r="D473" t="s">
        <v>130</v>
      </c>
      <c r="E473" t="s">
        <v>76</v>
      </c>
      <c r="F473" t="s">
        <v>111</v>
      </c>
      <c r="G473">
        <v>2015</v>
      </c>
      <c r="H473">
        <v>177675.03125</v>
      </c>
      <c r="I473">
        <v>140048.648437</v>
      </c>
      <c r="J473">
        <v>37626.400879000001</v>
      </c>
      <c r="K473">
        <v>326098.1875</v>
      </c>
    </row>
    <row r="474" spans="1:11" ht="15" x14ac:dyDescent="0.25">
      <c r="A474" s="45" t="str">
        <f t="shared" si="7"/>
        <v>B2 wood energyBulgaria2020</v>
      </c>
      <c r="B474">
        <v>7</v>
      </c>
      <c r="C474" t="s">
        <v>3</v>
      </c>
      <c r="D474" t="s">
        <v>130</v>
      </c>
      <c r="E474" t="s">
        <v>76</v>
      </c>
      <c r="F474" t="s">
        <v>111</v>
      </c>
      <c r="G474">
        <v>2020</v>
      </c>
      <c r="H474">
        <v>189654.9375</v>
      </c>
      <c r="I474">
        <v>149393.617187</v>
      </c>
      <c r="J474">
        <v>40261.312988999998</v>
      </c>
      <c r="K474">
        <v>327887.09375</v>
      </c>
    </row>
    <row r="475" spans="1:11" ht="15" x14ac:dyDescent="0.25">
      <c r="A475" s="45" t="str">
        <f t="shared" si="7"/>
        <v>B2 wood energyBulgaria2025</v>
      </c>
      <c r="B475">
        <v>7</v>
      </c>
      <c r="C475" t="s">
        <v>3</v>
      </c>
      <c r="D475" t="s">
        <v>130</v>
      </c>
      <c r="E475" t="s">
        <v>76</v>
      </c>
      <c r="F475" t="s">
        <v>111</v>
      </c>
      <c r="G475">
        <v>2025</v>
      </c>
      <c r="H475">
        <v>202132.703125</v>
      </c>
      <c r="I475">
        <v>158970.511719</v>
      </c>
      <c r="J475">
        <v>43162.241698999998</v>
      </c>
      <c r="K475">
        <v>331127.84375</v>
      </c>
    </row>
    <row r="476" spans="1:11" ht="15" x14ac:dyDescent="0.25">
      <c r="A476" s="45" t="str">
        <f t="shared" si="7"/>
        <v>B2 wood energyBulgaria2030</v>
      </c>
      <c r="B476">
        <v>7</v>
      </c>
      <c r="C476" t="s">
        <v>3</v>
      </c>
      <c r="D476" t="s">
        <v>130</v>
      </c>
      <c r="E476" t="s">
        <v>76</v>
      </c>
      <c r="F476" t="s">
        <v>111</v>
      </c>
      <c r="G476">
        <v>2030</v>
      </c>
      <c r="H476">
        <v>215082.5625</v>
      </c>
      <c r="I476">
        <v>168867.16113299999</v>
      </c>
      <c r="J476">
        <v>46215.331543</v>
      </c>
      <c r="K476">
        <v>334080.90625</v>
      </c>
    </row>
    <row r="477" spans="1:11" ht="15" x14ac:dyDescent="0.25">
      <c r="A477" s="45" t="str">
        <f t="shared" si="7"/>
        <v>B2 wood energyBelarus2005</v>
      </c>
      <c r="B477">
        <v>7</v>
      </c>
      <c r="C477" t="s">
        <v>3</v>
      </c>
      <c r="D477" t="s">
        <v>131</v>
      </c>
      <c r="E477" t="s">
        <v>73</v>
      </c>
      <c r="F477" t="s">
        <v>113</v>
      </c>
      <c r="G477">
        <v>2005</v>
      </c>
      <c r="H477">
        <v>475394.65625</v>
      </c>
      <c r="I477">
        <v>374224.33007800003</v>
      </c>
      <c r="J477">
        <v>101170.435547</v>
      </c>
      <c r="K477">
        <v>650225.625</v>
      </c>
    </row>
    <row r="478" spans="1:11" ht="15" x14ac:dyDescent="0.25">
      <c r="A478" s="45" t="str">
        <f t="shared" si="7"/>
        <v>B2 wood energyBelarus2010</v>
      </c>
      <c r="B478">
        <v>7</v>
      </c>
      <c r="C478" t="s">
        <v>3</v>
      </c>
      <c r="D478" t="s">
        <v>131</v>
      </c>
      <c r="E478" t="s">
        <v>73</v>
      </c>
      <c r="F478" t="s">
        <v>113</v>
      </c>
      <c r="G478">
        <v>2010</v>
      </c>
      <c r="H478">
        <v>505929.21875</v>
      </c>
      <c r="I478">
        <v>397073.31445399998</v>
      </c>
      <c r="J478">
        <v>108856.005859</v>
      </c>
      <c r="K478">
        <v>652195.125</v>
      </c>
    </row>
    <row r="479" spans="1:11" ht="15" x14ac:dyDescent="0.25">
      <c r="A479" s="45" t="str">
        <f t="shared" si="7"/>
        <v>B2 wood energyBelarus2015</v>
      </c>
      <c r="B479">
        <v>7</v>
      </c>
      <c r="C479" t="s">
        <v>3</v>
      </c>
      <c r="D479" t="s">
        <v>131</v>
      </c>
      <c r="E479" t="s">
        <v>73</v>
      </c>
      <c r="F479" t="s">
        <v>113</v>
      </c>
      <c r="G479">
        <v>2015</v>
      </c>
      <c r="H479">
        <v>541306.375</v>
      </c>
      <c r="I479">
        <v>424166.828125</v>
      </c>
      <c r="J479">
        <v>117139.68066500001</v>
      </c>
      <c r="K479">
        <v>656010.4375</v>
      </c>
    </row>
    <row r="480" spans="1:11" ht="15" x14ac:dyDescent="0.25">
      <c r="A480" s="45" t="str">
        <f t="shared" si="7"/>
        <v>B2 wood energyBelarus2020</v>
      </c>
      <c r="B480">
        <v>7</v>
      </c>
      <c r="C480" t="s">
        <v>3</v>
      </c>
      <c r="D480" t="s">
        <v>131</v>
      </c>
      <c r="E480" t="s">
        <v>73</v>
      </c>
      <c r="F480" t="s">
        <v>113</v>
      </c>
      <c r="G480">
        <v>2020</v>
      </c>
      <c r="H480">
        <v>573208.5</v>
      </c>
      <c r="I480">
        <v>448234.304688</v>
      </c>
      <c r="J480">
        <v>124974.351563</v>
      </c>
      <c r="K480">
        <v>659463.3125</v>
      </c>
    </row>
    <row r="481" spans="1:11" ht="15" x14ac:dyDescent="0.25">
      <c r="A481" s="45" t="str">
        <f t="shared" si="7"/>
        <v>B2 wood energyBelarus2025</v>
      </c>
      <c r="B481">
        <v>7</v>
      </c>
      <c r="C481" t="s">
        <v>3</v>
      </c>
      <c r="D481" t="s">
        <v>131</v>
      </c>
      <c r="E481" t="s">
        <v>73</v>
      </c>
      <c r="F481" t="s">
        <v>113</v>
      </c>
      <c r="G481">
        <v>2025</v>
      </c>
      <c r="H481">
        <v>594991.1875</v>
      </c>
      <c r="I481">
        <v>464935.39257899998</v>
      </c>
      <c r="J481">
        <v>130055.41894600001</v>
      </c>
      <c r="K481">
        <v>667966.5625</v>
      </c>
    </row>
    <row r="482" spans="1:11" ht="15" x14ac:dyDescent="0.25">
      <c r="A482" s="45" t="str">
        <f t="shared" si="7"/>
        <v>B2 wood energyBelarus2030</v>
      </c>
      <c r="B482">
        <v>7</v>
      </c>
      <c r="C482" t="s">
        <v>3</v>
      </c>
      <c r="D482" t="s">
        <v>131</v>
      </c>
      <c r="E482" t="s">
        <v>73</v>
      </c>
      <c r="F482" t="s">
        <v>113</v>
      </c>
      <c r="G482">
        <v>2030</v>
      </c>
      <c r="H482">
        <v>607114.4375</v>
      </c>
      <c r="I482">
        <v>473988.871094</v>
      </c>
      <c r="J482">
        <v>133125.18750100001</v>
      </c>
      <c r="K482">
        <v>675992.5625</v>
      </c>
    </row>
    <row r="483" spans="1:11" ht="15" x14ac:dyDescent="0.25">
      <c r="A483" s="45" t="str">
        <f t="shared" si="7"/>
        <v>B2 wood energySwitzerland2005</v>
      </c>
      <c r="B483">
        <v>7</v>
      </c>
      <c r="C483" t="s">
        <v>3</v>
      </c>
      <c r="D483" t="s">
        <v>132</v>
      </c>
      <c r="E483" t="s">
        <v>106</v>
      </c>
      <c r="F483" t="s">
        <v>112</v>
      </c>
      <c r="G483">
        <v>2005</v>
      </c>
      <c r="H483">
        <v>159298.078125</v>
      </c>
      <c r="I483">
        <v>128821.160645</v>
      </c>
      <c r="J483">
        <v>30476.925781000002</v>
      </c>
      <c r="K483">
        <v>148779.359375</v>
      </c>
    </row>
    <row r="484" spans="1:11" ht="15" x14ac:dyDescent="0.25">
      <c r="A484" s="45" t="str">
        <f t="shared" si="7"/>
        <v>B2 wood energySwitzerland2010</v>
      </c>
      <c r="B484">
        <v>7</v>
      </c>
      <c r="C484" t="s">
        <v>3</v>
      </c>
      <c r="D484" t="s">
        <v>132</v>
      </c>
      <c r="E484" t="s">
        <v>106</v>
      </c>
      <c r="F484" t="s">
        <v>112</v>
      </c>
      <c r="G484">
        <v>2010</v>
      </c>
      <c r="H484">
        <v>169086.609375</v>
      </c>
      <c r="I484">
        <v>137070.52050799999</v>
      </c>
      <c r="J484">
        <v>32016.052978</v>
      </c>
      <c r="K484">
        <v>150462.5</v>
      </c>
    </row>
    <row r="485" spans="1:11" ht="15" x14ac:dyDescent="0.25">
      <c r="A485" s="45" t="str">
        <f t="shared" si="7"/>
        <v>B2 wood energySwitzerland2015</v>
      </c>
      <c r="B485">
        <v>7</v>
      </c>
      <c r="C485" t="s">
        <v>3</v>
      </c>
      <c r="D485" t="s">
        <v>132</v>
      </c>
      <c r="E485" t="s">
        <v>106</v>
      </c>
      <c r="F485" t="s">
        <v>112</v>
      </c>
      <c r="G485">
        <v>2015</v>
      </c>
      <c r="H485">
        <v>180017.984375</v>
      </c>
      <c r="I485">
        <v>146313.15625</v>
      </c>
      <c r="J485">
        <v>33704.829345999999</v>
      </c>
      <c r="K485">
        <v>152187.9375</v>
      </c>
    </row>
    <row r="486" spans="1:11" ht="15" x14ac:dyDescent="0.25">
      <c r="A486" s="45" t="str">
        <f t="shared" si="7"/>
        <v>B2 wood energySwitzerland2020</v>
      </c>
      <c r="B486">
        <v>7</v>
      </c>
      <c r="C486" t="s">
        <v>3</v>
      </c>
      <c r="D486" t="s">
        <v>132</v>
      </c>
      <c r="E486" t="s">
        <v>106</v>
      </c>
      <c r="F486" t="s">
        <v>112</v>
      </c>
      <c r="G486">
        <v>2020</v>
      </c>
      <c r="H486">
        <v>190923.953125</v>
      </c>
      <c r="I486">
        <v>155447.87109500001</v>
      </c>
      <c r="J486">
        <v>35476.099609999997</v>
      </c>
      <c r="K486">
        <v>154089.453125</v>
      </c>
    </row>
    <row r="487" spans="1:11" ht="15" x14ac:dyDescent="0.25">
      <c r="A487" s="45" t="str">
        <f t="shared" si="7"/>
        <v>B2 wood energySwitzerland2025</v>
      </c>
      <c r="B487">
        <v>7</v>
      </c>
      <c r="C487" t="s">
        <v>3</v>
      </c>
      <c r="D487" t="s">
        <v>132</v>
      </c>
      <c r="E487" t="s">
        <v>106</v>
      </c>
      <c r="F487" t="s">
        <v>112</v>
      </c>
      <c r="G487">
        <v>2025</v>
      </c>
      <c r="H487">
        <v>201259.265625</v>
      </c>
      <c r="I487">
        <v>164087.91894599999</v>
      </c>
      <c r="J487">
        <v>37171.326416999997</v>
      </c>
      <c r="K487">
        <v>156710.921875</v>
      </c>
    </row>
    <row r="488" spans="1:11" ht="15" x14ac:dyDescent="0.25">
      <c r="A488" s="45" t="str">
        <f t="shared" si="7"/>
        <v>B2 wood energySwitzerland2030</v>
      </c>
      <c r="B488">
        <v>7</v>
      </c>
      <c r="C488" t="s">
        <v>3</v>
      </c>
      <c r="D488" t="s">
        <v>132</v>
      </c>
      <c r="E488" t="s">
        <v>106</v>
      </c>
      <c r="F488" t="s">
        <v>112</v>
      </c>
      <c r="G488">
        <v>2030</v>
      </c>
      <c r="H488">
        <v>210167.171875</v>
      </c>
      <c r="I488">
        <v>171371.502931</v>
      </c>
      <c r="J488">
        <v>38795.697754000001</v>
      </c>
      <c r="K488">
        <v>159427.234375</v>
      </c>
    </row>
    <row r="489" spans="1:11" ht="15" x14ac:dyDescent="0.25">
      <c r="A489" s="45" t="str">
        <f t="shared" si="7"/>
        <v>B2 wood energyCyprus2010</v>
      </c>
      <c r="B489">
        <v>7</v>
      </c>
      <c r="C489" t="s">
        <v>3</v>
      </c>
      <c r="D489" t="s">
        <v>133</v>
      </c>
      <c r="E489" t="s">
        <v>78</v>
      </c>
      <c r="F489" t="s">
        <v>111</v>
      </c>
      <c r="G489">
        <v>2010</v>
      </c>
      <c r="H489">
        <v>1126.7977289999999</v>
      </c>
      <c r="I489">
        <v>893.55059800000004</v>
      </c>
      <c r="J489">
        <v>233.24713600000001</v>
      </c>
      <c r="K489">
        <v>2327.670654</v>
      </c>
    </row>
    <row r="490" spans="1:11" ht="15" x14ac:dyDescent="0.25">
      <c r="A490" s="45" t="str">
        <f t="shared" si="7"/>
        <v>B2 wood energyCyprus2015</v>
      </c>
      <c r="B490">
        <v>7</v>
      </c>
      <c r="C490" t="s">
        <v>3</v>
      </c>
      <c r="D490" t="s">
        <v>133</v>
      </c>
      <c r="E490" t="s">
        <v>78</v>
      </c>
      <c r="F490" t="s">
        <v>111</v>
      </c>
      <c r="G490">
        <v>2015</v>
      </c>
      <c r="H490">
        <v>1159.080811</v>
      </c>
      <c r="I490">
        <v>919.15105400000004</v>
      </c>
      <c r="J490">
        <v>239.929722</v>
      </c>
      <c r="K490">
        <v>2327.670654</v>
      </c>
    </row>
    <row r="491" spans="1:11" ht="15" x14ac:dyDescent="0.25">
      <c r="A491" s="45" t="str">
        <f t="shared" si="7"/>
        <v>B2 wood energyCyprus2020</v>
      </c>
      <c r="B491">
        <v>7</v>
      </c>
      <c r="C491" t="s">
        <v>3</v>
      </c>
      <c r="D491" t="s">
        <v>133</v>
      </c>
      <c r="E491" t="s">
        <v>78</v>
      </c>
      <c r="F491" t="s">
        <v>111</v>
      </c>
      <c r="G491">
        <v>2020</v>
      </c>
      <c r="H491">
        <v>1181.6883539999999</v>
      </c>
      <c r="I491">
        <v>937.07889599999999</v>
      </c>
      <c r="J491">
        <v>244.60950500000001</v>
      </c>
      <c r="K491">
        <v>2330.3383789999998</v>
      </c>
    </row>
    <row r="492" spans="1:11" ht="15" x14ac:dyDescent="0.25">
      <c r="A492" s="45" t="str">
        <f t="shared" si="7"/>
        <v>B2 wood energyCyprus2025</v>
      </c>
      <c r="B492">
        <v>7</v>
      </c>
      <c r="C492" t="s">
        <v>3</v>
      </c>
      <c r="D492" t="s">
        <v>133</v>
      </c>
      <c r="E492" t="s">
        <v>78</v>
      </c>
      <c r="F492" t="s">
        <v>111</v>
      </c>
      <c r="G492">
        <v>2025</v>
      </c>
      <c r="H492">
        <v>1197.3016359999999</v>
      </c>
      <c r="I492">
        <v>949.46019699999999</v>
      </c>
      <c r="J492">
        <v>247.84143299999999</v>
      </c>
      <c r="K492">
        <v>2333.814453</v>
      </c>
    </row>
    <row r="493" spans="1:11" ht="15" x14ac:dyDescent="0.25">
      <c r="A493" s="45" t="str">
        <f t="shared" si="7"/>
        <v>B2 wood energyCyprus2030</v>
      </c>
      <c r="B493">
        <v>7</v>
      </c>
      <c r="C493" t="s">
        <v>3</v>
      </c>
      <c r="D493" t="s">
        <v>133</v>
      </c>
      <c r="E493" t="s">
        <v>78</v>
      </c>
      <c r="F493" t="s">
        <v>111</v>
      </c>
      <c r="G493">
        <v>2030</v>
      </c>
      <c r="H493">
        <v>1208.73999</v>
      </c>
      <c r="I493">
        <v>958.53078500000004</v>
      </c>
      <c r="J493">
        <v>250.20917700000001</v>
      </c>
      <c r="K493">
        <v>2336.938721</v>
      </c>
    </row>
    <row r="494" spans="1:11" ht="15" x14ac:dyDescent="0.25">
      <c r="A494" s="45" t="str">
        <f t="shared" si="7"/>
        <v>B2 wood energyCzech Republic2005</v>
      </c>
      <c r="B494">
        <v>7</v>
      </c>
      <c r="C494" t="s">
        <v>3</v>
      </c>
      <c r="D494" t="s">
        <v>134</v>
      </c>
      <c r="E494" t="s">
        <v>79</v>
      </c>
      <c r="F494" t="s">
        <v>113</v>
      </c>
      <c r="G494">
        <v>2005</v>
      </c>
      <c r="H494">
        <v>296953.46875</v>
      </c>
      <c r="I494">
        <v>238104.96386700001</v>
      </c>
      <c r="J494">
        <v>58848.525391000003</v>
      </c>
      <c r="K494">
        <v>327966.25</v>
      </c>
    </row>
    <row r="495" spans="1:11" ht="15" x14ac:dyDescent="0.25">
      <c r="A495" s="45" t="str">
        <f t="shared" si="7"/>
        <v>B2 wood energyCzech Republic2010</v>
      </c>
      <c r="B495">
        <v>7</v>
      </c>
      <c r="C495" t="s">
        <v>3</v>
      </c>
      <c r="D495" t="s">
        <v>134</v>
      </c>
      <c r="E495" t="s">
        <v>79</v>
      </c>
      <c r="F495" t="s">
        <v>113</v>
      </c>
      <c r="G495">
        <v>2010</v>
      </c>
      <c r="H495">
        <v>296720.4375</v>
      </c>
      <c r="I495">
        <v>238105.382813</v>
      </c>
      <c r="J495">
        <v>58615.111327999999</v>
      </c>
      <c r="K495">
        <v>327450.71875</v>
      </c>
    </row>
    <row r="496" spans="1:11" ht="15" x14ac:dyDescent="0.25">
      <c r="A496" s="45" t="str">
        <f t="shared" si="7"/>
        <v>B2 wood energyCzech Republic2015</v>
      </c>
      <c r="B496">
        <v>7</v>
      </c>
      <c r="C496" t="s">
        <v>3</v>
      </c>
      <c r="D496" t="s">
        <v>134</v>
      </c>
      <c r="E496" t="s">
        <v>79</v>
      </c>
      <c r="F496" t="s">
        <v>113</v>
      </c>
      <c r="G496">
        <v>2015</v>
      </c>
      <c r="H496">
        <v>293854.96875</v>
      </c>
      <c r="I496">
        <v>235875.91503900001</v>
      </c>
      <c r="J496">
        <v>57979.070801000002</v>
      </c>
      <c r="K496">
        <v>326212.46875</v>
      </c>
    </row>
    <row r="497" spans="1:11" ht="15" x14ac:dyDescent="0.25">
      <c r="A497" s="45" t="str">
        <f t="shared" si="7"/>
        <v>B2 wood energyCzech Republic2020</v>
      </c>
      <c r="B497">
        <v>7</v>
      </c>
      <c r="C497" t="s">
        <v>3</v>
      </c>
      <c r="D497" t="s">
        <v>134</v>
      </c>
      <c r="E497" t="s">
        <v>79</v>
      </c>
      <c r="F497" t="s">
        <v>113</v>
      </c>
      <c r="G497">
        <v>2020</v>
      </c>
      <c r="H497">
        <v>291666.09375</v>
      </c>
      <c r="I497">
        <v>234485.222656</v>
      </c>
      <c r="J497">
        <v>57180.797852000003</v>
      </c>
      <c r="K497">
        <v>325066.96875</v>
      </c>
    </row>
    <row r="498" spans="1:11" ht="15" x14ac:dyDescent="0.25">
      <c r="A498" s="45" t="str">
        <f t="shared" si="7"/>
        <v>B2 wood energyCzech Republic2025</v>
      </c>
      <c r="B498">
        <v>7</v>
      </c>
      <c r="C498" t="s">
        <v>3</v>
      </c>
      <c r="D498" t="s">
        <v>134</v>
      </c>
      <c r="E498" t="s">
        <v>79</v>
      </c>
      <c r="F498" t="s">
        <v>113</v>
      </c>
      <c r="G498">
        <v>2025</v>
      </c>
      <c r="H498">
        <v>288737</v>
      </c>
      <c r="I498">
        <v>232423.107422</v>
      </c>
      <c r="J498">
        <v>56313.895508000001</v>
      </c>
      <c r="K498">
        <v>325145.96875</v>
      </c>
    </row>
    <row r="499" spans="1:11" ht="15" x14ac:dyDescent="0.25">
      <c r="A499" s="45" t="str">
        <f t="shared" si="7"/>
        <v>B2 wood energyCzech Republic2030</v>
      </c>
      <c r="B499">
        <v>7</v>
      </c>
      <c r="C499" t="s">
        <v>3</v>
      </c>
      <c r="D499" t="s">
        <v>134</v>
      </c>
      <c r="E499" t="s">
        <v>79</v>
      </c>
      <c r="F499" t="s">
        <v>113</v>
      </c>
      <c r="G499">
        <v>2030</v>
      </c>
      <c r="H499">
        <v>287647.28125</v>
      </c>
      <c r="I499">
        <v>231518.1875</v>
      </c>
      <c r="J499">
        <v>56128.983397999997</v>
      </c>
      <c r="K499">
        <v>325329.21875</v>
      </c>
    </row>
    <row r="500" spans="1:11" ht="15" x14ac:dyDescent="0.25">
      <c r="A500" s="45" t="str">
        <f t="shared" si="7"/>
        <v>B2 wood energyGermany2005</v>
      </c>
      <c r="B500">
        <v>7</v>
      </c>
      <c r="C500" t="s">
        <v>3</v>
      </c>
      <c r="D500" t="s">
        <v>135</v>
      </c>
      <c r="E500" t="s">
        <v>84</v>
      </c>
      <c r="F500" t="s">
        <v>112</v>
      </c>
      <c r="G500">
        <v>2005</v>
      </c>
      <c r="H500">
        <v>1296970.125</v>
      </c>
      <c r="I500">
        <v>1040231.9804689999</v>
      </c>
      <c r="J500">
        <v>256738.255859</v>
      </c>
      <c r="K500">
        <v>1325538.375</v>
      </c>
    </row>
    <row r="501" spans="1:11" ht="15" x14ac:dyDescent="0.25">
      <c r="A501" s="45" t="str">
        <f t="shared" si="7"/>
        <v>B2 wood energyGermany2010</v>
      </c>
      <c r="B501">
        <v>7</v>
      </c>
      <c r="C501" t="s">
        <v>3</v>
      </c>
      <c r="D501" t="s">
        <v>135</v>
      </c>
      <c r="E501" t="s">
        <v>84</v>
      </c>
      <c r="F501" t="s">
        <v>112</v>
      </c>
      <c r="G501">
        <v>2010</v>
      </c>
      <c r="H501">
        <v>1331757.875</v>
      </c>
      <c r="I501">
        <v>1067217.7070309999</v>
      </c>
      <c r="J501">
        <v>264540.15625</v>
      </c>
      <c r="K501">
        <v>1320614.625</v>
      </c>
    </row>
    <row r="502" spans="1:11" ht="15" x14ac:dyDescent="0.25">
      <c r="A502" s="45" t="str">
        <f t="shared" si="7"/>
        <v>B2 wood energyGermany2015</v>
      </c>
      <c r="B502">
        <v>7</v>
      </c>
      <c r="C502" t="s">
        <v>3</v>
      </c>
      <c r="D502" t="s">
        <v>135</v>
      </c>
      <c r="E502" t="s">
        <v>84</v>
      </c>
      <c r="F502" t="s">
        <v>112</v>
      </c>
      <c r="G502">
        <v>2015</v>
      </c>
      <c r="H502">
        <v>1376920.625</v>
      </c>
      <c r="I502">
        <v>1103716.28125</v>
      </c>
      <c r="J502">
        <v>273204.261719</v>
      </c>
      <c r="K502">
        <v>1314099.875</v>
      </c>
    </row>
    <row r="503" spans="1:11" ht="15" x14ac:dyDescent="0.25">
      <c r="A503" s="45" t="str">
        <f t="shared" si="7"/>
        <v>B2 wood energyGermany2020</v>
      </c>
      <c r="B503">
        <v>7</v>
      </c>
      <c r="C503" t="s">
        <v>3</v>
      </c>
      <c r="D503" t="s">
        <v>135</v>
      </c>
      <c r="E503" t="s">
        <v>84</v>
      </c>
      <c r="F503" t="s">
        <v>112</v>
      </c>
      <c r="G503">
        <v>2020</v>
      </c>
      <c r="H503">
        <v>1411718.5</v>
      </c>
      <c r="I503">
        <v>1131979.0039059999</v>
      </c>
      <c r="J503">
        <v>279739.503906</v>
      </c>
      <c r="K503">
        <v>1304497.875</v>
      </c>
    </row>
    <row r="504" spans="1:11" ht="15" x14ac:dyDescent="0.25">
      <c r="A504" s="45" t="str">
        <f t="shared" si="7"/>
        <v>B2 wood energyGermany2025</v>
      </c>
      <c r="B504">
        <v>7</v>
      </c>
      <c r="C504" t="s">
        <v>3</v>
      </c>
      <c r="D504" t="s">
        <v>135</v>
      </c>
      <c r="E504" t="s">
        <v>84</v>
      </c>
      <c r="F504" t="s">
        <v>112</v>
      </c>
      <c r="G504">
        <v>2025</v>
      </c>
      <c r="H504">
        <v>1438124.75</v>
      </c>
      <c r="I504">
        <v>1152774.3789059999</v>
      </c>
      <c r="J504">
        <v>285350.300781</v>
      </c>
      <c r="K504">
        <v>1305494</v>
      </c>
    </row>
    <row r="505" spans="1:11" ht="15" x14ac:dyDescent="0.25">
      <c r="A505" s="45" t="str">
        <f t="shared" si="7"/>
        <v>B2 wood energyGermany2030</v>
      </c>
      <c r="B505">
        <v>7</v>
      </c>
      <c r="C505" t="s">
        <v>3</v>
      </c>
      <c r="D505" t="s">
        <v>135</v>
      </c>
      <c r="E505" t="s">
        <v>84</v>
      </c>
      <c r="F505" t="s">
        <v>112</v>
      </c>
      <c r="G505">
        <v>2030</v>
      </c>
      <c r="H505">
        <v>1474520.375</v>
      </c>
      <c r="I505">
        <v>1181471.2460940001</v>
      </c>
      <c r="J505">
        <v>293049.015625</v>
      </c>
      <c r="K505">
        <v>1306445.5</v>
      </c>
    </row>
    <row r="506" spans="1:11" ht="15" x14ac:dyDescent="0.25">
      <c r="A506" s="45" t="str">
        <f t="shared" si="7"/>
        <v>B2 wood energyDenmark2005</v>
      </c>
      <c r="B506">
        <v>7</v>
      </c>
      <c r="C506" t="s">
        <v>3</v>
      </c>
      <c r="D506" t="s">
        <v>136</v>
      </c>
      <c r="E506" t="s">
        <v>80</v>
      </c>
      <c r="F506" t="s">
        <v>114</v>
      </c>
      <c r="G506">
        <v>2005</v>
      </c>
      <c r="H506">
        <v>41126.679687999997</v>
      </c>
      <c r="I506">
        <v>33998.947265000003</v>
      </c>
      <c r="J506">
        <v>7127.7355340000004</v>
      </c>
      <c r="K506">
        <v>58568.980469000002</v>
      </c>
    </row>
    <row r="507" spans="1:11" ht="15" x14ac:dyDescent="0.25">
      <c r="A507" s="45" t="str">
        <f t="shared" si="7"/>
        <v>B2 wood energyDenmark2010</v>
      </c>
      <c r="B507">
        <v>7</v>
      </c>
      <c r="C507" t="s">
        <v>3</v>
      </c>
      <c r="D507" t="s">
        <v>136</v>
      </c>
      <c r="E507" t="s">
        <v>80</v>
      </c>
      <c r="F507" t="s">
        <v>114</v>
      </c>
      <c r="G507">
        <v>2010</v>
      </c>
      <c r="H507">
        <v>45161.777344000002</v>
      </c>
      <c r="I507">
        <v>37339.317870999999</v>
      </c>
      <c r="J507">
        <v>7822.4602050000003</v>
      </c>
      <c r="K507">
        <v>59643.328125</v>
      </c>
    </row>
    <row r="508" spans="1:11" ht="15" x14ac:dyDescent="0.25">
      <c r="A508" s="45" t="str">
        <f t="shared" si="7"/>
        <v>B2 wood energyDenmark2015</v>
      </c>
      <c r="B508">
        <v>7</v>
      </c>
      <c r="C508" t="s">
        <v>3</v>
      </c>
      <c r="D508" t="s">
        <v>136</v>
      </c>
      <c r="E508" t="s">
        <v>80</v>
      </c>
      <c r="F508" t="s">
        <v>114</v>
      </c>
      <c r="G508">
        <v>2015</v>
      </c>
      <c r="H508">
        <v>50389.765625</v>
      </c>
      <c r="I508">
        <v>41656.523437000003</v>
      </c>
      <c r="J508">
        <v>8733.2304690000001</v>
      </c>
      <c r="K508">
        <v>60620.925780999998</v>
      </c>
    </row>
    <row r="509" spans="1:11" ht="15" x14ac:dyDescent="0.25">
      <c r="A509" s="45" t="str">
        <f t="shared" si="7"/>
        <v>B2 wood energyDenmark2020</v>
      </c>
      <c r="B509">
        <v>7</v>
      </c>
      <c r="C509" t="s">
        <v>3</v>
      </c>
      <c r="D509" t="s">
        <v>136</v>
      </c>
      <c r="E509" t="s">
        <v>80</v>
      </c>
      <c r="F509" t="s">
        <v>114</v>
      </c>
      <c r="G509">
        <v>2020</v>
      </c>
      <c r="H509">
        <v>56593.898437999997</v>
      </c>
      <c r="I509">
        <v>46702.433105999997</v>
      </c>
      <c r="J509">
        <v>9891.4807130000008</v>
      </c>
      <c r="K509">
        <v>61428.210937999997</v>
      </c>
    </row>
    <row r="510" spans="1:11" ht="15" x14ac:dyDescent="0.25">
      <c r="A510" s="45" t="str">
        <f t="shared" si="7"/>
        <v>B2 wood energyDenmark2025</v>
      </c>
      <c r="B510">
        <v>7</v>
      </c>
      <c r="C510" t="s">
        <v>3</v>
      </c>
      <c r="D510" t="s">
        <v>136</v>
      </c>
      <c r="E510" t="s">
        <v>80</v>
      </c>
      <c r="F510" t="s">
        <v>114</v>
      </c>
      <c r="G510">
        <v>2025</v>
      </c>
      <c r="H510">
        <v>64252.03125</v>
      </c>
      <c r="I510">
        <v>53047.799805000002</v>
      </c>
      <c r="J510">
        <v>11204.237061</v>
      </c>
      <c r="K510">
        <v>63277.308594000002</v>
      </c>
    </row>
    <row r="511" spans="1:11" ht="15" x14ac:dyDescent="0.25">
      <c r="A511" s="45" t="str">
        <f t="shared" si="7"/>
        <v>B2 wood energyDenmark2030</v>
      </c>
      <c r="B511">
        <v>7</v>
      </c>
      <c r="C511" t="s">
        <v>3</v>
      </c>
      <c r="D511" t="s">
        <v>136</v>
      </c>
      <c r="E511" t="s">
        <v>80</v>
      </c>
      <c r="F511" t="s">
        <v>114</v>
      </c>
      <c r="G511">
        <v>2030</v>
      </c>
      <c r="H511">
        <v>72121.640625</v>
      </c>
      <c r="I511">
        <v>59468.675781999998</v>
      </c>
      <c r="J511">
        <v>12652.979858000001</v>
      </c>
      <c r="K511">
        <v>65295.332030999998</v>
      </c>
    </row>
    <row r="512" spans="1:11" ht="15" x14ac:dyDescent="0.25">
      <c r="A512" s="45" t="str">
        <f t="shared" si="7"/>
        <v>B2 wood energyEstonia2005</v>
      </c>
      <c r="B512">
        <v>7</v>
      </c>
      <c r="C512" t="s">
        <v>3</v>
      </c>
      <c r="D512" t="s">
        <v>137</v>
      </c>
      <c r="E512" t="s">
        <v>81</v>
      </c>
      <c r="F512" t="s">
        <v>114</v>
      </c>
      <c r="G512">
        <v>2005</v>
      </c>
      <c r="H512">
        <v>161788.875</v>
      </c>
      <c r="I512">
        <v>127463.42578200001</v>
      </c>
      <c r="J512">
        <v>34325.446289</v>
      </c>
      <c r="K512">
        <v>249673</v>
      </c>
    </row>
    <row r="513" spans="1:11" ht="15" x14ac:dyDescent="0.25">
      <c r="A513" s="45" t="str">
        <f t="shared" si="7"/>
        <v>B2 wood energyEstonia2010</v>
      </c>
      <c r="B513">
        <v>7</v>
      </c>
      <c r="C513" t="s">
        <v>3</v>
      </c>
      <c r="D513" t="s">
        <v>137</v>
      </c>
      <c r="E513" t="s">
        <v>81</v>
      </c>
      <c r="F513" t="s">
        <v>114</v>
      </c>
      <c r="G513">
        <v>2010</v>
      </c>
      <c r="H513">
        <v>165517.15625</v>
      </c>
      <c r="I513">
        <v>129887.30957100001</v>
      </c>
      <c r="J513">
        <v>35629.864012999999</v>
      </c>
      <c r="K513">
        <v>249382.40625</v>
      </c>
    </row>
    <row r="514" spans="1:11" ht="15" x14ac:dyDescent="0.25">
      <c r="A514" s="45" t="str">
        <f t="shared" ref="A514:A577" si="8">CONCATENATE(C514,E514,G514)</f>
        <v>B2 wood energyEstonia2015</v>
      </c>
      <c r="B514">
        <v>7</v>
      </c>
      <c r="C514" t="s">
        <v>3</v>
      </c>
      <c r="D514" t="s">
        <v>137</v>
      </c>
      <c r="E514" t="s">
        <v>81</v>
      </c>
      <c r="F514" t="s">
        <v>114</v>
      </c>
      <c r="G514">
        <v>2015</v>
      </c>
      <c r="H514">
        <v>165923.0625</v>
      </c>
      <c r="I514">
        <v>129990.023439</v>
      </c>
      <c r="J514">
        <v>35933.026855999997</v>
      </c>
      <c r="K514">
        <v>249711.328125</v>
      </c>
    </row>
    <row r="515" spans="1:11" ht="15" x14ac:dyDescent="0.25">
      <c r="A515" s="45" t="str">
        <f t="shared" si="8"/>
        <v>B2 wood energyEstonia2020</v>
      </c>
      <c r="B515">
        <v>7</v>
      </c>
      <c r="C515" t="s">
        <v>3</v>
      </c>
      <c r="D515" t="s">
        <v>137</v>
      </c>
      <c r="E515" t="s">
        <v>81</v>
      </c>
      <c r="F515" t="s">
        <v>114</v>
      </c>
      <c r="G515">
        <v>2020</v>
      </c>
      <c r="H515">
        <v>163438.90625</v>
      </c>
      <c r="I515">
        <v>127827.282228</v>
      </c>
      <c r="J515">
        <v>35611.632812000003</v>
      </c>
      <c r="K515">
        <v>249696.28125</v>
      </c>
    </row>
    <row r="516" spans="1:11" ht="15" x14ac:dyDescent="0.25">
      <c r="A516" s="45" t="str">
        <f t="shared" si="8"/>
        <v>B2 wood energyEstonia2025</v>
      </c>
      <c r="B516">
        <v>7</v>
      </c>
      <c r="C516" t="s">
        <v>3</v>
      </c>
      <c r="D516" t="s">
        <v>137</v>
      </c>
      <c r="E516" t="s">
        <v>81</v>
      </c>
      <c r="F516" t="s">
        <v>114</v>
      </c>
      <c r="G516">
        <v>2025</v>
      </c>
      <c r="H516">
        <v>160152.078125</v>
      </c>
      <c r="I516">
        <v>125166.63769600001</v>
      </c>
      <c r="J516">
        <v>34985.460448999998</v>
      </c>
      <c r="K516">
        <v>249408.390625</v>
      </c>
    </row>
    <row r="517" spans="1:11" ht="15" x14ac:dyDescent="0.25">
      <c r="A517" s="45" t="str">
        <f t="shared" si="8"/>
        <v>B2 wood energyEstonia2030</v>
      </c>
      <c r="B517">
        <v>7</v>
      </c>
      <c r="C517" t="s">
        <v>3</v>
      </c>
      <c r="D517" t="s">
        <v>137</v>
      </c>
      <c r="E517" t="s">
        <v>81</v>
      </c>
      <c r="F517" t="s">
        <v>114</v>
      </c>
      <c r="G517">
        <v>2030</v>
      </c>
      <c r="H517">
        <v>157781.390625</v>
      </c>
      <c r="I517">
        <v>123231.48144600001</v>
      </c>
      <c r="J517">
        <v>34549.909180000002</v>
      </c>
      <c r="K517">
        <v>248726.015625</v>
      </c>
    </row>
    <row r="518" spans="1:11" ht="15" x14ac:dyDescent="0.25">
      <c r="A518" s="45" t="str">
        <f t="shared" si="8"/>
        <v>B2 wood energySpain2005</v>
      </c>
      <c r="B518">
        <v>7</v>
      </c>
      <c r="C518" t="s">
        <v>3</v>
      </c>
      <c r="D518" t="s">
        <v>138</v>
      </c>
      <c r="E518" t="s">
        <v>104</v>
      </c>
      <c r="F518" t="s">
        <v>115</v>
      </c>
      <c r="G518">
        <v>2005</v>
      </c>
      <c r="H518">
        <v>378651.59375</v>
      </c>
      <c r="I518">
        <v>266885.40917900001</v>
      </c>
      <c r="J518">
        <v>111766.15820400001</v>
      </c>
      <c r="K518">
        <v>612216.5625</v>
      </c>
    </row>
    <row r="519" spans="1:11" ht="15" x14ac:dyDescent="0.25">
      <c r="A519" s="45" t="str">
        <f t="shared" si="8"/>
        <v>B2 wood energySpain2010</v>
      </c>
      <c r="B519">
        <v>7</v>
      </c>
      <c r="C519" t="s">
        <v>3</v>
      </c>
      <c r="D519" t="s">
        <v>138</v>
      </c>
      <c r="E519" t="s">
        <v>104</v>
      </c>
      <c r="F519" t="s">
        <v>115</v>
      </c>
      <c r="G519">
        <v>2010</v>
      </c>
      <c r="H519">
        <v>408271.15625</v>
      </c>
      <c r="I519">
        <v>287910.80761800002</v>
      </c>
      <c r="J519">
        <v>120360.360352</v>
      </c>
      <c r="K519">
        <v>618475</v>
      </c>
    </row>
    <row r="520" spans="1:11" ht="15" x14ac:dyDescent="0.25">
      <c r="A520" s="45" t="str">
        <f t="shared" si="8"/>
        <v>B2 wood energySpain2015</v>
      </c>
      <c r="B520">
        <v>7</v>
      </c>
      <c r="C520" t="s">
        <v>3</v>
      </c>
      <c r="D520" t="s">
        <v>138</v>
      </c>
      <c r="E520" t="s">
        <v>104</v>
      </c>
      <c r="F520" t="s">
        <v>115</v>
      </c>
      <c r="G520">
        <v>2015</v>
      </c>
      <c r="H520">
        <v>439876.90625</v>
      </c>
      <c r="I520">
        <v>310320.222656</v>
      </c>
      <c r="J520">
        <v>129556.62793</v>
      </c>
      <c r="K520">
        <v>622814.3125</v>
      </c>
    </row>
    <row r="521" spans="1:11" ht="15" x14ac:dyDescent="0.25">
      <c r="A521" s="45" t="str">
        <f t="shared" si="8"/>
        <v>B2 wood energySpain2020</v>
      </c>
      <c r="B521">
        <v>7</v>
      </c>
      <c r="C521" t="s">
        <v>3</v>
      </c>
      <c r="D521" t="s">
        <v>138</v>
      </c>
      <c r="E521" t="s">
        <v>104</v>
      </c>
      <c r="F521" t="s">
        <v>115</v>
      </c>
      <c r="G521">
        <v>2020</v>
      </c>
      <c r="H521">
        <v>470714.625</v>
      </c>
      <c r="I521">
        <v>332160.84179699997</v>
      </c>
      <c r="J521">
        <v>138553.78613299999</v>
      </c>
      <c r="K521">
        <v>626544.125</v>
      </c>
    </row>
    <row r="522" spans="1:11" ht="15" x14ac:dyDescent="0.25">
      <c r="A522" s="45" t="str">
        <f t="shared" si="8"/>
        <v>B2 wood energySpain2025</v>
      </c>
      <c r="B522">
        <v>7</v>
      </c>
      <c r="C522" t="s">
        <v>3</v>
      </c>
      <c r="D522" t="s">
        <v>138</v>
      </c>
      <c r="E522" t="s">
        <v>104</v>
      </c>
      <c r="F522" t="s">
        <v>115</v>
      </c>
      <c r="G522">
        <v>2025</v>
      </c>
      <c r="H522">
        <v>505293.28125</v>
      </c>
      <c r="I522">
        <v>356629.40820300003</v>
      </c>
      <c r="J522">
        <v>148663.882813</v>
      </c>
      <c r="K522">
        <v>632732.875</v>
      </c>
    </row>
    <row r="523" spans="1:11" ht="15" x14ac:dyDescent="0.25">
      <c r="A523" s="45" t="str">
        <f t="shared" si="8"/>
        <v>B2 wood energySpain2030</v>
      </c>
      <c r="B523">
        <v>7</v>
      </c>
      <c r="C523" t="s">
        <v>3</v>
      </c>
      <c r="D523" t="s">
        <v>138</v>
      </c>
      <c r="E523" t="s">
        <v>104</v>
      </c>
      <c r="F523" t="s">
        <v>115</v>
      </c>
      <c r="G523">
        <v>2030</v>
      </c>
      <c r="H523">
        <v>542855.6875</v>
      </c>
      <c r="I523">
        <v>383203.05273400003</v>
      </c>
      <c r="J523">
        <v>159652.61816400001</v>
      </c>
      <c r="K523">
        <v>640331.8125</v>
      </c>
    </row>
    <row r="524" spans="1:11" ht="15" x14ac:dyDescent="0.25">
      <c r="A524" s="45" t="str">
        <f t="shared" si="8"/>
        <v>B2 wood energyFinland2005</v>
      </c>
      <c r="B524">
        <v>7</v>
      </c>
      <c r="C524" t="s">
        <v>3</v>
      </c>
      <c r="D524" t="s">
        <v>139</v>
      </c>
      <c r="E524" t="s">
        <v>82</v>
      </c>
      <c r="F524" t="s">
        <v>114</v>
      </c>
      <c r="G524">
        <v>2005</v>
      </c>
      <c r="H524">
        <v>794321.375</v>
      </c>
      <c r="I524">
        <v>592630.07421899994</v>
      </c>
      <c r="J524">
        <v>201691.242188</v>
      </c>
      <c r="K524">
        <v>1721230.625</v>
      </c>
    </row>
    <row r="525" spans="1:11" ht="15" x14ac:dyDescent="0.25">
      <c r="A525" s="45" t="str">
        <f t="shared" si="8"/>
        <v>B2 wood energyFinland2010</v>
      </c>
      <c r="B525">
        <v>7</v>
      </c>
      <c r="C525" t="s">
        <v>3</v>
      </c>
      <c r="D525" t="s">
        <v>139</v>
      </c>
      <c r="E525" t="s">
        <v>82</v>
      </c>
      <c r="F525" t="s">
        <v>114</v>
      </c>
      <c r="G525">
        <v>2010</v>
      </c>
      <c r="H525">
        <v>834073.5</v>
      </c>
      <c r="I525">
        <v>621629.18359399994</v>
      </c>
      <c r="J525">
        <v>212444.195313</v>
      </c>
      <c r="K525">
        <v>1714230.375</v>
      </c>
    </row>
    <row r="526" spans="1:11" ht="15" x14ac:dyDescent="0.25">
      <c r="A526" s="45" t="str">
        <f t="shared" si="8"/>
        <v>B2 wood energyFinland2015</v>
      </c>
      <c r="B526">
        <v>7</v>
      </c>
      <c r="C526" t="s">
        <v>3</v>
      </c>
      <c r="D526" t="s">
        <v>139</v>
      </c>
      <c r="E526" t="s">
        <v>82</v>
      </c>
      <c r="F526" t="s">
        <v>114</v>
      </c>
      <c r="G526">
        <v>2015</v>
      </c>
      <c r="H526">
        <v>871153.1875</v>
      </c>
      <c r="I526">
        <v>648804.70703100006</v>
      </c>
      <c r="J526">
        <v>222348.667969</v>
      </c>
      <c r="K526">
        <v>1718559.75</v>
      </c>
    </row>
    <row r="527" spans="1:11" ht="15" x14ac:dyDescent="0.25">
      <c r="A527" s="45" t="str">
        <f t="shared" si="8"/>
        <v>B2 wood energyFinland2020</v>
      </c>
      <c r="B527">
        <v>7</v>
      </c>
      <c r="C527" t="s">
        <v>3</v>
      </c>
      <c r="D527" t="s">
        <v>139</v>
      </c>
      <c r="E527" t="s">
        <v>82</v>
      </c>
      <c r="F527" t="s">
        <v>114</v>
      </c>
      <c r="G527">
        <v>2020</v>
      </c>
      <c r="H527">
        <v>912378.4375</v>
      </c>
      <c r="I527">
        <v>679317.117188</v>
      </c>
      <c r="J527">
        <v>233061.234375</v>
      </c>
      <c r="K527">
        <v>1722496</v>
      </c>
    </row>
    <row r="528" spans="1:11" ht="15" x14ac:dyDescent="0.25">
      <c r="A528" s="45" t="str">
        <f t="shared" si="8"/>
        <v>B2 wood energyFinland2025</v>
      </c>
      <c r="B528">
        <v>7</v>
      </c>
      <c r="C528" t="s">
        <v>3</v>
      </c>
      <c r="D528" t="s">
        <v>139</v>
      </c>
      <c r="E528" t="s">
        <v>82</v>
      </c>
      <c r="F528" t="s">
        <v>114</v>
      </c>
      <c r="G528">
        <v>2025</v>
      </c>
      <c r="H528">
        <v>960400.375</v>
      </c>
      <c r="I528">
        <v>715161.695313</v>
      </c>
      <c r="J528">
        <v>245238.660156</v>
      </c>
      <c r="K528">
        <v>1732479.125</v>
      </c>
    </row>
    <row r="529" spans="1:11" ht="15" x14ac:dyDescent="0.25">
      <c r="A529" s="45" t="str">
        <f t="shared" si="8"/>
        <v>B2 wood energyFinland2030</v>
      </c>
      <c r="B529">
        <v>7</v>
      </c>
      <c r="C529" t="s">
        <v>3</v>
      </c>
      <c r="D529" t="s">
        <v>139</v>
      </c>
      <c r="E529" t="s">
        <v>82</v>
      </c>
      <c r="F529" t="s">
        <v>114</v>
      </c>
      <c r="G529">
        <v>2030</v>
      </c>
      <c r="H529">
        <v>1020438.75</v>
      </c>
      <c r="I529">
        <v>760238.242188</v>
      </c>
      <c r="J529">
        <v>260200.287109</v>
      </c>
      <c r="K529">
        <v>1746889</v>
      </c>
    </row>
    <row r="530" spans="1:11" ht="15" x14ac:dyDescent="0.25">
      <c r="A530" s="45" t="str">
        <f t="shared" si="8"/>
        <v>B2 wood energyFrance2005</v>
      </c>
      <c r="B530">
        <v>7</v>
      </c>
      <c r="C530" t="s">
        <v>3</v>
      </c>
      <c r="D530" t="s">
        <v>140</v>
      </c>
      <c r="E530" t="s">
        <v>83</v>
      </c>
      <c r="F530" t="s">
        <v>112</v>
      </c>
      <c r="G530">
        <v>2005</v>
      </c>
      <c r="H530">
        <v>965424</v>
      </c>
      <c r="I530">
        <v>776561.16015600006</v>
      </c>
      <c r="J530">
        <v>188862.582031</v>
      </c>
      <c r="K530">
        <v>1126179.875</v>
      </c>
    </row>
    <row r="531" spans="1:11" ht="15" x14ac:dyDescent="0.25">
      <c r="A531" s="45" t="str">
        <f t="shared" si="8"/>
        <v>B2 wood energyFrance2010</v>
      </c>
      <c r="B531">
        <v>7</v>
      </c>
      <c r="C531" t="s">
        <v>3</v>
      </c>
      <c r="D531" t="s">
        <v>140</v>
      </c>
      <c r="E531" t="s">
        <v>83</v>
      </c>
      <c r="F531" t="s">
        <v>112</v>
      </c>
      <c r="G531">
        <v>2010</v>
      </c>
      <c r="H531">
        <v>1030532.3125</v>
      </c>
      <c r="I531">
        <v>827426.273438</v>
      </c>
      <c r="J531">
        <v>203106.130859</v>
      </c>
      <c r="K531">
        <v>1126622.125</v>
      </c>
    </row>
    <row r="532" spans="1:11" ht="15" x14ac:dyDescent="0.25">
      <c r="A532" s="45" t="str">
        <f t="shared" si="8"/>
        <v>B2 wood energyFrance2015</v>
      </c>
      <c r="B532">
        <v>7</v>
      </c>
      <c r="C532" t="s">
        <v>3</v>
      </c>
      <c r="D532" t="s">
        <v>140</v>
      </c>
      <c r="E532" t="s">
        <v>83</v>
      </c>
      <c r="F532" t="s">
        <v>112</v>
      </c>
      <c r="G532">
        <v>2015</v>
      </c>
      <c r="H532">
        <v>1088662.25</v>
      </c>
      <c r="I532">
        <v>872796.44140600006</v>
      </c>
      <c r="J532">
        <v>215865.550781</v>
      </c>
      <c r="K532">
        <v>1123081</v>
      </c>
    </row>
    <row r="533" spans="1:11" ht="15" x14ac:dyDescent="0.25">
      <c r="A533" s="45" t="str">
        <f t="shared" si="8"/>
        <v>B2 wood energyFrance2020</v>
      </c>
      <c r="B533">
        <v>7</v>
      </c>
      <c r="C533" t="s">
        <v>3</v>
      </c>
      <c r="D533" t="s">
        <v>140</v>
      </c>
      <c r="E533" t="s">
        <v>83</v>
      </c>
      <c r="F533" t="s">
        <v>112</v>
      </c>
      <c r="G533">
        <v>2020</v>
      </c>
      <c r="H533">
        <v>1132152.25</v>
      </c>
      <c r="I533">
        <v>906135.13671899994</v>
      </c>
      <c r="J533">
        <v>226016.96875</v>
      </c>
      <c r="K533">
        <v>1119493.375</v>
      </c>
    </row>
    <row r="534" spans="1:11" ht="15" x14ac:dyDescent="0.25">
      <c r="A534" s="45" t="str">
        <f t="shared" si="8"/>
        <v>B2 wood energyFrance2025</v>
      </c>
      <c r="B534">
        <v>7</v>
      </c>
      <c r="C534" t="s">
        <v>3</v>
      </c>
      <c r="D534" t="s">
        <v>140</v>
      </c>
      <c r="E534" t="s">
        <v>83</v>
      </c>
      <c r="F534" t="s">
        <v>112</v>
      </c>
      <c r="G534">
        <v>2025</v>
      </c>
      <c r="H534">
        <v>1163345.5</v>
      </c>
      <c r="I534">
        <v>929900.84765600006</v>
      </c>
      <c r="J534">
        <v>233444.822266</v>
      </c>
      <c r="K534">
        <v>1126027.875</v>
      </c>
    </row>
    <row r="535" spans="1:11" ht="15" x14ac:dyDescent="0.25">
      <c r="A535" s="45" t="str">
        <f t="shared" si="8"/>
        <v>B2 wood energyFrance2030</v>
      </c>
      <c r="B535">
        <v>7</v>
      </c>
      <c r="C535" t="s">
        <v>3</v>
      </c>
      <c r="D535" t="s">
        <v>140</v>
      </c>
      <c r="E535" t="s">
        <v>83</v>
      </c>
      <c r="F535" t="s">
        <v>112</v>
      </c>
      <c r="G535">
        <v>2030</v>
      </c>
      <c r="H535">
        <v>1193911.375</v>
      </c>
      <c r="I535">
        <v>952733.945313</v>
      </c>
      <c r="J535">
        <v>241177.355469</v>
      </c>
      <c r="K535">
        <v>1129970.75</v>
      </c>
    </row>
    <row r="536" spans="1:11" ht="15" x14ac:dyDescent="0.25">
      <c r="A536" s="45" t="str">
        <f t="shared" si="8"/>
        <v>B2 wood energyGreece2010</v>
      </c>
      <c r="B536">
        <v>7</v>
      </c>
      <c r="C536" t="s">
        <v>3</v>
      </c>
      <c r="D536" t="s">
        <v>141</v>
      </c>
      <c r="E536" t="s">
        <v>85</v>
      </c>
      <c r="F536" t="s">
        <v>111</v>
      </c>
      <c r="G536">
        <v>2010</v>
      </c>
      <c r="H536">
        <v>78856.875</v>
      </c>
      <c r="I536">
        <v>54936.112182999997</v>
      </c>
      <c r="J536">
        <v>23920.760558999998</v>
      </c>
      <c r="K536">
        <v>173469.71875</v>
      </c>
    </row>
    <row r="537" spans="1:11" ht="15" x14ac:dyDescent="0.25">
      <c r="A537" s="45" t="str">
        <f t="shared" si="8"/>
        <v>B2 wood energyGreece2015</v>
      </c>
      <c r="B537">
        <v>7</v>
      </c>
      <c r="C537" t="s">
        <v>3</v>
      </c>
      <c r="D537" t="s">
        <v>141</v>
      </c>
      <c r="E537" t="s">
        <v>85</v>
      </c>
      <c r="F537" t="s">
        <v>111</v>
      </c>
      <c r="G537">
        <v>2015</v>
      </c>
      <c r="H537">
        <v>80038.046875</v>
      </c>
      <c r="I537">
        <v>55758.984130999997</v>
      </c>
      <c r="J537">
        <v>24279.0625</v>
      </c>
      <c r="K537">
        <v>173469.71875</v>
      </c>
    </row>
    <row r="538" spans="1:11" ht="15" x14ac:dyDescent="0.25">
      <c r="A538" s="45" t="str">
        <f t="shared" si="8"/>
        <v>B2 wood energyGreece2020</v>
      </c>
      <c r="B538">
        <v>7</v>
      </c>
      <c r="C538" t="s">
        <v>3</v>
      </c>
      <c r="D538" t="s">
        <v>141</v>
      </c>
      <c r="E538" t="s">
        <v>85</v>
      </c>
      <c r="F538" t="s">
        <v>111</v>
      </c>
      <c r="G538">
        <v>2020</v>
      </c>
      <c r="H538">
        <v>78907.992188000004</v>
      </c>
      <c r="I538">
        <v>54971.726685000001</v>
      </c>
      <c r="J538">
        <v>23936.268982000001</v>
      </c>
      <c r="K538">
        <v>173361.84375</v>
      </c>
    </row>
    <row r="539" spans="1:11" ht="15" x14ac:dyDescent="0.25">
      <c r="A539" s="45" t="str">
        <f t="shared" si="8"/>
        <v>B2 wood energyGreece2025</v>
      </c>
      <c r="B539">
        <v>7</v>
      </c>
      <c r="C539" t="s">
        <v>3</v>
      </c>
      <c r="D539" t="s">
        <v>141</v>
      </c>
      <c r="E539" t="s">
        <v>85</v>
      </c>
      <c r="F539" t="s">
        <v>111</v>
      </c>
      <c r="G539">
        <v>2025</v>
      </c>
      <c r="H539">
        <v>79524.109375</v>
      </c>
      <c r="I539">
        <v>55400.945189999999</v>
      </c>
      <c r="J539">
        <v>24123.162963999999</v>
      </c>
      <c r="K539">
        <v>173302.75</v>
      </c>
    </row>
    <row r="540" spans="1:11" ht="15" x14ac:dyDescent="0.25">
      <c r="A540" s="45" t="str">
        <f t="shared" si="8"/>
        <v>B2 wood energyGreece2030</v>
      </c>
      <c r="B540">
        <v>7</v>
      </c>
      <c r="C540" t="s">
        <v>3</v>
      </c>
      <c r="D540" t="s">
        <v>141</v>
      </c>
      <c r="E540" t="s">
        <v>85</v>
      </c>
      <c r="F540" t="s">
        <v>111</v>
      </c>
      <c r="G540">
        <v>2030</v>
      </c>
      <c r="H540">
        <v>79594.71875</v>
      </c>
      <c r="I540">
        <v>55450.134033000002</v>
      </c>
      <c r="J540">
        <v>24144.580383</v>
      </c>
      <c r="K540">
        <v>173369.625</v>
      </c>
    </row>
    <row r="541" spans="1:11" ht="15" x14ac:dyDescent="0.25">
      <c r="A541" s="45" t="str">
        <f t="shared" si="8"/>
        <v>B2 wood energyCroatia2005</v>
      </c>
      <c r="B541">
        <v>7</v>
      </c>
      <c r="C541" t="s">
        <v>3</v>
      </c>
      <c r="D541" t="s">
        <v>142</v>
      </c>
      <c r="E541" t="s">
        <v>77</v>
      </c>
      <c r="F541" t="s">
        <v>111</v>
      </c>
      <c r="G541">
        <v>2005</v>
      </c>
      <c r="H541">
        <v>90917.882813000004</v>
      </c>
      <c r="I541">
        <v>72709.805420000004</v>
      </c>
      <c r="J541">
        <v>18208.072388000001</v>
      </c>
      <c r="K541">
        <v>83231.914063000004</v>
      </c>
    </row>
    <row r="542" spans="1:11" ht="15" x14ac:dyDescent="0.25">
      <c r="A542" s="45" t="str">
        <f t="shared" si="8"/>
        <v>B2 wood energyCroatia2010</v>
      </c>
      <c r="B542">
        <v>7</v>
      </c>
      <c r="C542" t="s">
        <v>3</v>
      </c>
      <c r="D542" t="s">
        <v>142</v>
      </c>
      <c r="E542" t="s">
        <v>77</v>
      </c>
      <c r="F542" t="s">
        <v>111</v>
      </c>
      <c r="G542">
        <v>2010</v>
      </c>
      <c r="H542">
        <v>89204.492188000004</v>
      </c>
      <c r="I542">
        <v>71354.957519000003</v>
      </c>
      <c r="J542">
        <v>17849.537476000001</v>
      </c>
      <c r="K542">
        <v>84222.78125</v>
      </c>
    </row>
    <row r="543" spans="1:11" ht="15" x14ac:dyDescent="0.25">
      <c r="A543" s="45" t="str">
        <f t="shared" si="8"/>
        <v>B2 wood energyCroatia2015</v>
      </c>
      <c r="B543">
        <v>7</v>
      </c>
      <c r="C543" t="s">
        <v>3</v>
      </c>
      <c r="D543" t="s">
        <v>142</v>
      </c>
      <c r="E543" t="s">
        <v>77</v>
      </c>
      <c r="F543" t="s">
        <v>111</v>
      </c>
      <c r="G543">
        <v>2015</v>
      </c>
      <c r="H543">
        <v>87875.085938000004</v>
      </c>
      <c r="I543">
        <v>70399.589355000004</v>
      </c>
      <c r="J543">
        <v>17475.498168999999</v>
      </c>
      <c r="K543">
        <v>83667.46875</v>
      </c>
    </row>
    <row r="544" spans="1:11" ht="15" x14ac:dyDescent="0.25">
      <c r="A544" s="45" t="str">
        <f t="shared" si="8"/>
        <v>B2 wood energyCroatia2020</v>
      </c>
      <c r="B544">
        <v>7</v>
      </c>
      <c r="C544" t="s">
        <v>3</v>
      </c>
      <c r="D544" t="s">
        <v>142</v>
      </c>
      <c r="E544" t="s">
        <v>77</v>
      </c>
      <c r="F544" t="s">
        <v>111</v>
      </c>
      <c r="G544">
        <v>2020</v>
      </c>
      <c r="H544">
        <v>87229.796875</v>
      </c>
      <c r="I544">
        <v>69775.863037000003</v>
      </c>
      <c r="J544">
        <v>17453.933105</v>
      </c>
      <c r="K544">
        <v>83133.554688000004</v>
      </c>
    </row>
    <row r="545" spans="1:11" ht="15" x14ac:dyDescent="0.25">
      <c r="A545" s="45" t="str">
        <f t="shared" si="8"/>
        <v>B2 wood energyCroatia2025</v>
      </c>
      <c r="B545">
        <v>7</v>
      </c>
      <c r="C545" t="s">
        <v>3</v>
      </c>
      <c r="D545" t="s">
        <v>142</v>
      </c>
      <c r="E545" t="s">
        <v>77</v>
      </c>
      <c r="F545" t="s">
        <v>111</v>
      </c>
      <c r="G545">
        <v>2025</v>
      </c>
      <c r="H545">
        <v>87041.242188000004</v>
      </c>
      <c r="I545">
        <v>69513.271972999995</v>
      </c>
      <c r="J545">
        <v>17527.975097999999</v>
      </c>
      <c r="K545">
        <v>83072.734375</v>
      </c>
    </row>
    <row r="546" spans="1:11" ht="15" x14ac:dyDescent="0.25">
      <c r="A546" s="45" t="str">
        <f t="shared" si="8"/>
        <v>B2 wood energyCroatia2030</v>
      </c>
      <c r="B546">
        <v>7</v>
      </c>
      <c r="C546" t="s">
        <v>3</v>
      </c>
      <c r="D546" t="s">
        <v>142</v>
      </c>
      <c r="E546" t="s">
        <v>77</v>
      </c>
      <c r="F546" t="s">
        <v>111</v>
      </c>
      <c r="G546">
        <v>2030</v>
      </c>
      <c r="H546">
        <v>87159.101563000004</v>
      </c>
      <c r="I546">
        <v>69377.465087999997</v>
      </c>
      <c r="J546">
        <v>17781.637573</v>
      </c>
      <c r="K546">
        <v>83299.976563000004</v>
      </c>
    </row>
    <row r="547" spans="1:11" ht="15" x14ac:dyDescent="0.25">
      <c r="A547" s="45" t="str">
        <f t="shared" si="8"/>
        <v>B2 wood energyHungary2005</v>
      </c>
      <c r="B547">
        <v>7</v>
      </c>
      <c r="C547" t="s">
        <v>3</v>
      </c>
      <c r="D547" t="s">
        <v>143</v>
      </c>
      <c r="E547" t="s">
        <v>86</v>
      </c>
      <c r="F547" t="s">
        <v>113</v>
      </c>
      <c r="G547">
        <v>2005</v>
      </c>
      <c r="H547">
        <v>135305.734375</v>
      </c>
      <c r="I547">
        <v>107979.945313</v>
      </c>
      <c r="J547">
        <v>27325.764648</v>
      </c>
      <c r="K547">
        <v>219252.75</v>
      </c>
    </row>
    <row r="548" spans="1:11" ht="15" x14ac:dyDescent="0.25">
      <c r="A548" s="45" t="str">
        <f t="shared" si="8"/>
        <v>B2 wood energyHungary2010</v>
      </c>
      <c r="B548">
        <v>7</v>
      </c>
      <c r="C548" t="s">
        <v>3</v>
      </c>
      <c r="D548" t="s">
        <v>143</v>
      </c>
      <c r="E548" t="s">
        <v>86</v>
      </c>
      <c r="F548" t="s">
        <v>113</v>
      </c>
      <c r="G548">
        <v>2010</v>
      </c>
      <c r="H548">
        <v>141084.90625</v>
      </c>
      <c r="I548">
        <v>112507.477052</v>
      </c>
      <c r="J548">
        <v>28577.470702999999</v>
      </c>
      <c r="K548">
        <v>219120.015625</v>
      </c>
    </row>
    <row r="549" spans="1:11" ht="15" x14ac:dyDescent="0.25">
      <c r="A549" s="45" t="str">
        <f t="shared" si="8"/>
        <v>B2 wood energyHungary2015</v>
      </c>
      <c r="B549">
        <v>7</v>
      </c>
      <c r="C549" t="s">
        <v>3</v>
      </c>
      <c r="D549" t="s">
        <v>143</v>
      </c>
      <c r="E549" t="s">
        <v>86</v>
      </c>
      <c r="F549" t="s">
        <v>113</v>
      </c>
      <c r="G549">
        <v>2015</v>
      </c>
      <c r="H549">
        <v>143616.0625</v>
      </c>
      <c r="I549">
        <v>114525.729981</v>
      </c>
      <c r="J549">
        <v>29090.356690000001</v>
      </c>
      <c r="K549">
        <v>218781.984375</v>
      </c>
    </row>
    <row r="550" spans="1:11" ht="15" x14ac:dyDescent="0.25">
      <c r="A550" s="45" t="str">
        <f t="shared" si="8"/>
        <v>B2 wood energyHungary2020</v>
      </c>
      <c r="B550">
        <v>7</v>
      </c>
      <c r="C550" t="s">
        <v>3</v>
      </c>
      <c r="D550" t="s">
        <v>143</v>
      </c>
      <c r="E550" t="s">
        <v>86</v>
      </c>
      <c r="F550" t="s">
        <v>113</v>
      </c>
      <c r="G550">
        <v>2020</v>
      </c>
      <c r="H550">
        <v>144711.828125</v>
      </c>
      <c r="I550">
        <v>115530.60986300001</v>
      </c>
      <c r="J550">
        <v>29181.212403000001</v>
      </c>
      <c r="K550">
        <v>218013.875</v>
      </c>
    </row>
    <row r="551" spans="1:11" ht="15" x14ac:dyDescent="0.25">
      <c r="A551" s="45" t="str">
        <f t="shared" si="8"/>
        <v>B2 wood energyHungary2025</v>
      </c>
      <c r="B551">
        <v>7</v>
      </c>
      <c r="C551" t="s">
        <v>3</v>
      </c>
      <c r="D551" t="s">
        <v>143</v>
      </c>
      <c r="E551" t="s">
        <v>86</v>
      </c>
      <c r="F551" t="s">
        <v>113</v>
      </c>
      <c r="G551">
        <v>2025</v>
      </c>
      <c r="H551">
        <v>147174.78125</v>
      </c>
      <c r="I551">
        <v>117646.225097</v>
      </c>
      <c r="J551">
        <v>29528.529297000001</v>
      </c>
      <c r="K551">
        <v>217304.3125</v>
      </c>
    </row>
    <row r="552" spans="1:11" ht="15" x14ac:dyDescent="0.25">
      <c r="A552" s="45" t="str">
        <f t="shared" si="8"/>
        <v>B2 wood energyHungary2030</v>
      </c>
      <c r="B552">
        <v>7</v>
      </c>
      <c r="C552" t="s">
        <v>3</v>
      </c>
      <c r="D552" t="s">
        <v>143</v>
      </c>
      <c r="E552" t="s">
        <v>86</v>
      </c>
      <c r="F552" t="s">
        <v>113</v>
      </c>
      <c r="G552">
        <v>2030</v>
      </c>
      <c r="H552">
        <v>150692.46875</v>
      </c>
      <c r="I552">
        <v>120558.922852</v>
      </c>
      <c r="J552">
        <v>30133.596191000001</v>
      </c>
      <c r="K552">
        <v>217568.375</v>
      </c>
    </row>
    <row r="553" spans="1:11" ht="15" x14ac:dyDescent="0.25">
      <c r="A553" s="45" t="str">
        <f t="shared" si="8"/>
        <v>B2 wood energyIreland2005</v>
      </c>
      <c r="B553">
        <v>7</v>
      </c>
      <c r="C553" t="s">
        <v>3</v>
      </c>
      <c r="D553" t="s">
        <v>144</v>
      </c>
      <c r="E553" t="s">
        <v>88</v>
      </c>
      <c r="F553" t="s">
        <v>112</v>
      </c>
      <c r="G553">
        <v>2005</v>
      </c>
      <c r="H553">
        <v>31165.240234000001</v>
      </c>
      <c r="I553">
        <v>22441.788573999998</v>
      </c>
      <c r="J553">
        <v>8723.4516609999991</v>
      </c>
      <c r="K553">
        <v>51102.816405999998</v>
      </c>
    </row>
    <row r="554" spans="1:11" ht="15" x14ac:dyDescent="0.25">
      <c r="A554" s="45" t="str">
        <f t="shared" si="8"/>
        <v>B2 wood energyIreland2010</v>
      </c>
      <c r="B554">
        <v>7</v>
      </c>
      <c r="C554" t="s">
        <v>3</v>
      </c>
      <c r="D554" t="s">
        <v>144</v>
      </c>
      <c r="E554" t="s">
        <v>88</v>
      </c>
      <c r="F554" t="s">
        <v>112</v>
      </c>
      <c r="G554">
        <v>2010</v>
      </c>
      <c r="H554">
        <v>36508.894530999998</v>
      </c>
      <c r="I554">
        <v>26237.037597999999</v>
      </c>
      <c r="J554">
        <v>10271.855957</v>
      </c>
      <c r="K554">
        <v>51063.988280999998</v>
      </c>
    </row>
    <row r="555" spans="1:11" ht="15" x14ac:dyDescent="0.25">
      <c r="A555" s="45" t="str">
        <f t="shared" si="8"/>
        <v>B2 wood energyIreland2015</v>
      </c>
      <c r="B555">
        <v>7</v>
      </c>
      <c r="C555" t="s">
        <v>3</v>
      </c>
      <c r="D555" t="s">
        <v>144</v>
      </c>
      <c r="E555" t="s">
        <v>88</v>
      </c>
      <c r="F555" t="s">
        <v>112</v>
      </c>
      <c r="G555">
        <v>2015</v>
      </c>
      <c r="H555">
        <v>42461.753905999998</v>
      </c>
      <c r="I555">
        <v>30495.289550000001</v>
      </c>
      <c r="J555">
        <v>11966.463501</v>
      </c>
      <c r="K555">
        <v>51889.058594000002</v>
      </c>
    </row>
    <row r="556" spans="1:11" ht="15" x14ac:dyDescent="0.25">
      <c r="A556" s="45" t="str">
        <f t="shared" si="8"/>
        <v>B2 wood energyIreland2020</v>
      </c>
      <c r="B556">
        <v>7</v>
      </c>
      <c r="C556" t="s">
        <v>3</v>
      </c>
      <c r="D556" t="s">
        <v>144</v>
      </c>
      <c r="E556" t="s">
        <v>88</v>
      </c>
      <c r="F556" t="s">
        <v>112</v>
      </c>
      <c r="G556">
        <v>2020</v>
      </c>
      <c r="H556">
        <v>47536.03125</v>
      </c>
      <c r="I556">
        <v>34187.231444999998</v>
      </c>
      <c r="J556">
        <v>13348.800781</v>
      </c>
      <c r="K556">
        <v>52695.792969000002</v>
      </c>
    </row>
    <row r="557" spans="1:11" ht="15" x14ac:dyDescent="0.25">
      <c r="A557" s="45" t="str">
        <f t="shared" si="8"/>
        <v>B2 wood energyIreland2025</v>
      </c>
      <c r="B557">
        <v>7</v>
      </c>
      <c r="C557" t="s">
        <v>3</v>
      </c>
      <c r="D557" t="s">
        <v>144</v>
      </c>
      <c r="E557" t="s">
        <v>88</v>
      </c>
      <c r="F557" t="s">
        <v>112</v>
      </c>
      <c r="G557">
        <v>2025</v>
      </c>
      <c r="H557">
        <v>53395.625</v>
      </c>
      <c r="I557">
        <v>38420.738769000003</v>
      </c>
      <c r="J557">
        <v>14974.886839999999</v>
      </c>
      <c r="K557">
        <v>53659.179687999997</v>
      </c>
    </row>
    <row r="558" spans="1:11" ht="15" x14ac:dyDescent="0.25">
      <c r="A558" s="45" t="str">
        <f t="shared" si="8"/>
        <v>B2 wood energyIreland2030</v>
      </c>
      <c r="B558">
        <v>7</v>
      </c>
      <c r="C558" t="s">
        <v>3</v>
      </c>
      <c r="D558" t="s">
        <v>144</v>
      </c>
      <c r="E558" t="s">
        <v>88</v>
      </c>
      <c r="F558" t="s">
        <v>112</v>
      </c>
      <c r="G558">
        <v>2030</v>
      </c>
      <c r="H558">
        <v>56964.867187999997</v>
      </c>
      <c r="I558">
        <v>41062.650391000003</v>
      </c>
      <c r="J558">
        <v>15902.217407</v>
      </c>
      <c r="K558">
        <v>54327.828125</v>
      </c>
    </row>
    <row r="559" spans="1:11" ht="15" x14ac:dyDescent="0.25">
      <c r="A559" s="45" t="str">
        <f t="shared" si="8"/>
        <v>B2 wood energyItaly2005</v>
      </c>
      <c r="B559">
        <v>7</v>
      </c>
      <c r="C559" t="s">
        <v>3</v>
      </c>
      <c r="D559" t="s">
        <v>145</v>
      </c>
      <c r="E559" t="s">
        <v>89</v>
      </c>
      <c r="F559" t="s">
        <v>115</v>
      </c>
      <c r="G559">
        <v>2005</v>
      </c>
      <c r="H559">
        <v>534102.9375</v>
      </c>
      <c r="I559">
        <v>417681.74511800002</v>
      </c>
      <c r="J559">
        <v>116421.111328</v>
      </c>
      <c r="K559">
        <v>435343.3125</v>
      </c>
    </row>
    <row r="560" spans="1:11" ht="15" x14ac:dyDescent="0.25">
      <c r="A560" s="45" t="str">
        <f t="shared" si="8"/>
        <v>B2 wood energyItaly2010</v>
      </c>
      <c r="B560">
        <v>7</v>
      </c>
      <c r="C560" t="s">
        <v>3</v>
      </c>
      <c r="D560" t="s">
        <v>145</v>
      </c>
      <c r="E560" t="s">
        <v>89</v>
      </c>
      <c r="F560" t="s">
        <v>115</v>
      </c>
      <c r="G560">
        <v>2010</v>
      </c>
      <c r="H560">
        <v>581976.1875</v>
      </c>
      <c r="I560">
        <v>455110.84082099999</v>
      </c>
      <c r="J560">
        <v>126865.268067</v>
      </c>
      <c r="K560">
        <v>435115.875</v>
      </c>
    </row>
    <row r="561" spans="1:11" ht="15" x14ac:dyDescent="0.25">
      <c r="A561" s="45" t="str">
        <f t="shared" si="8"/>
        <v>B2 wood energyItaly2015</v>
      </c>
      <c r="B561">
        <v>7</v>
      </c>
      <c r="C561" t="s">
        <v>3</v>
      </c>
      <c r="D561" t="s">
        <v>145</v>
      </c>
      <c r="E561" t="s">
        <v>89</v>
      </c>
      <c r="F561" t="s">
        <v>115</v>
      </c>
      <c r="G561">
        <v>2015</v>
      </c>
      <c r="H561">
        <v>629480.5</v>
      </c>
      <c r="I561">
        <v>492298.51464900002</v>
      </c>
      <c r="J561">
        <v>137181.97363299999</v>
      </c>
      <c r="K561">
        <v>438580</v>
      </c>
    </row>
    <row r="562" spans="1:11" ht="15" x14ac:dyDescent="0.25">
      <c r="A562" s="45" t="str">
        <f t="shared" si="8"/>
        <v>B2 wood energyItaly2020</v>
      </c>
      <c r="B562">
        <v>7</v>
      </c>
      <c r="C562" t="s">
        <v>3</v>
      </c>
      <c r="D562" t="s">
        <v>145</v>
      </c>
      <c r="E562" t="s">
        <v>89</v>
      </c>
      <c r="F562" t="s">
        <v>115</v>
      </c>
      <c r="G562">
        <v>2020</v>
      </c>
      <c r="H562">
        <v>676336.625</v>
      </c>
      <c r="I562">
        <v>529004.63378899998</v>
      </c>
      <c r="J562">
        <v>147331.96044900001</v>
      </c>
      <c r="K562">
        <v>442677.21875</v>
      </c>
    </row>
    <row r="563" spans="1:11" ht="15" x14ac:dyDescent="0.25">
      <c r="A563" s="45" t="str">
        <f t="shared" si="8"/>
        <v>B2 wood energyItaly2025</v>
      </c>
      <c r="B563">
        <v>7</v>
      </c>
      <c r="C563" t="s">
        <v>3</v>
      </c>
      <c r="D563" t="s">
        <v>145</v>
      </c>
      <c r="E563" t="s">
        <v>89</v>
      </c>
      <c r="F563" t="s">
        <v>115</v>
      </c>
      <c r="G563">
        <v>2025</v>
      </c>
      <c r="H563">
        <v>724379.875</v>
      </c>
      <c r="I563">
        <v>566630.82714800001</v>
      </c>
      <c r="J563">
        <v>157749.046875</v>
      </c>
      <c r="K563">
        <v>448359.03125</v>
      </c>
    </row>
    <row r="564" spans="1:11" ht="15" x14ac:dyDescent="0.25">
      <c r="A564" s="45" t="str">
        <f t="shared" si="8"/>
        <v>B2 wood energyItaly2030</v>
      </c>
      <c r="B564">
        <v>7</v>
      </c>
      <c r="C564" t="s">
        <v>3</v>
      </c>
      <c r="D564" t="s">
        <v>145</v>
      </c>
      <c r="E564" t="s">
        <v>89</v>
      </c>
      <c r="F564" t="s">
        <v>115</v>
      </c>
      <c r="G564">
        <v>2030</v>
      </c>
      <c r="H564">
        <v>772873.125</v>
      </c>
      <c r="I564">
        <v>604600.22949199995</v>
      </c>
      <c r="J564">
        <v>168273.195313</v>
      </c>
      <c r="K564">
        <v>454931.59375</v>
      </c>
    </row>
    <row r="565" spans="1:11" ht="15" x14ac:dyDescent="0.25">
      <c r="A565" s="45" t="str">
        <f t="shared" si="8"/>
        <v>B2 wood energyLithuania2005</v>
      </c>
      <c r="B565">
        <v>7</v>
      </c>
      <c r="C565" t="s">
        <v>3</v>
      </c>
      <c r="D565" t="s">
        <v>146</v>
      </c>
      <c r="E565" t="s">
        <v>91</v>
      </c>
      <c r="F565" t="s">
        <v>114</v>
      </c>
      <c r="G565">
        <v>2005</v>
      </c>
      <c r="H565">
        <v>127998.445313</v>
      </c>
      <c r="I565">
        <v>99516.612794000001</v>
      </c>
      <c r="J565">
        <v>28481.839355</v>
      </c>
      <c r="K565">
        <v>173574.25</v>
      </c>
    </row>
    <row r="566" spans="1:11" ht="15" x14ac:dyDescent="0.25">
      <c r="A566" s="45" t="str">
        <f t="shared" si="8"/>
        <v>B2 wood energyLithuania2010</v>
      </c>
      <c r="B566">
        <v>7</v>
      </c>
      <c r="C566" t="s">
        <v>3</v>
      </c>
      <c r="D566" t="s">
        <v>146</v>
      </c>
      <c r="E566" t="s">
        <v>91</v>
      </c>
      <c r="F566" t="s">
        <v>114</v>
      </c>
      <c r="G566">
        <v>2010</v>
      </c>
      <c r="H566">
        <v>130609.15625</v>
      </c>
      <c r="I566">
        <v>101502.187013</v>
      </c>
      <c r="J566">
        <v>29106.939209</v>
      </c>
      <c r="K566">
        <v>174621.59375</v>
      </c>
    </row>
    <row r="567" spans="1:11" ht="15" x14ac:dyDescent="0.25">
      <c r="A567" s="45" t="str">
        <f t="shared" si="8"/>
        <v>B2 wood energyLithuania2015</v>
      </c>
      <c r="B567">
        <v>7</v>
      </c>
      <c r="C567" t="s">
        <v>3</v>
      </c>
      <c r="D567" t="s">
        <v>146</v>
      </c>
      <c r="E567" t="s">
        <v>91</v>
      </c>
      <c r="F567" t="s">
        <v>114</v>
      </c>
      <c r="G567">
        <v>2015</v>
      </c>
      <c r="H567">
        <v>132770.109375</v>
      </c>
      <c r="I567">
        <v>103116.268555</v>
      </c>
      <c r="J567">
        <v>29653.84375</v>
      </c>
      <c r="K567">
        <v>174630.921875</v>
      </c>
    </row>
    <row r="568" spans="1:11" ht="15" x14ac:dyDescent="0.25">
      <c r="A568" s="45" t="str">
        <f t="shared" si="8"/>
        <v>B2 wood energyLithuania2020</v>
      </c>
      <c r="B568">
        <v>7</v>
      </c>
      <c r="C568" t="s">
        <v>3</v>
      </c>
      <c r="D568" t="s">
        <v>146</v>
      </c>
      <c r="E568" t="s">
        <v>91</v>
      </c>
      <c r="F568" t="s">
        <v>114</v>
      </c>
      <c r="G568">
        <v>2020</v>
      </c>
      <c r="H568">
        <v>135882</v>
      </c>
      <c r="I568">
        <v>105390.316406</v>
      </c>
      <c r="J568">
        <v>30491.711426000002</v>
      </c>
      <c r="K568">
        <v>173865.65625</v>
      </c>
    </row>
    <row r="569" spans="1:11" ht="15" x14ac:dyDescent="0.25">
      <c r="A569" s="45" t="str">
        <f t="shared" si="8"/>
        <v>B2 wood energyLithuania2025</v>
      </c>
      <c r="B569">
        <v>7</v>
      </c>
      <c r="C569" t="s">
        <v>3</v>
      </c>
      <c r="D569" t="s">
        <v>146</v>
      </c>
      <c r="E569" t="s">
        <v>91</v>
      </c>
      <c r="F569" t="s">
        <v>114</v>
      </c>
      <c r="G569">
        <v>2025</v>
      </c>
      <c r="H569">
        <v>137674.109375</v>
      </c>
      <c r="I569">
        <v>106861.811524</v>
      </c>
      <c r="J569">
        <v>30812.325927999998</v>
      </c>
      <c r="K569">
        <v>174046.640625</v>
      </c>
    </row>
    <row r="570" spans="1:11" ht="15" x14ac:dyDescent="0.25">
      <c r="A570" s="45" t="str">
        <f t="shared" si="8"/>
        <v>B2 wood energyLithuania2030</v>
      </c>
      <c r="B570">
        <v>7</v>
      </c>
      <c r="C570" t="s">
        <v>3</v>
      </c>
      <c r="D570" t="s">
        <v>146</v>
      </c>
      <c r="E570" t="s">
        <v>91</v>
      </c>
      <c r="F570" t="s">
        <v>114</v>
      </c>
      <c r="G570">
        <v>2030</v>
      </c>
      <c r="H570">
        <v>139605.78125</v>
      </c>
      <c r="I570">
        <v>108456.801758</v>
      </c>
      <c r="J570">
        <v>31149.009765999999</v>
      </c>
      <c r="K570">
        <v>174367.9375</v>
      </c>
    </row>
    <row r="571" spans="1:11" ht="15" x14ac:dyDescent="0.25">
      <c r="A571" s="45" t="str">
        <f t="shared" si="8"/>
        <v>B2 wood energyLuxembourg2005</v>
      </c>
      <c r="B571">
        <v>7</v>
      </c>
      <c r="C571" t="s">
        <v>3</v>
      </c>
      <c r="D571" t="s">
        <v>147</v>
      </c>
      <c r="E571" t="s">
        <v>92</v>
      </c>
      <c r="F571" t="s">
        <v>112</v>
      </c>
      <c r="G571">
        <v>2005</v>
      </c>
      <c r="H571">
        <v>13786.858398</v>
      </c>
      <c r="I571">
        <v>11302.362854000001</v>
      </c>
      <c r="J571">
        <v>2484.4950720000002</v>
      </c>
      <c r="K571">
        <v>10690.388671999999</v>
      </c>
    </row>
    <row r="572" spans="1:11" ht="15" x14ac:dyDescent="0.25">
      <c r="A572" s="45" t="str">
        <f t="shared" si="8"/>
        <v>B2 wood energyLuxembourg2010</v>
      </c>
      <c r="B572">
        <v>7</v>
      </c>
      <c r="C572" t="s">
        <v>3</v>
      </c>
      <c r="D572" t="s">
        <v>147</v>
      </c>
      <c r="E572" t="s">
        <v>92</v>
      </c>
      <c r="F572" t="s">
        <v>112</v>
      </c>
      <c r="G572">
        <v>2010</v>
      </c>
      <c r="H572">
        <v>14767.376953000001</v>
      </c>
      <c r="I572">
        <v>12081.552062999999</v>
      </c>
      <c r="J572">
        <v>2685.8252259999999</v>
      </c>
      <c r="K572">
        <v>10693.996094</v>
      </c>
    </row>
    <row r="573" spans="1:11" ht="15" x14ac:dyDescent="0.25">
      <c r="A573" s="45" t="str">
        <f t="shared" si="8"/>
        <v>B2 wood energyLuxembourg2015</v>
      </c>
      <c r="B573">
        <v>7</v>
      </c>
      <c r="C573" t="s">
        <v>3</v>
      </c>
      <c r="D573" t="s">
        <v>147</v>
      </c>
      <c r="E573" t="s">
        <v>92</v>
      </c>
      <c r="F573" t="s">
        <v>112</v>
      </c>
      <c r="G573">
        <v>2015</v>
      </c>
      <c r="H573">
        <v>15757.178711</v>
      </c>
      <c r="I573">
        <v>12869.367127</v>
      </c>
      <c r="J573">
        <v>2887.8110499999998</v>
      </c>
      <c r="K573">
        <v>10762.258789</v>
      </c>
    </row>
    <row r="574" spans="1:11" ht="15" x14ac:dyDescent="0.25">
      <c r="A574" s="45" t="str">
        <f t="shared" si="8"/>
        <v>B2 wood energyLuxembourg2020</v>
      </c>
      <c r="B574">
        <v>7</v>
      </c>
      <c r="C574" t="s">
        <v>3</v>
      </c>
      <c r="D574" t="s">
        <v>147</v>
      </c>
      <c r="E574" t="s">
        <v>92</v>
      </c>
      <c r="F574" t="s">
        <v>112</v>
      </c>
      <c r="G574">
        <v>2020</v>
      </c>
      <c r="H574">
        <v>16768.242188</v>
      </c>
      <c r="I574">
        <v>13675.177002</v>
      </c>
      <c r="J574">
        <v>3093.0654599999998</v>
      </c>
      <c r="K574">
        <v>10856.052734000001</v>
      </c>
    </row>
    <row r="575" spans="1:11" ht="15" x14ac:dyDescent="0.25">
      <c r="A575" s="45" t="str">
        <f t="shared" si="8"/>
        <v>B2 wood energyLuxembourg2025</v>
      </c>
      <c r="B575">
        <v>7</v>
      </c>
      <c r="C575" t="s">
        <v>3</v>
      </c>
      <c r="D575" t="s">
        <v>147</v>
      </c>
      <c r="E575" t="s">
        <v>92</v>
      </c>
      <c r="F575" t="s">
        <v>112</v>
      </c>
      <c r="G575">
        <v>2025</v>
      </c>
      <c r="H575">
        <v>17666.794922000001</v>
      </c>
      <c r="I575">
        <v>14379.270995999999</v>
      </c>
      <c r="J575">
        <v>3287.5228729999999</v>
      </c>
      <c r="K575">
        <v>10974.134765999999</v>
      </c>
    </row>
    <row r="576" spans="1:11" ht="15" x14ac:dyDescent="0.25">
      <c r="A576" s="45" t="str">
        <f t="shared" si="8"/>
        <v>B2 wood energyLuxembourg2030</v>
      </c>
      <c r="B576">
        <v>7</v>
      </c>
      <c r="C576" t="s">
        <v>3</v>
      </c>
      <c r="D576" t="s">
        <v>147</v>
      </c>
      <c r="E576" t="s">
        <v>92</v>
      </c>
      <c r="F576" t="s">
        <v>112</v>
      </c>
      <c r="G576">
        <v>2030</v>
      </c>
      <c r="H576">
        <v>18455.054688</v>
      </c>
      <c r="I576">
        <v>14996.357298999999</v>
      </c>
      <c r="J576">
        <v>3458.6974639999999</v>
      </c>
      <c r="K576">
        <v>11095.957031</v>
      </c>
    </row>
    <row r="577" spans="1:11" ht="15" x14ac:dyDescent="0.25">
      <c r="A577" s="45" t="str">
        <f t="shared" si="8"/>
        <v>B2 wood energyLatvia2005</v>
      </c>
      <c r="B577">
        <v>7</v>
      </c>
      <c r="C577" t="s">
        <v>3</v>
      </c>
      <c r="D577" t="s">
        <v>148</v>
      </c>
      <c r="E577" t="s">
        <v>90</v>
      </c>
      <c r="F577" t="s">
        <v>114</v>
      </c>
      <c r="G577">
        <v>2005</v>
      </c>
      <c r="H577">
        <v>229993.09375</v>
      </c>
      <c r="I577">
        <v>181408.26855499999</v>
      </c>
      <c r="J577">
        <v>48584.817870999999</v>
      </c>
      <c r="K577">
        <v>344363.4375</v>
      </c>
    </row>
    <row r="578" spans="1:11" ht="15" x14ac:dyDescent="0.25">
      <c r="A578" s="45" t="str">
        <f t="shared" ref="A578:A641" si="9">CONCATENATE(C578,E578,G578)</f>
        <v>B2 wood energyLatvia2010</v>
      </c>
      <c r="B578">
        <v>7</v>
      </c>
      <c r="C578" t="s">
        <v>3</v>
      </c>
      <c r="D578" t="s">
        <v>148</v>
      </c>
      <c r="E578" t="s">
        <v>90</v>
      </c>
      <c r="F578" t="s">
        <v>114</v>
      </c>
      <c r="G578">
        <v>2010</v>
      </c>
      <c r="H578">
        <v>241675.953125</v>
      </c>
      <c r="I578">
        <v>190317.78711</v>
      </c>
      <c r="J578">
        <v>51358.155762000002</v>
      </c>
      <c r="K578">
        <v>343973.21875</v>
      </c>
    </row>
    <row r="579" spans="1:11" ht="15" x14ac:dyDescent="0.25">
      <c r="A579" s="45" t="str">
        <f t="shared" si="9"/>
        <v>B2 wood energyLatvia2015</v>
      </c>
      <c r="B579">
        <v>7</v>
      </c>
      <c r="C579" t="s">
        <v>3</v>
      </c>
      <c r="D579" t="s">
        <v>148</v>
      </c>
      <c r="E579" t="s">
        <v>90</v>
      </c>
      <c r="F579" t="s">
        <v>114</v>
      </c>
      <c r="G579">
        <v>2015</v>
      </c>
      <c r="H579">
        <v>252934.96875</v>
      </c>
      <c r="I579">
        <v>198532.291015</v>
      </c>
      <c r="J579">
        <v>54402.677733999997</v>
      </c>
      <c r="K579">
        <v>343863.9375</v>
      </c>
    </row>
    <row r="580" spans="1:11" ht="15" x14ac:dyDescent="0.25">
      <c r="A580" s="45" t="str">
        <f t="shared" si="9"/>
        <v>B2 wood energyLatvia2020</v>
      </c>
      <c r="B580">
        <v>7</v>
      </c>
      <c r="C580" t="s">
        <v>3</v>
      </c>
      <c r="D580" t="s">
        <v>148</v>
      </c>
      <c r="E580" t="s">
        <v>90</v>
      </c>
      <c r="F580" t="s">
        <v>114</v>
      </c>
      <c r="G580">
        <v>2020</v>
      </c>
      <c r="H580">
        <v>266142.25</v>
      </c>
      <c r="I580">
        <v>208374.69433599999</v>
      </c>
      <c r="J580">
        <v>57767.550293</v>
      </c>
      <c r="K580">
        <v>343354.3125</v>
      </c>
    </row>
    <row r="581" spans="1:11" ht="15" x14ac:dyDescent="0.25">
      <c r="A581" s="45" t="str">
        <f t="shared" si="9"/>
        <v>B2 wood energyLatvia2025</v>
      </c>
      <c r="B581">
        <v>7</v>
      </c>
      <c r="C581" t="s">
        <v>3</v>
      </c>
      <c r="D581" t="s">
        <v>148</v>
      </c>
      <c r="E581" t="s">
        <v>90</v>
      </c>
      <c r="F581" t="s">
        <v>114</v>
      </c>
      <c r="G581">
        <v>2025</v>
      </c>
      <c r="H581">
        <v>279130.78125</v>
      </c>
      <c r="I581">
        <v>217940.949219</v>
      </c>
      <c r="J581">
        <v>61189.848145000004</v>
      </c>
      <c r="K581">
        <v>345024.21875</v>
      </c>
    </row>
    <row r="582" spans="1:11" ht="15" x14ac:dyDescent="0.25">
      <c r="A582" s="45" t="str">
        <f t="shared" si="9"/>
        <v>B2 wood energyLatvia2030</v>
      </c>
      <c r="B582">
        <v>7</v>
      </c>
      <c r="C582" t="s">
        <v>3</v>
      </c>
      <c r="D582" t="s">
        <v>148</v>
      </c>
      <c r="E582" t="s">
        <v>90</v>
      </c>
      <c r="F582" t="s">
        <v>114</v>
      </c>
      <c r="G582">
        <v>2030</v>
      </c>
      <c r="H582">
        <v>285027.75</v>
      </c>
      <c r="I582">
        <v>222131.61230499999</v>
      </c>
      <c r="J582">
        <v>62896.120116999999</v>
      </c>
      <c r="K582">
        <v>347262.21875</v>
      </c>
    </row>
    <row r="583" spans="1:11" ht="15" x14ac:dyDescent="0.25">
      <c r="A583" s="45" t="str">
        <f t="shared" si="9"/>
        <v>B2 wood energyRepublic of Moldova2005</v>
      </c>
      <c r="B583">
        <v>7</v>
      </c>
      <c r="C583" t="s">
        <v>3</v>
      </c>
      <c r="D583" t="s">
        <v>149</v>
      </c>
      <c r="E583" t="s">
        <v>99</v>
      </c>
      <c r="F583" t="s">
        <v>113</v>
      </c>
      <c r="G583">
        <v>2005</v>
      </c>
      <c r="H583">
        <v>13204.785156</v>
      </c>
      <c r="I583">
        <v>10709.846984</v>
      </c>
      <c r="J583">
        <v>2494.9378660000002</v>
      </c>
      <c r="K583">
        <v>12606.681640999999</v>
      </c>
    </row>
    <row r="584" spans="1:11" ht="15" x14ac:dyDescent="0.25">
      <c r="A584" s="45" t="str">
        <f t="shared" si="9"/>
        <v>B2 wood energyRepublic of Moldova2010</v>
      </c>
      <c r="B584">
        <v>7</v>
      </c>
      <c r="C584" t="s">
        <v>3</v>
      </c>
      <c r="D584" t="s">
        <v>149</v>
      </c>
      <c r="E584" t="s">
        <v>99</v>
      </c>
      <c r="F584" t="s">
        <v>113</v>
      </c>
      <c r="G584">
        <v>2010</v>
      </c>
      <c r="H584">
        <v>13841.646484000001</v>
      </c>
      <c r="I584">
        <v>11240.865296</v>
      </c>
      <c r="J584">
        <v>2600.7808220000002</v>
      </c>
      <c r="K584">
        <v>13051.40625</v>
      </c>
    </row>
    <row r="585" spans="1:11" ht="15" x14ac:dyDescent="0.25">
      <c r="A585" s="45" t="str">
        <f t="shared" si="9"/>
        <v>B2 wood energyRepublic of Moldova2015</v>
      </c>
      <c r="B585">
        <v>7</v>
      </c>
      <c r="C585" t="s">
        <v>3</v>
      </c>
      <c r="D585" t="s">
        <v>149</v>
      </c>
      <c r="E585" t="s">
        <v>99</v>
      </c>
      <c r="F585" t="s">
        <v>113</v>
      </c>
      <c r="G585">
        <v>2015</v>
      </c>
      <c r="H585">
        <v>14797.495117</v>
      </c>
      <c r="I585">
        <v>12056.130707</v>
      </c>
      <c r="J585">
        <v>2741.3639979999998</v>
      </c>
      <c r="K585">
        <v>13139.217773</v>
      </c>
    </row>
    <row r="586" spans="1:11" ht="15" x14ac:dyDescent="0.25">
      <c r="A586" s="45" t="str">
        <f t="shared" si="9"/>
        <v>B2 wood energyRepublic of Moldova2020</v>
      </c>
      <c r="B586">
        <v>7</v>
      </c>
      <c r="C586" t="s">
        <v>3</v>
      </c>
      <c r="D586" t="s">
        <v>149</v>
      </c>
      <c r="E586" t="s">
        <v>99</v>
      </c>
      <c r="F586" t="s">
        <v>113</v>
      </c>
      <c r="G586">
        <v>2020</v>
      </c>
      <c r="H586">
        <v>16167.120117</v>
      </c>
      <c r="I586">
        <v>13236.097046000001</v>
      </c>
      <c r="J586">
        <v>2931.023788</v>
      </c>
      <c r="K586">
        <v>13094.670898</v>
      </c>
    </row>
    <row r="587" spans="1:11" ht="15" x14ac:dyDescent="0.25">
      <c r="A587" s="45" t="str">
        <f t="shared" si="9"/>
        <v>B2 wood energyRepublic of Moldova2025</v>
      </c>
      <c r="B587">
        <v>7</v>
      </c>
      <c r="C587" t="s">
        <v>3</v>
      </c>
      <c r="D587" t="s">
        <v>149</v>
      </c>
      <c r="E587" t="s">
        <v>99</v>
      </c>
      <c r="F587" t="s">
        <v>113</v>
      </c>
      <c r="G587">
        <v>2025</v>
      </c>
      <c r="H587">
        <v>17741.095702999999</v>
      </c>
      <c r="I587">
        <v>14543.30661</v>
      </c>
      <c r="J587">
        <v>3197.7881010000001</v>
      </c>
      <c r="K587">
        <v>13209.691406</v>
      </c>
    </row>
    <row r="588" spans="1:11" ht="15" x14ac:dyDescent="0.25">
      <c r="A588" s="45" t="str">
        <f t="shared" si="9"/>
        <v>B2 wood energyRepublic of Moldova2030</v>
      </c>
      <c r="B588">
        <v>7</v>
      </c>
      <c r="C588" t="s">
        <v>3</v>
      </c>
      <c r="D588" t="s">
        <v>149</v>
      </c>
      <c r="E588" t="s">
        <v>99</v>
      </c>
      <c r="F588" t="s">
        <v>113</v>
      </c>
      <c r="G588">
        <v>2030</v>
      </c>
      <c r="H588">
        <v>19057.023438</v>
      </c>
      <c r="I588">
        <v>15649.055786000001</v>
      </c>
      <c r="J588">
        <v>3407.9684299999999</v>
      </c>
      <c r="K588">
        <v>13370.298828000001</v>
      </c>
    </row>
    <row r="589" spans="1:11" ht="15" x14ac:dyDescent="0.25">
      <c r="A589" s="45" t="str">
        <f t="shared" si="9"/>
        <v>B2 wood energyMontenegro2010</v>
      </c>
      <c r="B589">
        <v>7</v>
      </c>
      <c r="C589" t="s">
        <v>3</v>
      </c>
      <c r="D589" t="s">
        <v>150</v>
      </c>
      <c r="E589" t="s">
        <v>94</v>
      </c>
      <c r="F589" t="s">
        <v>111</v>
      </c>
      <c r="G589">
        <v>2010</v>
      </c>
      <c r="H589">
        <v>31789.265625</v>
      </c>
      <c r="I589">
        <v>22152.382690999999</v>
      </c>
      <c r="J589">
        <v>9636.8840629999995</v>
      </c>
      <c r="K589">
        <v>28854.037109000001</v>
      </c>
    </row>
    <row r="590" spans="1:11" ht="15" x14ac:dyDescent="0.25">
      <c r="A590" s="45" t="str">
        <f t="shared" si="9"/>
        <v>B2 wood energyMontenegro2015</v>
      </c>
      <c r="B590">
        <v>7</v>
      </c>
      <c r="C590" t="s">
        <v>3</v>
      </c>
      <c r="D590" t="s">
        <v>150</v>
      </c>
      <c r="E590" t="s">
        <v>94</v>
      </c>
      <c r="F590" t="s">
        <v>111</v>
      </c>
      <c r="G590">
        <v>2015</v>
      </c>
      <c r="H590">
        <v>33117.953125</v>
      </c>
      <c r="I590">
        <v>23078.277161000002</v>
      </c>
      <c r="J590">
        <v>10039.674499999999</v>
      </c>
      <c r="K590">
        <v>28854.037109000001</v>
      </c>
    </row>
    <row r="591" spans="1:11" ht="15" x14ac:dyDescent="0.25">
      <c r="A591" s="45" t="str">
        <f t="shared" si="9"/>
        <v>B2 wood energyMontenegro2020</v>
      </c>
      <c r="B591">
        <v>7</v>
      </c>
      <c r="C591" t="s">
        <v>3</v>
      </c>
      <c r="D591" t="s">
        <v>150</v>
      </c>
      <c r="E591" t="s">
        <v>94</v>
      </c>
      <c r="F591" t="s">
        <v>111</v>
      </c>
      <c r="G591">
        <v>2020</v>
      </c>
      <c r="H591">
        <v>34669.539062999997</v>
      </c>
      <c r="I591">
        <v>24159.503785000001</v>
      </c>
      <c r="J591">
        <v>10510.036194</v>
      </c>
      <c r="K591">
        <v>28968.779297000001</v>
      </c>
    </row>
    <row r="592" spans="1:11" ht="15" x14ac:dyDescent="0.25">
      <c r="A592" s="45" t="str">
        <f t="shared" si="9"/>
        <v>B2 wood energyMontenegro2025</v>
      </c>
      <c r="B592">
        <v>7</v>
      </c>
      <c r="C592" t="s">
        <v>3</v>
      </c>
      <c r="D592" t="s">
        <v>150</v>
      </c>
      <c r="E592" t="s">
        <v>94</v>
      </c>
      <c r="F592" t="s">
        <v>111</v>
      </c>
      <c r="G592">
        <v>2025</v>
      </c>
      <c r="H592">
        <v>36408.480469000002</v>
      </c>
      <c r="I592">
        <v>25371.287048999999</v>
      </c>
      <c r="J592">
        <v>11037.195526</v>
      </c>
      <c r="K592">
        <v>29236.496093999998</v>
      </c>
    </row>
    <row r="593" spans="1:11" ht="15" x14ac:dyDescent="0.25">
      <c r="A593" s="45" t="str">
        <f t="shared" si="9"/>
        <v>B2 wood energyMontenegro2030</v>
      </c>
      <c r="B593">
        <v>7</v>
      </c>
      <c r="C593" t="s">
        <v>3</v>
      </c>
      <c r="D593" t="s">
        <v>150</v>
      </c>
      <c r="E593" t="s">
        <v>94</v>
      </c>
      <c r="F593" t="s">
        <v>111</v>
      </c>
      <c r="G593">
        <v>2030</v>
      </c>
      <c r="H593">
        <v>38324.292969000002</v>
      </c>
      <c r="I593">
        <v>26706.323424999999</v>
      </c>
      <c r="J593">
        <v>11617.972077</v>
      </c>
      <c r="K593">
        <v>29574.238281000002</v>
      </c>
    </row>
    <row r="594" spans="1:11" ht="15" x14ac:dyDescent="0.25">
      <c r="A594" s="45" t="str">
        <f t="shared" si="9"/>
        <v>B2 wood energyThe former Yugoslav Republic of Macedonia2010</v>
      </c>
      <c r="B594">
        <v>7</v>
      </c>
      <c r="C594" t="s">
        <v>3</v>
      </c>
      <c r="D594" t="s">
        <v>151</v>
      </c>
      <c r="E594" t="s">
        <v>107</v>
      </c>
      <c r="F594" t="s">
        <v>111</v>
      </c>
      <c r="G594">
        <v>2010</v>
      </c>
      <c r="H594">
        <v>32514.701172000001</v>
      </c>
      <c r="I594">
        <v>22402.279297000001</v>
      </c>
      <c r="J594">
        <v>10112.419830999999</v>
      </c>
      <c r="K594">
        <v>46198.015625</v>
      </c>
    </row>
    <row r="595" spans="1:11" ht="15" x14ac:dyDescent="0.25">
      <c r="A595" s="45" t="str">
        <f t="shared" si="9"/>
        <v>B2 wood energyThe former Yugoslav Republic of Macedonia2015</v>
      </c>
      <c r="B595">
        <v>7</v>
      </c>
      <c r="C595" t="s">
        <v>3</v>
      </c>
      <c r="D595" t="s">
        <v>151</v>
      </c>
      <c r="E595" t="s">
        <v>107</v>
      </c>
      <c r="F595" t="s">
        <v>111</v>
      </c>
      <c r="G595">
        <v>2015</v>
      </c>
      <c r="H595">
        <v>33690.6875</v>
      </c>
      <c r="I595">
        <v>23212.521485000001</v>
      </c>
      <c r="J595">
        <v>10478.163849</v>
      </c>
      <c r="K595">
        <v>46198.015625</v>
      </c>
    </row>
    <row r="596" spans="1:11" ht="15" x14ac:dyDescent="0.25">
      <c r="A596" s="45" t="str">
        <f t="shared" si="9"/>
        <v>B2 wood energyThe former Yugoslav Republic of Macedonia2020</v>
      </c>
      <c r="B596">
        <v>7</v>
      </c>
      <c r="C596" t="s">
        <v>3</v>
      </c>
      <c r="D596" t="s">
        <v>151</v>
      </c>
      <c r="E596" t="s">
        <v>107</v>
      </c>
      <c r="F596" t="s">
        <v>111</v>
      </c>
      <c r="G596">
        <v>2020</v>
      </c>
      <c r="H596">
        <v>33565.886719000002</v>
      </c>
      <c r="I596">
        <v>23126.535888999999</v>
      </c>
      <c r="J596">
        <v>10439.349762</v>
      </c>
      <c r="K596">
        <v>45976.84375</v>
      </c>
    </row>
    <row r="597" spans="1:11" ht="15" x14ac:dyDescent="0.25">
      <c r="A597" s="45" t="str">
        <f t="shared" si="9"/>
        <v>B2 wood energyThe former Yugoslav Republic of Macedonia2025</v>
      </c>
      <c r="B597">
        <v>7</v>
      </c>
      <c r="C597" t="s">
        <v>3</v>
      </c>
      <c r="D597" t="s">
        <v>151</v>
      </c>
      <c r="E597" t="s">
        <v>107</v>
      </c>
      <c r="F597" t="s">
        <v>111</v>
      </c>
      <c r="G597">
        <v>2025</v>
      </c>
      <c r="H597">
        <v>33461.496094000002</v>
      </c>
      <c r="I597">
        <v>23054.613952</v>
      </c>
      <c r="J597">
        <v>10406.884459999999</v>
      </c>
      <c r="K597">
        <v>45903.933594000002</v>
      </c>
    </row>
    <row r="598" spans="1:11" ht="15" x14ac:dyDescent="0.25">
      <c r="A598" s="45" t="str">
        <f t="shared" si="9"/>
        <v>B2 wood energyThe former Yugoslav Republic of Macedonia2030</v>
      </c>
      <c r="B598">
        <v>7</v>
      </c>
      <c r="C598" t="s">
        <v>3</v>
      </c>
      <c r="D598" t="s">
        <v>151</v>
      </c>
      <c r="E598" t="s">
        <v>107</v>
      </c>
      <c r="F598" t="s">
        <v>111</v>
      </c>
      <c r="G598">
        <v>2030</v>
      </c>
      <c r="H598">
        <v>33440.367187999997</v>
      </c>
      <c r="I598">
        <v>23040.055176000002</v>
      </c>
      <c r="J598">
        <v>10400.312958</v>
      </c>
      <c r="K598">
        <v>45863.710937999997</v>
      </c>
    </row>
    <row r="599" spans="1:11" ht="15" x14ac:dyDescent="0.25">
      <c r="A599" s="45" t="str">
        <f t="shared" si="9"/>
        <v>B2 wood energyNetherlands2005</v>
      </c>
      <c r="B599">
        <v>7</v>
      </c>
      <c r="C599" t="s">
        <v>3</v>
      </c>
      <c r="D599" t="s">
        <v>152</v>
      </c>
      <c r="E599" t="s">
        <v>95</v>
      </c>
      <c r="F599" t="s">
        <v>112</v>
      </c>
      <c r="G599">
        <v>2005</v>
      </c>
      <c r="H599">
        <v>23438.03125</v>
      </c>
      <c r="I599">
        <v>18400.50879</v>
      </c>
      <c r="J599">
        <v>5037.5161129999997</v>
      </c>
      <c r="K599">
        <v>32259.773438</v>
      </c>
    </row>
    <row r="600" spans="1:11" ht="15" x14ac:dyDescent="0.25">
      <c r="A600" s="45" t="str">
        <f t="shared" si="9"/>
        <v>B2 wood energyNetherlands2010</v>
      </c>
      <c r="B600">
        <v>7</v>
      </c>
      <c r="C600" t="s">
        <v>3</v>
      </c>
      <c r="D600" t="s">
        <v>152</v>
      </c>
      <c r="E600" t="s">
        <v>95</v>
      </c>
      <c r="F600" t="s">
        <v>112</v>
      </c>
      <c r="G600">
        <v>2010</v>
      </c>
      <c r="H600">
        <v>24620.273438</v>
      </c>
      <c r="I600">
        <v>19318.799072000002</v>
      </c>
      <c r="J600">
        <v>5301.4753419999997</v>
      </c>
      <c r="K600">
        <v>32215.007813</v>
      </c>
    </row>
    <row r="601" spans="1:11" ht="15" x14ac:dyDescent="0.25">
      <c r="A601" s="45" t="str">
        <f t="shared" si="9"/>
        <v>B2 wood energyNetherlands2015</v>
      </c>
      <c r="B601">
        <v>7</v>
      </c>
      <c r="C601" t="s">
        <v>3</v>
      </c>
      <c r="D601" t="s">
        <v>152</v>
      </c>
      <c r="E601" t="s">
        <v>95</v>
      </c>
      <c r="F601" t="s">
        <v>112</v>
      </c>
      <c r="G601">
        <v>2015</v>
      </c>
      <c r="H601">
        <v>25861.240234000001</v>
      </c>
      <c r="I601">
        <v>20279.884155</v>
      </c>
      <c r="J601">
        <v>5581.3522640000001</v>
      </c>
      <c r="K601">
        <v>32069.058593999998</v>
      </c>
    </row>
    <row r="602" spans="1:11" ht="15" x14ac:dyDescent="0.25">
      <c r="A602" s="45" t="str">
        <f t="shared" si="9"/>
        <v>B2 wood energyNetherlands2020</v>
      </c>
      <c r="B602">
        <v>7</v>
      </c>
      <c r="C602" t="s">
        <v>3</v>
      </c>
      <c r="D602" t="s">
        <v>152</v>
      </c>
      <c r="E602" t="s">
        <v>95</v>
      </c>
      <c r="F602" t="s">
        <v>112</v>
      </c>
      <c r="G602">
        <v>2020</v>
      </c>
      <c r="H602">
        <v>27505.761718999998</v>
      </c>
      <c r="I602">
        <v>21575.609009</v>
      </c>
      <c r="J602">
        <v>5930.1553960000001</v>
      </c>
      <c r="K602">
        <v>32005.953125</v>
      </c>
    </row>
    <row r="603" spans="1:11" ht="15" x14ac:dyDescent="0.25">
      <c r="A603" s="45" t="str">
        <f t="shared" si="9"/>
        <v>B2 wood energyNetherlands2025</v>
      </c>
      <c r="B603">
        <v>7</v>
      </c>
      <c r="C603" t="s">
        <v>3</v>
      </c>
      <c r="D603" t="s">
        <v>152</v>
      </c>
      <c r="E603" t="s">
        <v>95</v>
      </c>
      <c r="F603" t="s">
        <v>112</v>
      </c>
      <c r="G603">
        <v>2025</v>
      </c>
      <c r="H603">
        <v>29341.876952999999</v>
      </c>
      <c r="I603">
        <v>23031.853881999999</v>
      </c>
      <c r="J603">
        <v>6310.0269770000004</v>
      </c>
      <c r="K603">
        <v>32119.125</v>
      </c>
    </row>
    <row r="604" spans="1:11" ht="15" x14ac:dyDescent="0.25">
      <c r="A604" s="45" t="str">
        <f t="shared" si="9"/>
        <v>B2 wood energyNetherlands2030</v>
      </c>
      <c r="B604">
        <v>7</v>
      </c>
      <c r="C604" t="s">
        <v>3</v>
      </c>
      <c r="D604" t="s">
        <v>152</v>
      </c>
      <c r="E604" t="s">
        <v>95</v>
      </c>
      <c r="F604" t="s">
        <v>112</v>
      </c>
      <c r="G604">
        <v>2030</v>
      </c>
      <c r="H604">
        <v>31415.005859000001</v>
      </c>
      <c r="I604">
        <v>24678.519409</v>
      </c>
      <c r="J604">
        <v>6736.487854</v>
      </c>
      <c r="K604">
        <v>32545.648438</v>
      </c>
    </row>
    <row r="605" spans="1:11" ht="15" x14ac:dyDescent="0.25">
      <c r="A605" s="45" t="str">
        <f t="shared" si="9"/>
        <v>B2 wood energyNorway2005</v>
      </c>
      <c r="B605">
        <v>7</v>
      </c>
      <c r="C605" t="s">
        <v>3</v>
      </c>
      <c r="D605" t="s">
        <v>153</v>
      </c>
      <c r="E605" t="s">
        <v>96</v>
      </c>
      <c r="F605" t="s">
        <v>114</v>
      </c>
      <c r="G605">
        <v>2005</v>
      </c>
      <c r="H605">
        <v>324765.34375</v>
      </c>
      <c r="I605">
        <v>242986.207031</v>
      </c>
      <c r="J605">
        <v>81779.120118000006</v>
      </c>
      <c r="K605">
        <v>437777.84375</v>
      </c>
    </row>
    <row r="606" spans="1:11" ht="15" x14ac:dyDescent="0.25">
      <c r="A606" s="45" t="str">
        <f t="shared" si="9"/>
        <v>B2 wood energyNorway2010</v>
      </c>
      <c r="B606">
        <v>7</v>
      </c>
      <c r="C606" t="s">
        <v>3</v>
      </c>
      <c r="D606" t="s">
        <v>153</v>
      </c>
      <c r="E606" t="s">
        <v>96</v>
      </c>
      <c r="F606" t="s">
        <v>114</v>
      </c>
      <c r="G606">
        <v>2010</v>
      </c>
      <c r="H606">
        <v>344786.15625</v>
      </c>
      <c r="I606">
        <v>257967.580078</v>
      </c>
      <c r="J606">
        <v>86818.714844000002</v>
      </c>
      <c r="K606">
        <v>444331.84375</v>
      </c>
    </row>
    <row r="607" spans="1:11" ht="15" x14ac:dyDescent="0.25">
      <c r="A607" s="45" t="str">
        <f t="shared" si="9"/>
        <v>B2 wood energyNorway2015</v>
      </c>
      <c r="B607">
        <v>7</v>
      </c>
      <c r="C607" t="s">
        <v>3</v>
      </c>
      <c r="D607" t="s">
        <v>153</v>
      </c>
      <c r="E607" t="s">
        <v>96</v>
      </c>
      <c r="F607" t="s">
        <v>114</v>
      </c>
      <c r="G607">
        <v>2015</v>
      </c>
      <c r="H607">
        <v>362547.125</v>
      </c>
      <c r="I607">
        <v>271255.33398499998</v>
      </c>
      <c r="J607">
        <v>91291.777344000002</v>
      </c>
      <c r="K607">
        <v>448523.15625</v>
      </c>
    </row>
    <row r="608" spans="1:11" ht="15" x14ac:dyDescent="0.25">
      <c r="A608" s="45" t="str">
        <f t="shared" si="9"/>
        <v>B2 wood energyNorway2020</v>
      </c>
      <c r="B608">
        <v>7</v>
      </c>
      <c r="C608" t="s">
        <v>3</v>
      </c>
      <c r="D608" t="s">
        <v>153</v>
      </c>
      <c r="E608" t="s">
        <v>96</v>
      </c>
      <c r="F608" t="s">
        <v>114</v>
      </c>
      <c r="G608">
        <v>2020</v>
      </c>
      <c r="H608">
        <v>374959.84375</v>
      </c>
      <c r="I608">
        <v>280541.09960900003</v>
      </c>
      <c r="J608">
        <v>94418.620116999999</v>
      </c>
      <c r="K608">
        <v>451415.71875</v>
      </c>
    </row>
    <row r="609" spans="1:11" ht="15" x14ac:dyDescent="0.25">
      <c r="A609" s="45" t="str">
        <f t="shared" si="9"/>
        <v>B2 wood energyNorway2025</v>
      </c>
      <c r="B609">
        <v>7</v>
      </c>
      <c r="C609" t="s">
        <v>3</v>
      </c>
      <c r="D609" t="s">
        <v>153</v>
      </c>
      <c r="E609" t="s">
        <v>96</v>
      </c>
      <c r="F609" t="s">
        <v>114</v>
      </c>
      <c r="G609">
        <v>2025</v>
      </c>
      <c r="H609">
        <v>376998.4375</v>
      </c>
      <c r="I609">
        <v>282062.8125</v>
      </c>
      <c r="J609">
        <v>94935.722657000006</v>
      </c>
      <c r="K609">
        <v>455608.1875</v>
      </c>
    </row>
    <row r="610" spans="1:11" ht="15" x14ac:dyDescent="0.25">
      <c r="A610" s="45" t="str">
        <f t="shared" si="9"/>
        <v>B2 wood energyNorway2030</v>
      </c>
      <c r="B610">
        <v>7</v>
      </c>
      <c r="C610" t="s">
        <v>3</v>
      </c>
      <c r="D610" t="s">
        <v>153</v>
      </c>
      <c r="E610" t="s">
        <v>96</v>
      </c>
      <c r="F610" t="s">
        <v>114</v>
      </c>
      <c r="G610">
        <v>2030</v>
      </c>
      <c r="H610">
        <v>377051.25</v>
      </c>
      <c r="I610">
        <v>282083.085938</v>
      </c>
      <c r="J610">
        <v>94968.163086</v>
      </c>
      <c r="K610">
        <v>458737.6875</v>
      </c>
    </row>
    <row r="611" spans="1:11" ht="15" x14ac:dyDescent="0.25">
      <c r="A611" s="45" t="str">
        <f t="shared" si="9"/>
        <v>B2 wood energyPoland2005</v>
      </c>
      <c r="B611">
        <v>7</v>
      </c>
      <c r="C611" t="s">
        <v>3</v>
      </c>
      <c r="D611" t="s">
        <v>154</v>
      </c>
      <c r="E611" t="s">
        <v>97</v>
      </c>
      <c r="F611" t="s">
        <v>113</v>
      </c>
      <c r="G611">
        <v>2005</v>
      </c>
      <c r="H611">
        <v>734399.5625</v>
      </c>
      <c r="I611">
        <v>567693.84960900003</v>
      </c>
      <c r="J611">
        <v>166705.728516</v>
      </c>
      <c r="K611">
        <v>909202.8125</v>
      </c>
    </row>
    <row r="612" spans="1:11" ht="15" x14ac:dyDescent="0.25">
      <c r="A612" s="45" t="str">
        <f t="shared" si="9"/>
        <v>B2 wood energyPoland2010</v>
      </c>
      <c r="B612">
        <v>7</v>
      </c>
      <c r="C612" t="s">
        <v>3</v>
      </c>
      <c r="D612" t="s">
        <v>154</v>
      </c>
      <c r="E612" t="s">
        <v>97</v>
      </c>
      <c r="F612" t="s">
        <v>113</v>
      </c>
      <c r="G612">
        <v>2010</v>
      </c>
      <c r="H612">
        <v>757241.0625</v>
      </c>
      <c r="I612">
        <v>585203.33984399994</v>
      </c>
      <c r="J612">
        <v>172037.853516</v>
      </c>
      <c r="K612">
        <v>922026.1875</v>
      </c>
    </row>
    <row r="613" spans="1:11" ht="15" x14ac:dyDescent="0.25">
      <c r="A613" s="45" t="str">
        <f t="shared" si="9"/>
        <v>B2 wood energyPoland2015</v>
      </c>
      <c r="B613">
        <v>7</v>
      </c>
      <c r="C613" t="s">
        <v>3</v>
      </c>
      <c r="D613" t="s">
        <v>154</v>
      </c>
      <c r="E613" t="s">
        <v>97</v>
      </c>
      <c r="F613" t="s">
        <v>113</v>
      </c>
      <c r="G613">
        <v>2015</v>
      </c>
      <c r="H613">
        <v>765793.6875</v>
      </c>
      <c r="I613">
        <v>591654.117188</v>
      </c>
      <c r="J613">
        <v>174139.529297</v>
      </c>
      <c r="K613">
        <v>921836</v>
      </c>
    </row>
    <row r="614" spans="1:11" ht="15" x14ac:dyDescent="0.25">
      <c r="A614" s="45" t="str">
        <f t="shared" si="9"/>
        <v>B2 wood energyPoland2020</v>
      </c>
      <c r="B614">
        <v>7</v>
      </c>
      <c r="C614" t="s">
        <v>3</v>
      </c>
      <c r="D614" t="s">
        <v>154</v>
      </c>
      <c r="E614" t="s">
        <v>97</v>
      </c>
      <c r="F614" t="s">
        <v>113</v>
      </c>
      <c r="G614">
        <v>2020</v>
      </c>
      <c r="H614">
        <v>780438.8125</v>
      </c>
      <c r="I614">
        <v>603211.97070399998</v>
      </c>
      <c r="J614">
        <v>177226.79003900001</v>
      </c>
      <c r="K614">
        <v>919124.75</v>
      </c>
    </row>
    <row r="615" spans="1:11" ht="15" x14ac:dyDescent="0.25">
      <c r="A615" s="45" t="str">
        <f t="shared" si="9"/>
        <v>B2 wood energyPoland2025</v>
      </c>
      <c r="B615">
        <v>7</v>
      </c>
      <c r="C615" t="s">
        <v>3</v>
      </c>
      <c r="D615" t="s">
        <v>154</v>
      </c>
      <c r="E615" t="s">
        <v>97</v>
      </c>
      <c r="F615" t="s">
        <v>113</v>
      </c>
      <c r="G615">
        <v>2025</v>
      </c>
      <c r="H615">
        <v>798231.1875</v>
      </c>
      <c r="I615">
        <v>617088.26562600001</v>
      </c>
      <c r="J615">
        <v>181143.03417999999</v>
      </c>
      <c r="K615">
        <v>920690.625</v>
      </c>
    </row>
    <row r="616" spans="1:11" ht="15" x14ac:dyDescent="0.25">
      <c r="A616" s="45" t="str">
        <f t="shared" si="9"/>
        <v>B2 wood energyPoland2030</v>
      </c>
      <c r="B616">
        <v>7</v>
      </c>
      <c r="C616" t="s">
        <v>3</v>
      </c>
      <c r="D616" t="s">
        <v>154</v>
      </c>
      <c r="E616" t="s">
        <v>97</v>
      </c>
      <c r="F616" t="s">
        <v>113</v>
      </c>
      <c r="G616">
        <v>2030</v>
      </c>
      <c r="H616">
        <v>818958.8125</v>
      </c>
      <c r="I616">
        <v>633283.195313</v>
      </c>
      <c r="J616">
        <v>185675.74707000001</v>
      </c>
      <c r="K616">
        <v>925015</v>
      </c>
    </row>
    <row r="617" spans="1:11" ht="15" x14ac:dyDescent="0.25">
      <c r="A617" s="45" t="str">
        <f t="shared" si="9"/>
        <v>B2 wood energyPortugal2005</v>
      </c>
      <c r="B617">
        <v>7</v>
      </c>
      <c r="C617" t="s">
        <v>3</v>
      </c>
      <c r="D617" t="s">
        <v>155</v>
      </c>
      <c r="E617" t="s">
        <v>98</v>
      </c>
      <c r="F617" t="s">
        <v>115</v>
      </c>
      <c r="G617">
        <v>2005</v>
      </c>
      <c r="H617">
        <v>68299.585938000004</v>
      </c>
      <c r="I617">
        <v>47969.350097000002</v>
      </c>
      <c r="J617">
        <v>20330.234375</v>
      </c>
      <c r="K617">
        <v>228435.828125</v>
      </c>
    </row>
    <row r="618" spans="1:11" ht="15" x14ac:dyDescent="0.25">
      <c r="A618" s="45" t="str">
        <f t="shared" si="9"/>
        <v>B2 wood energyPortugal2010</v>
      </c>
      <c r="B618">
        <v>7</v>
      </c>
      <c r="C618" t="s">
        <v>3</v>
      </c>
      <c r="D618" t="s">
        <v>155</v>
      </c>
      <c r="E618" t="s">
        <v>98</v>
      </c>
      <c r="F618" t="s">
        <v>115</v>
      </c>
      <c r="G618">
        <v>2010</v>
      </c>
      <c r="H618">
        <v>75885.140625</v>
      </c>
      <c r="I618">
        <v>53314.738770000004</v>
      </c>
      <c r="J618">
        <v>22570.403808999999</v>
      </c>
      <c r="K618">
        <v>230514.3125</v>
      </c>
    </row>
    <row r="619" spans="1:11" ht="15" x14ac:dyDescent="0.25">
      <c r="A619" s="45" t="str">
        <f t="shared" si="9"/>
        <v>B2 wood energyPortugal2015</v>
      </c>
      <c r="B619">
        <v>7</v>
      </c>
      <c r="C619" t="s">
        <v>3</v>
      </c>
      <c r="D619" t="s">
        <v>155</v>
      </c>
      <c r="E619" t="s">
        <v>98</v>
      </c>
      <c r="F619" t="s">
        <v>115</v>
      </c>
      <c r="G619">
        <v>2015</v>
      </c>
      <c r="H619">
        <v>82441.828125</v>
      </c>
      <c r="I619">
        <v>57925.326659999999</v>
      </c>
      <c r="J619">
        <v>24516.500243999999</v>
      </c>
      <c r="K619">
        <v>231556.375</v>
      </c>
    </row>
    <row r="620" spans="1:11" ht="15" x14ac:dyDescent="0.25">
      <c r="A620" s="45" t="str">
        <f t="shared" si="9"/>
        <v>B2 wood energyPortugal2020</v>
      </c>
      <c r="B620">
        <v>7</v>
      </c>
      <c r="C620" t="s">
        <v>3</v>
      </c>
      <c r="D620" t="s">
        <v>155</v>
      </c>
      <c r="E620" t="s">
        <v>98</v>
      </c>
      <c r="F620" t="s">
        <v>115</v>
      </c>
      <c r="G620">
        <v>2020</v>
      </c>
      <c r="H620">
        <v>89654.015625</v>
      </c>
      <c r="I620">
        <v>63003.196776999997</v>
      </c>
      <c r="J620">
        <v>26650.823241999999</v>
      </c>
      <c r="K620">
        <v>232358.328125</v>
      </c>
    </row>
    <row r="621" spans="1:11" ht="15" x14ac:dyDescent="0.25">
      <c r="A621" s="45" t="str">
        <f t="shared" si="9"/>
        <v>B2 wood energyPortugal2025</v>
      </c>
      <c r="B621">
        <v>7</v>
      </c>
      <c r="C621" t="s">
        <v>3</v>
      </c>
      <c r="D621" t="s">
        <v>155</v>
      </c>
      <c r="E621" t="s">
        <v>98</v>
      </c>
      <c r="F621" t="s">
        <v>115</v>
      </c>
      <c r="G621">
        <v>2025</v>
      </c>
      <c r="H621">
        <v>97926.609375</v>
      </c>
      <c r="I621">
        <v>68826.566894999996</v>
      </c>
      <c r="J621">
        <v>29100.038086</v>
      </c>
      <c r="K621">
        <v>234572.4375</v>
      </c>
    </row>
    <row r="622" spans="1:11" ht="15" x14ac:dyDescent="0.25">
      <c r="A622" s="45" t="str">
        <f t="shared" si="9"/>
        <v>B2 wood energyPortugal2030</v>
      </c>
      <c r="B622">
        <v>7</v>
      </c>
      <c r="C622" t="s">
        <v>3</v>
      </c>
      <c r="D622" t="s">
        <v>155</v>
      </c>
      <c r="E622" t="s">
        <v>98</v>
      </c>
      <c r="F622" t="s">
        <v>115</v>
      </c>
      <c r="G622">
        <v>2030</v>
      </c>
      <c r="H622">
        <v>104125.492188</v>
      </c>
      <c r="I622">
        <v>73202.059569999998</v>
      </c>
      <c r="J622">
        <v>30923.432129000001</v>
      </c>
      <c r="K622">
        <v>237252.8125</v>
      </c>
    </row>
    <row r="623" spans="1:11" ht="15" x14ac:dyDescent="0.25">
      <c r="A623" s="45" t="str">
        <f t="shared" si="9"/>
        <v>B2 wood energyRomania2005</v>
      </c>
      <c r="B623">
        <v>7</v>
      </c>
      <c r="C623" t="s">
        <v>3</v>
      </c>
      <c r="D623" t="s">
        <v>156</v>
      </c>
      <c r="E623" t="s">
        <v>100</v>
      </c>
      <c r="F623" t="s">
        <v>113</v>
      </c>
      <c r="G623">
        <v>2005</v>
      </c>
      <c r="H623">
        <v>552226.875</v>
      </c>
      <c r="I623">
        <v>449846.613281</v>
      </c>
      <c r="J623">
        <v>102380.259278</v>
      </c>
      <c r="K623">
        <v>467893.1875</v>
      </c>
    </row>
    <row r="624" spans="1:11" ht="15" x14ac:dyDescent="0.25">
      <c r="A624" s="45" t="str">
        <f t="shared" si="9"/>
        <v>B2 wood energyRomania2010</v>
      </c>
      <c r="B624">
        <v>7</v>
      </c>
      <c r="C624" t="s">
        <v>3</v>
      </c>
      <c r="D624" t="s">
        <v>156</v>
      </c>
      <c r="E624" t="s">
        <v>100</v>
      </c>
      <c r="F624" t="s">
        <v>113</v>
      </c>
      <c r="G624">
        <v>2010</v>
      </c>
      <c r="H624">
        <v>583813.0625</v>
      </c>
      <c r="I624">
        <v>475576.13476599997</v>
      </c>
      <c r="J624">
        <v>108236.958985</v>
      </c>
      <c r="K624">
        <v>474754.5</v>
      </c>
    </row>
    <row r="625" spans="1:11" ht="15" x14ac:dyDescent="0.25">
      <c r="A625" s="45" t="str">
        <f t="shared" si="9"/>
        <v>B2 wood energyRomania2015</v>
      </c>
      <c r="B625">
        <v>7</v>
      </c>
      <c r="C625" t="s">
        <v>3</v>
      </c>
      <c r="D625" t="s">
        <v>156</v>
      </c>
      <c r="E625" t="s">
        <v>100</v>
      </c>
      <c r="F625" t="s">
        <v>113</v>
      </c>
      <c r="G625">
        <v>2015</v>
      </c>
      <c r="H625">
        <v>613103.125</v>
      </c>
      <c r="I625">
        <v>500212.753906</v>
      </c>
      <c r="J625">
        <v>112890.37793</v>
      </c>
      <c r="K625">
        <v>482132.1875</v>
      </c>
    </row>
    <row r="626" spans="1:11" ht="15" x14ac:dyDescent="0.25">
      <c r="A626" s="45" t="str">
        <f t="shared" si="9"/>
        <v>B2 wood energyRomania2020</v>
      </c>
      <c r="B626">
        <v>7</v>
      </c>
      <c r="C626" t="s">
        <v>3</v>
      </c>
      <c r="D626" t="s">
        <v>156</v>
      </c>
      <c r="E626" t="s">
        <v>100</v>
      </c>
      <c r="F626" t="s">
        <v>113</v>
      </c>
      <c r="G626">
        <v>2020</v>
      </c>
      <c r="H626">
        <v>634352.5</v>
      </c>
      <c r="I626">
        <v>518245.84960900003</v>
      </c>
      <c r="J626">
        <v>116106.65625</v>
      </c>
      <c r="K626">
        <v>487374.09375</v>
      </c>
    </row>
    <row r="627" spans="1:11" ht="15" x14ac:dyDescent="0.25">
      <c r="A627" s="45" t="str">
        <f t="shared" si="9"/>
        <v>B2 wood energyRomania2025</v>
      </c>
      <c r="B627">
        <v>7</v>
      </c>
      <c r="C627" t="s">
        <v>3</v>
      </c>
      <c r="D627" t="s">
        <v>156</v>
      </c>
      <c r="E627" t="s">
        <v>100</v>
      </c>
      <c r="F627" t="s">
        <v>113</v>
      </c>
      <c r="G627">
        <v>2025</v>
      </c>
      <c r="H627">
        <v>660250.25</v>
      </c>
      <c r="I627">
        <v>540631.45703100006</v>
      </c>
      <c r="J627">
        <v>119618.782227</v>
      </c>
      <c r="K627">
        <v>493293.6875</v>
      </c>
    </row>
    <row r="628" spans="1:11" ht="15" x14ac:dyDescent="0.25">
      <c r="A628" s="45" t="str">
        <f t="shared" si="9"/>
        <v>B2 wood energyRomania2030</v>
      </c>
      <c r="B628">
        <v>7</v>
      </c>
      <c r="C628" t="s">
        <v>3</v>
      </c>
      <c r="D628" t="s">
        <v>156</v>
      </c>
      <c r="E628" t="s">
        <v>100</v>
      </c>
      <c r="F628" t="s">
        <v>113</v>
      </c>
      <c r="G628">
        <v>2030</v>
      </c>
      <c r="H628">
        <v>687022.0625</v>
      </c>
      <c r="I628">
        <v>563250.25585900003</v>
      </c>
      <c r="J628">
        <v>123771.735352</v>
      </c>
      <c r="K628">
        <v>499864.09375</v>
      </c>
    </row>
    <row r="629" spans="1:11" ht="15" x14ac:dyDescent="0.25">
      <c r="A629" s="45" t="str">
        <f t="shared" si="9"/>
        <v>B2 wood energySerbia2005</v>
      </c>
      <c r="B629">
        <v>7</v>
      </c>
      <c r="C629" t="s">
        <v>3</v>
      </c>
      <c r="D629" t="s">
        <v>157</v>
      </c>
      <c r="E629" t="s">
        <v>101</v>
      </c>
      <c r="F629" t="s">
        <v>111</v>
      </c>
      <c r="G629">
        <v>2005</v>
      </c>
      <c r="H629">
        <v>109671.59375</v>
      </c>
      <c r="I629">
        <v>89240.945068000001</v>
      </c>
      <c r="J629">
        <v>20430.652099999999</v>
      </c>
      <c r="K629">
        <v>66879.554688000004</v>
      </c>
    </row>
    <row r="630" spans="1:11" ht="15" x14ac:dyDescent="0.25">
      <c r="A630" s="45" t="str">
        <f t="shared" si="9"/>
        <v>B2 wood energySerbia2010</v>
      </c>
      <c r="B630">
        <v>7</v>
      </c>
      <c r="C630" t="s">
        <v>3</v>
      </c>
      <c r="D630" t="s">
        <v>157</v>
      </c>
      <c r="E630" t="s">
        <v>101</v>
      </c>
      <c r="F630" t="s">
        <v>111</v>
      </c>
      <c r="G630">
        <v>2010</v>
      </c>
      <c r="H630">
        <v>112715.21875</v>
      </c>
      <c r="I630">
        <v>91723.501220999999</v>
      </c>
      <c r="J630">
        <v>20991.714966</v>
      </c>
      <c r="K630">
        <v>66781.710938000004</v>
      </c>
    </row>
    <row r="631" spans="1:11" ht="15" x14ac:dyDescent="0.25">
      <c r="A631" s="45" t="str">
        <f t="shared" si="9"/>
        <v>B2 wood energySerbia2015</v>
      </c>
      <c r="B631">
        <v>7</v>
      </c>
      <c r="C631" t="s">
        <v>3</v>
      </c>
      <c r="D631" t="s">
        <v>157</v>
      </c>
      <c r="E631" t="s">
        <v>101</v>
      </c>
      <c r="F631" t="s">
        <v>111</v>
      </c>
      <c r="G631">
        <v>2015</v>
      </c>
      <c r="H631">
        <v>116106.898438</v>
      </c>
      <c r="I631">
        <v>94489.391113000005</v>
      </c>
      <c r="J631">
        <v>21617.507446</v>
      </c>
      <c r="K631">
        <v>66828.625</v>
      </c>
    </row>
    <row r="632" spans="1:11" ht="15" x14ac:dyDescent="0.25">
      <c r="A632" s="45" t="str">
        <f t="shared" si="9"/>
        <v>B2 wood energySerbia2020</v>
      </c>
      <c r="B632">
        <v>7</v>
      </c>
      <c r="C632" t="s">
        <v>3</v>
      </c>
      <c r="D632" t="s">
        <v>157</v>
      </c>
      <c r="E632" t="s">
        <v>101</v>
      </c>
      <c r="F632" t="s">
        <v>111</v>
      </c>
      <c r="G632">
        <v>2020</v>
      </c>
      <c r="H632">
        <v>122324.632813</v>
      </c>
      <c r="I632">
        <v>99554.737305000002</v>
      </c>
      <c r="J632">
        <v>22769.895263999999</v>
      </c>
      <c r="K632">
        <v>66830.8125</v>
      </c>
    </row>
    <row r="633" spans="1:11" ht="15" x14ac:dyDescent="0.25">
      <c r="A633" s="45" t="str">
        <f t="shared" si="9"/>
        <v>B2 wood energySerbia2025</v>
      </c>
      <c r="B633">
        <v>7</v>
      </c>
      <c r="C633" t="s">
        <v>3</v>
      </c>
      <c r="D633" t="s">
        <v>157</v>
      </c>
      <c r="E633" t="s">
        <v>101</v>
      </c>
      <c r="F633" t="s">
        <v>111</v>
      </c>
      <c r="G633">
        <v>2025</v>
      </c>
      <c r="H633">
        <v>127251.820313</v>
      </c>
      <c r="I633">
        <v>103570.17724600001</v>
      </c>
      <c r="J633">
        <v>23681.647461</v>
      </c>
      <c r="K633">
        <v>67247.328125</v>
      </c>
    </row>
    <row r="634" spans="1:11" ht="15" x14ac:dyDescent="0.25">
      <c r="A634" s="45" t="str">
        <f t="shared" si="9"/>
        <v>B2 wood energySerbia2030</v>
      </c>
      <c r="B634">
        <v>7</v>
      </c>
      <c r="C634" t="s">
        <v>3</v>
      </c>
      <c r="D634" t="s">
        <v>157</v>
      </c>
      <c r="E634" t="s">
        <v>101</v>
      </c>
      <c r="F634" t="s">
        <v>111</v>
      </c>
      <c r="G634">
        <v>2030</v>
      </c>
      <c r="H634">
        <v>132986.171875</v>
      </c>
      <c r="I634">
        <v>108242.417969</v>
      </c>
      <c r="J634">
        <v>24743.759522</v>
      </c>
      <c r="K634">
        <v>67736.242188000004</v>
      </c>
    </row>
    <row r="635" spans="1:11" ht="15" x14ac:dyDescent="0.25">
      <c r="A635" s="45" t="str">
        <f t="shared" si="9"/>
        <v>B2 wood energySweden2005</v>
      </c>
      <c r="B635">
        <v>7</v>
      </c>
      <c r="C635" t="s">
        <v>3</v>
      </c>
      <c r="D635" t="s">
        <v>158</v>
      </c>
      <c r="E635" t="s">
        <v>105</v>
      </c>
      <c r="F635" t="s">
        <v>114</v>
      </c>
      <c r="G635">
        <v>2005</v>
      </c>
      <c r="H635">
        <v>1086335.75</v>
      </c>
      <c r="I635">
        <v>815444.078125</v>
      </c>
      <c r="J635">
        <v>270891.8125</v>
      </c>
      <c r="K635">
        <v>1796521.625</v>
      </c>
    </row>
    <row r="636" spans="1:11" ht="15" x14ac:dyDescent="0.25">
      <c r="A636" s="45" t="str">
        <f t="shared" si="9"/>
        <v>B2 wood energySweden2010</v>
      </c>
      <c r="B636">
        <v>7</v>
      </c>
      <c r="C636" t="s">
        <v>3</v>
      </c>
      <c r="D636" t="s">
        <v>158</v>
      </c>
      <c r="E636" t="s">
        <v>105</v>
      </c>
      <c r="F636" t="s">
        <v>114</v>
      </c>
      <c r="G636">
        <v>2010</v>
      </c>
      <c r="H636">
        <v>1111402.25</v>
      </c>
      <c r="I636">
        <v>833925.71875</v>
      </c>
      <c r="J636">
        <v>277476.527344</v>
      </c>
      <c r="K636">
        <v>1787462.375</v>
      </c>
    </row>
    <row r="637" spans="1:11" ht="15" x14ac:dyDescent="0.25">
      <c r="A637" s="45" t="str">
        <f t="shared" si="9"/>
        <v>B2 wood energySweden2015</v>
      </c>
      <c r="B637">
        <v>7</v>
      </c>
      <c r="C637" t="s">
        <v>3</v>
      </c>
      <c r="D637" t="s">
        <v>158</v>
      </c>
      <c r="E637" t="s">
        <v>105</v>
      </c>
      <c r="F637" t="s">
        <v>114</v>
      </c>
      <c r="G637">
        <v>2015</v>
      </c>
      <c r="H637">
        <v>1139744.625</v>
      </c>
      <c r="I637">
        <v>855013.78125</v>
      </c>
      <c r="J637">
        <v>284731.050781</v>
      </c>
      <c r="K637">
        <v>1782197</v>
      </c>
    </row>
    <row r="638" spans="1:11" ht="15" x14ac:dyDescent="0.25">
      <c r="A638" s="45" t="str">
        <f t="shared" si="9"/>
        <v>B2 wood energySweden2020</v>
      </c>
      <c r="B638">
        <v>7</v>
      </c>
      <c r="C638" t="s">
        <v>3</v>
      </c>
      <c r="D638" t="s">
        <v>158</v>
      </c>
      <c r="E638" t="s">
        <v>105</v>
      </c>
      <c r="F638" t="s">
        <v>114</v>
      </c>
      <c r="G638">
        <v>2020</v>
      </c>
      <c r="H638">
        <v>1175520.25</v>
      </c>
      <c r="I638">
        <v>881828.601563</v>
      </c>
      <c r="J638">
        <v>293691.59375</v>
      </c>
      <c r="K638">
        <v>1775316.5</v>
      </c>
    </row>
    <row r="639" spans="1:11" ht="15" x14ac:dyDescent="0.25">
      <c r="A639" s="45" t="str">
        <f t="shared" si="9"/>
        <v>B2 wood energySweden2025</v>
      </c>
      <c r="B639">
        <v>7</v>
      </c>
      <c r="C639" t="s">
        <v>3</v>
      </c>
      <c r="D639" t="s">
        <v>158</v>
      </c>
      <c r="E639" t="s">
        <v>105</v>
      </c>
      <c r="F639" t="s">
        <v>114</v>
      </c>
      <c r="G639">
        <v>2025</v>
      </c>
      <c r="H639">
        <v>1213693.75</v>
      </c>
      <c r="I639">
        <v>910619.859375</v>
      </c>
      <c r="J639">
        <v>303073.765625</v>
      </c>
      <c r="K639">
        <v>1779921</v>
      </c>
    </row>
    <row r="640" spans="1:11" ht="15" x14ac:dyDescent="0.25">
      <c r="A640" s="45" t="str">
        <f t="shared" si="9"/>
        <v>B2 wood energySweden2030</v>
      </c>
      <c r="B640">
        <v>7</v>
      </c>
      <c r="C640" t="s">
        <v>3</v>
      </c>
      <c r="D640" t="s">
        <v>158</v>
      </c>
      <c r="E640" t="s">
        <v>105</v>
      </c>
      <c r="F640" t="s">
        <v>114</v>
      </c>
      <c r="G640">
        <v>2030</v>
      </c>
      <c r="H640">
        <v>1258406.75</v>
      </c>
      <c r="I640">
        <v>944544.921875</v>
      </c>
      <c r="J640">
        <v>313861.5625</v>
      </c>
      <c r="K640">
        <v>1790601.75</v>
      </c>
    </row>
    <row r="641" spans="1:11" ht="15" x14ac:dyDescent="0.25">
      <c r="A641" s="45" t="str">
        <f t="shared" si="9"/>
        <v>B2 wood energySlovenia2005</v>
      </c>
      <c r="B641">
        <v>7</v>
      </c>
      <c r="C641" t="s">
        <v>3</v>
      </c>
      <c r="D641" t="s">
        <v>159</v>
      </c>
      <c r="E641" t="s">
        <v>103</v>
      </c>
      <c r="F641" t="s">
        <v>111</v>
      </c>
      <c r="G641">
        <v>2005</v>
      </c>
      <c r="H641">
        <v>143063.53125</v>
      </c>
      <c r="I641">
        <v>111907.49096700001</v>
      </c>
      <c r="J641">
        <v>31156.040405</v>
      </c>
      <c r="K641">
        <v>87904.664063000004</v>
      </c>
    </row>
    <row r="642" spans="1:11" ht="15" x14ac:dyDescent="0.25">
      <c r="A642" s="45" t="str">
        <f t="shared" ref="A642:A705" si="10">CONCATENATE(C642,E642,G642)</f>
        <v>B2 wood energySlovenia2010</v>
      </c>
      <c r="B642">
        <v>7</v>
      </c>
      <c r="C642" t="s">
        <v>3</v>
      </c>
      <c r="D642" t="s">
        <v>159</v>
      </c>
      <c r="E642" t="s">
        <v>103</v>
      </c>
      <c r="F642" t="s">
        <v>111</v>
      </c>
      <c r="G642">
        <v>2010</v>
      </c>
      <c r="H642">
        <v>148456.296875</v>
      </c>
      <c r="I642">
        <v>116212.259521</v>
      </c>
      <c r="J642">
        <v>32244.046752999999</v>
      </c>
      <c r="K642">
        <v>89289.398438000004</v>
      </c>
    </row>
    <row r="643" spans="1:11" ht="15" x14ac:dyDescent="0.25">
      <c r="A643" s="45" t="str">
        <f t="shared" si="10"/>
        <v>B2 wood energySlovenia2015</v>
      </c>
      <c r="B643">
        <v>7</v>
      </c>
      <c r="C643" t="s">
        <v>3</v>
      </c>
      <c r="D643" t="s">
        <v>159</v>
      </c>
      <c r="E643" t="s">
        <v>103</v>
      </c>
      <c r="F643" t="s">
        <v>111</v>
      </c>
      <c r="G643">
        <v>2015</v>
      </c>
      <c r="H643">
        <v>153213.125</v>
      </c>
      <c r="I643">
        <v>120051.416992</v>
      </c>
      <c r="J643">
        <v>33161.707396999998</v>
      </c>
      <c r="K643">
        <v>90222.101563000004</v>
      </c>
    </row>
    <row r="644" spans="1:11" ht="15" x14ac:dyDescent="0.25">
      <c r="A644" s="45" t="str">
        <f t="shared" si="10"/>
        <v>B2 wood energySlovenia2020</v>
      </c>
      <c r="B644">
        <v>7</v>
      </c>
      <c r="C644" t="s">
        <v>3</v>
      </c>
      <c r="D644" t="s">
        <v>159</v>
      </c>
      <c r="E644" t="s">
        <v>103</v>
      </c>
      <c r="F644" t="s">
        <v>111</v>
      </c>
      <c r="G644">
        <v>2020</v>
      </c>
      <c r="H644">
        <v>158021.15625</v>
      </c>
      <c r="I644">
        <v>123833.393555</v>
      </c>
      <c r="J644">
        <v>34187.756103</v>
      </c>
      <c r="K644">
        <v>91341.84375</v>
      </c>
    </row>
    <row r="645" spans="1:11" ht="15" x14ac:dyDescent="0.25">
      <c r="A645" s="45" t="str">
        <f t="shared" si="10"/>
        <v>B2 wood energySlovenia2025</v>
      </c>
      <c r="B645">
        <v>7</v>
      </c>
      <c r="C645" t="s">
        <v>3</v>
      </c>
      <c r="D645" t="s">
        <v>159</v>
      </c>
      <c r="E645" t="s">
        <v>103</v>
      </c>
      <c r="F645" t="s">
        <v>111</v>
      </c>
      <c r="G645">
        <v>2025</v>
      </c>
      <c r="H645">
        <v>159702.6875</v>
      </c>
      <c r="I645">
        <v>125170.650391</v>
      </c>
      <c r="J645">
        <v>34532.039305999999</v>
      </c>
      <c r="K645">
        <v>93311.328125</v>
      </c>
    </row>
    <row r="646" spans="1:11" ht="15" x14ac:dyDescent="0.25">
      <c r="A646" s="45" t="str">
        <f t="shared" si="10"/>
        <v>B2 wood energySlovenia2030</v>
      </c>
      <c r="B646">
        <v>7</v>
      </c>
      <c r="C646" t="s">
        <v>3</v>
      </c>
      <c r="D646" t="s">
        <v>159</v>
      </c>
      <c r="E646" t="s">
        <v>103</v>
      </c>
      <c r="F646" t="s">
        <v>111</v>
      </c>
      <c r="G646">
        <v>2030</v>
      </c>
      <c r="H646">
        <v>160163.390625</v>
      </c>
      <c r="I646">
        <v>125558.204102</v>
      </c>
      <c r="J646">
        <v>34605.1875</v>
      </c>
      <c r="K646">
        <v>94782.265625</v>
      </c>
    </row>
    <row r="647" spans="1:11" ht="15" x14ac:dyDescent="0.25">
      <c r="A647" s="45" t="str">
        <f t="shared" si="10"/>
        <v>B2 wood energySlovakia2005</v>
      </c>
      <c r="B647">
        <v>7</v>
      </c>
      <c r="C647" t="s">
        <v>3</v>
      </c>
      <c r="D647" t="s">
        <v>160</v>
      </c>
      <c r="E647" t="s">
        <v>102</v>
      </c>
      <c r="F647" t="s">
        <v>113</v>
      </c>
      <c r="G647">
        <v>2005</v>
      </c>
      <c r="H647">
        <v>156743.0625</v>
      </c>
      <c r="I647">
        <v>127355.60254000001</v>
      </c>
      <c r="J647">
        <v>29387.444579999999</v>
      </c>
      <c r="K647">
        <v>159487.15625</v>
      </c>
    </row>
    <row r="648" spans="1:11" ht="15" x14ac:dyDescent="0.25">
      <c r="A648" s="45" t="str">
        <f t="shared" si="10"/>
        <v>B2 wood energySlovakia2010</v>
      </c>
      <c r="B648">
        <v>7</v>
      </c>
      <c r="C648" t="s">
        <v>3</v>
      </c>
      <c r="D648" t="s">
        <v>160</v>
      </c>
      <c r="E648" t="s">
        <v>102</v>
      </c>
      <c r="F648" t="s">
        <v>113</v>
      </c>
      <c r="G648">
        <v>2010</v>
      </c>
      <c r="H648">
        <v>157664.875</v>
      </c>
      <c r="I648">
        <v>128350.99951199999</v>
      </c>
      <c r="J648">
        <v>29313.860840000001</v>
      </c>
      <c r="K648">
        <v>161581.25</v>
      </c>
    </row>
    <row r="649" spans="1:11" ht="15" x14ac:dyDescent="0.25">
      <c r="A649" s="45" t="str">
        <f t="shared" si="10"/>
        <v>B2 wood energySlovakia2015</v>
      </c>
      <c r="B649">
        <v>7</v>
      </c>
      <c r="C649" t="s">
        <v>3</v>
      </c>
      <c r="D649" t="s">
        <v>160</v>
      </c>
      <c r="E649" t="s">
        <v>102</v>
      </c>
      <c r="F649" t="s">
        <v>113</v>
      </c>
      <c r="G649">
        <v>2015</v>
      </c>
      <c r="H649">
        <v>157522.328125</v>
      </c>
      <c r="I649">
        <v>128507.415528</v>
      </c>
      <c r="J649">
        <v>29014.906493999999</v>
      </c>
      <c r="K649">
        <v>161735.453125</v>
      </c>
    </row>
    <row r="650" spans="1:11" ht="15" x14ac:dyDescent="0.25">
      <c r="A650" s="45" t="str">
        <f t="shared" si="10"/>
        <v>B2 wood energySlovakia2020</v>
      </c>
      <c r="B650">
        <v>7</v>
      </c>
      <c r="C650" t="s">
        <v>3</v>
      </c>
      <c r="D650" t="s">
        <v>160</v>
      </c>
      <c r="E650" t="s">
        <v>102</v>
      </c>
      <c r="F650" t="s">
        <v>113</v>
      </c>
      <c r="G650">
        <v>2020</v>
      </c>
      <c r="H650">
        <v>156586.765625</v>
      </c>
      <c r="I650">
        <v>127727.671875</v>
      </c>
      <c r="J650">
        <v>28859.116944000001</v>
      </c>
      <c r="K650">
        <v>160821.28125</v>
      </c>
    </row>
    <row r="651" spans="1:11" ht="15" x14ac:dyDescent="0.25">
      <c r="A651" s="45" t="str">
        <f t="shared" si="10"/>
        <v>B2 wood energySlovakia2025</v>
      </c>
      <c r="B651">
        <v>7</v>
      </c>
      <c r="C651" t="s">
        <v>3</v>
      </c>
      <c r="D651" t="s">
        <v>160</v>
      </c>
      <c r="E651" t="s">
        <v>102</v>
      </c>
      <c r="F651" t="s">
        <v>113</v>
      </c>
      <c r="G651">
        <v>2025</v>
      </c>
      <c r="H651">
        <v>156711.171875</v>
      </c>
      <c r="I651">
        <v>127858.59668</v>
      </c>
      <c r="J651">
        <v>28852.584961</v>
      </c>
      <c r="K651">
        <v>161092.796875</v>
      </c>
    </row>
    <row r="652" spans="1:11" ht="15" x14ac:dyDescent="0.25">
      <c r="A652" s="45" t="str">
        <f t="shared" si="10"/>
        <v>B2 wood energySlovakia2030</v>
      </c>
      <c r="B652">
        <v>7</v>
      </c>
      <c r="C652" t="s">
        <v>3</v>
      </c>
      <c r="D652" t="s">
        <v>160</v>
      </c>
      <c r="E652" t="s">
        <v>102</v>
      </c>
      <c r="F652" t="s">
        <v>113</v>
      </c>
      <c r="G652">
        <v>2030</v>
      </c>
      <c r="H652">
        <v>155330.984375</v>
      </c>
      <c r="I652">
        <v>126561.815919</v>
      </c>
      <c r="J652">
        <v>28769.172608000001</v>
      </c>
      <c r="K652">
        <v>160819.484375</v>
      </c>
    </row>
    <row r="653" spans="1:11" ht="15" x14ac:dyDescent="0.25">
      <c r="A653" s="45" t="str">
        <f t="shared" si="10"/>
        <v>B2 wood energyTurkey2005</v>
      </c>
      <c r="B653">
        <v>7</v>
      </c>
      <c r="C653" t="s">
        <v>3</v>
      </c>
      <c r="D653" t="s">
        <v>161</v>
      </c>
      <c r="E653" t="s">
        <v>108</v>
      </c>
      <c r="F653" t="s">
        <v>111</v>
      </c>
      <c r="G653">
        <v>2005</v>
      </c>
      <c r="H653">
        <v>506678.90625</v>
      </c>
      <c r="I653">
        <v>357151.99121100002</v>
      </c>
      <c r="J653">
        <v>149526.93798799999</v>
      </c>
      <c r="K653">
        <v>1029153.0625</v>
      </c>
    </row>
    <row r="654" spans="1:11" ht="15" x14ac:dyDescent="0.25">
      <c r="A654" s="45" t="str">
        <f t="shared" si="10"/>
        <v>B2 wood energyTurkey2010</v>
      </c>
      <c r="B654">
        <v>7</v>
      </c>
      <c r="C654" t="s">
        <v>3</v>
      </c>
      <c r="D654" t="s">
        <v>161</v>
      </c>
      <c r="E654" t="s">
        <v>108</v>
      </c>
      <c r="F654" t="s">
        <v>111</v>
      </c>
      <c r="G654">
        <v>2010</v>
      </c>
      <c r="H654">
        <v>513845.28125</v>
      </c>
      <c r="I654">
        <v>362128.082031</v>
      </c>
      <c r="J654">
        <v>151717.18017599999</v>
      </c>
      <c r="K654">
        <v>1026564</v>
      </c>
    </row>
    <row r="655" spans="1:11" ht="15" x14ac:dyDescent="0.25">
      <c r="A655" s="45" t="str">
        <f t="shared" si="10"/>
        <v>B2 wood energyTurkey2015</v>
      </c>
      <c r="B655">
        <v>7</v>
      </c>
      <c r="C655" t="s">
        <v>3</v>
      </c>
      <c r="D655" t="s">
        <v>161</v>
      </c>
      <c r="E655" t="s">
        <v>108</v>
      </c>
      <c r="F655" t="s">
        <v>111</v>
      </c>
      <c r="G655">
        <v>2015</v>
      </c>
      <c r="H655">
        <v>516377.875</v>
      </c>
      <c r="I655">
        <v>363831.72363299999</v>
      </c>
      <c r="J655">
        <v>152546.08544900001</v>
      </c>
      <c r="K655">
        <v>1023773.4375</v>
      </c>
    </row>
    <row r="656" spans="1:11" ht="15" x14ac:dyDescent="0.25">
      <c r="A656" s="45" t="str">
        <f t="shared" si="10"/>
        <v>B2 wood energyTurkey2020</v>
      </c>
      <c r="B656">
        <v>7</v>
      </c>
      <c r="C656" t="s">
        <v>3</v>
      </c>
      <c r="D656" t="s">
        <v>161</v>
      </c>
      <c r="E656" t="s">
        <v>108</v>
      </c>
      <c r="F656" t="s">
        <v>111</v>
      </c>
      <c r="G656">
        <v>2020</v>
      </c>
      <c r="H656">
        <v>516744.59375</v>
      </c>
      <c r="I656">
        <v>364007.93554699997</v>
      </c>
      <c r="J656">
        <v>152736.64404300001</v>
      </c>
      <c r="K656">
        <v>1019626.1875</v>
      </c>
    </row>
    <row r="657" spans="1:11" ht="15" x14ac:dyDescent="0.25">
      <c r="A657" s="45" t="str">
        <f t="shared" si="10"/>
        <v>B2 wood energyTurkey2025</v>
      </c>
      <c r="B657">
        <v>7</v>
      </c>
      <c r="C657" t="s">
        <v>3</v>
      </c>
      <c r="D657" t="s">
        <v>161</v>
      </c>
      <c r="E657" t="s">
        <v>108</v>
      </c>
      <c r="F657" t="s">
        <v>111</v>
      </c>
      <c r="G657">
        <v>2025</v>
      </c>
      <c r="H657">
        <v>513789.59375</v>
      </c>
      <c r="I657">
        <v>361846.96386700001</v>
      </c>
      <c r="J657">
        <v>151942.53955099999</v>
      </c>
      <c r="K657">
        <v>1017549.5625</v>
      </c>
    </row>
    <row r="658" spans="1:11" ht="15" x14ac:dyDescent="0.25">
      <c r="A658" s="45" t="str">
        <f t="shared" si="10"/>
        <v>B2 wood energyTurkey2030</v>
      </c>
      <c r="B658">
        <v>7</v>
      </c>
      <c r="C658" t="s">
        <v>3</v>
      </c>
      <c r="D658" t="s">
        <v>161</v>
      </c>
      <c r="E658" t="s">
        <v>108</v>
      </c>
      <c r="F658" t="s">
        <v>111</v>
      </c>
      <c r="G658">
        <v>2030</v>
      </c>
      <c r="H658">
        <v>510686.8125</v>
      </c>
      <c r="I658">
        <v>359596.75878999999</v>
      </c>
      <c r="J658">
        <v>151090.025391</v>
      </c>
      <c r="K658">
        <v>1015894.625</v>
      </c>
    </row>
    <row r="659" spans="1:11" ht="15" x14ac:dyDescent="0.25">
      <c r="A659" s="45" t="str">
        <f t="shared" si="10"/>
        <v>B2 wood energyUkraine2005</v>
      </c>
      <c r="B659">
        <v>7</v>
      </c>
      <c r="C659" t="s">
        <v>3</v>
      </c>
      <c r="D659" t="s">
        <v>162</v>
      </c>
      <c r="E659" t="s">
        <v>109</v>
      </c>
      <c r="F659" t="s">
        <v>112</v>
      </c>
      <c r="G659">
        <v>2005</v>
      </c>
      <c r="H659">
        <v>566251.625</v>
      </c>
      <c r="I659">
        <v>446387.20507899998</v>
      </c>
      <c r="J659">
        <v>119864.344727</v>
      </c>
      <c r="K659">
        <v>623855</v>
      </c>
    </row>
    <row r="660" spans="1:11" ht="15" x14ac:dyDescent="0.25">
      <c r="A660" s="45" t="str">
        <f t="shared" si="10"/>
        <v>B2 wood energyUkraine2010</v>
      </c>
      <c r="B660">
        <v>7</v>
      </c>
      <c r="C660" t="s">
        <v>3</v>
      </c>
      <c r="D660" t="s">
        <v>162</v>
      </c>
      <c r="E660" t="s">
        <v>109</v>
      </c>
      <c r="F660" t="s">
        <v>112</v>
      </c>
      <c r="G660">
        <v>2010</v>
      </c>
      <c r="H660">
        <v>576787.0625</v>
      </c>
      <c r="I660">
        <v>455104.277344</v>
      </c>
      <c r="J660">
        <v>121682.806641</v>
      </c>
      <c r="K660">
        <v>624618.4375</v>
      </c>
    </row>
    <row r="661" spans="1:11" ht="15" x14ac:dyDescent="0.25">
      <c r="A661" s="45" t="str">
        <f t="shared" si="10"/>
        <v>B2 wood energyUkraine2015</v>
      </c>
      <c r="B661">
        <v>7</v>
      </c>
      <c r="C661" t="s">
        <v>3</v>
      </c>
      <c r="D661" t="s">
        <v>162</v>
      </c>
      <c r="E661" t="s">
        <v>109</v>
      </c>
      <c r="F661" t="s">
        <v>112</v>
      </c>
      <c r="G661">
        <v>2015</v>
      </c>
      <c r="H661">
        <v>582022.375</v>
      </c>
      <c r="I661">
        <v>459748.34375100001</v>
      </c>
      <c r="J661">
        <v>122274.112305</v>
      </c>
      <c r="K661">
        <v>619201.5</v>
      </c>
    </row>
    <row r="662" spans="1:11" ht="15" x14ac:dyDescent="0.25">
      <c r="A662" s="45" t="str">
        <f t="shared" si="10"/>
        <v>B2 wood energyUkraine2020</v>
      </c>
      <c r="B662">
        <v>7</v>
      </c>
      <c r="C662" t="s">
        <v>3</v>
      </c>
      <c r="D662" t="s">
        <v>162</v>
      </c>
      <c r="E662" t="s">
        <v>109</v>
      </c>
      <c r="F662" t="s">
        <v>112</v>
      </c>
      <c r="G662">
        <v>2020</v>
      </c>
      <c r="H662">
        <v>587523.0625</v>
      </c>
      <c r="I662">
        <v>464591.273438</v>
      </c>
      <c r="J662">
        <v>122931.782227</v>
      </c>
      <c r="K662">
        <v>614515.25</v>
      </c>
    </row>
    <row r="663" spans="1:11" ht="15" x14ac:dyDescent="0.25">
      <c r="A663" s="45" t="str">
        <f t="shared" si="10"/>
        <v>B2 wood energyUkraine2025</v>
      </c>
      <c r="B663">
        <v>7</v>
      </c>
      <c r="C663" t="s">
        <v>3</v>
      </c>
      <c r="D663" t="s">
        <v>162</v>
      </c>
      <c r="E663" t="s">
        <v>109</v>
      </c>
      <c r="F663" t="s">
        <v>112</v>
      </c>
      <c r="G663">
        <v>2025</v>
      </c>
      <c r="H663">
        <v>591222.1875</v>
      </c>
      <c r="I663">
        <v>468167.26953200001</v>
      </c>
      <c r="J663">
        <v>123054.928711</v>
      </c>
      <c r="K663">
        <v>611094.875</v>
      </c>
    </row>
    <row r="664" spans="1:11" ht="15" x14ac:dyDescent="0.25">
      <c r="A664" s="45" t="str">
        <f t="shared" si="10"/>
        <v>B2 wood energyUkraine2030</v>
      </c>
      <c r="B664">
        <v>7</v>
      </c>
      <c r="C664" t="s">
        <v>3</v>
      </c>
      <c r="D664" t="s">
        <v>162</v>
      </c>
      <c r="E664" t="s">
        <v>109</v>
      </c>
      <c r="F664" t="s">
        <v>112</v>
      </c>
      <c r="G664">
        <v>2030</v>
      </c>
      <c r="H664">
        <v>595811.8125</v>
      </c>
      <c r="I664">
        <v>472212.83789099997</v>
      </c>
      <c r="J664">
        <v>123599.01904299999</v>
      </c>
      <c r="K664">
        <v>608936.3125</v>
      </c>
    </row>
    <row r="665" spans="1:11" ht="15" x14ac:dyDescent="0.25">
      <c r="A665" s="45" t="str">
        <f t="shared" si="10"/>
        <v>B2 wood energyUnited Kingdom2005</v>
      </c>
      <c r="B665">
        <v>7</v>
      </c>
      <c r="C665" t="s">
        <v>3</v>
      </c>
      <c r="D665" t="s">
        <v>163</v>
      </c>
      <c r="E665" t="s">
        <v>110</v>
      </c>
      <c r="F665" t="s">
        <v>113</v>
      </c>
      <c r="G665">
        <v>2005</v>
      </c>
      <c r="H665">
        <v>147555.921875</v>
      </c>
      <c r="I665">
        <v>115948.5625</v>
      </c>
      <c r="J665">
        <v>31607.355468999998</v>
      </c>
      <c r="K665">
        <v>195162.90625</v>
      </c>
    </row>
    <row r="666" spans="1:11" ht="15" x14ac:dyDescent="0.25">
      <c r="A666" s="45" t="str">
        <f t="shared" si="10"/>
        <v>B2 wood energyUnited Kingdom2010</v>
      </c>
      <c r="B666">
        <v>7</v>
      </c>
      <c r="C666" t="s">
        <v>3</v>
      </c>
      <c r="D666" t="s">
        <v>163</v>
      </c>
      <c r="E666" t="s">
        <v>110</v>
      </c>
      <c r="F666" t="s">
        <v>113</v>
      </c>
      <c r="G666">
        <v>2010</v>
      </c>
      <c r="H666">
        <v>155831.09375</v>
      </c>
      <c r="I666">
        <v>122537.514648</v>
      </c>
      <c r="J666">
        <v>33293.552490000002</v>
      </c>
      <c r="K666">
        <v>195890.296875</v>
      </c>
    </row>
    <row r="667" spans="1:11" ht="15" x14ac:dyDescent="0.25">
      <c r="A667" s="45" t="str">
        <f t="shared" si="10"/>
        <v>B2 wood energyUnited Kingdom2015</v>
      </c>
      <c r="B667">
        <v>7</v>
      </c>
      <c r="C667" t="s">
        <v>3</v>
      </c>
      <c r="D667" t="s">
        <v>163</v>
      </c>
      <c r="E667" t="s">
        <v>110</v>
      </c>
      <c r="F667" t="s">
        <v>113</v>
      </c>
      <c r="G667">
        <v>2015</v>
      </c>
      <c r="H667">
        <v>165732.375</v>
      </c>
      <c r="I667">
        <v>130388.374024</v>
      </c>
      <c r="J667">
        <v>35344.010254000001</v>
      </c>
      <c r="K667">
        <v>196793.96875</v>
      </c>
    </row>
    <row r="668" spans="1:11" ht="15" x14ac:dyDescent="0.25">
      <c r="A668" s="45" t="str">
        <f t="shared" si="10"/>
        <v>B2 wood energyUnited Kingdom2020</v>
      </c>
      <c r="B668">
        <v>7</v>
      </c>
      <c r="C668" t="s">
        <v>3</v>
      </c>
      <c r="D668" t="s">
        <v>163</v>
      </c>
      <c r="E668" t="s">
        <v>110</v>
      </c>
      <c r="F668" t="s">
        <v>113</v>
      </c>
      <c r="G668">
        <v>2020</v>
      </c>
      <c r="H668">
        <v>173545.640625</v>
      </c>
      <c r="I668">
        <v>136587.65625100001</v>
      </c>
      <c r="J668">
        <v>36957.937011000002</v>
      </c>
      <c r="K668">
        <v>196758.890625</v>
      </c>
    </row>
    <row r="669" spans="1:11" ht="15" x14ac:dyDescent="0.25">
      <c r="A669" s="45" t="str">
        <f t="shared" si="10"/>
        <v>B2 wood energyUnited Kingdom2025</v>
      </c>
      <c r="B669">
        <v>7</v>
      </c>
      <c r="C669" t="s">
        <v>3</v>
      </c>
      <c r="D669" t="s">
        <v>163</v>
      </c>
      <c r="E669" t="s">
        <v>110</v>
      </c>
      <c r="F669" t="s">
        <v>113</v>
      </c>
      <c r="G669">
        <v>2025</v>
      </c>
      <c r="H669">
        <v>181322.171875</v>
      </c>
      <c r="I669">
        <v>142848.30957099999</v>
      </c>
      <c r="J669">
        <v>38473.848388999999</v>
      </c>
      <c r="K669">
        <v>197712.40625</v>
      </c>
    </row>
    <row r="670" spans="1:11" ht="15" x14ac:dyDescent="0.25">
      <c r="A670" s="45" t="str">
        <f t="shared" si="10"/>
        <v>B2 wood energyUnited Kingdom2030</v>
      </c>
      <c r="B670">
        <v>7</v>
      </c>
      <c r="C670" t="s">
        <v>3</v>
      </c>
      <c r="D670" t="s">
        <v>163</v>
      </c>
      <c r="E670" t="s">
        <v>110</v>
      </c>
      <c r="F670" t="s">
        <v>113</v>
      </c>
      <c r="G670">
        <v>2030</v>
      </c>
      <c r="H670">
        <v>188756.84375</v>
      </c>
      <c r="I670">
        <v>148759.958985</v>
      </c>
      <c r="J670">
        <v>39996.895751999997</v>
      </c>
      <c r="K670">
        <v>198731.09375</v>
      </c>
    </row>
    <row r="671" spans="1:11" ht="15" x14ac:dyDescent="0.25">
      <c r="A671" s="45" t="str">
        <f t="shared" si="10"/>
        <v>B2 biodiversityAlbania2005</v>
      </c>
      <c r="B671">
        <v>8</v>
      </c>
      <c r="C671" t="s">
        <v>2</v>
      </c>
      <c r="D671" t="s">
        <v>126</v>
      </c>
      <c r="E671" t="s">
        <v>71</v>
      </c>
      <c r="F671" t="s">
        <v>111</v>
      </c>
      <c r="G671">
        <v>2005</v>
      </c>
      <c r="H671">
        <v>25078.074218999998</v>
      </c>
      <c r="I671">
        <v>19625.077759</v>
      </c>
      <c r="J671">
        <v>5452.9961249999997</v>
      </c>
      <c r="K671">
        <v>27975.125</v>
      </c>
    </row>
    <row r="672" spans="1:11" ht="15" x14ac:dyDescent="0.25">
      <c r="A672" s="45" t="str">
        <f t="shared" si="10"/>
        <v>B2 biodiversityAlbania2010</v>
      </c>
      <c r="B672">
        <v>8</v>
      </c>
      <c r="C672" t="s">
        <v>2</v>
      </c>
      <c r="D672" t="s">
        <v>126</v>
      </c>
      <c r="E672" t="s">
        <v>71</v>
      </c>
      <c r="F672" t="s">
        <v>111</v>
      </c>
      <c r="G672">
        <v>2010</v>
      </c>
      <c r="H672">
        <v>26249.828125</v>
      </c>
      <c r="I672">
        <v>20567.646789999999</v>
      </c>
      <c r="J672">
        <v>5682.1827089999997</v>
      </c>
      <c r="K672">
        <v>28295.244140999999</v>
      </c>
    </row>
    <row r="673" spans="1:11" ht="15" x14ac:dyDescent="0.25">
      <c r="A673" s="45" t="str">
        <f t="shared" si="10"/>
        <v>B2 biodiversityAlbania2015</v>
      </c>
      <c r="B673">
        <v>8</v>
      </c>
      <c r="C673" t="s">
        <v>2</v>
      </c>
      <c r="D673" t="s">
        <v>126</v>
      </c>
      <c r="E673" t="s">
        <v>71</v>
      </c>
      <c r="F673" t="s">
        <v>111</v>
      </c>
      <c r="G673">
        <v>2015</v>
      </c>
      <c r="H673">
        <v>26951.818359000001</v>
      </c>
      <c r="I673">
        <v>21159.921020000002</v>
      </c>
      <c r="J673">
        <v>5791.8950500000001</v>
      </c>
      <c r="K673">
        <v>28440.646484000001</v>
      </c>
    </row>
    <row r="674" spans="1:11" ht="15" x14ac:dyDescent="0.25">
      <c r="A674" s="45" t="str">
        <f t="shared" si="10"/>
        <v>B2 biodiversityAlbania2020</v>
      </c>
      <c r="B674">
        <v>8</v>
      </c>
      <c r="C674" t="s">
        <v>2</v>
      </c>
      <c r="D674" t="s">
        <v>126</v>
      </c>
      <c r="E674" t="s">
        <v>71</v>
      </c>
      <c r="F674" t="s">
        <v>111</v>
      </c>
      <c r="G674">
        <v>2020</v>
      </c>
      <c r="H674">
        <v>27432.511718999998</v>
      </c>
      <c r="I674">
        <v>21595.626831000001</v>
      </c>
      <c r="J674">
        <v>5836.8882450000001</v>
      </c>
      <c r="K674">
        <v>28434.794922000001</v>
      </c>
    </row>
    <row r="675" spans="1:11" ht="15" x14ac:dyDescent="0.25">
      <c r="A675" s="45" t="str">
        <f t="shared" si="10"/>
        <v>B2 biodiversityAlbania2025</v>
      </c>
      <c r="B675">
        <v>8</v>
      </c>
      <c r="C675" t="s">
        <v>2</v>
      </c>
      <c r="D675" t="s">
        <v>126</v>
      </c>
      <c r="E675" t="s">
        <v>71</v>
      </c>
      <c r="F675" t="s">
        <v>111</v>
      </c>
      <c r="G675">
        <v>2025</v>
      </c>
      <c r="H675">
        <v>27721.498047000001</v>
      </c>
      <c r="I675">
        <v>21913.889221000001</v>
      </c>
      <c r="J675">
        <v>5807.6083070000004</v>
      </c>
      <c r="K675">
        <v>28337.96875</v>
      </c>
    </row>
    <row r="676" spans="1:11" ht="15" x14ac:dyDescent="0.25">
      <c r="A676" s="45" t="str">
        <f t="shared" si="10"/>
        <v>B2 biodiversityAlbania2030</v>
      </c>
      <c r="B676">
        <v>8</v>
      </c>
      <c r="C676" t="s">
        <v>2</v>
      </c>
      <c r="D676" t="s">
        <v>126</v>
      </c>
      <c r="E676" t="s">
        <v>71</v>
      </c>
      <c r="F676" t="s">
        <v>111</v>
      </c>
      <c r="G676">
        <v>2030</v>
      </c>
      <c r="H676">
        <v>27833.003906000002</v>
      </c>
      <c r="I676">
        <v>22115.666625999998</v>
      </c>
      <c r="J676">
        <v>5717.3386840000003</v>
      </c>
      <c r="K676">
        <v>28149.958984000001</v>
      </c>
    </row>
    <row r="677" spans="1:11" ht="15" x14ac:dyDescent="0.25">
      <c r="A677" s="45" t="str">
        <f t="shared" si="10"/>
        <v>B2 biodiversityAustria2005</v>
      </c>
      <c r="B677">
        <v>8</v>
      </c>
      <c r="C677" t="s">
        <v>2</v>
      </c>
      <c r="D677" t="s">
        <v>127</v>
      </c>
      <c r="E677" t="s">
        <v>72</v>
      </c>
      <c r="F677" t="s">
        <v>112</v>
      </c>
      <c r="G677">
        <v>2005</v>
      </c>
      <c r="H677">
        <v>391075.875</v>
      </c>
      <c r="I677">
        <v>302145.93164099997</v>
      </c>
      <c r="J677">
        <v>88929.989746000007</v>
      </c>
      <c r="K677">
        <v>432413.96875</v>
      </c>
    </row>
    <row r="678" spans="1:11" ht="15" x14ac:dyDescent="0.25">
      <c r="A678" s="45" t="str">
        <f t="shared" si="10"/>
        <v>B2 biodiversityAustria2010</v>
      </c>
      <c r="B678">
        <v>8</v>
      </c>
      <c r="C678" t="s">
        <v>2</v>
      </c>
      <c r="D678" t="s">
        <v>127</v>
      </c>
      <c r="E678" t="s">
        <v>72</v>
      </c>
      <c r="F678" t="s">
        <v>112</v>
      </c>
      <c r="G678">
        <v>2010</v>
      </c>
      <c r="H678">
        <v>393324.875</v>
      </c>
      <c r="I678">
        <v>303404.40429699997</v>
      </c>
      <c r="J678">
        <v>89920.439454000007</v>
      </c>
      <c r="K678">
        <v>439195.21875</v>
      </c>
    </row>
    <row r="679" spans="1:11" ht="15" x14ac:dyDescent="0.25">
      <c r="A679" s="45" t="str">
        <f t="shared" si="10"/>
        <v>B2 biodiversityAustria2015</v>
      </c>
      <c r="B679">
        <v>8</v>
      </c>
      <c r="C679" t="s">
        <v>2</v>
      </c>
      <c r="D679" t="s">
        <v>127</v>
      </c>
      <c r="E679" t="s">
        <v>72</v>
      </c>
      <c r="F679" t="s">
        <v>112</v>
      </c>
      <c r="G679">
        <v>2015</v>
      </c>
      <c r="H679">
        <v>394980.125</v>
      </c>
      <c r="I679">
        <v>304511.34179699997</v>
      </c>
      <c r="J679">
        <v>90468.784180000002</v>
      </c>
      <c r="K679">
        <v>444583.28125</v>
      </c>
    </row>
    <row r="680" spans="1:11" ht="15" x14ac:dyDescent="0.25">
      <c r="A680" s="45" t="str">
        <f t="shared" si="10"/>
        <v>B2 biodiversityAustria2020</v>
      </c>
      <c r="B680">
        <v>8</v>
      </c>
      <c r="C680" t="s">
        <v>2</v>
      </c>
      <c r="D680" t="s">
        <v>127</v>
      </c>
      <c r="E680" t="s">
        <v>72</v>
      </c>
      <c r="F680" t="s">
        <v>112</v>
      </c>
      <c r="G680">
        <v>2020</v>
      </c>
      <c r="H680">
        <v>404472</v>
      </c>
      <c r="I680">
        <v>311310.835938</v>
      </c>
      <c r="J680">
        <v>93161.216797000001</v>
      </c>
      <c r="K680">
        <v>447924.875</v>
      </c>
    </row>
    <row r="681" spans="1:11" ht="15" x14ac:dyDescent="0.25">
      <c r="A681" s="45" t="str">
        <f t="shared" si="10"/>
        <v>B2 biodiversityAustria2025</v>
      </c>
      <c r="B681">
        <v>8</v>
      </c>
      <c r="C681" t="s">
        <v>2</v>
      </c>
      <c r="D681" t="s">
        <v>127</v>
      </c>
      <c r="E681" t="s">
        <v>72</v>
      </c>
      <c r="F681" t="s">
        <v>112</v>
      </c>
      <c r="G681">
        <v>2025</v>
      </c>
      <c r="H681">
        <v>418498.59375</v>
      </c>
      <c r="I681">
        <v>321976.847656</v>
      </c>
      <c r="J681">
        <v>96521.769042999993</v>
      </c>
      <c r="K681">
        <v>452103.59375</v>
      </c>
    </row>
    <row r="682" spans="1:11" ht="15" x14ac:dyDescent="0.25">
      <c r="A682" s="45" t="str">
        <f t="shared" si="10"/>
        <v>B2 biodiversityAustria2030</v>
      </c>
      <c r="B682">
        <v>8</v>
      </c>
      <c r="C682" t="s">
        <v>2</v>
      </c>
      <c r="D682" t="s">
        <v>127</v>
      </c>
      <c r="E682" t="s">
        <v>72</v>
      </c>
      <c r="F682" t="s">
        <v>112</v>
      </c>
      <c r="G682">
        <v>2030</v>
      </c>
      <c r="H682">
        <v>429643.28125</v>
      </c>
      <c r="I682">
        <v>330073.72851500002</v>
      </c>
      <c r="J682">
        <v>99569.560547000001</v>
      </c>
      <c r="K682">
        <v>456351.5625</v>
      </c>
    </row>
    <row r="683" spans="1:11" ht="15" x14ac:dyDescent="0.25">
      <c r="A683" s="45" t="str">
        <f t="shared" si="10"/>
        <v>B2 biodiversityBosnia and Herzegovina2010</v>
      </c>
      <c r="B683">
        <v>8</v>
      </c>
      <c r="C683" t="s">
        <v>2</v>
      </c>
      <c r="D683" t="s">
        <v>128</v>
      </c>
      <c r="E683" t="s">
        <v>75</v>
      </c>
      <c r="F683" t="s">
        <v>111</v>
      </c>
      <c r="G683">
        <v>2010</v>
      </c>
      <c r="H683">
        <v>92309.796875</v>
      </c>
      <c r="I683">
        <v>64198.648680999999</v>
      </c>
      <c r="J683">
        <v>28111.148926000002</v>
      </c>
      <c r="K683">
        <v>99679.554688000004</v>
      </c>
    </row>
    <row r="684" spans="1:11" ht="15" x14ac:dyDescent="0.25">
      <c r="A684" s="45" t="str">
        <f t="shared" si="10"/>
        <v>B2 biodiversityBosnia and Herzegovina2015</v>
      </c>
      <c r="B684">
        <v>8</v>
      </c>
      <c r="C684" t="s">
        <v>2</v>
      </c>
      <c r="D684" t="s">
        <v>128</v>
      </c>
      <c r="E684" t="s">
        <v>75</v>
      </c>
      <c r="F684" t="s">
        <v>111</v>
      </c>
      <c r="G684">
        <v>2015</v>
      </c>
      <c r="H684">
        <v>91975.679688000004</v>
      </c>
      <c r="I684">
        <v>63966.280030000002</v>
      </c>
      <c r="J684">
        <v>28009.401306</v>
      </c>
      <c r="K684">
        <v>99679.554688000004</v>
      </c>
    </row>
    <row r="685" spans="1:11" ht="15" x14ac:dyDescent="0.25">
      <c r="A685" s="45" t="str">
        <f t="shared" si="10"/>
        <v>B2 biodiversityBosnia and Herzegovina2020</v>
      </c>
      <c r="B685">
        <v>8</v>
      </c>
      <c r="C685" t="s">
        <v>2</v>
      </c>
      <c r="D685" t="s">
        <v>128</v>
      </c>
      <c r="E685" t="s">
        <v>75</v>
      </c>
      <c r="F685" t="s">
        <v>111</v>
      </c>
      <c r="G685">
        <v>2020</v>
      </c>
      <c r="H685">
        <v>92059.195313000004</v>
      </c>
      <c r="I685">
        <v>64024.362305000002</v>
      </c>
      <c r="J685">
        <v>28034.835144000001</v>
      </c>
      <c r="K685">
        <v>99658.664063000004</v>
      </c>
    </row>
    <row r="686" spans="1:11" ht="15" x14ac:dyDescent="0.25">
      <c r="A686" s="45" t="str">
        <f t="shared" si="10"/>
        <v>B2 biodiversityBosnia and Herzegovina2025</v>
      </c>
      <c r="B686">
        <v>8</v>
      </c>
      <c r="C686" t="s">
        <v>2</v>
      </c>
      <c r="D686" t="s">
        <v>128</v>
      </c>
      <c r="E686" t="s">
        <v>75</v>
      </c>
      <c r="F686" t="s">
        <v>111</v>
      </c>
      <c r="G686">
        <v>2025</v>
      </c>
      <c r="H686">
        <v>91975.664063000004</v>
      </c>
      <c r="I686">
        <v>63966.270020999997</v>
      </c>
      <c r="J686">
        <v>28009.397278</v>
      </c>
      <c r="K686">
        <v>99673.125</v>
      </c>
    </row>
    <row r="687" spans="1:11" ht="15" x14ac:dyDescent="0.25">
      <c r="A687" s="45" t="str">
        <f t="shared" si="10"/>
        <v>B2 biodiversityBosnia and Herzegovina2030</v>
      </c>
      <c r="B687">
        <v>8</v>
      </c>
      <c r="C687" t="s">
        <v>2</v>
      </c>
      <c r="D687" t="s">
        <v>128</v>
      </c>
      <c r="E687" t="s">
        <v>75</v>
      </c>
      <c r="F687" t="s">
        <v>111</v>
      </c>
      <c r="G687">
        <v>2030</v>
      </c>
      <c r="H687">
        <v>92059.195313000004</v>
      </c>
      <c r="I687">
        <v>64024.362305000002</v>
      </c>
      <c r="J687">
        <v>28034.835144000001</v>
      </c>
      <c r="K687">
        <v>99654.78125</v>
      </c>
    </row>
    <row r="688" spans="1:11" ht="15" x14ac:dyDescent="0.25">
      <c r="A688" s="45" t="str">
        <f t="shared" si="10"/>
        <v>B2 biodiversityBelgium2005</v>
      </c>
      <c r="B688">
        <v>8</v>
      </c>
      <c r="C688" t="s">
        <v>2</v>
      </c>
      <c r="D688" t="s">
        <v>129</v>
      </c>
      <c r="E688" t="s">
        <v>74</v>
      </c>
      <c r="F688" t="s">
        <v>112</v>
      </c>
      <c r="G688">
        <v>2005</v>
      </c>
      <c r="H688">
        <v>63397.667969000002</v>
      </c>
      <c r="I688">
        <v>51313.774658000002</v>
      </c>
      <c r="J688">
        <v>12083.896484000001</v>
      </c>
      <c r="K688">
        <v>73561.898438000004</v>
      </c>
    </row>
    <row r="689" spans="1:11" ht="15" x14ac:dyDescent="0.25">
      <c r="A689" s="45" t="str">
        <f t="shared" si="10"/>
        <v>B2 biodiversityBelgium2010</v>
      </c>
      <c r="B689">
        <v>8</v>
      </c>
      <c r="C689" t="s">
        <v>2</v>
      </c>
      <c r="D689" t="s">
        <v>129</v>
      </c>
      <c r="E689" t="s">
        <v>74</v>
      </c>
      <c r="F689" t="s">
        <v>112</v>
      </c>
      <c r="G689">
        <v>2010</v>
      </c>
      <c r="H689">
        <v>67396.484375</v>
      </c>
      <c r="I689">
        <v>54410.611573000002</v>
      </c>
      <c r="J689">
        <v>12985.879883</v>
      </c>
      <c r="K689">
        <v>73186.414063000004</v>
      </c>
    </row>
    <row r="690" spans="1:11" ht="15" x14ac:dyDescent="0.25">
      <c r="A690" s="45" t="str">
        <f t="shared" si="10"/>
        <v>B2 biodiversityBelgium2015</v>
      </c>
      <c r="B690">
        <v>8</v>
      </c>
      <c r="C690" t="s">
        <v>2</v>
      </c>
      <c r="D690" t="s">
        <v>129</v>
      </c>
      <c r="E690" t="s">
        <v>74</v>
      </c>
      <c r="F690" t="s">
        <v>112</v>
      </c>
      <c r="G690">
        <v>2015</v>
      </c>
      <c r="H690">
        <v>70307.6875</v>
      </c>
      <c r="I690">
        <v>56673.007812999997</v>
      </c>
      <c r="J690">
        <v>13634.679077000001</v>
      </c>
      <c r="K690">
        <v>73285.992188000004</v>
      </c>
    </row>
    <row r="691" spans="1:11" ht="15" x14ac:dyDescent="0.25">
      <c r="A691" s="45" t="str">
        <f t="shared" si="10"/>
        <v>B2 biodiversityBelgium2020</v>
      </c>
      <c r="B691">
        <v>8</v>
      </c>
      <c r="C691" t="s">
        <v>2</v>
      </c>
      <c r="D691" t="s">
        <v>129</v>
      </c>
      <c r="E691" t="s">
        <v>74</v>
      </c>
      <c r="F691" t="s">
        <v>112</v>
      </c>
      <c r="G691">
        <v>2020</v>
      </c>
      <c r="H691">
        <v>73650.757813000004</v>
      </c>
      <c r="I691">
        <v>59275.231690000001</v>
      </c>
      <c r="J691">
        <v>14375.526489</v>
      </c>
      <c r="K691">
        <v>73580.515625</v>
      </c>
    </row>
    <row r="692" spans="1:11" ht="15" x14ac:dyDescent="0.25">
      <c r="A692" s="45" t="str">
        <f t="shared" si="10"/>
        <v>B2 biodiversityBelgium2025</v>
      </c>
      <c r="B692">
        <v>8</v>
      </c>
      <c r="C692" t="s">
        <v>2</v>
      </c>
      <c r="D692" t="s">
        <v>129</v>
      </c>
      <c r="E692" t="s">
        <v>74</v>
      </c>
      <c r="F692" t="s">
        <v>112</v>
      </c>
      <c r="G692">
        <v>2025</v>
      </c>
      <c r="H692">
        <v>76555.414063000004</v>
      </c>
      <c r="I692">
        <v>61521.414306999999</v>
      </c>
      <c r="J692">
        <v>15034.007079999999</v>
      </c>
      <c r="K692">
        <v>73903.304688000004</v>
      </c>
    </row>
    <row r="693" spans="1:11" ht="15" x14ac:dyDescent="0.25">
      <c r="A693" s="45" t="str">
        <f t="shared" si="10"/>
        <v>B2 biodiversityBelgium2030</v>
      </c>
      <c r="B693">
        <v>8</v>
      </c>
      <c r="C693" t="s">
        <v>2</v>
      </c>
      <c r="D693" t="s">
        <v>129</v>
      </c>
      <c r="E693" t="s">
        <v>74</v>
      </c>
      <c r="F693" t="s">
        <v>112</v>
      </c>
      <c r="G693">
        <v>2030</v>
      </c>
      <c r="H693">
        <v>78174.539063000004</v>
      </c>
      <c r="I693">
        <v>62691.375733000001</v>
      </c>
      <c r="J693">
        <v>15483.154175</v>
      </c>
      <c r="K693">
        <v>74449.304688000004</v>
      </c>
    </row>
    <row r="694" spans="1:11" ht="15" x14ac:dyDescent="0.25">
      <c r="A694" s="45" t="str">
        <f t="shared" si="10"/>
        <v>B2 biodiversityBulgaria2005</v>
      </c>
      <c r="B694">
        <v>8</v>
      </c>
      <c r="C694" t="s">
        <v>2</v>
      </c>
      <c r="D694" t="s">
        <v>130</v>
      </c>
      <c r="E694" t="s">
        <v>76</v>
      </c>
      <c r="F694" t="s">
        <v>111</v>
      </c>
      <c r="G694">
        <v>2005</v>
      </c>
      <c r="H694">
        <v>156327.84375</v>
      </c>
      <c r="I694">
        <v>123469.462892</v>
      </c>
      <c r="J694">
        <v>32858.357176999998</v>
      </c>
      <c r="K694">
        <v>308572.875</v>
      </c>
    </row>
    <row r="695" spans="1:11" ht="15" x14ac:dyDescent="0.25">
      <c r="A695" s="45" t="str">
        <f t="shared" si="10"/>
        <v>B2 biodiversityBulgaria2010</v>
      </c>
      <c r="B695">
        <v>8</v>
      </c>
      <c r="C695" t="s">
        <v>2</v>
      </c>
      <c r="D695" t="s">
        <v>130</v>
      </c>
      <c r="E695" t="s">
        <v>76</v>
      </c>
      <c r="F695" t="s">
        <v>111</v>
      </c>
      <c r="G695">
        <v>2010</v>
      </c>
      <c r="H695">
        <v>165395.546875</v>
      </c>
      <c r="I695">
        <v>130430.270508</v>
      </c>
      <c r="J695">
        <v>34965.289551000002</v>
      </c>
      <c r="K695">
        <v>307479.78125</v>
      </c>
    </row>
    <row r="696" spans="1:11" ht="15" x14ac:dyDescent="0.25">
      <c r="A696" s="45" t="str">
        <f t="shared" si="10"/>
        <v>B2 biodiversityBulgaria2015</v>
      </c>
      <c r="B696">
        <v>8</v>
      </c>
      <c r="C696" t="s">
        <v>2</v>
      </c>
      <c r="D696" t="s">
        <v>130</v>
      </c>
      <c r="E696" t="s">
        <v>76</v>
      </c>
      <c r="F696" t="s">
        <v>111</v>
      </c>
      <c r="G696">
        <v>2015</v>
      </c>
      <c r="H696">
        <v>178858.15625</v>
      </c>
      <c r="I696">
        <v>141069.25878900001</v>
      </c>
      <c r="J696">
        <v>37788.919922000001</v>
      </c>
      <c r="K696">
        <v>309969.90625</v>
      </c>
    </row>
    <row r="697" spans="1:11" ht="15" x14ac:dyDescent="0.25">
      <c r="A697" s="45" t="str">
        <f t="shared" si="10"/>
        <v>B2 biodiversityBulgaria2020</v>
      </c>
      <c r="B697">
        <v>8</v>
      </c>
      <c r="C697" t="s">
        <v>2</v>
      </c>
      <c r="D697" t="s">
        <v>130</v>
      </c>
      <c r="E697" t="s">
        <v>76</v>
      </c>
      <c r="F697" t="s">
        <v>111</v>
      </c>
      <c r="G697">
        <v>2020</v>
      </c>
      <c r="H697">
        <v>195481.328125</v>
      </c>
      <c r="I697">
        <v>154181.77832000001</v>
      </c>
      <c r="J697">
        <v>41299.550780999998</v>
      </c>
      <c r="K697">
        <v>313535.875</v>
      </c>
    </row>
    <row r="698" spans="1:11" ht="15" x14ac:dyDescent="0.25">
      <c r="A698" s="45" t="str">
        <f t="shared" si="10"/>
        <v>B2 biodiversityBulgaria2025</v>
      </c>
      <c r="B698">
        <v>8</v>
      </c>
      <c r="C698" t="s">
        <v>2</v>
      </c>
      <c r="D698" t="s">
        <v>130</v>
      </c>
      <c r="E698" t="s">
        <v>76</v>
      </c>
      <c r="F698" t="s">
        <v>111</v>
      </c>
      <c r="G698">
        <v>2025</v>
      </c>
      <c r="H698">
        <v>212407.125</v>
      </c>
      <c r="I698">
        <v>167401.79394599999</v>
      </c>
      <c r="J698">
        <v>45005.335937999997</v>
      </c>
      <c r="K698">
        <v>317785.4375</v>
      </c>
    </row>
    <row r="699" spans="1:11" ht="15" x14ac:dyDescent="0.25">
      <c r="A699" s="45" t="str">
        <f t="shared" si="10"/>
        <v>B2 biodiversityBulgaria2030</v>
      </c>
      <c r="B699">
        <v>8</v>
      </c>
      <c r="C699" t="s">
        <v>2</v>
      </c>
      <c r="D699" t="s">
        <v>130</v>
      </c>
      <c r="E699" t="s">
        <v>76</v>
      </c>
      <c r="F699" t="s">
        <v>111</v>
      </c>
      <c r="G699">
        <v>2030</v>
      </c>
      <c r="H699">
        <v>227960.828125</v>
      </c>
      <c r="I699">
        <v>179497.10839800001</v>
      </c>
      <c r="J699">
        <v>48463.741698999998</v>
      </c>
      <c r="K699">
        <v>321802.96875</v>
      </c>
    </row>
    <row r="700" spans="1:11" ht="15" x14ac:dyDescent="0.25">
      <c r="A700" s="45" t="str">
        <f t="shared" si="10"/>
        <v>B2 biodiversityBelarus2005</v>
      </c>
      <c r="B700">
        <v>8</v>
      </c>
      <c r="C700" t="s">
        <v>2</v>
      </c>
      <c r="D700" t="s">
        <v>131</v>
      </c>
      <c r="E700" t="s">
        <v>73</v>
      </c>
      <c r="F700" t="s">
        <v>113</v>
      </c>
      <c r="G700">
        <v>2005</v>
      </c>
      <c r="H700">
        <v>455190.625</v>
      </c>
      <c r="I700">
        <v>358295.402344</v>
      </c>
      <c r="J700">
        <v>96895.321289</v>
      </c>
      <c r="K700">
        <v>617640.5625</v>
      </c>
    </row>
    <row r="701" spans="1:11" ht="15" x14ac:dyDescent="0.25">
      <c r="A701" s="45" t="str">
        <f t="shared" si="10"/>
        <v>B2 biodiversityBelarus2010</v>
      </c>
      <c r="B701">
        <v>8</v>
      </c>
      <c r="C701" t="s">
        <v>2</v>
      </c>
      <c r="D701" t="s">
        <v>131</v>
      </c>
      <c r="E701" t="s">
        <v>73</v>
      </c>
      <c r="F701" t="s">
        <v>113</v>
      </c>
      <c r="G701">
        <v>2010</v>
      </c>
      <c r="H701">
        <v>486770.6875</v>
      </c>
      <c r="I701">
        <v>382029.89257899998</v>
      </c>
      <c r="J701">
        <v>104740.791992</v>
      </c>
      <c r="K701">
        <v>619664.375</v>
      </c>
    </row>
    <row r="702" spans="1:11" ht="15" x14ac:dyDescent="0.25">
      <c r="A702" s="45" t="str">
        <f t="shared" si="10"/>
        <v>B2 biodiversityBelarus2015</v>
      </c>
      <c r="B702">
        <v>8</v>
      </c>
      <c r="C702" t="s">
        <v>2</v>
      </c>
      <c r="D702" t="s">
        <v>131</v>
      </c>
      <c r="E702" t="s">
        <v>73</v>
      </c>
      <c r="F702" t="s">
        <v>113</v>
      </c>
      <c r="G702">
        <v>2015</v>
      </c>
      <c r="H702">
        <v>521704.6875</v>
      </c>
      <c r="I702">
        <v>408818.45898499998</v>
      </c>
      <c r="J702">
        <v>112886.13379000001</v>
      </c>
      <c r="K702">
        <v>625916.5</v>
      </c>
    </row>
    <row r="703" spans="1:11" ht="15" x14ac:dyDescent="0.25">
      <c r="A703" s="45" t="str">
        <f t="shared" si="10"/>
        <v>B2 biodiversityBelarus2020</v>
      </c>
      <c r="B703">
        <v>8</v>
      </c>
      <c r="C703" t="s">
        <v>2</v>
      </c>
      <c r="D703" t="s">
        <v>131</v>
      </c>
      <c r="E703" t="s">
        <v>73</v>
      </c>
      <c r="F703" t="s">
        <v>113</v>
      </c>
      <c r="G703">
        <v>2020</v>
      </c>
      <c r="H703">
        <v>553566.75</v>
      </c>
      <c r="I703">
        <v>432904.011719</v>
      </c>
      <c r="J703">
        <v>120662.783203</v>
      </c>
      <c r="K703">
        <v>631814.4375</v>
      </c>
    </row>
    <row r="704" spans="1:11" ht="15" x14ac:dyDescent="0.25">
      <c r="A704" s="45" t="str">
        <f t="shared" si="10"/>
        <v>B2 biodiversityBelarus2025</v>
      </c>
      <c r="B704">
        <v>8</v>
      </c>
      <c r="C704" t="s">
        <v>2</v>
      </c>
      <c r="D704" t="s">
        <v>131</v>
      </c>
      <c r="E704" t="s">
        <v>73</v>
      </c>
      <c r="F704" t="s">
        <v>113</v>
      </c>
      <c r="G704">
        <v>2025</v>
      </c>
      <c r="H704">
        <v>583583.5625</v>
      </c>
      <c r="I704">
        <v>456041.585938</v>
      </c>
      <c r="J704">
        <v>127542.138672</v>
      </c>
      <c r="K704">
        <v>640335.5</v>
      </c>
    </row>
    <row r="705" spans="1:11" ht="15" x14ac:dyDescent="0.25">
      <c r="A705" s="45" t="str">
        <f t="shared" si="10"/>
        <v>B2 biodiversityBelarus2030</v>
      </c>
      <c r="B705">
        <v>8</v>
      </c>
      <c r="C705" t="s">
        <v>2</v>
      </c>
      <c r="D705" t="s">
        <v>131</v>
      </c>
      <c r="E705" t="s">
        <v>73</v>
      </c>
      <c r="F705" t="s">
        <v>113</v>
      </c>
      <c r="G705">
        <v>2030</v>
      </c>
      <c r="H705">
        <v>599456.375</v>
      </c>
      <c r="I705">
        <v>467999.054688</v>
      </c>
      <c r="J705">
        <v>131457.41699200001</v>
      </c>
      <c r="K705">
        <v>650288.0625</v>
      </c>
    </row>
    <row r="706" spans="1:11" ht="15" x14ac:dyDescent="0.25">
      <c r="A706" s="45" t="str">
        <f t="shared" ref="A706:A769" si="11">CONCATENATE(C706,E706,G706)</f>
        <v>B2 biodiversitySwitzerland2005</v>
      </c>
      <c r="B706">
        <v>8</v>
      </c>
      <c r="C706" t="s">
        <v>2</v>
      </c>
      <c r="D706" t="s">
        <v>132</v>
      </c>
      <c r="E706" t="s">
        <v>106</v>
      </c>
      <c r="F706" t="s">
        <v>112</v>
      </c>
      <c r="G706">
        <v>2005</v>
      </c>
      <c r="H706">
        <v>151984.59375</v>
      </c>
      <c r="I706">
        <v>122791.66455099999</v>
      </c>
      <c r="J706">
        <v>29192.927490999999</v>
      </c>
      <c r="K706">
        <v>141222.59375</v>
      </c>
    </row>
    <row r="707" spans="1:11" ht="15" x14ac:dyDescent="0.25">
      <c r="A707" s="45" t="str">
        <f t="shared" si="11"/>
        <v>B2 biodiversitySwitzerland2010</v>
      </c>
      <c r="B707">
        <v>8</v>
      </c>
      <c r="C707" t="s">
        <v>2</v>
      </c>
      <c r="D707" t="s">
        <v>132</v>
      </c>
      <c r="E707" t="s">
        <v>106</v>
      </c>
      <c r="F707" t="s">
        <v>112</v>
      </c>
      <c r="G707">
        <v>2010</v>
      </c>
      <c r="H707">
        <v>160968.515625</v>
      </c>
      <c r="I707">
        <v>130235.848145</v>
      </c>
      <c r="J707">
        <v>30732.661864999998</v>
      </c>
      <c r="K707">
        <v>142612.96875</v>
      </c>
    </row>
    <row r="708" spans="1:11" ht="15" x14ac:dyDescent="0.25">
      <c r="A708" s="45" t="str">
        <f t="shared" si="11"/>
        <v>B2 biodiversitySwitzerland2015</v>
      </c>
      <c r="B708">
        <v>8</v>
      </c>
      <c r="C708" t="s">
        <v>2</v>
      </c>
      <c r="D708" t="s">
        <v>132</v>
      </c>
      <c r="E708" t="s">
        <v>106</v>
      </c>
      <c r="F708" t="s">
        <v>112</v>
      </c>
      <c r="G708">
        <v>2015</v>
      </c>
      <c r="H708">
        <v>170075.765625</v>
      </c>
      <c r="I708">
        <v>137777.37402399999</v>
      </c>
      <c r="J708">
        <v>32298.384521</v>
      </c>
      <c r="K708">
        <v>144747.984375</v>
      </c>
    </row>
    <row r="709" spans="1:11" ht="15" x14ac:dyDescent="0.25">
      <c r="A709" s="45" t="str">
        <f t="shared" si="11"/>
        <v>B2 biodiversitySwitzerland2020</v>
      </c>
      <c r="B709">
        <v>8</v>
      </c>
      <c r="C709" t="s">
        <v>2</v>
      </c>
      <c r="D709" t="s">
        <v>132</v>
      </c>
      <c r="E709" t="s">
        <v>106</v>
      </c>
      <c r="F709" t="s">
        <v>112</v>
      </c>
      <c r="G709">
        <v>2020</v>
      </c>
      <c r="H709">
        <v>179962.046875</v>
      </c>
      <c r="I709">
        <v>145894.367188</v>
      </c>
      <c r="J709">
        <v>34067.677490000002</v>
      </c>
      <c r="K709">
        <v>147073.125</v>
      </c>
    </row>
    <row r="710" spans="1:11" ht="15" x14ac:dyDescent="0.25">
      <c r="A710" s="45" t="str">
        <f t="shared" si="11"/>
        <v>B2 biodiversitySwitzerland2025</v>
      </c>
      <c r="B710">
        <v>8</v>
      </c>
      <c r="C710" t="s">
        <v>2</v>
      </c>
      <c r="D710" t="s">
        <v>132</v>
      </c>
      <c r="E710" t="s">
        <v>106</v>
      </c>
      <c r="F710" t="s">
        <v>112</v>
      </c>
      <c r="G710">
        <v>2025</v>
      </c>
      <c r="H710">
        <v>189487.53125</v>
      </c>
      <c r="I710">
        <v>153678.832031</v>
      </c>
      <c r="J710">
        <v>35808.684326000002</v>
      </c>
      <c r="K710">
        <v>149644.71875</v>
      </c>
    </row>
    <row r="711" spans="1:11" ht="15" x14ac:dyDescent="0.25">
      <c r="A711" s="45" t="str">
        <f t="shared" si="11"/>
        <v>B2 biodiversitySwitzerland2030</v>
      </c>
      <c r="B711">
        <v>8</v>
      </c>
      <c r="C711" t="s">
        <v>2</v>
      </c>
      <c r="D711" t="s">
        <v>132</v>
      </c>
      <c r="E711" t="s">
        <v>106</v>
      </c>
      <c r="F711" t="s">
        <v>112</v>
      </c>
      <c r="G711">
        <v>2030</v>
      </c>
      <c r="H711">
        <v>198328.375</v>
      </c>
      <c r="I711">
        <v>160759.89550799999</v>
      </c>
      <c r="J711">
        <v>37568.490723000003</v>
      </c>
      <c r="K711">
        <v>152366.65625</v>
      </c>
    </row>
    <row r="712" spans="1:11" ht="15" x14ac:dyDescent="0.25">
      <c r="A712" s="45" t="str">
        <f t="shared" si="11"/>
        <v>B2 biodiversityCyprus2010</v>
      </c>
      <c r="B712">
        <v>8</v>
      </c>
      <c r="C712" t="s">
        <v>2</v>
      </c>
      <c r="D712" t="s">
        <v>133</v>
      </c>
      <c r="E712" t="s">
        <v>78</v>
      </c>
      <c r="F712" t="s">
        <v>111</v>
      </c>
      <c r="G712">
        <v>2010</v>
      </c>
      <c r="H712">
        <v>1070.457764</v>
      </c>
      <c r="I712">
        <v>848.87305800000001</v>
      </c>
      <c r="J712">
        <v>221.584768</v>
      </c>
      <c r="K712">
        <v>2236.469482</v>
      </c>
    </row>
    <row r="713" spans="1:11" ht="15" x14ac:dyDescent="0.25">
      <c r="A713" s="45" t="str">
        <f t="shared" si="11"/>
        <v>B2 biodiversityCyprus2015</v>
      </c>
      <c r="B713">
        <v>8</v>
      </c>
      <c r="C713" t="s">
        <v>2</v>
      </c>
      <c r="D713" t="s">
        <v>133</v>
      </c>
      <c r="E713" t="s">
        <v>78</v>
      </c>
      <c r="F713" t="s">
        <v>111</v>
      </c>
      <c r="G713">
        <v>2015</v>
      </c>
      <c r="H713">
        <v>1099.541504</v>
      </c>
      <c r="I713">
        <v>871.93635600000005</v>
      </c>
      <c r="J713">
        <v>227.605086</v>
      </c>
      <c r="K713">
        <v>2236.469482</v>
      </c>
    </row>
    <row r="714" spans="1:11" ht="15" x14ac:dyDescent="0.25">
      <c r="A714" s="45" t="str">
        <f t="shared" si="11"/>
        <v>B2 biodiversityCyprus2020</v>
      </c>
      <c r="B714">
        <v>8</v>
      </c>
      <c r="C714" t="s">
        <v>2</v>
      </c>
      <c r="D714" t="s">
        <v>133</v>
      </c>
      <c r="E714" t="s">
        <v>78</v>
      </c>
      <c r="F714" t="s">
        <v>111</v>
      </c>
      <c r="G714">
        <v>2020</v>
      </c>
      <c r="H714">
        <v>1119.7951660000001</v>
      </c>
      <c r="I714">
        <v>887.99752000000001</v>
      </c>
      <c r="J714">
        <v>231.797606</v>
      </c>
      <c r="K714">
        <v>2240.071289</v>
      </c>
    </row>
    <row r="715" spans="1:11" ht="15" x14ac:dyDescent="0.25">
      <c r="A715" s="45" t="str">
        <f t="shared" si="11"/>
        <v>B2 biodiversityCyprus2025</v>
      </c>
      <c r="B715">
        <v>8</v>
      </c>
      <c r="C715" t="s">
        <v>2</v>
      </c>
      <c r="D715" t="s">
        <v>133</v>
      </c>
      <c r="E715" t="s">
        <v>78</v>
      </c>
      <c r="F715" t="s">
        <v>111</v>
      </c>
      <c r="G715">
        <v>2025</v>
      </c>
      <c r="H715">
        <v>1133.9399410000001</v>
      </c>
      <c r="I715">
        <v>899.21443599999998</v>
      </c>
      <c r="J715">
        <v>234.725582</v>
      </c>
      <c r="K715">
        <v>2243.7729490000002</v>
      </c>
    </row>
    <row r="716" spans="1:11" ht="15" x14ac:dyDescent="0.25">
      <c r="A716" s="45" t="str">
        <f t="shared" si="11"/>
        <v>B2 biodiversityCyprus2030</v>
      </c>
      <c r="B716">
        <v>8</v>
      </c>
      <c r="C716" t="s">
        <v>2</v>
      </c>
      <c r="D716" t="s">
        <v>133</v>
      </c>
      <c r="E716" t="s">
        <v>78</v>
      </c>
      <c r="F716" t="s">
        <v>111</v>
      </c>
      <c r="G716">
        <v>2030</v>
      </c>
      <c r="H716">
        <v>1144.474731</v>
      </c>
      <c r="I716">
        <v>907.56841999999995</v>
      </c>
      <c r="J716">
        <v>236.90627900000001</v>
      </c>
      <c r="K716">
        <v>2246.9167480000001</v>
      </c>
    </row>
    <row r="717" spans="1:11" ht="15" x14ac:dyDescent="0.25">
      <c r="A717" s="45" t="str">
        <f t="shared" si="11"/>
        <v>B2 biodiversityCzech Republic2005</v>
      </c>
      <c r="B717">
        <v>8</v>
      </c>
      <c r="C717" t="s">
        <v>2</v>
      </c>
      <c r="D717" t="s">
        <v>134</v>
      </c>
      <c r="E717" t="s">
        <v>79</v>
      </c>
      <c r="F717" t="s">
        <v>113</v>
      </c>
      <c r="G717">
        <v>2005</v>
      </c>
      <c r="H717">
        <v>282109.03125</v>
      </c>
      <c r="I717">
        <v>226202.23828200001</v>
      </c>
      <c r="J717">
        <v>55906.722655999998</v>
      </c>
      <c r="K717">
        <v>311571.4375</v>
      </c>
    </row>
    <row r="718" spans="1:11" ht="15" x14ac:dyDescent="0.25">
      <c r="A718" s="45" t="str">
        <f t="shared" si="11"/>
        <v>B2 biodiversityCzech Republic2010</v>
      </c>
      <c r="B718">
        <v>8</v>
      </c>
      <c r="C718" t="s">
        <v>2</v>
      </c>
      <c r="D718" t="s">
        <v>134</v>
      </c>
      <c r="E718" t="s">
        <v>79</v>
      </c>
      <c r="F718" t="s">
        <v>113</v>
      </c>
      <c r="G718">
        <v>2010</v>
      </c>
      <c r="H718">
        <v>280466.9375</v>
      </c>
      <c r="I718">
        <v>225055.195313</v>
      </c>
      <c r="J718">
        <v>55411.745604999996</v>
      </c>
      <c r="K718">
        <v>311053.0625</v>
      </c>
    </row>
    <row r="719" spans="1:11" ht="15" x14ac:dyDescent="0.25">
      <c r="A719" s="45" t="str">
        <f t="shared" si="11"/>
        <v>B2 biodiversityCzech Republic2015</v>
      </c>
      <c r="B719">
        <v>8</v>
      </c>
      <c r="C719" t="s">
        <v>2</v>
      </c>
      <c r="D719" t="s">
        <v>134</v>
      </c>
      <c r="E719" t="s">
        <v>79</v>
      </c>
      <c r="F719" t="s">
        <v>113</v>
      </c>
      <c r="G719">
        <v>2015</v>
      </c>
      <c r="H719">
        <v>277060.125</v>
      </c>
      <c r="I719">
        <v>222302.49902300001</v>
      </c>
      <c r="J719">
        <v>54757.656737999998</v>
      </c>
      <c r="K719">
        <v>311965.5625</v>
      </c>
    </row>
    <row r="720" spans="1:11" ht="15" x14ac:dyDescent="0.25">
      <c r="A720" s="45" t="str">
        <f t="shared" si="11"/>
        <v>B2 biodiversityCzech Republic2020</v>
      </c>
      <c r="B720">
        <v>8</v>
      </c>
      <c r="C720" t="s">
        <v>2</v>
      </c>
      <c r="D720" t="s">
        <v>134</v>
      </c>
      <c r="E720" t="s">
        <v>79</v>
      </c>
      <c r="F720" t="s">
        <v>113</v>
      </c>
      <c r="G720">
        <v>2020</v>
      </c>
      <c r="H720">
        <v>279408.34375</v>
      </c>
      <c r="I720">
        <v>224355.47949200001</v>
      </c>
      <c r="J720">
        <v>55052.918457</v>
      </c>
      <c r="K720">
        <v>312238.34375</v>
      </c>
    </row>
    <row r="721" spans="1:11" ht="15" x14ac:dyDescent="0.25">
      <c r="A721" s="45" t="str">
        <f t="shared" si="11"/>
        <v>B2 biodiversityCzech Republic2025</v>
      </c>
      <c r="B721">
        <v>8</v>
      </c>
      <c r="C721" t="s">
        <v>2</v>
      </c>
      <c r="D721" t="s">
        <v>134</v>
      </c>
      <c r="E721" t="s">
        <v>79</v>
      </c>
      <c r="F721" t="s">
        <v>113</v>
      </c>
      <c r="G721">
        <v>2025</v>
      </c>
      <c r="H721">
        <v>281045.03125</v>
      </c>
      <c r="I721">
        <v>225712.60058599999</v>
      </c>
      <c r="J721">
        <v>55332.382323999998</v>
      </c>
      <c r="K721">
        <v>312431.1875</v>
      </c>
    </row>
    <row r="722" spans="1:11" ht="15" x14ac:dyDescent="0.25">
      <c r="A722" s="45" t="str">
        <f t="shared" si="11"/>
        <v>B2 biodiversityCzech Republic2030</v>
      </c>
      <c r="B722">
        <v>8</v>
      </c>
      <c r="C722" t="s">
        <v>2</v>
      </c>
      <c r="D722" t="s">
        <v>134</v>
      </c>
      <c r="E722" t="s">
        <v>79</v>
      </c>
      <c r="F722" t="s">
        <v>113</v>
      </c>
      <c r="G722">
        <v>2030</v>
      </c>
      <c r="H722">
        <v>282266.375</v>
      </c>
      <c r="I722">
        <v>226439.20410199999</v>
      </c>
      <c r="J722">
        <v>55827.180176000002</v>
      </c>
      <c r="K722">
        <v>312232.34375</v>
      </c>
    </row>
    <row r="723" spans="1:11" ht="15" x14ac:dyDescent="0.25">
      <c r="A723" s="45" t="str">
        <f t="shared" si="11"/>
        <v>B2 biodiversityGermany2005</v>
      </c>
      <c r="B723">
        <v>8</v>
      </c>
      <c r="C723" t="s">
        <v>2</v>
      </c>
      <c r="D723" t="s">
        <v>135</v>
      </c>
      <c r="E723" t="s">
        <v>84</v>
      </c>
      <c r="F723" t="s">
        <v>112</v>
      </c>
      <c r="G723">
        <v>2005</v>
      </c>
      <c r="H723">
        <v>1234590.375</v>
      </c>
      <c r="I723">
        <v>989936.36328100006</v>
      </c>
      <c r="J723">
        <v>244653.939453</v>
      </c>
      <c r="K723">
        <v>1259921.125</v>
      </c>
    </row>
    <row r="724" spans="1:11" ht="15" x14ac:dyDescent="0.25">
      <c r="A724" s="45" t="str">
        <f t="shared" si="11"/>
        <v>B2 biodiversityGermany2010</v>
      </c>
      <c r="B724">
        <v>8</v>
      </c>
      <c r="C724" t="s">
        <v>2</v>
      </c>
      <c r="D724" t="s">
        <v>135</v>
      </c>
      <c r="E724" t="s">
        <v>84</v>
      </c>
      <c r="F724" t="s">
        <v>112</v>
      </c>
      <c r="G724">
        <v>2010</v>
      </c>
      <c r="H724">
        <v>1290134.75</v>
      </c>
      <c r="I724">
        <v>1033142.664063</v>
      </c>
      <c r="J724">
        <v>256991.964844</v>
      </c>
      <c r="K724">
        <v>1250975.125</v>
      </c>
    </row>
    <row r="725" spans="1:11" ht="15" x14ac:dyDescent="0.25">
      <c r="A725" s="45" t="str">
        <f t="shared" si="11"/>
        <v>B2 biodiversityGermany2015</v>
      </c>
      <c r="B725">
        <v>8</v>
      </c>
      <c r="C725" t="s">
        <v>2</v>
      </c>
      <c r="D725" t="s">
        <v>135</v>
      </c>
      <c r="E725" t="s">
        <v>84</v>
      </c>
      <c r="F725" t="s">
        <v>112</v>
      </c>
      <c r="G725">
        <v>2015</v>
      </c>
      <c r="H725">
        <v>1352920.125</v>
      </c>
      <c r="I725">
        <v>1083140.7695309999</v>
      </c>
      <c r="J725">
        <v>269779.26757800003</v>
      </c>
      <c r="K725">
        <v>1256649.875</v>
      </c>
    </row>
    <row r="726" spans="1:11" ht="15" x14ac:dyDescent="0.25">
      <c r="A726" s="45" t="str">
        <f t="shared" si="11"/>
        <v>B2 biodiversityGermany2020</v>
      </c>
      <c r="B726">
        <v>8</v>
      </c>
      <c r="C726" t="s">
        <v>2</v>
      </c>
      <c r="D726" t="s">
        <v>135</v>
      </c>
      <c r="E726" t="s">
        <v>84</v>
      </c>
      <c r="F726" t="s">
        <v>112</v>
      </c>
      <c r="G726">
        <v>2020</v>
      </c>
      <c r="H726">
        <v>1414354.125</v>
      </c>
      <c r="I726">
        <v>1131964.9296879999</v>
      </c>
      <c r="J726">
        <v>282389.26367199997</v>
      </c>
      <c r="K726">
        <v>1261642.625</v>
      </c>
    </row>
    <row r="727" spans="1:11" ht="15" x14ac:dyDescent="0.25">
      <c r="A727" s="45" t="str">
        <f t="shared" si="11"/>
        <v>B2 biodiversityGermany2025</v>
      </c>
      <c r="B727">
        <v>8</v>
      </c>
      <c r="C727" t="s">
        <v>2</v>
      </c>
      <c r="D727" t="s">
        <v>135</v>
      </c>
      <c r="E727" t="s">
        <v>84</v>
      </c>
      <c r="F727" t="s">
        <v>112</v>
      </c>
      <c r="G727">
        <v>2025</v>
      </c>
      <c r="H727">
        <v>1476463.875</v>
      </c>
      <c r="I727">
        <v>1180676.5859379999</v>
      </c>
      <c r="J727">
        <v>295787.42773400003</v>
      </c>
      <c r="K727">
        <v>1270741.625</v>
      </c>
    </row>
    <row r="728" spans="1:11" ht="15" x14ac:dyDescent="0.25">
      <c r="A728" s="45" t="str">
        <f t="shared" si="11"/>
        <v>B2 biodiversityGermany2030</v>
      </c>
      <c r="B728">
        <v>8</v>
      </c>
      <c r="C728" t="s">
        <v>2</v>
      </c>
      <c r="D728" t="s">
        <v>135</v>
      </c>
      <c r="E728" t="s">
        <v>84</v>
      </c>
      <c r="F728" t="s">
        <v>112</v>
      </c>
      <c r="G728">
        <v>2030</v>
      </c>
      <c r="H728">
        <v>1542287.875</v>
      </c>
      <c r="I728">
        <v>1232326.46875</v>
      </c>
      <c r="J728">
        <v>309961.441406</v>
      </c>
      <c r="K728">
        <v>1278572.875</v>
      </c>
    </row>
    <row r="729" spans="1:11" ht="15" x14ac:dyDescent="0.25">
      <c r="A729" s="45" t="str">
        <f t="shared" si="11"/>
        <v>B2 biodiversityDenmark2005</v>
      </c>
      <c r="B729">
        <v>8</v>
      </c>
      <c r="C729" t="s">
        <v>2</v>
      </c>
      <c r="D729" t="s">
        <v>136</v>
      </c>
      <c r="E729" t="s">
        <v>80</v>
      </c>
      <c r="F729" t="s">
        <v>114</v>
      </c>
      <c r="G729">
        <v>2005</v>
      </c>
      <c r="H729">
        <v>39957.589844000002</v>
      </c>
      <c r="I729">
        <v>33021.003172999997</v>
      </c>
      <c r="J729">
        <v>6936.5721439999998</v>
      </c>
      <c r="K729">
        <v>55494.425780999998</v>
      </c>
    </row>
    <row r="730" spans="1:11" ht="15" x14ac:dyDescent="0.25">
      <c r="A730" s="45" t="str">
        <f t="shared" si="11"/>
        <v>B2 biodiversityDenmark2010</v>
      </c>
      <c r="B730">
        <v>8</v>
      </c>
      <c r="C730" t="s">
        <v>2</v>
      </c>
      <c r="D730" t="s">
        <v>136</v>
      </c>
      <c r="E730" t="s">
        <v>80</v>
      </c>
      <c r="F730" t="s">
        <v>114</v>
      </c>
      <c r="G730">
        <v>2010</v>
      </c>
      <c r="H730">
        <v>46853.222655999998</v>
      </c>
      <c r="I730">
        <v>38641.308837999997</v>
      </c>
      <c r="J730">
        <v>8211.9158939999998</v>
      </c>
      <c r="K730">
        <v>56156.765625</v>
      </c>
    </row>
    <row r="731" spans="1:11" ht="15" x14ac:dyDescent="0.25">
      <c r="A731" s="45" t="str">
        <f t="shared" si="11"/>
        <v>B2 biodiversityDenmark2015</v>
      </c>
      <c r="B731">
        <v>8</v>
      </c>
      <c r="C731" t="s">
        <v>2</v>
      </c>
      <c r="D731" t="s">
        <v>136</v>
      </c>
      <c r="E731" t="s">
        <v>80</v>
      </c>
      <c r="F731" t="s">
        <v>114</v>
      </c>
      <c r="G731">
        <v>2015</v>
      </c>
      <c r="H731">
        <v>53808.765625</v>
      </c>
      <c r="I731">
        <v>44271.928466999998</v>
      </c>
      <c r="J731">
        <v>9536.8419190000004</v>
      </c>
      <c r="K731">
        <v>57734.460937999997</v>
      </c>
    </row>
    <row r="732" spans="1:11" ht="15" x14ac:dyDescent="0.25">
      <c r="A732" s="45" t="str">
        <f t="shared" si="11"/>
        <v>B2 biodiversityDenmark2020</v>
      </c>
      <c r="B732">
        <v>8</v>
      </c>
      <c r="C732" t="s">
        <v>2</v>
      </c>
      <c r="D732" t="s">
        <v>136</v>
      </c>
      <c r="E732" t="s">
        <v>80</v>
      </c>
      <c r="F732" t="s">
        <v>114</v>
      </c>
      <c r="G732">
        <v>2020</v>
      </c>
      <c r="H732">
        <v>61157.6875</v>
      </c>
      <c r="I732">
        <v>50120.529298000001</v>
      </c>
      <c r="J732">
        <v>11037.164063</v>
      </c>
      <c r="K732">
        <v>59134.964844000002</v>
      </c>
    </row>
    <row r="733" spans="1:11" ht="15" x14ac:dyDescent="0.25">
      <c r="A733" s="45" t="str">
        <f t="shared" si="11"/>
        <v>B2 biodiversityDenmark2025</v>
      </c>
      <c r="B733">
        <v>8</v>
      </c>
      <c r="C733" t="s">
        <v>2</v>
      </c>
      <c r="D733" t="s">
        <v>136</v>
      </c>
      <c r="E733" t="s">
        <v>80</v>
      </c>
      <c r="F733" t="s">
        <v>114</v>
      </c>
      <c r="G733">
        <v>2025</v>
      </c>
      <c r="H733">
        <v>69457.382813000004</v>
      </c>
      <c r="I733">
        <v>56843.833497</v>
      </c>
      <c r="J733">
        <v>12613.547973999999</v>
      </c>
      <c r="K733">
        <v>61165.726562999997</v>
      </c>
    </row>
    <row r="734" spans="1:11" ht="15" x14ac:dyDescent="0.25">
      <c r="A734" s="45" t="str">
        <f t="shared" si="11"/>
        <v>B2 biodiversityDenmark2030</v>
      </c>
      <c r="B734">
        <v>8</v>
      </c>
      <c r="C734" t="s">
        <v>2</v>
      </c>
      <c r="D734" t="s">
        <v>136</v>
      </c>
      <c r="E734" t="s">
        <v>80</v>
      </c>
      <c r="F734" t="s">
        <v>114</v>
      </c>
      <c r="G734">
        <v>2030</v>
      </c>
      <c r="H734">
        <v>77345.84375</v>
      </c>
      <c r="I734">
        <v>63150.661622</v>
      </c>
      <c r="J734">
        <v>14195.174193999999</v>
      </c>
      <c r="K734">
        <v>63196.46875</v>
      </c>
    </row>
    <row r="735" spans="1:11" ht="15" x14ac:dyDescent="0.25">
      <c r="A735" s="45" t="str">
        <f t="shared" si="11"/>
        <v>B2 biodiversityEstonia2005</v>
      </c>
      <c r="B735">
        <v>8</v>
      </c>
      <c r="C735" t="s">
        <v>2</v>
      </c>
      <c r="D735" t="s">
        <v>137</v>
      </c>
      <c r="E735" t="s">
        <v>81</v>
      </c>
      <c r="F735" t="s">
        <v>114</v>
      </c>
      <c r="G735">
        <v>2005</v>
      </c>
      <c r="H735">
        <v>157878.4375</v>
      </c>
      <c r="I735">
        <v>124402.130859</v>
      </c>
      <c r="J735">
        <v>33476.307129000001</v>
      </c>
      <c r="K735">
        <v>236399.359375</v>
      </c>
    </row>
    <row r="736" spans="1:11" ht="15" x14ac:dyDescent="0.25">
      <c r="A736" s="45" t="str">
        <f t="shared" si="11"/>
        <v>B2 biodiversityEstonia2010</v>
      </c>
      <c r="B736">
        <v>8</v>
      </c>
      <c r="C736" t="s">
        <v>2</v>
      </c>
      <c r="D736" t="s">
        <v>137</v>
      </c>
      <c r="E736" t="s">
        <v>81</v>
      </c>
      <c r="F736" t="s">
        <v>114</v>
      </c>
      <c r="G736">
        <v>2010</v>
      </c>
      <c r="H736">
        <v>166687.40625</v>
      </c>
      <c r="I736">
        <v>130739.333985</v>
      </c>
      <c r="J736">
        <v>35948.067383000001</v>
      </c>
      <c r="K736">
        <v>236092.96875</v>
      </c>
    </row>
    <row r="737" spans="1:11" ht="15" x14ac:dyDescent="0.25">
      <c r="A737" s="45" t="str">
        <f t="shared" si="11"/>
        <v>B2 biodiversityEstonia2015</v>
      </c>
      <c r="B737">
        <v>8</v>
      </c>
      <c r="C737" t="s">
        <v>2</v>
      </c>
      <c r="D737" t="s">
        <v>137</v>
      </c>
      <c r="E737" t="s">
        <v>81</v>
      </c>
      <c r="F737" t="s">
        <v>114</v>
      </c>
      <c r="G737">
        <v>2015</v>
      </c>
      <c r="H737">
        <v>171188.21875</v>
      </c>
      <c r="I737">
        <v>133955.52246099999</v>
      </c>
      <c r="J737">
        <v>37232.706298999998</v>
      </c>
      <c r="K737">
        <v>238004.8125</v>
      </c>
    </row>
    <row r="738" spans="1:11" ht="15" x14ac:dyDescent="0.25">
      <c r="A738" s="45" t="str">
        <f t="shared" si="11"/>
        <v>B2 biodiversityEstonia2020</v>
      </c>
      <c r="B738">
        <v>8</v>
      </c>
      <c r="C738" t="s">
        <v>2</v>
      </c>
      <c r="D738" t="s">
        <v>137</v>
      </c>
      <c r="E738" t="s">
        <v>81</v>
      </c>
      <c r="F738" t="s">
        <v>114</v>
      </c>
      <c r="G738">
        <v>2020</v>
      </c>
      <c r="H738">
        <v>174643.75</v>
      </c>
      <c r="I738">
        <v>136321.05761799999</v>
      </c>
      <c r="J738">
        <v>38322.704345999999</v>
      </c>
      <c r="K738">
        <v>239812.375</v>
      </c>
    </row>
    <row r="739" spans="1:11" ht="15" x14ac:dyDescent="0.25">
      <c r="A739" s="45" t="str">
        <f t="shared" si="11"/>
        <v>B2 biodiversityEstonia2025</v>
      </c>
      <c r="B739">
        <v>8</v>
      </c>
      <c r="C739" t="s">
        <v>2</v>
      </c>
      <c r="D739" t="s">
        <v>137</v>
      </c>
      <c r="E739" t="s">
        <v>81</v>
      </c>
      <c r="F739" t="s">
        <v>114</v>
      </c>
      <c r="G739">
        <v>2025</v>
      </c>
      <c r="H739">
        <v>176032.09375</v>
      </c>
      <c r="I739">
        <v>137242.310547</v>
      </c>
      <c r="J739">
        <v>38789.784912000003</v>
      </c>
      <c r="K739">
        <v>241689.15625</v>
      </c>
    </row>
    <row r="740" spans="1:11" ht="15" x14ac:dyDescent="0.25">
      <c r="A740" s="45" t="str">
        <f t="shared" si="11"/>
        <v>B2 biodiversityEstonia2030</v>
      </c>
      <c r="B740">
        <v>8</v>
      </c>
      <c r="C740" t="s">
        <v>2</v>
      </c>
      <c r="D740" t="s">
        <v>137</v>
      </c>
      <c r="E740" t="s">
        <v>81</v>
      </c>
      <c r="F740" t="s">
        <v>114</v>
      </c>
      <c r="G740">
        <v>2030</v>
      </c>
      <c r="H740">
        <v>175922.734375</v>
      </c>
      <c r="I740">
        <v>137048.019531</v>
      </c>
      <c r="J740">
        <v>38874.724365000002</v>
      </c>
      <c r="K740">
        <v>243201.828125</v>
      </c>
    </row>
    <row r="741" spans="1:11" ht="15" x14ac:dyDescent="0.25">
      <c r="A741" s="45" t="str">
        <f t="shared" si="11"/>
        <v>B2 biodiversitySpain2005</v>
      </c>
      <c r="B741">
        <v>8</v>
      </c>
      <c r="C741" t="s">
        <v>2</v>
      </c>
      <c r="D741" t="s">
        <v>138</v>
      </c>
      <c r="E741" t="s">
        <v>104</v>
      </c>
      <c r="F741" t="s">
        <v>115</v>
      </c>
      <c r="G741">
        <v>2005</v>
      </c>
      <c r="H741">
        <v>361789.84375</v>
      </c>
      <c r="I741">
        <v>255021.37011799999</v>
      </c>
      <c r="J741">
        <v>106768.490235</v>
      </c>
      <c r="K741">
        <v>582216.8125</v>
      </c>
    </row>
    <row r="742" spans="1:11" ht="15" x14ac:dyDescent="0.25">
      <c r="A742" s="45" t="str">
        <f t="shared" si="11"/>
        <v>B2 biodiversitySpain2010</v>
      </c>
      <c r="B742">
        <v>8</v>
      </c>
      <c r="C742" t="s">
        <v>2</v>
      </c>
      <c r="D742" t="s">
        <v>138</v>
      </c>
      <c r="E742" t="s">
        <v>104</v>
      </c>
      <c r="F742" t="s">
        <v>115</v>
      </c>
      <c r="G742">
        <v>2010</v>
      </c>
      <c r="H742">
        <v>391907.40625</v>
      </c>
      <c r="I742">
        <v>276358.132813</v>
      </c>
      <c r="J742">
        <v>115549.311524</v>
      </c>
      <c r="K742">
        <v>588755.8125</v>
      </c>
    </row>
    <row r="743" spans="1:11" ht="15" x14ac:dyDescent="0.25">
      <c r="A743" s="45" t="str">
        <f t="shared" si="11"/>
        <v>B2 biodiversitySpain2015</v>
      </c>
      <c r="B743">
        <v>8</v>
      </c>
      <c r="C743" t="s">
        <v>2</v>
      </c>
      <c r="D743" t="s">
        <v>138</v>
      </c>
      <c r="E743" t="s">
        <v>104</v>
      </c>
      <c r="F743" t="s">
        <v>115</v>
      </c>
      <c r="G743">
        <v>2015</v>
      </c>
      <c r="H743">
        <v>428654.6875</v>
      </c>
      <c r="I743">
        <v>302295.87402400002</v>
      </c>
      <c r="J743">
        <v>126358.823242</v>
      </c>
      <c r="K743">
        <v>595809</v>
      </c>
    </row>
    <row r="744" spans="1:11" ht="15" x14ac:dyDescent="0.25">
      <c r="A744" s="45" t="str">
        <f t="shared" si="11"/>
        <v>B2 biodiversitySpain2020</v>
      </c>
      <c r="B744">
        <v>8</v>
      </c>
      <c r="C744" t="s">
        <v>2</v>
      </c>
      <c r="D744" t="s">
        <v>138</v>
      </c>
      <c r="E744" t="s">
        <v>104</v>
      </c>
      <c r="F744" t="s">
        <v>115</v>
      </c>
      <c r="G744">
        <v>2020</v>
      </c>
      <c r="H744">
        <v>479540.125</v>
      </c>
      <c r="I744">
        <v>338136.29101599997</v>
      </c>
      <c r="J744">
        <v>141403.84667999999</v>
      </c>
      <c r="K744">
        <v>600644.4375</v>
      </c>
    </row>
    <row r="745" spans="1:11" ht="15" x14ac:dyDescent="0.25">
      <c r="A745" s="45" t="str">
        <f t="shared" si="11"/>
        <v>B2 biodiversitySpain2025</v>
      </c>
      <c r="B745">
        <v>8</v>
      </c>
      <c r="C745" t="s">
        <v>2</v>
      </c>
      <c r="D745" t="s">
        <v>138</v>
      </c>
      <c r="E745" t="s">
        <v>104</v>
      </c>
      <c r="F745" t="s">
        <v>115</v>
      </c>
      <c r="G745">
        <v>2025</v>
      </c>
      <c r="H745">
        <v>533011.6875</v>
      </c>
      <c r="I745">
        <v>375751.777344</v>
      </c>
      <c r="J745">
        <v>157259.88574200001</v>
      </c>
      <c r="K745">
        <v>610723.1875</v>
      </c>
    </row>
    <row r="746" spans="1:11" ht="15" x14ac:dyDescent="0.25">
      <c r="A746" s="45" t="str">
        <f t="shared" si="11"/>
        <v>B2 biodiversitySpain2030</v>
      </c>
      <c r="B746">
        <v>8</v>
      </c>
      <c r="C746" t="s">
        <v>2</v>
      </c>
      <c r="D746" t="s">
        <v>138</v>
      </c>
      <c r="E746" t="s">
        <v>104</v>
      </c>
      <c r="F746" t="s">
        <v>115</v>
      </c>
      <c r="G746">
        <v>2030</v>
      </c>
      <c r="H746">
        <v>586003.125</v>
      </c>
      <c r="I746">
        <v>412999.19726599997</v>
      </c>
      <c r="J746">
        <v>173003.916016</v>
      </c>
      <c r="K746">
        <v>623414.0625</v>
      </c>
    </row>
    <row r="747" spans="1:11" ht="15" x14ac:dyDescent="0.25">
      <c r="A747" s="45" t="str">
        <f t="shared" si="11"/>
        <v>B2 biodiversityFinland2005</v>
      </c>
      <c r="B747">
        <v>8</v>
      </c>
      <c r="C747" t="s">
        <v>2</v>
      </c>
      <c r="D747" t="s">
        <v>139</v>
      </c>
      <c r="E747" t="s">
        <v>82</v>
      </c>
      <c r="F747" t="s">
        <v>114</v>
      </c>
      <c r="G747">
        <v>2005</v>
      </c>
      <c r="H747">
        <v>754605</v>
      </c>
      <c r="I747">
        <v>562998.585938</v>
      </c>
      <c r="J747">
        <v>191606.673828</v>
      </c>
      <c r="K747">
        <v>1635169.25</v>
      </c>
    </row>
    <row r="748" spans="1:11" ht="15" x14ac:dyDescent="0.25">
      <c r="A748" s="45" t="str">
        <f t="shared" si="11"/>
        <v>B2 biodiversityFinland2010</v>
      </c>
      <c r="B748">
        <v>8</v>
      </c>
      <c r="C748" t="s">
        <v>2</v>
      </c>
      <c r="D748" t="s">
        <v>139</v>
      </c>
      <c r="E748" t="s">
        <v>82</v>
      </c>
      <c r="F748" t="s">
        <v>114</v>
      </c>
      <c r="G748">
        <v>2010</v>
      </c>
      <c r="H748">
        <v>803105.8125</v>
      </c>
      <c r="I748">
        <v>598302.578125</v>
      </c>
      <c r="J748">
        <v>204803.328125</v>
      </c>
      <c r="K748">
        <v>1638247.75</v>
      </c>
    </row>
    <row r="749" spans="1:11" ht="15" x14ac:dyDescent="0.25">
      <c r="A749" s="45" t="str">
        <f t="shared" si="11"/>
        <v>B2 biodiversityFinland2015</v>
      </c>
      <c r="B749">
        <v>8</v>
      </c>
      <c r="C749" t="s">
        <v>2</v>
      </c>
      <c r="D749" t="s">
        <v>139</v>
      </c>
      <c r="E749" t="s">
        <v>82</v>
      </c>
      <c r="F749" t="s">
        <v>114</v>
      </c>
      <c r="G749">
        <v>2015</v>
      </c>
      <c r="H749">
        <v>862151.8125</v>
      </c>
      <c r="I749">
        <v>641815.132813</v>
      </c>
      <c r="J749">
        <v>220336.941406</v>
      </c>
      <c r="K749">
        <v>1659192.75</v>
      </c>
    </row>
    <row r="750" spans="1:11" ht="15" x14ac:dyDescent="0.25">
      <c r="A750" s="45" t="str">
        <f t="shared" si="11"/>
        <v>B2 biodiversityFinland2020</v>
      </c>
      <c r="B750">
        <v>8</v>
      </c>
      <c r="C750" t="s">
        <v>2</v>
      </c>
      <c r="D750" t="s">
        <v>139</v>
      </c>
      <c r="E750" t="s">
        <v>82</v>
      </c>
      <c r="F750" t="s">
        <v>114</v>
      </c>
      <c r="G750">
        <v>2020</v>
      </c>
      <c r="H750">
        <v>964643.75</v>
      </c>
      <c r="I750">
        <v>717895.039063</v>
      </c>
      <c r="J750">
        <v>246748.392578</v>
      </c>
      <c r="K750">
        <v>1677548.375</v>
      </c>
    </row>
    <row r="751" spans="1:11" ht="15" x14ac:dyDescent="0.25">
      <c r="A751" s="45" t="str">
        <f t="shared" si="11"/>
        <v>B2 biodiversityFinland2025</v>
      </c>
      <c r="B751">
        <v>8</v>
      </c>
      <c r="C751" t="s">
        <v>2</v>
      </c>
      <c r="D751" t="s">
        <v>139</v>
      </c>
      <c r="E751" t="s">
        <v>82</v>
      </c>
      <c r="F751" t="s">
        <v>114</v>
      </c>
      <c r="G751">
        <v>2025</v>
      </c>
      <c r="H751">
        <v>1078546.5</v>
      </c>
      <c r="I751">
        <v>802470.625</v>
      </c>
      <c r="J751">
        <v>276075.882813</v>
      </c>
      <c r="K751">
        <v>1706223.75</v>
      </c>
    </row>
    <row r="752" spans="1:11" ht="15" x14ac:dyDescent="0.25">
      <c r="A752" s="45" t="str">
        <f t="shared" si="11"/>
        <v>B2 biodiversityFinland2030</v>
      </c>
      <c r="B752">
        <v>8</v>
      </c>
      <c r="C752" t="s">
        <v>2</v>
      </c>
      <c r="D752" t="s">
        <v>139</v>
      </c>
      <c r="E752" t="s">
        <v>82</v>
      </c>
      <c r="F752" t="s">
        <v>114</v>
      </c>
      <c r="G752">
        <v>2030</v>
      </c>
      <c r="H752">
        <v>1191745.375</v>
      </c>
      <c r="I752">
        <v>886696.609375</v>
      </c>
      <c r="J752">
        <v>305048.863281</v>
      </c>
      <c r="K752">
        <v>1744676.625</v>
      </c>
    </row>
    <row r="753" spans="1:11" ht="15" x14ac:dyDescent="0.25">
      <c r="A753" s="45" t="str">
        <f t="shared" si="11"/>
        <v>B2 biodiversityFrance2005</v>
      </c>
      <c r="B753">
        <v>8</v>
      </c>
      <c r="C753" t="s">
        <v>2</v>
      </c>
      <c r="D753" t="s">
        <v>140</v>
      </c>
      <c r="E753" t="s">
        <v>83</v>
      </c>
      <c r="F753" t="s">
        <v>112</v>
      </c>
      <c r="G753">
        <v>2005</v>
      </c>
      <c r="H753">
        <v>934050.4375</v>
      </c>
      <c r="I753">
        <v>750321.36328100006</v>
      </c>
      <c r="J753">
        <v>183729.24316400001</v>
      </c>
      <c r="K753">
        <v>1072244.125</v>
      </c>
    </row>
    <row r="754" spans="1:11" ht="15" x14ac:dyDescent="0.25">
      <c r="A754" s="45" t="str">
        <f t="shared" si="11"/>
        <v>B2 biodiversityFrance2010</v>
      </c>
      <c r="B754">
        <v>8</v>
      </c>
      <c r="C754" t="s">
        <v>2</v>
      </c>
      <c r="D754" t="s">
        <v>140</v>
      </c>
      <c r="E754" t="s">
        <v>83</v>
      </c>
      <c r="F754" t="s">
        <v>112</v>
      </c>
      <c r="G754">
        <v>2010</v>
      </c>
      <c r="H754">
        <v>1027129.9375</v>
      </c>
      <c r="I754">
        <v>822843.945313</v>
      </c>
      <c r="J754">
        <v>204285.574219</v>
      </c>
      <c r="K754">
        <v>1070013.625</v>
      </c>
    </row>
    <row r="755" spans="1:11" ht="15" x14ac:dyDescent="0.25">
      <c r="A755" s="45" t="str">
        <f t="shared" si="11"/>
        <v>B2 biodiversityFrance2015</v>
      </c>
      <c r="B755">
        <v>8</v>
      </c>
      <c r="C755" t="s">
        <v>2</v>
      </c>
      <c r="D755" t="s">
        <v>140</v>
      </c>
      <c r="E755" t="s">
        <v>83</v>
      </c>
      <c r="F755" t="s">
        <v>112</v>
      </c>
      <c r="G755">
        <v>2015</v>
      </c>
      <c r="H755">
        <v>1102432.125</v>
      </c>
      <c r="I755">
        <v>881493.54296899994</v>
      </c>
      <c r="J755">
        <v>220938.609375</v>
      </c>
      <c r="K755">
        <v>1079142.75</v>
      </c>
    </row>
    <row r="756" spans="1:11" ht="15" x14ac:dyDescent="0.25">
      <c r="A756" s="45" t="str">
        <f t="shared" si="11"/>
        <v>B2 biodiversityFrance2020</v>
      </c>
      <c r="B756">
        <v>8</v>
      </c>
      <c r="C756" t="s">
        <v>2</v>
      </c>
      <c r="D756" t="s">
        <v>140</v>
      </c>
      <c r="E756" t="s">
        <v>83</v>
      </c>
      <c r="F756" t="s">
        <v>112</v>
      </c>
      <c r="G756">
        <v>2020</v>
      </c>
      <c r="H756">
        <v>1174116.625</v>
      </c>
      <c r="I756">
        <v>937125.23046899994</v>
      </c>
      <c r="J756">
        <v>236991.357422</v>
      </c>
      <c r="K756">
        <v>1088496.75</v>
      </c>
    </row>
    <row r="757" spans="1:11" ht="15" x14ac:dyDescent="0.25">
      <c r="A757" s="45" t="str">
        <f t="shared" si="11"/>
        <v>B2 biodiversityFrance2025</v>
      </c>
      <c r="B757">
        <v>8</v>
      </c>
      <c r="C757" t="s">
        <v>2</v>
      </c>
      <c r="D757" t="s">
        <v>140</v>
      </c>
      <c r="E757" t="s">
        <v>83</v>
      </c>
      <c r="F757" t="s">
        <v>112</v>
      </c>
      <c r="G757">
        <v>2025</v>
      </c>
      <c r="H757">
        <v>1242173.25</v>
      </c>
      <c r="I757">
        <v>990295.546875</v>
      </c>
      <c r="J757">
        <v>251876.828125</v>
      </c>
      <c r="K757">
        <v>1102571</v>
      </c>
    </row>
    <row r="758" spans="1:11" ht="15" x14ac:dyDescent="0.25">
      <c r="A758" s="45" t="str">
        <f t="shared" si="11"/>
        <v>B2 biodiversityFrance2030</v>
      </c>
      <c r="B758">
        <v>8</v>
      </c>
      <c r="C758" t="s">
        <v>2</v>
      </c>
      <c r="D758" t="s">
        <v>140</v>
      </c>
      <c r="E758" t="s">
        <v>83</v>
      </c>
      <c r="F758" t="s">
        <v>112</v>
      </c>
      <c r="G758">
        <v>2030</v>
      </c>
      <c r="H758">
        <v>1306432.625</v>
      </c>
      <c r="I758">
        <v>1040313.523438</v>
      </c>
      <c r="J758">
        <v>266118.78320300003</v>
      </c>
      <c r="K758">
        <v>1114534.75</v>
      </c>
    </row>
    <row r="759" spans="1:11" ht="15" x14ac:dyDescent="0.25">
      <c r="A759" s="45" t="str">
        <f t="shared" si="11"/>
        <v>B2 biodiversityGreece2010</v>
      </c>
      <c r="B759">
        <v>8</v>
      </c>
      <c r="C759" t="s">
        <v>2</v>
      </c>
      <c r="D759" t="s">
        <v>141</v>
      </c>
      <c r="E759" t="s">
        <v>85</v>
      </c>
      <c r="F759" t="s">
        <v>111</v>
      </c>
      <c r="G759">
        <v>2010</v>
      </c>
      <c r="H759">
        <v>74914.03125</v>
      </c>
      <c r="I759">
        <v>52189.308471999997</v>
      </c>
      <c r="J759">
        <v>22724.723633000001</v>
      </c>
      <c r="K759">
        <v>173558.703125</v>
      </c>
    </row>
    <row r="760" spans="1:11" ht="15" x14ac:dyDescent="0.25">
      <c r="A760" s="45" t="str">
        <f t="shared" si="11"/>
        <v>B2 biodiversityGreece2015</v>
      </c>
      <c r="B760">
        <v>8</v>
      </c>
      <c r="C760" t="s">
        <v>2</v>
      </c>
      <c r="D760" t="s">
        <v>141</v>
      </c>
      <c r="E760" t="s">
        <v>85</v>
      </c>
      <c r="F760" t="s">
        <v>111</v>
      </c>
      <c r="G760">
        <v>2015</v>
      </c>
      <c r="H760">
        <v>75587.203125</v>
      </c>
      <c r="I760">
        <v>52658.279417999998</v>
      </c>
      <c r="J760">
        <v>22928.926757000001</v>
      </c>
      <c r="K760">
        <v>173558.703125</v>
      </c>
    </row>
    <row r="761" spans="1:11" ht="15" x14ac:dyDescent="0.25">
      <c r="A761" s="45" t="str">
        <f t="shared" si="11"/>
        <v>B2 biodiversityGreece2020</v>
      </c>
      <c r="B761">
        <v>8</v>
      </c>
      <c r="C761" t="s">
        <v>2</v>
      </c>
      <c r="D761" t="s">
        <v>141</v>
      </c>
      <c r="E761" t="s">
        <v>85</v>
      </c>
      <c r="F761" t="s">
        <v>111</v>
      </c>
      <c r="G761">
        <v>2020</v>
      </c>
      <c r="H761">
        <v>74695.296875</v>
      </c>
      <c r="I761">
        <v>52036.926635000003</v>
      </c>
      <c r="J761">
        <v>22658.372802000002</v>
      </c>
      <c r="K761">
        <v>173945.828125</v>
      </c>
    </row>
    <row r="762" spans="1:11" ht="15" x14ac:dyDescent="0.25">
      <c r="A762" s="45" t="str">
        <f t="shared" si="11"/>
        <v>B2 biodiversityGreece2025</v>
      </c>
      <c r="B762">
        <v>8</v>
      </c>
      <c r="C762" t="s">
        <v>2</v>
      </c>
      <c r="D762" t="s">
        <v>141</v>
      </c>
      <c r="E762" t="s">
        <v>85</v>
      </c>
      <c r="F762" t="s">
        <v>111</v>
      </c>
      <c r="G762">
        <v>2025</v>
      </c>
      <c r="H762">
        <v>75874.632813000004</v>
      </c>
      <c r="I762">
        <v>52858.520507000001</v>
      </c>
      <c r="J762">
        <v>23016.117064999999</v>
      </c>
      <c r="K762">
        <v>173889.609375</v>
      </c>
    </row>
    <row r="763" spans="1:11" ht="15" x14ac:dyDescent="0.25">
      <c r="A763" s="45" t="str">
        <f t="shared" si="11"/>
        <v>B2 biodiversityGreece2030</v>
      </c>
      <c r="B763">
        <v>8</v>
      </c>
      <c r="C763" t="s">
        <v>2</v>
      </c>
      <c r="D763" t="s">
        <v>141</v>
      </c>
      <c r="E763" t="s">
        <v>85</v>
      </c>
      <c r="F763" t="s">
        <v>111</v>
      </c>
      <c r="G763">
        <v>2030</v>
      </c>
      <c r="H763">
        <v>75495.179688000004</v>
      </c>
      <c r="I763">
        <v>52594.167237000001</v>
      </c>
      <c r="J763">
        <v>22901.012329000001</v>
      </c>
      <c r="K763">
        <v>174162.328125</v>
      </c>
    </row>
    <row r="764" spans="1:11" ht="15" x14ac:dyDescent="0.25">
      <c r="A764" s="45" t="str">
        <f t="shared" si="11"/>
        <v>B2 biodiversityCroatia2005</v>
      </c>
      <c r="B764">
        <v>8</v>
      </c>
      <c r="C764" t="s">
        <v>2</v>
      </c>
      <c r="D764" t="s">
        <v>142</v>
      </c>
      <c r="E764" t="s">
        <v>77</v>
      </c>
      <c r="F764" t="s">
        <v>111</v>
      </c>
      <c r="G764">
        <v>2005</v>
      </c>
      <c r="H764">
        <v>92164.609375</v>
      </c>
      <c r="I764">
        <v>73850.124756000005</v>
      </c>
      <c r="J764">
        <v>18314.484252999999</v>
      </c>
      <c r="K764">
        <v>78703.085938000004</v>
      </c>
    </row>
    <row r="765" spans="1:11" ht="15" x14ac:dyDescent="0.25">
      <c r="A765" s="45" t="str">
        <f t="shared" si="11"/>
        <v>B2 biodiversityCroatia2010</v>
      </c>
      <c r="B765">
        <v>8</v>
      </c>
      <c r="C765" t="s">
        <v>2</v>
      </c>
      <c r="D765" t="s">
        <v>142</v>
      </c>
      <c r="E765" t="s">
        <v>77</v>
      </c>
      <c r="F765" t="s">
        <v>111</v>
      </c>
      <c r="G765">
        <v>2010</v>
      </c>
      <c r="H765">
        <v>95437.234375</v>
      </c>
      <c r="I765">
        <v>76656.183837999997</v>
      </c>
      <c r="J765">
        <v>18781.045533</v>
      </c>
      <c r="K765">
        <v>79542.375</v>
      </c>
    </row>
    <row r="766" spans="1:11" ht="15" x14ac:dyDescent="0.25">
      <c r="A766" s="45" t="str">
        <f t="shared" si="11"/>
        <v>B2 biodiversityCroatia2015</v>
      </c>
      <c r="B766">
        <v>8</v>
      </c>
      <c r="C766" t="s">
        <v>2</v>
      </c>
      <c r="D766" t="s">
        <v>142</v>
      </c>
      <c r="E766" t="s">
        <v>77</v>
      </c>
      <c r="F766" t="s">
        <v>111</v>
      </c>
      <c r="G766">
        <v>2015</v>
      </c>
      <c r="H766">
        <v>95685.226563000004</v>
      </c>
      <c r="I766">
        <v>77133.760253999993</v>
      </c>
      <c r="J766">
        <v>18551.463135000002</v>
      </c>
      <c r="K766">
        <v>80314.765625</v>
      </c>
    </row>
    <row r="767" spans="1:11" ht="15" x14ac:dyDescent="0.25">
      <c r="A767" s="45" t="str">
        <f t="shared" si="11"/>
        <v>B2 biodiversityCroatia2020</v>
      </c>
      <c r="B767">
        <v>8</v>
      </c>
      <c r="C767" t="s">
        <v>2</v>
      </c>
      <c r="D767" t="s">
        <v>142</v>
      </c>
      <c r="E767" t="s">
        <v>77</v>
      </c>
      <c r="F767" t="s">
        <v>111</v>
      </c>
      <c r="G767">
        <v>2020</v>
      </c>
      <c r="H767">
        <v>95918.703125</v>
      </c>
      <c r="I767">
        <v>77397.858886999995</v>
      </c>
      <c r="J767">
        <v>18520.848877</v>
      </c>
      <c r="K767">
        <v>80870.8125</v>
      </c>
    </row>
    <row r="768" spans="1:11" ht="15" x14ac:dyDescent="0.25">
      <c r="A768" s="45" t="str">
        <f t="shared" si="11"/>
        <v>B2 biodiversityCroatia2025</v>
      </c>
      <c r="B768">
        <v>8</v>
      </c>
      <c r="C768" t="s">
        <v>2</v>
      </c>
      <c r="D768" t="s">
        <v>142</v>
      </c>
      <c r="E768" t="s">
        <v>77</v>
      </c>
      <c r="F768" t="s">
        <v>111</v>
      </c>
      <c r="G768">
        <v>2025</v>
      </c>
      <c r="H768">
        <v>95532.054688000004</v>
      </c>
      <c r="I768">
        <v>77173.823243000006</v>
      </c>
      <c r="J768">
        <v>18358.230041999999</v>
      </c>
      <c r="K768">
        <v>81170.757813000004</v>
      </c>
    </row>
    <row r="769" spans="1:11" ht="15" x14ac:dyDescent="0.25">
      <c r="A769" s="45" t="str">
        <f t="shared" si="11"/>
        <v>B2 biodiversityCroatia2030</v>
      </c>
      <c r="B769">
        <v>8</v>
      </c>
      <c r="C769" t="s">
        <v>2</v>
      </c>
      <c r="D769" t="s">
        <v>142</v>
      </c>
      <c r="E769" t="s">
        <v>77</v>
      </c>
      <c r="F769" t="s">
        <v>111</v>
      </c>
      <c r="G769">
        <v>2030</v>
      </c>
      <c r="H769">
        <v>95706.375</v>
      </c>
      <c r="I769">
        <v>77256.060547999994</v>
      </c>
      <c r="J769">
        <v>18450.312011000002</v>
      </c>
      <c r="K769">
        <v>81367.890625</v>
      </c>
    </row>
    <row r="770" spans="1:11" ht="15" x14ac:dyDescent="0.25">
      <c r="A770" s="45" t="str">
        <f t="shared" ref="A770:A833" si="12">CONCATENATE(C770,E770,G770)</f>
        <v>B2 biodiversityHungary2005</v>
      </c>
      <c r="B770">
        <v>8</v>
      </c>
      <c r="C770" t="s">
        <v>2</v>
      </c>
      <c r="D770" t="s">
        <v>143</v>
      </c>
      <c r="E770" t="s">
        <v>86</v>
      </c>
      <c r="F770" t="s">
        <v>113</v>
      </c>
      <c r="G770">
        <v>2005</v>
      </c>
      <c r="H770">
        <v>128539.671875</v>
      </c>
      <c r="I770">
        <v>102580.356933</v>
      </c>
      <c r="J770">
        <v>25959.324950999999</v>
      </c>
      <c r="K770">
        <v>208288.921875</v>
      </c>
    </row>
    <row r="771" spans="1:11" ht="15" x14ac:dyDescent="0.25">
      <c r="A771" s="45" t="str">
        <f t="shared" si="12"/>
        <v>B2 biodiversityHungary2010</v>
      </c>
      <c r="B771">
        <v>8</v>
      </c>
      <c r="C771" t="s">
        <v>2</v>
      </c>
      <c r="D771" t="s">
        <v>143</v>
      </c>
      <c r="E771" t="s">
        <v>86</v>
      </c>
      <c r="F771" t="s">
        <v>113</v>
      </c>
      <c r="G771">
        <v>2010</v>
      </c>
      <c r="H771">
        <v>136895.96875</v>
      </c>
      <c r="I771">
        <v>109132.607422</v>
      </c>
      <c r="J771">
        <v>27763.356445000001</v>
      </c>
      <c r="K771">
        <v>207966.328125</v>
      </c>
    </row>
    <row r="772" spans="1:11" ht="15" x14ac:dyDescent="0.25">
      <c r="A772" s="45" t="str">
        <f t="shared" si="12"/>
        <v>B2 biodiversityHungary2015</v>
      </c>
      <c r="B772">
        <v>8</v>
      </c>
      <c r="C772" t="s">
        <v>2</v>
      </c>
      <c r="D772" t="s">
        <v>143</v>
      </c>
      <c r="E772" t="s">
        <v>86</v>
      </c>
      <c r="F772" t="s">
        <v>113</v>
      </c>
      <c r="G772">
        <v>2015</v>
      </c>
      <c r="H772">
        <v>144800</v>
      </c>
      <c r="I772">
        <v>115380.854981</v>
      </c>
      <c r="J772">
        <v>29419.152588000001</v>
      </c>
      <c r="K772">
        <v>208690.484375</v>
      </c>
    </row>
    <row r="773" spans="1:11" ht="15" x14ac:dyDescent="0.25">
      <c r="A773" s="45" t="str">
        <f t="shared" si="12"/>
        <v>B2 biodiversityHungary2020</v>
      </c>
      <c r="B773">
        <v>8</v>
      </c>
      <c r="C773" t="s">
        <v>2</v>
      </c>
      <c r="D773" t="s">
        <v>143</v>
      </c>
      <c r="E773" t="s">
        <v>86</v>
      </c>
      <c r="F773" t="s">
        <v>113</v>
      </c>
      <c r="G773">
        <v>2020</v>
      </c>
      <c r="H773">
        <v>152995.40625</v>
      </c>
      <c r="I773">
        <v>122015.915039</v>
      </c>
      <c r="J773">
        <v>30979.471192000001</v>
      </c>
      <c r="K773">
        <v>210080.203125</v>
      </c>
    </row>
    <row r="774" spans="1:11" ht="15" x14ac:dyDescent="0.25">
      <c r="A774" s="45" t="str">
        <f t="shared" si="12"/>
        <v>B2 biodiversityHungary2025</v>
      </c>
      <c r="B774">
        <v>8</v>
      </c>
      <c r="C774" t="s">
        <v>2</v>
      </c>
      <c r="D774" t="s">
        <v>143</v>
      </c>
      <c r="E774" t="s">
        <v>86</v>
      </c>
      <c r="F774" t="s">
        <v>113</v>
      </c>
      <c r="G774">
        <v>2025</v>
      </c>
      <c r="H774">
        <v>160789.390625</v>
      </c>
      <c r="I774">
        <v>128387.50586</v>
      </c>
      <c r="J774">
        <v>32401.904297000001</v>
      </c>
      <c r="K774">
        <v>211147.078125</v>
      </c>
    </row>
    <row r="775" spans="1:11" ht="15" x14ac:dyDescent="0.25">
      <c r="A775" s="45" t="str">
        <f t="shared" si="12"/>
        <v>B2 biodiversityHungary2030</v>
      </c>
      <c r="B775">
        <v>8</v>
      </c>
      <c r="C775" t="s">
        <v>2</v>
      </c>
      <c r="D775" t="s">
        <v>143</v>
      </c>
      <c r="E775" t="s">
        <v>86</v>
      </c>
      <c r="F775" t="s">
        <v>113</v>
      </c>
      <c r="G775">
        <v>2030</v>
      </c>
      <c r="H775">
        <v>167466.53125</v>
      </c>
      <c r="I775">
        <v>133888.08203200001</v>
      </c>
      <c r="J775">
        <v>33578.429443000001</v>
      </c>
      <c r="K775">
        <v>212781.875</v>
      </c>
    </row>
    <row r="776" spans="1:11" ht="15" x14ac:dyDescent="0.25">
      <c r="A776" s="45" t="str">
        <f t="shared" si="12"/>
        <v>B2 biodiversityIreland2005</v>
      </c>
      <c r="B776">
        <v>8</v>
      </c>
      <c r="C776" t="s">
        <v>2</v>
      </c>
      <c r="D776" t="s">
        <v>144</v>
      </c>
      <c r="E776" t="s">
        <v>88</v>
      </c>
      <c r="F776" t="s">
        <v>112</v>
      </c>
      <c r="G776">
        <v>2005</v>
      </c>
      <c r="H776">
        <v>29605.787109000001</v>
      </c>
      <c r="I776">
        <v>21318.841552999998</v>
      </c>
      <c r="J776">
        <v>8286.9456179999997</v>
      </c>
      <c r="K776">
        <v>48545.726562999997</v>
      </c>
    </row>
    <row r="777" spans="1:11" ht="15" x14ac:dyDescent="0.25">
      <c r="A777" s="45" t="str">
        <f t="shared" si="12"/>
        <v>B2 biodiversityIreland2010</v>
      </c>
      <c r="B777">
        <v>8</v>
      </c>
      <c r="C777" t="s">
        <v>2</v>
      </c>
      <c r="D777" t="s">
        <v>144</v>
      </c>
      <c r="E777" t="s">
        <v>88</v>
      </c>
      <c r="F777" t="s">
        <v>112</v>
      </c>
      <c r="G777">
        <v>2010</v>
      </c>
      <c r="H777">
        <v>37887.328125</v>
      </c>
      <c r="I777">
        <v>27253.682616999999</v>
      </c>
      <c r="J777">
        <v>10633.643555000001</v>
      </c>
      <c r="K777">
        <v>48175.691405999998</v>
      </c>
    </row>
    <row r="778" spans="1:11" ht="15" x14ac:dyDescent="0.25">
      <c r="A778" s="45" t="str">
        <f t="shared" si="12"/>
        <v>B2 biodiversityIreland2015</v>
      </c>
      <c r="B778">
        <v>8</v>
      </c>
      <c r="C778" t="s">
        <v>2</v>
      </c>
      <c r="D778" t="s">
        <v>144</v>
      </c>
      <c r="E778" t="s">
        <v>88</v>
      </c>
      <c r="F778" t="s">
        <v>112</v>
      </c>
      <c r="G778">
        <v>2015</v>
      </c>
      <c r="H778">
        <v>46941.84375</v>
      </c>
      <c r="I778">
        <v>33780.933104999996</v>
      </c>
      <c r="J778">
        <v>13160.910766999999</v>
      </c>
      <c r="K778">
        <v>49443.09375</v>
      </c>
    </row>
    <row r="779" spans="1:11" ht="15" x14ac:dyDescent="0.25">
      <c r="A779" s="45" t="str">
        <f t="shared" si="12"/>
        <v>B2 biodiversityIreland2020</v>
      </c>
      <c r="B779">
        <v>8</v>
      </c>
      <c r="C779" t="s">
        <v>2</v>
      </c>
      <c r="D779" t="s">
        <v>144</v>
      </c>
      <c r="E779" t="s">
        <v>88</v>
      </c>
      <c r="F779" t="s">
        <v>112</v>
      </c>
      <c r="G779">
        <v>2020</v>
      </c>
      <c r="H779">
        <v>56125.230469000002</v>
      </c>
      <c r="I779">
        <v>40444.612305000002</v>
      </c>
      <c r="J779">
        <v>15680.620239</v>
      </c>
      <c r="K779">
        <v>50844.398437999997</v>
      </c>
    </row>
    <row r="780" spans="1:11" ht="15" x14ac:dyDescent="0.25">
      <c r="A780" s="45" t="str">
        <f t="shared" si="12"/>
        <v>B2 biodiversityIreland2025</v>
      </c>
      <c r="B780">
        <v>8</v>
      </c>
      <c r="C780" t="s">
        <v>2</v>
      </c>
      <c r="D780" t="s">
        <v>144</v>
      </c>
      <c r="E780" t="s">
        <v>88</v>
      </c>
      <c r="F780" t="s">
        <v>112</v>
      </c>
      <c r="G780">
        <v>2025</v>
      </c>
      <c r="H780">
        <v>65892.296875</v>
      </c>
      <c r="I780">
        <v>47515.640625</v>
      </c>
      <c r="J780">
        <v>18376.658568999999</v>
      </c>
      <c r="K780">
        <v>52336.429687999997</v>
      </c>
    </row>
    <row r="781" spans="1:11" ht="15" x14ac:dyDescent="0.25">
      <c r="A781" s="45" t="str">
        <f t="shared" si="12"/>
        <v>B2 biodiversityIreland2030</v>
      </c>
      <c r="B781">
        <v>8</v>
      </c>
      <c r="C781" t="s">
        <v>2</v>
      </c>
      <c r="D781" t="s">
        <v>144</v>
      </c>
      <c r="E781" t="s">
        <v>88</v>
      </c>
      <c r="F781" t="s">
        <v>112</v>
      </c>
      <c r="G781">
        <v>2030</v>
      </c>
      <c r="H781">
        <v>74188.90625</v>
      </c>
      <c r="I781">
        <v>53586.814453999999</v>
      </c>
      <c r="J781">
        <v>20602.094970999999</v>
      </c>
      <c r="K781">
        <v>53603.808594000002</v>
      </c>
    </row>
    <row r="782" spans="1:11" ht="15" x14ac:dyDescent="0.25">
      <c r="A782" s="45" t="str">
        <f t="shared" si="12"/>
        <v>B2 biodiversityItaly2005</v>
      </c>
      <c r="B782">
        <v>8</v>
      </c>
      <c r="C782" t="s">
        <v>2</v>
      </c>
      <c r="D782" t="s">
        <v>145</v>
      </c>
      <c r="E782" t="s">
        <v>89</v>
      </c>
      <c r="F782" t="s">
        <v>115</v>
      </c>
      <c r="G782">
        <v>2005</v>
      </c>
      <c r="H782">
        <v>507391.71875</v>
      </c>
      <c r="I782">
        <v>396792.93164099997</v>
      </c>
      <c r="J782">
        <v>110598.73852499999</v>
      </c>
      <c r="K782">
        <v>413571.28125</v>
      </c>
    </row>
    <row r="783" spans="1:11" ht="15" x14ac:dyDescent="0.25">
      <c r="A783" s="45" t="str">
        <f t="shared" si="12"/>
        <v>B2 biodiversityItaly2010</v>
      </c>
      <c r="B783">
        <v>8</v>
      </c>
      <c r="C783" t="s">
        <v>2</v>
      </c>
      <c r="D783" t="s">
        <v>145</v>
      </c>
      <c r="E783" t="s">
        <v>89</v>
      </c>
      <c r="F783" t="s">
        <v>115</v>
      </c>
      <c r="G783">
        <v>2010</v>
      </c>
      <c r="H783">
        <v>553522.25</v>
      </c>
      <c r="I783">
        <v>432873.925781</v>
      </c>
      <c r="J783">
        <v>120648.246094</v>
      </c>
      <c r="K783">
        <v>413621.6875</v>
      </c>
    </row>
    <row r="784" spans="1:11" ht="15" x14ac:dyDescent="0.25">
      <c r="A784" s="45" t="str">
        <f t="shared" si="12"/>
        <v>B2 biodiversityItaly2015</v>
      </c>
      <c r="B784">
        <v>8</v>
      </c>
      <c r="C784" t="s">
        <v>2</v>
      </c>
      <c r="D784" t="s">
        <v>145</v>
      </c>
      <c r="E784" t="s">
        <v>89</v>
      </c>
      <c r="F784" t="s">
        <v>115</v>
      </c>
      <c r="G784">
        <v>2015</v>
      </c>
      <c r="H784">
        <v>598315.75</v>
      </c>
      <c r="I784">
        <v>467891.808594</v>
      </c>
      <c r="J784">
        <v>130423.888184</v>
      </c>
      <c r="K784">
        <v>418607.8125</v>
      </c>
    </row>
    <row r="785" spans="1:11" ht="15" x14ac:dyDescent="0.25">
      <c r="A785" s="45" t="str">
        <f t="shared" si="12"/>
        <v>B2 biodiversityItaly2020</v>
      </c>
      <c r="B785">
        <v>8</v>
      </c>
      <c r="C785" t="s">
        <v>2</v>
      </c>
      <c r="D785" t="s">
        <v>145</v>
      </c>
      <c r="E785" t="s">
        <v>89</v>
      </c>
      <c r="F785" t="s">
        <v>115</v>
      </c>
      <c r="G785">
        <v>2020</v>
      </c>
      <c r="H785">
        <v>643676.5625</v>
      </c>
      <c r="I785">
        <v>503390.570313</v>
      </c>
      <c r="J785">
        <v>140285.98877</v>
      </c>
      <c r="K785">
        <v>424048.53125</v>
      </c>
    </row>
    <row r="786" spans="1:11" ht="15" x14ac:dyDescent="0.25">
      <c r="A786" s="45" t="str">
        <f t="shared" si="12"/>
        <v>B2 biodiversityItaly2025</v>
      </c>
      <c r="B786">
        <v>8</v>
      </c>
      <c r="C786" t="s">
        <v>2</v>
      </c>
      <c r="D786" t="s">
        <v>145</v>
      </c>
      <c r="E786" t="s">
        <v>89</v>
      </c>
      <c r="F786" t="s">
        <v>115</v>
      </c>
      <c r="G786">
        <v>2025</v>
      </c>
      <c r="H786">
        <v>691396.1875</v>
      </c>
      <c r="I786">
        <v>540739.67285199999</v>
      </c>
      <c r="J786">
        <v>150656.66308599999</v>
      </c>
      <c r="K786">
        <v>430219.53125</v>
      </c>
    </row>
    <row r="787" spans="1:11" ht="15" x14ac:dyDescent="0.25">
      <c r="A787" s="45" t="str">
        <f t="shared" si="12"/>
        <v>B2 biodiversityItaly2030</v>
      </c>
      <c r="B787">
        <v>8</v>
      </c>
      <c r="C787" t="s">
        <v>2</v>
      </c>
      <c r="D787" t="s">
        <v>145</v>
      </c>
      <c r="E787" t="s">
        <v>89</v>
      </c>
      <c r="F787" t="s">
        <v>115</v>
      </c>
      <c r="G787">
        <v>2030</v>
      </c>
      <c r="H787">
        <v>740285.25</v>
      </c>
      <c r="I787">
        <v>578993.03320299997</v>
      </c>
      <c r="J787">
        <v>161292.30908199999</v>
      </c>
      <c r="K787">
        <v>437324.78125</v>
      </c>
    </row>
    <row r="788" spans="1:11" ht="15" x14ac:dyDescent="0.25">
      <c r="A788" s="45" t="str">
        <f t="shared" si="12"/>
        <v>B2 biodiversityLithuania2005</v>
      </c>
      <c r="B788">
        <v>8</v>
      </c>
      <c r="C788" t="s">
        <v>2</v>
      </c>
      <c r="D788" t="s">
        <v>146</v>
      </c>
      <c r="E788" t="s">
        <v>91</v>
      </c>
      <c r="F788" t="s">
        <v>114</v>
      </c>
      <c r="G788">
        <v>2005</v>
      </c>
      <c r="H788">
        <v>126771.507813</v>
      </c>
      <c r="I788">
        <v>98511.843261999995</v>
      </c>
      <c r="J788">
        <v>28259.713866999999</v>
      </c>
      <c r="K788">
        <v>163942.203125</v>
      </c>
    </row>
    <row r="789" spans="1:11" ht="15" x14ac:dyDescent="0.25">
      <c r="A789" s="45" t="str">
        <f t="shared" si="12"/>
        <v>B2 biodiversityLithuania2010</v>
      </c>
      <c r="B789">
        <v>8</v>
      </c>
      <c r="C789" t="s">
        <v>2</v>
      </c>
      <c r="D789" t="s">
        <v>146</v>
      </c>
      <c r="E789" t="s">
        <v>91</v>
      </c>
      <c r="F789" t="s">
        <v>114</v>
      </c>
      <c r="G789">
        <v>2010</v>
      </c>
      <c r="H789">
        <v>137713</v>
      </c>
      <c r="I789">
        <v>106860.681641</v>
      </c>
      <c r="J789">
        <v>30852.308106</v>
      </c>
      <c r="K789">
        <v>164672.65625</v>
      </c>
    </row>
    <row r="790" spans="1:11" ht="15" x14ac:dyDescent="0.25">
      <c r="A790" s="45" t="str">
        <f t="shared" si="12"/>
        <v>B2 biodiversityLithuania2015</v>
      </c>
      <c r="B790">
        <v>8</v>
      </c>
      <c r="C790" t="s">
        <v>2</v>
      </c>
      <c r="D790" t="s">
        <v>146</v>
      </c>
      <c r="E790" t="s">
        <v>91</v>
      </c>
      <c r="F790" t="s">
        <v>114</v>
      </c>
      <c r="G790">
        <v>2015</v>
      </c>
      <c r="H790">
        <v>145715.96875</v>
      </c>
      <c r="I790">
        <v>112892.045898</v>
      </c>
      <c r="J790">
        <v>32823.915771</v>
      </c>
      <c r="K790">
        <v>167384.375</v>
      </c>
    </row>
    <row r="791" spans="1:11" ht="15" x14ac:dyDescent="0.25">
      <c r="A791" s="45" t="str">
        <f t="shared" si="12"/>
        <v>B2 biodiversityLithuania2020</v>
      </c>
      <c r="B791">
        <v>8</v>
      </c>
      <c r="C791" t="s">
        <v>2</v>
      </c>
      <c r="D791" t="s">
        <v>146</v>
      </c>
      <c r="E791" t="s">
        <v>91</v>
      </c>
      <c r="F791" t="s">
        <v>114</v>
      </c>
      <c r="G791">
        <v>2020</v>
      </c>
      <c r="H791">
        <v>154024.484375</v>
      </c>
      <c r="I791">
        <v>119105.82812599999</v>
      </c>
      <c r="J791">
        <v>34918.647461</v>
      </c>
      <c r="K791">
        <v>169870.34375</v>
      </c>
    </row>
    <row r="792" spans="1:11" ht="15" x14ac:dyDescent="0.25">
      <c r="A792" s="45" t="str">
        <f t="shared" si="12"/>
        <v>B2 biodiversityLithuania2025</v>
      </c>
      <c r="B792">
        <v>8</v>
      </c>
      <c r="C792" t="s">
        <v>2</v>
      </c>
      <c r="D792" t="s">
        <v>146</v>
      </c>
      <c r="E792" t="s">
        <v>91</v>
      </c>
      <c r="F792" t="s">
        <v>114</v>
      </c>
      <c r="G792">
        <v>2025</v>
      </c>
      <c r="H792">
        <v>160870.09375</v>
      </c>
      <c r="I792">
        <v>124415.192383</v>
      </c>
      <c r="J792">
        <v>36454.936035999999</v>
      </c>
      <c r="K792">
        <v>172525.609375</v>
      </c>
    </row>
    <row r="793" spans="1:11" ht="15" x14ac:dyDescent="0.25">
      <c r="A793" s="45" t="str">
        <f t="shared" si="12"/>
        <v>B2 biodiversityLithuania2030</v>
      </c>
      <c r="B793">
        <v>8</v>
      </c>
      <c r="C793" t="s">
        <v>2</v>
      </c>
      <c r="D793" t="s">
        <v>146</v>
      </c>
      <c r="E793" t="s">
        <v>91</v>
      </c>
      <c r="F793" t="s">
        <v>114</v>
      </c>
      <c r="G793">
        <v>2030</v>
      </c>
      <c r="H793">
        <v>166809.015625</v>
      </c>
      <c r="I793">
        <v>129062.717774</v>
      </c>
      <c r="J793">
        <v>37746.231934000003</v>
      </c>
      <c r="K793">
        <v>175047.34375</v>
      </c>
    </row>
    <row r="794" spans="1:11" ht="15" x14ac:dyDescent="0.25">
      <c r="A794" s="45" t="str">
        <f t="shared" si="12"/>
        <v>B2 biodiversityLuxembourg2005</v>
      </c>
      <c r="B794">
        <v>8</v>
      </c>
      <c r="C794" t="s">
        <v>2</v>
      </c>
      <c r="D794" t="s">
        <v>147</v>
      </c>
      <c r="E794" t="s">
        <v>92</v>
      </c>
      <c r="F794" t="s">
        <v>112</v>
      </c>
      <c r="G794">
        <v>2005</v>
      </c>
      <c r="H794">
        <v>13372.993164</v>
      </c>
      <c r="I794">
        <v>10964.458741</v>
      </c>
      <c r="J794">
        <v>2408.5354149999998</v>
      </c>
      <c r="K794">
        <v>10155.191406</v>
      </c>
    </row>
    <row r="795" spans="1:11" ht="15" x14ac:dyDescent="0.25">
      <c r="A795" s="45" t="str">
        <f t="shared" si="12"/>
        <v>B2 biodiversityLuxembourg2010</v>
      </c>
      <c r="B795">
        <v>8</v>
      </c>
      <c r="C795" t="s">
        <v>2</v>
      </c>
      <c r="D795" t="s">
        <v>147</v>
      </c>
      <c r="E795" t="s">
        <v>92</v>
      </c>
      <c r="F795" t="s">
        <v>112</v>
      </c>
      <c r="G795">
        <v>2010</v>
      </c>
      <c r="H795">
        <v>14329.1875</v>
      </c>
      <c r="I795">
        <v>11724.300843000001</v>
      </c>
      <c r="J795">
        <v>2604.8866419999999</v>
      </c>
      <c r="K795">
        <v>10177.316406</v>
      </c>
    </row>
    <row r="796" spans="1:11" ht="15" x14ac:dyDescent="0.25">
      <c r="A796" s="45" t="str">
        <f t="shared" si="12"/>
        <v>B2 biodiversityLuxembourg2015</v>
      </c>
      <c r="B796">
        <v>8</v>
      </c>
      <c r="C796" t="s">
        <v>2</v>
      </c>
      <c r="D796" t="s">
        <v>147</v>
      </c>
      <c r="E796" t="s">
        <v>92</v>
      </c>
      <c r="F796" t="s">
        <v>112</v>
      </c>
      <c r="G796">
        <v>2015</v>
      </c>
      <c r="H796">
        <v>15268.547852</v>
      </c>
      <c r="I796">
        <v>12471.478881999999</v>
      </c>
      <c r="J796">
        <v>2797.0679319999999</v>
      </c>
      <c r="K796">
        <v>10294.255859000001</v>
      </c>
    </row>
    <row r="797" spans="1:11" ht="15" x14ac:dyDescent="0.25">
      <c r="A797" s="45" t="str">
        <f t="shared" si="12"/>
        <v>B2 biodiversityLuxembourg2020</v>
      </c>
      <c r="B797">
        <v>8</v>
      </c>
      <c r="C797" t="s">
        <v>2</v>
      </c>
      <c r="D797" t="s">
        <v>147</v>
      </c>
      <c r="E797" t="s">
        <v>92</v>
      </c>
      <c r="F797" t="s">
        <v>112</v>
      </c>
      <c r="G797">
        <v>2020</v>
      </c>
      <c r="H797">
        <v>16241.864258</v>
      </c>
      <c r="I797">
        <v>13247.051147</v>
      </c>
      <c r="J797">
        <v>2994.8139350000001</v>
      </c>
      <c r="K797">
        <v>10436.470703000001</v>
      </c>
    </row>
    <row r="798" spans="1:11" ht="15" x14ac:dyDescent="0.25">
      <c r="A798" s="45" t="str">
        <f t="shared" si="12"/>
        <v>B2 biodiversityLuxembourg2025</v>
      </c>
      <c r="B798">
        <v>8</v>
      </c>
      <c r="C798" t="s">
        <v>2</v>
      </c>
      <c r="D798" t="s">
        <v>147</v>
      </c>
      <c r="E798" t="s">
        <v>92</v>
      </c>
      <c r="F798" t="s">
        <v>112</v>
      </c>
      <c r="G798">
        <v>2025</v>
      </c>
      <c r="H798">
        <v>17118.996093999998</v>
      </c>
      <c r="I798">
        <v>13934.914612</v>
      </c>
      <c r="J798">
        <v>3184.0828550000001</v>
      </c>
      <c r="K798">
        <v>10577.449219</v>
      </c>
    </row>
    <row r="799" spans="1:11" ht="15" x14ac:dyDescent="0.25">
      <c r="A799" s="45" t="str">
        <f t="shared" si="12"/>
        <v>B2 biodiversityLuxembourg2030</v>
      </c>
      <c r="B799">
        <v>8</v>
      </c>
      <c r="C799" t="s">
        <v>2</v>
      </c>
      <c r="D799" t="s">
        <v>147</v>
      </c>
      <c r="E799" t="s">
        <v>92</v>
      </c>
      <c r="F799" t="s">
        <v>112</v>
      </c>
      <c r="G799">
        <v>2030</v>
      </c>
      <c r="H799">
        <v>17904.474609000001</v>
      </c>
      <c r="I799">
        <v>14550.712707000001</v>
      </c>
      <c r="J799">
        <v>3353.7606660000001</v>
      </c>
      <c r="K799">
        <v>10711.787109000001</v>
      </c>
    </row>
    <row r="800" spans="1:11" ht="15" x14ac:dyDescent="0.25">
      <c r="A800" s="45" t="str">
        <f t="shared" si="12"/>
        <v>B2 biodiversityLatvia2005</v>
      </c>
      <c r="B800">
        <v>8</v>
      </c>
      <c r="C800" t="s">
        <v>2</v>
      </c>
      <c r="D800" t="s">
        <v>148</v>
      </c>
      <c r="E800" t="s">
        <v>90</v>
      </c>
      <c r="F800" t="s">
        <v>114</v>
      </c>
      <c r="G800">
        <v>2005</v>
      </c>
      <c r="H800">
        <v>218482.890625</v>
      </c>
      <c r="I800">
        <v>172329.55175799999</v>
      </c>
      <c r="J800">
        <v>46153.353515000003</v>
      </c>
      <c r="K800">
        <v>327129.53125</v>
      </c>
    </row>
    <row r="801" spans="1:11" ht="15" x14ac:dyDescent="0.25">
      <c r="A801" s="45" t="str">
        <f t="shared" si="12"/>
        <v>B2 biodiversityLatvia2010</v>
      </c>
      <c r="B801">
        <v>8</v>
      </c>
      <c r="C801" t="s">
        <v>2</v>
      </c>
      <c r="D801" t="s">
        <v>148</v>
      </c>
      <c r="E801" t="s">
        <v>90</v>
      </c>
      <c r="F801" t="s">
        <v>114</v>
      </c>
      <c r="G801">
        <v>2010</v>
      </c>
      <c r="H801">
        <v>243149.5</v>
      </c>
      <c r="I801">
        <v>191335.671875</v>
      </c>
      <c r="J801">
        <v>51813.819823999998</v>
      </c>
      <c r="K801">
        <v>324629.375</v>
      </c>
    </row>
    <row r="802" spans="1:11" ht="15" x14ac:dyDescent="0.25">
      <c r="A802" s="45" t="str">
        <f t="shared" si="12"/>
        <v>B2 biodiversityLatvia2015</v>
      </c>
      <c r="B802">
        <v>8</v>
      </c>
      <c r="C802" t="s">
        <v>2</v>
      </c>
      <c r="D802" t="s">
        <v>148</v>
      </c>
      <c r="E802" t="s">
        <v>90</v>
      </c>
      <c r="F802" t="s">
        <v>114</v>
      </c>
      <c r="G802">
        <v>2015</v>
      </c>
      <c r="H802">
        <v>267972.40625</v>
      </c>
      <c r="I802">
        <v>210068.910156</v>
      </c>
      <c r="J802">
        <v>57903.511719000002</v>
      </c>
      <c r="K802">
        <v>327613.53125</v>
      </c>
    </row>
    <row r="803" spans="1:11" ht="15" x14ac:dyDescent="0.25">
      <c r="A803" s="45" t="str">
        <f t="shared" si="12"/>
        <v>B2 biodiversityLatvia2020</v>
      </c>
      <c r="B803">
        <v>8</v>
      </c>
      <c r="C803" t="s">
        <v>2</v>
      </c>
      <c r="D803" t="s">
        <v>148</v>
      </c>
      <c r="E803" t="s">
        <v>90</v>
      </c>
      <c r="F803" t="s">
        <v>114</v>
      </c>
      <c r="G803">
        <v>2020</v>
      </c>
      <c r="H803">
        <v>293363.78125</v>
      </c>
      <c r="I803">
        <v>229321.117188</v>
      </c>
      <c r="J803">
        <v>64042.675781999998</v>
      </c>
      <c r="K803">
        <v>333095.03125</v>
      </c>
    </row>
    <row r="804" spans="1:11" ht="15" x14ac:dyDescent="0.25">
      <c r="A804" s="45" t="str">
        <f t="shared" si="12"/>
        <v>B2 biodiversityLatvia2025</v>
      </c>
      <c r="B804">
        <v>8</v>
      </c>
      <c r="C804" t="s">
        <v>2</v>
      </c>
      <c r="D804" t="s">
        <v>148</v>
      </c>
      <c r="E804" t="s">
        <v>90</v>
      </c>
      <c r="F804" t="s">
        <v>114</v>
      </c>
      <c r="G804">
        <v>2025</v>
      </c>
      <c r="H804">
        <v>317569.78125</v>
      </c>
      <c r="I804">
        <v>247513.777344</v>
      </c>
      <c r="J804">
        <v>70056.008300999994</v>
      </c>
      <c r="K804">
        <v>339678.78125</v>
      </c>
    </row>
    <row r="805" spans="1:11" ht="15" x14ac:dyDescent="0.25">
      <c r="A805" s="45" t="str">
        <f t="shared" si="12"/>
        <v>B2 biodiversityLatvia2030</v>
      </c>
      <c r="B805">
        <v>8</v>
      </c>
      <c r="C805" t="s">
        <v>2</v>
      </c>
      <c r="D805" t="s">
        <v>148</v>
      </c>
      <c r="E805" t="s">
        <v>90</v>
      </c>
      <c r="F805" t="s">
        <v>114</v>
      </c>
      <c r="G805">
        <v>2030</v>
      </c>
      <c r="H805">
        <v>333165.75</v>
      </c>
      <c r="I805">
        <v>259126.085938</v>
      </c>
      <c r="J805">
        <v>74039.644530999998</v>
      </c>
      <c r="K805">
        <v>347470.75</v>
      </c>
    </row>
    <row r="806" spans="1:11" ht="15" x14ac:dyDescent="0.25">
      <c r="A806" s="45" t="str">
        <f t="shared" si="12"/>
        <v>B2 biodiversityRepublic of Moldova2005</v>
      </c>
      <c r="B806">
        <v>8</v>
      </c>
      <c r="C806" t="s">
        <v>2</v>
      </c>
      <c r="D806" t="s">
        <v>149</v>
      </c>
      <c r="E806" t="s">
        <v>99</v>
      </c>
      <c r="F806" t="s">
        <v>113</v>
      </c>
      <c r="G806">
        <v>2005</v>
      </c>
      <c r="H806">
        <v>12565.3125</v>
      </c>
      <c r="I806">
        <v>10191.690398999999</v>
      </c>
      <c r="J806">
        <v>2373.6223070000001</v>
      </c>
      <c r="K806">
        <v>11976.298828000001</v>
      </c>
    </row>
    <row r="807" spans="1:11" ht="15" x14ac:dyDescent="0.25">
      <c r="A807" s="45" t="str">
        <f t="shared" si="12"/>
        <v>B2 biodiversityRepublic of Moldova2010</v>
      </c>
      <c r="B807">
        <v>8</v>
      </c>
      <c r="C807" t="s">
        <v>2</v>
      </c>
      <c r="D807" t="s">
        <v>149</v>
      </c>
      <c r="E807" t="s">
        <v>99</v>
      </c>
      <c r="F807" t="s">
        <v>113</v>
      </c>
      <c r="G807">
        <v>2010</v>
      </c>
      <c r="H807">
        <v>13484.981444999999</v>
      </c>
      <c r="I807">
        <v>10956.597717000001</v>
      </c>
      <c r="J807">
        <v>2528.383057</v>
      </c>
      <c r="K807">
        <v>12333.652344</v>
      </c>
    </row>
    <row r="808" spans="1:11" ht="15" x14ac:dyDescent="0.25">
      <c r="A808" s="45" t="str">
        <f t="shared" si="12"/>
        <v>B2 biodiversityRepublic of Moldova2015</v>
      </c>
      <c r="B808">
        <v>8</v>
      </c>
      <c r="C808" t="s">
        <v>2</v>
      </c>
      <c r="D808" t="s">
        <v>149</v>
      </c>
      <c r="E808" t="s">
        <v>99</v>
      </c>
      <c r="F808" t="s">
        <v>113</v>
      </c>
      <c r="G808">
        <v>2015</v>
      </c>
      <c r="H808">
        <v>14557.007813</v>
      </c>
      <c r="I808">
        <v>11870.543030000001</v>
      </c>
      <c r="J808">
        <v>2686.4645540000001</v>
      </c>
      <c r="K808">
        <v>12547.152344</v>
      </c>
    </row>
    <row r="809" spans="1:11" ht="15" x14ac:dyDescent="0.25">
      <c r="A809" s="45" t="str">
        <f t="shared" si="12"/>
        <v>B2 biodiversityRepublic of Moldova2020</v>
      </c>
      <c r="B809">
        <v>8</v>
      </c>
      <c r="C809" t="s">
        <v>2</v>
      </c>
      <c r="D809" t="s">
        <v>149</v>
      </c>
      <c r="E809" t="s">
        <v>99</v>
      </c>
      <c r="F809" t="s">
        <v>113</v>
      </c>
      <c r="G809">
        <v>2020</v>
      </c>
      <c r="H809">
        <v>15873.001953000001</v>
      </c>
      <c r="I809">
        <v>13005.92215</v>
      </c>
      <c r="J809">
        <v>2867.0796350000001</v>
      </c>
      <c r="K809">
        <v>12674.707031</v>
      </c>
    </row>
    <row r="810" spans="1:11" ht="15" x14ac:dyDescent="0.25">
      <c r="A810" s="45" t="str">
        <f t="shared" si="12"/>
        <v>B2 biodiversityRepublic of Moldova2025</v>
      </c>
      <c r="B810">
        <v>8</v>
      </c>
      <c r="C810" t="s">
        <v>2</v>
      </c>
      <c r="D810" t="s">
        <v>149</v>
      </c>
      <c r="E810" t="s">
        <v>99</v>
      </c>
      <c r="F810" t="s">
        <v>113</v>
      </c>
      <c r="G810">
        <v>2025</v>
      </c>
      <c r="H810">
        <v>17451.833984000001</v>
      </c>
      <c r="I810">
        <v>14318.534697999999</v>
      </c>
      <c r="J810">
        <v>3133.2994229999999</v>
      </c>
      <c r="K810">
        <v>12865.775390999999</v>
      </c>
    </row>
    <row r="811" spans="1:11" ht="15" x14ac:dyDescent="0.25">
      <c r="A811" s="45" t="str">
        <f t="shared" si="12"/>
        <v>B2 biodiversityRepublic of Moldova2030</v>
      </c>
      <c r="B811">
        <v>8</v>
      </c>
      <c r="C811" t="s">
        <v>2</v>
      </c>
      <c r="D811" t="s">
        <v>149</v>
      </c>
      <c r="E811" t="s">
        <v>99</v>
      </c>
      <c r="F811" t="s">
        <v>113</v>
      </c>
      <c r="G811">
        <v>2030</v>
      </c>
      <c r="H811">
        <v>18967.394531000002</v>
      </c>
      <c r="I811">
        <v>15590.31018</v>
      </c>
      <c r="J811">
        <v>3377.0854340000001</v>
      </c>
      <c r="K811">
        <v>13063.200194999999</v>
      </c>
    </row>
    <row r="812" spans="1:11" ht="15" x14ac:dyDescent="0.25">
      <c r="A812" s="45" t="str">
        <f t="shared" si="12"/>
        <v>B2 biodiversityMontenegro2010</v>
      </c>
      <c r="B812">
        <v>8</v>
      </c>
      <c r="C812" t="s">
        <v>2</v>
      </c>
      <c r="D812" t="s">
        <v>150</v>
      </c>
      <c r="E812" t="s">
        <v>94</v>
      </c>
      <c r="F812" t="s">
        <v>111</v>
      </c>
      <c r="G812">
        <v>2010</v>
      </c>
      <c r="H812">
        <v>30199.802734000001</v>
      </c>
      <c r="I812">
        <v>21044.762817999999</v>
      </c>
      <c r="J812">
        <v>9155.0399170000001</v>
      </c>
      <c r="K812">
        <v>28349.197265999999</v>
      </c>
    </row>
    <row r="813" spans="1:11" ht="15" x14ac:dyDescent="0.25">
      <c r="A813" s="45" t="str">
        <f t="shared" si="12"/>
        <v>B2 biodiversityMontenegro2015</v>
      </c>
      <c r="B813">
        <v>8</v>
      </c>
      <c r="C813" t="s">
        <v>2</v>
      </c>
      <c r="D813" t="s">
        <v>150</v>
      </c>
      <c r="E813" t="s">
        <v>94</v>
      </c>
      <c r="F813" t="s">
        <v>111</v>
      </c>
      <c r="G813">
        <v>2015</v>
      </c>
      <c r="H813">
        <v>31382.697265999999</v>
      </c>
      <c r="I813">
        <v>21869.062560999999</v>
      </c>
      <c r="J813">
        <v>9513.6337590000003</v>
      </c>
      <c r="K813">
        <v>28349.197265999999</v>
      </c>
    </row>
    <row r="814" spans="1:11" ht="15" x14ac:dyDescent="0.25">
      <c r="A814" s="45" t="str">
        <f t="shared" si="12"/>
        <v>B2 biodiversityMontenegro2020</v>
      </c>
      <c r="B814">
        <v>8</v>
      </c>
      <c r="C814" t="s">
        <v>2</v>
      </c>
      <c r="D814" t="s">
        <v>150</v>
      </c>
      <c r="E814" t="s">
        <v>94</v>
      </c>
      <c r="F814" t="s">
        <v>111</v>
      </c>
      <c r="G814">
        <v>2020</v>
      </c>
      <c r="H814">
        <v>32796.453125</v>
      </c>
      <c r="I814">
        <v>22854.240296</v>
      </c>
      <c r="J814">
        <v>9942.2125550000001</v>
      </c>
      <c r="K814">
        <v>28554.310547000001</v>
      </c>
    </row>
    <row r="815" spans="1:11" ht="15" x14ac:dyDescent="0.25">
      <c r="A815" s="45" t="str">
        <f t="shared" si="12"/>
        <v>B2 biodiversityMontenegro2025</v>
      </c>
      <c r="B815">
        <v>8</v>
      </c>
      <c r="C815" t="s">
        <v>2</v>
      </c>
      <c r="D815" t="s">
        <v>150</v>
      </c>
      <c r="E815" t="s">
        <v>94</v>
      </c>
      <c r="F815" t="s">
        <v>111</v>
      </c>
      <c r="G815">
        <v>2025</v>
      </c>
      <c r="H815">
        <v>34413.613280999998</v>
      </c>
      <c r="I815">
        <v>23981.162292000001</v>
      </c>
      <c r="J815">
        <v>10432.453034</v>
      </c>
      <c r="K815">
        <v>28839.023438</v>
      </c>
    </row>
    <row r="816" spans="1:11" ht="15" x14ac:dyDescent="0.25">
      <c r="A816" s="45" t="str">
        <f t="shared" si="12"/>
        <v>B2 biodiversityMontenegro2030</v>
      </c>
      <c r="B816">
        <v>8</v>
      </c>
      <c r="C816" t="s">
        <v>2</v>
      </c>
      <c r="D816" t="s">
        <v>150</v>
      </c>
      <c r="E816" t="s">
        <v>94</v>
      </c>
      <c r="F816" t="s">
        <v>111</v>
      </c>
      <c r="G816">
        <v>2030</v>
      </c>
      <c r="H816">
        <v>36215.097655999998</v>
      </c>
      <c r="I816">
        <v>25236.525818999999</v>
      </c>
      <c r="J816">
        <v>10978.570313</v>
      </c>
      <c r="K816">
        <v>29174.25</v>
      </c>
    </row>
    <row r="817" spans="1:11" ht="15" x14ac:dyDescent="0.25">
      <c r="A817" s="45" t="str">
        <f t="shared" si="12"/>
        <v>B2 biodiversityThe former Yugoslav Republic of Macedonia2010</v>
      </c>
      <c r="B817">
        <v>8</v>
      </c>
      <c r="C817" t="s">
        <v>2</v>
      </c>
      <c r="D817" t="s">
        <v>151</v>
      </c>
      <c r="E817" t="s">
        <v>107</v>
      </c>
      <c r="F817" t="s">
        <v>111</v>
      </c>
      <c r="G817">
        <v>2010</v>
      </c>
      <c r="H817">
        <v>30888.964843999998</v>
      </c>
      <c r="I817">
        <v>21282.165893000001</v>
      </c>
      <c r="J817">
        <v>9606.7984319999996</v>
      </c>
      <c r="K817">
        <v>46728.113280999998</v>
      </c>
    </row>
    <row r="818" spans="1:11" ht="15" x14ac:dyDescent="0.25">
      <c r="A818" s="45" t="str">
        <f t="shared" si="12"/>
        <v>B2 biodiversityThe former Yugoslav Republic of Macedonia2015</v>
      </c>
      <c r="B818">
        <v>8</v>
      </c>
      <c r="C818" t="s">
        <v>2</v>
      </c>
      <c r="D818" t="s">
        <v>151</v>
      </c>
      <c r="E818" t="s">
        <v>107</v>
      </c>
      <c r="F818" t="s">
        <v>111</v>
      </c>
      <c r="G818">
        <v>2015</v>
      </c>
      <c r="H818">
        <v>31833.525390999999</v>
      </c>
      <c r="I818">
        <v>21932.957703</v>
      </c>
      <c r="J818">
        <v>9900.5669249999992</v>
      </c>
      <c r="K818">
        <v>46728.113280999998</v>
      </c>
    </row>
    <row r="819" spans="1:11" ht="15" x14ac:dyDescent="0.25">
      <c r="A819" s="45" t="str">
        <f t="shared" si="12"/>
        <v>B2 biodiversityThe former Yugoslav Republic of Macedonia2020</v>
      </c>
      <c r="B819">
        <v>8</v>
      </c>
      <c r="C819" t="s">
        <v>2</v>
      </c>
      <c r="D819" t="s">
        <v>151</v>
      </c>
      <c r="E819" t="s">
        <v>107</v>
      </c>
      <c r="F819" t="s">
        <v>111</v>
      </c>
      <c r="G819">
        <v>2020</v>
      </c>
      <c r="H819">
        <v>31712.291015999999</v>
      </c>
      <c r="I819">
        <v>21849.428954999999</v>
      </c>
      <c r="J819">
        <v>9862.8622739999992</v>
      </c>
      <c r="K819">
        <v>46761.171875</v>
      </c>
    </row>
    <row r="820" spans="1:11" ht="15" x14ac:dyDescent="0.25">
      <c r="A820" s="45" t="str">
        <f t="shared" si="12"/>
        <v>B2 biodiversityThe former Yugoslav Republic of Macedonia2025</v>
      </c>
      <c r="B820">
        <v>8</v>
      </c>
      <c r="C820" t="s">
        <v>2</v>
      </c>
      <c r="D820" t="s">
        <v>151</v>
      </c>
      <c r="E820" t="s">
        <v>107</v>
      </c>
      <c r="F820" t="s">
        <v>111</v>
      </c>
      <c r="G820">
        <v>2025</v>
      </c>
      <c r="H820">
        <v>31631.005859000001</v>
      </c>
      <c r="I820">
        <v>21793.424072000002</v>
      </c>
      <c r="J820">
        <v>9837.5814210000008</v>
      </c>
      <c r="K820">
        <v>46796.261719000002</v>
      </c>
    </row>
    <row r="821" spans="1:11" ht="15" x14ac:dyDescent="0.25">
      <c r="A821" s="45" t="str">
        <f t="shared" si="12"/>
        <v>B2 biodiversityThe former Yugoslav Republic of Macedonia2030</v>
      </c>
      <c r="B821">
        <v>8</v>
      </c>
      <c r="C821" t="s">
        <v>2</v>
      </c>
      <c r="D821" t="s">
        <v>151</v>
      </c>
      <c r="E821" t="s">
        <v>107</v>
      </c>
      <c r="F821" t="s">
        <v>111</v>
      </c>
      <c r="G821">
        <v>2030</v>
      </c>
      <c r="H821">
        <v>31625.240234000001</v>
      </c>
      <c r="I821">
        <v>21789.453125</v>
      </c>
      <c r="J821">
        <v>9835.7888180000009</v>
      </c>
      <c r="K821">
        <v>46813.464844000002</v>
      </c>
    </row>
    <row r="822" spans="1:11" ht="15" x14ac:dyDescent="0.25">
      <c r="A822" s="45" t="str">
        <f t="shared" si="12"/>
        <v>B2 biodiversityNetherlands2005</v>
      </c>
      <c r="B822">
        <v>8</v>
      </c>
      <c r="C822" t="s">
        <v>2</v>
      </c>
      <c r="D822" t="s">
        <v>152</v>
      </c>
      <c r="E822" t="s">
        <v>95</v>
      </c>
      <c r="F822" t="s">
        <v>112</v>
      </c>
      <c r="G822">
        <v>2005</v>
      </c>
      <c r="H822">
        <v>22265.269531000002</v>
      </c>
      <c r="I822">
        <v>17479.809753000001</v>
      </c>
      <c r="J822">
        <v>4785.4555959999998</v>
      </c>
      <c r="K822">
        <v>30645.601563</v>
      </c>
    </row>
    <row r="823" spans="1:11" ht="15" x14ac:dyDescent="0.25">
      <c r="A823" s="45" t="str">
        <f t="shared" si="12"/>
        <v>B2 biodiversityNetherlands2010</v>
      </c>
      <c r="B823">
        <v>8</v>
      </c>
      <c r="C823" t="s">
        <v>2</v>
      </c>
      <c r="D823" t="s">
        <v>152</v>
      </c>
      <c r="E823" t="s">
        <v>95</v>
      </c>
      <c r="F823" t="s">
        <v>112</v>
      </c>
      <c r="G823">
        <v>2010</v>
      </c>
      <c r="H823">
        <v>23977.525390999999</v>
      </c>
      <c r="I823">
        <v>18823.394043</v>
      </c>
      <c r="J823">
        <v>5154.134247</v>
      </c>
      <c r="K823">
        <v>30489.066406000002</v>
      </c>
    </row>
    <row r="824" spans="1:11" ht="15" x14ac:dyDescent="0.25">
      <c r="A824" s="45" t="str">
        <f t="shared" si="12"/>
        <v>B2 biodiversityNetherlands2015</v>
      </c>
      <c r="B824">
        <v>8</v>
      </c>
      <c r="C824" t="s">
        <v>2</v>
      </c>
      <c r="D824" t="s">
        <v>152</v>
      </c>
      <c r="E824" t="s">
        <v>95</v>
      </c>
      <c r="F824" t="s">
        <v>112</v>
      </c>
      <c r="G824">
        <v>2015</v>
      </c>
      <c r="H824">
        <v>25724.894531000002</v>
      </c>
      <c r="I824">
        <v>20185.196349999998</v>
      </c>
      <c r="J824">
        <v>5539.698609</v>
      </c>
      <c r="K824">
        <v>30420.640625</v>
      </c>
    </row>
    <row r="825" spans="1:11" ht="15" x14ac:dyDescent="0.25">
      <c r="A825" s="45" t="str">
        <f t="shared" si="12"/>
        <v>B2 biodiversityNetherlands2020</v>
      </c>
      <c r="B825">
        <v>8</v>
      </c>
      <c r="C825" t="s">
        <v>2</v>
      </c>
      <c r="D825" t="s">
        <v>152</v>
      </c>
      <c r="E825" t="s">
        <v>95</v>
      </c>
      <c r="F825" t="s">
        <v>112</v>
      </c>
      <c r="G825">
        <v>2020</v>
      </c>
      <c r="H825">
        <v>27933.587890999999</v>
      </c>
      <c r="I825">
        <v>21918.874390000001</v>
      </c>
      <c r="J825">
        <v>6014.7081600000001</v>
      </c>
      <c r="K825">
        <v>30452.896484000001</v>
      </c>
    </row>
    <row r="826" spans="1:11" ht="15" x14ac:dyDescent="0.25">
      <c r="A826" s="45" t="str">
        <f t="shared" si="12"/>
        <v>B2 biodiversityNetherlands2025</v>
      </c>
      <c r="B826">
        <v>8</v>
      </c>
      <c r="C826" t="s">
        <v>2</v>
      </c>
      <c r="D826" t="s">
        <v>152</v>
      </c>
      <c r="E826" t="s">
        <v>95</v>
      </c>
      <c r="F826" t="s">
        <v>112</v>
      </c>
      <c r="G826">
        <v>2025</v>
      </c>
      <c r="H826">
        <v>30202.720702999999</v>
      </c>
      <c r="I826">
        <v>23703.692138999999</v>
      </c>
      <c r="J826">
        <v>6499.0316469999998</v>
      </c>
      <c r="K826">
        <v>30501.3125</v>
      </c>
    </row>
    <row r="827" spans="1:11" ht="15" x14ac:dyDescent="0.25">
      <c r="A827" s="45" t="str">
        <f t="shared" si="12"/>
        <v>B2 biodiversityNetherlands2030</v>
      </c>
      <c r="B827">
        <v>8</v>
      </c>
      <c r="C827" t="s">
        <v>2</v>
      </c>
      <c r="D827" t="s">
        <v>152</v>
      </c>
      <c r="E827" t="s">
        <v>95</v>
      </c>
      <c r="F827" t="s">
        <v>112</v>
      </c>
      <c r="G827">
        <v>2030</v>
      </c>
      <c r="H827">
        <v>32443.265625</v>
      </c>
      <c r="I827">
        <v>25468.075316999999</v>
      </c>
      <c r="J827">
        <v>6975.1904000000004</v>
      </c>
      <c r="K827">
        <v>30769.335938</v>
      </c>
    </row>
    <row r="828" spans="1:11" ht="15" x14ac:dyDescent="0.25">
      <c r="A828" s="45" t="str">
        <f t="shared" si="12"/>
        <v>B2 biodiversityNorway2005</v>
      </c>
      <c r="B828">
        <v>8</v>
      </c>
      <c r="C828" t="s">
        <v>2</v>
      </c>
      <c r="D828" t="s">
        <v>153</v>
      </c>
      <c r="E828" t="s">
        <v>96</v>
      </c>
      <c r="F828" t="s">
        <v>114</v>
      </c>
      <c r="G828">
        <v>2005</v>
      </c>
      <c r="H828">
        <v>311938.5625</v>
      </c>
      <c r="I828">
        <v>233339.984375</v>
      </c>
      <c r="J828">
        <v>78598.607422000001</v>
      </c>
      <c r="K828">
        <v>416560.375</v>
      </c>
    </row>
    <row r="829" spans="1:11" ht="15" x14ac:dyDescent="0.25">
      <c r="A829" s="45" t="str">
        <f t="shared" si="12"/>
        <v>B2 biodiversityNorway2010</v>
      </c>
      <c r="B829">
        <v>8</v>
      </c>
      <c r="C829" t="s">
        <v>2</v>
      </c>
      <c r="D829" t="s">
        <v>153</v>
      </c>
      <c r="E829" t="s">
        <v>96</v>
      </c>
      <c r="F829" t="s">
        <v>114</v>
      </c>
      <c r="G829">
        <v>2010</v>
      </c>
      <c r="H829">
        <v>332086.5</v>
      </c>
      <c r="I829">
        <v>248377.314453</v>
      </c>
      <c r="J829">
        <v>83709.242188000004</v>
      </c>
      <c r="K829">
        <v>423716.5</v>
      </c>
    </row>
    <row r="830" spans="1:11" ht="15" x14ac:dyDescent="0.25">
      <c r="A830" s="45" t="str">
        <f t="shared" si="12"/>
        <v>B2 biodiversityNorway2015</v>
      </c>
      <c r="B830">
        <v>8</v>
      </c>
      <c r="C830" t="s">
        <v>2</v>
      </c>
      <c r="D830" t="s">
        <v>153</v>
      </c>
      <c r="E830" t="s">
        <v>96</v>
      </c>
      <c r="F830" t="s">
        <v>114</v>
      </c>
      <c r="G830">
        <v>2015</v>
      </c>
      <c r="H830">
        <v>348590.40625</v>
      </c>
      <c r="I830">
        <v>260697.404297</v>
      </c>
      <c r="J830">
        <v>87892.929688000004</v>
      </c>
      <c r="K830">
        <v>431206.8125</v>
      </c>
    </row>
    <row r="831" spans="1:11" ht="15" x14ac:dyDescent="0.25">
      <c r="A831" s="45" t="str">
        <f t="shared" si="12"/>
        <v>B2 biodiversityNorway2020</v>
      </c>
      <c r="B831">
        <v>8</v>
      </c>
      <c r="C831" t="s">
        <v>2</v>
      </c>
      <c r="D831" t="s">
        <v>153</v>
      </c>
      <c r="E831" t="s">
        <v>96</v>
      </c>
      <c r="F831" t="s">
        <v>114</v>
      </c>
      <c r="G831">
        <v>2020</v>
      </c>
      <c r="H831">
        <v>361675.4375</v>
      </c>
      <c r="I831">
        <v>270452.199219</v>
      </c>
      <c r="J831">
        <v>91223.099608999997</v>
      </c>
      <c r="K831">
        <v>438586</v>
      </c>
    </row>
    <row r="832" spans="1:11" ht="15" x14ac:dyDescent="0.25">
      <c r="A832" s="45" t="str">
        <f t="shared" si="12"/>
        <v>B2 biodiversityNorway2025</v>
      </c>
      <c r="B832">
        <v>8</v>
      </c>
      <c r="C832" t="s">
        <v>2</v>
      </c>
      <c r="D832" t="s">
        <v>153</v>
      </c>
      <c r="E832" t="s">
        <v>96</v>
      </c>
      <c r="F832" t="s">
        <v>114</v>
      </c>
      <c r="G832">
        <v>2025</v>
      </c>
      <c r="H832">
        <v>371945.40625</v>
      </c>
      <c r="I832">
        <v>278090.542969</v>
      </c>
      <c r="J832">
        <v>93854.640625999993</v>
      </c>
      <c r="K832">
        <v>445813.125</v>
      </c>
    </row>
    <row r="833" spans="1:11" ht="15" x14ac:dyDescent="0.25">
      <c r="A833" s="45" t="str">
        <f t="shared" si="12"/>
        <v>B2 biodiversityNorway2030</v>
      </c>
      <c r="B833">
        <v>8</v>
      </c>
      <c r="C833" t="s">
        <v>2</v>
      </c>
      <c r="D833" t="s">
        <v>153</v>
      </c>
      <c r="E833" t="s">
        <v>96</v>
      </c>
      <c r="F833" t="s">
        <v>114</v>
      </c>
      <c r="G833">
        <v>2030</v>
      </c>
      <c r="H833">
        <v>378942.71875</v>
      </c>
      <c r="I833">
        <v>283271.67578200001</v>
      </c>
      <c r="J833">
        <v>95671.039063000004</v>
      </c>
      <c r="K833">
        <v>453271.21875</v>
      </c>
    </row>
    <row r="834" spans="1:11" ht="15" x14ac:dyDescent="0.25">
      <c r="A834" s="45" t="str">
        <f t="shared" ref="A834:A893" si="13">CONCATENATE(C834,E834,G834)</f>
        <v>B2 biodiversityPoland2005</v>
      </c>
      <c r="B834">
        <v>8</v>
      </c>
      <c r="C834" t="s">
        <v>2</v>
      </c>
      <c r="D834" t="s">
        <v>154</v>
      </c>
      <c r="E834" t="s">
        <v>97</v>
      </c>
      <c r="F834" t="s">
        <v>113</v>
      </c>
      <c r="G834">
        <v>2005</v>
      </c>
      <c r="H834">
        <v>720528.8125</v>
      </c>
      <c r="I834">
        <v>556694.75195399998</v>
      </c>
      <c r="J834">
        <v>163834.050781</v>
      </c>
      <c r="K834">
        <v>858342.5625</v>
      </c>
    </row>
    <row r="835" spans="1:11" ht="15" x14ac:dyDescent="0.25">
      <c r="A835" s="45" t="str">
        <f t="shared" si="13"/>
        <v>B2 biodiversityPoland2010</v>
      </c>
      <c r="B835">
        <v>8</v>
      </c>
      <c r="C835" t="s">
        <v>2</v>
      </c>
      <c r="D835" t="s">
        <v>154</v>
      </c>
      <c r="E835" t="s">
        <v>97</v>
      </c>
      <c r="F835" t="s">
        <v>113</v>
      </c>
      <c r="G835">
        <v>2010</v>
      </c>
      <c r="H835">
        <v>783648.9375</v>
      </c>
      <c r="I835">
        <v>605119.03125100001</v>
      </c>
      <c r="J835">
        <v>178529.96386700001</v>
      </c>
      <c r="K835">
        <v>865144.125</v>
      </c>
    </row>
    <row r="836" spans="1:11" ht="15" x14ac:dyDescent="0.25">
      <c r="A836" s="45" t="str">
        <f t="shared" si="13"/>
        <v>B2 biodiversityPoland2015</v>
      </c>
      <c r="B836">
        <v>8</v>
      </c>
      <c r="C836" t="s">
        <v>2</v>
      </c>
      <c r="D836" t="s">
        <v>154</v>
      </c>
      <c r="E836" t="s">
        <v>97</v>
      </c>
      <c r="F836" t="s">
        <v>113</v>
      </c>
      <c r="G836">
        <v>2015</v>
      </c>
      <c r="H836">
        <v>822880.5625</v>
      </c>
      <c r="I836">
        <v>634918.06445399998</v>
      </c>
      <c r="J836">
        <v>187962.425781</v>
      </c>
      <c r="K836">
        <v>874389.9375</v>
      </c>
    </row>
    <row r="837" spans="1:11" ht="15" x14ac:dyDescent="0.25">
      <c r="A837" s="45" t="str">
        <f t="shared" si="13"/>
        <v>B2 biodiversityPoland2020</v>
      </c>
      <c r="B837">
        <v>8</v>
      </c>
      <c r="C837" t="s">
        <v>2</v>
      </c>
      <c r="D837" t="s">
        <v>154</v>
      </c>
      <c r="E837" t="s">
        <v>97</v>
      </c>
      <c r="F837" t="s">
        <v>113</v>
      </c>
      <c r="G837">
        <v>2020</v>
      </c>
      <c r="H837">
        <v>868683.25</v>
      </c>
      <c r="I837">
        <v>670154.41015600006</v>
      </c>
      <c r="J837">
        <v>198528.78125</v>
      </c>
      <c r="K837">
        <v>882614.1875</v>
      </c>
    </row>
    <row r="838" spans="1:11" ht="15" x14ac:dyDescent="0.25">
      <c r="A838" s="45" t="str">
        <f t="shared" si="13"/>
        <v>B2 biodiversityPoland2025</v>
      </c>
      <c r="B838">
        <v>8</v>
      </c>
      <c r="C838" t="s">
        <v>2</v>
      </c>
      <c r="D838" t="s">
        <v>154</v>
      </c>
      <c r="E838" t="s">
        <v>97</v>
      </c>
      <c r="F838" t="s">
        <v>113</v>
      </c>
      <c r="G838">
        <v>2025</v>
      </c>
      <c r="H838">
        <v>913734.75</v>
      </c>
      <c r="I838">
        <v>704868.62695399998</v>
      </c>
      <c r="J838">
        <v>208865.916016</v>
      </c>
      <c r="K838">
        <v>890899.1875</v>
      </c>
    </row>
    <row r="839" spans="1:11" ht="15" x14ac:dyDescent="0.25">
      <c r="A839" s="45" t="str">
        <f t="shared" si="13"/>
        <v>B2 biodiversityPoland2030</v>
      </c>
      <c r="B839">
        <v>8</v>
      </c>
      <c r="C839" t="s">
        <v>2</v>
      </c>
      <c r="D839" t="s">
        <v>154</v>
      </c>
      <c r="E839" t="s">
        <v>97</v>
      </c>
      <c r="F839" t="s">
        <v>113</v>
      </c>
      <c r="G839">
        <v>2030</v>
      </c>
      <c r="H839">
        <v>954529.4375</v>
      </c>
      <c r="I839">
        <v>736504.55859399994</v>
      </c>
      <c r="J839">
        <v>218025.10253900001</v>
      </c>
      <c r="K839">
        <v>902004.9375</v>
      </c>
    </row>
    <row r="840" spans="1:11" ht="15" x14ac:dyDescent="0.25">
      <c r="A840" s="45" t="str">
        <f t="shared" si="13"/>
        <v>B2 biodiversityPortugal2005</v>
      </c>
      <c r="B840">
        <v>8</v>
      </c>
      <c r="C840" t="s">
        <v>2</v>
      </c>
      <c r="D840" t="s">
        <v>155</v>
      </c>
      <c r="E840" t="s">
        <v>98</v>
      </c>
      <c r="F840" t="s">
        <v>115</v>
      </c>
      <c r="G840">
        <v>2005</v>
      </c>
      <c r="H840">
        <v>94660.976563000004</v>
      </c>
      <c r="I840">
        <v>66534.604491999999</v>
      </c>
      <c r="J840">
        <v>28126.373779000001</v>
      </c>
      <c r="K840">
        <v>220218.765625</v>
      </c>
    </row>
    <row r="841" spans="1:11" ht="15" x14ac:dyDescent="0.25">
      <c r="A841" s="45" t="str">
        <f t="shared" si="13"/>
        <v>B2 biodiversityPortugal2010</v>
      </c>
      <c r="B841">
        <v>8</v>
      </c>
      <c r="C841" t="s">
        <v>2</v>
      </c>
      <c r="D841" t="s">
        <v>155</v>
      </c>
      <c r="E841" t="s">
        <v>98</v>
      </c>
      <c r="F841" t="s">
        <v>115</v>
      </c>
      <c r="G841">
        <v>2010</v>
      </c>
      <c r="H841">
        <v>119149.929688</v>
      </c>
      <c r="I841">
        <v>83646.061522999997</v>
      </c>
      <c r="J841">
        <v>35503.866943000001</v>
      </c>
      <c r="K841">
        <v>229107.984375</v>
      </c>
    </row>
    <row r="842" spans="1:11" ht="15" x14ac:dyDescent="0.25">
      <c r="A842" s="45" t="str">
        <f t="shared" si="13"/>
        <v>B2 biodiversityPortugal2015</v>
      </c>
      <c r="B842">
        <v>8</v>
      </c>
      <c r="C842" t="s">
        <v>2</v>
      </c>
      <c r="D842" t="s">
        <v>155</v>
      </c>
      <c r="E842" t="s">
        <v>98</v>
      </c>
      <c r="F842" t="s">
        <v>115</v>
      </c>
      <c r="G842">
        <v>2015</v>
      </c>
      <c r="H842">
        <v>129377.242188</v>
      </c>
      <c r="I842">
        <v>90784.243652999998</v>
      </c>
      <c r="J842">
        <v>38592.999755999997</v>
      </c>
      <c r="K842">
        <v>238772.5625</v>
      </c>
    </row>
    <row r="843" spans="1:11" ht="15" x14ac:dyDescent="0.25">
      <c r="A843" s="45" t="str">
        <f t="shared" si="13"/>
        <v>B2 biodiversityPortugal2020</v>
      </c>
      <c r="B843">
        <v>8</v>
      </c>
      <c r="C843" t="s">
        <v>2</v>
      </c>
      <c r="D843" t="s">
        <v>155</v>
      </c>
      <c r="E843" t="s">
        <v>98</v>
      </c>
      <c r="F843" t="s">
        <v>115</v>
      </c>
      <c r="G843">
        <v>2020</v>
      </c>
      <c r="H843">
        <v>139453.515625</v>
      </c>
      <c r="I843">
        <v>97861.053711</v>
      </c>
      <c r="J843">
        <v>41592.455566999997</v>
      </c>
      <c r="K843">
        <v>243951.734375</v>
      </c>
    </row>
    <row r="844" spans="1:11" ht="15" x14ac:dyDescent="0.25">
      <c r="A844" s="45" t="str">
        <f t="shared" si="13"/>
        <v>B2 biodiversityPortugal2025</v>
      </c>
      <c r="B844">
        <v>8</v>
      </c>
      <c r="C844" t="s">
        <v>2</v>
      </c>
      <c r="D844" t="s">
        <v>155</v>
      </c>
      <c r="E844" t="s">
        <v>98</v>
      </c>
      <c r="F844" t="s">
        <v>115</v>
      </c>
      <c r="G844">
        <v>2025</v>
      </c>
      <c r="H844">
        <v>150122.59375</v>
      </c>
      <c r="I844">
        <v>105356.369141</v>
      </c>
      <c r="J844">
        <v>44766.222168</v>
      </c>
      <c r="K844">
        <v>249228.90625</v>
      </c>
    </row>
    <row r="845" spans="1:11" ht="15" x14ac:dyDescent="0.25">
      <c r="A845" s="45" t="str">
        <f t="shared" si="13"/>
        <v>B2 biodiversityPortugal2030</v>
      </c>
      <c r="B845">
        <v>8</v>
      </c>
      <c r="C845" t="s">
        <v>2</v>
      </c>
      <c r="D845" t="s">
        <v>155</v>
      </c>
      <c r="E845" t="s">
        <v>98</v>
      </c>
      <c r="F845" t="s">
        <v>115</v>
      </c>
      <c r="G845">
        <v>2030</v>
      </c>
      <c r="H845">
        <v>158024.90625</v>
      </c>
      <c r="I845">
        <v>110908.05175899999</v>
      </c>
      <c r="J845">
        <v>47116.857909999999</v>
      </c>
      <c r="K845">
        <v>255077.96875</v>
      </c>
    </row>
    <row r="846" spans="1:11" ht="15" x14ac:dyDescent="0.25">
      <c r="A846" s="45" t="str">
        <f t="shared" si="13"/>
        <v>B2 biodiversityRomania2005</v>
      </c>
      <c r="B846">
        <v>8</v>
      </c>
      <c r="C846" t="s">
        <v>2</v>
      </c>
      <c r="D846" t="s">
        <v>156</v>
      </c>
      <c r="E846" t="s">
        <v>100</v>
      </c>
      <c r="F846" t="s">
        <v>113</v>
      </c>
      <c r="G846">
        <v>2005</v>
      </c>
      <c r="H846">
        <v>588090.4375</v>
      </c>
      <c r="I846">
        <v>478759.38476599997</v>
      </c>
      <c r="J846">
        <v>109331.03125</v>
      </c>
      <c r="K846">
        <v>443149.3125</v>
      </c>
    </row>
    <row r="847" spans="1:11" ht="15" x14ac:dyDescent="0.25">
      <c r="A847" s="45" t="str">
        <f t="shared" si="13"/>
        <v>B2 biodiversityRomania2010</v>
      </c>
      <c r="B847">
        <v>8</v>
      </c>
      <c r="C847" t="s">
        <v>2</v>
      </c>
      <c r="D847" t="s">
        <v>156</v>
      </c>
      <c r="E847" t="s">
        <v>100</v>
      </c>
      <c r="F847" t="s">
        <v>113</v>
      </c>
      <c r="G847">
        <v>2010</v>
      </c>
      <c r="H847">
        <v>638898.8125</v>
      </c>
      <c r="I847">
        <v>519937.38476599997</v>
      </c>
      <c r="J847">
        <v>118961.454102</v>
      </c>
      <c r="K847">
        <v>450747.625</v>
      </c>
    </row>
    <row r="848" spans="1:11" ht="15" x14ac:dyDescent="0.25">
      <c r="A848" s="45" t="str">
        <f t="shared" si="13"/>
        <v>B2 biodiversityRomania2015</v>
      </c>
      <c r="B848">
        <v>8</v>
      </c>
      <c r="C848" t="s">
        <v>2</v>
      </c>
      <c r="D848" t="s">
        <v>156</v>
      </c>
      <c r="E848" t="s">
        <v>100</v>
      </c>
      <c r="F848" t="s">
        <v>113</v>
      </c>
      <c r="G848">
        <v>2015</v>
      </c>
      <c r="H848">
        <v>684581.4375</v>
      </c>
      <c r="I848">
        <v>557539.57617200003</v>
      </c>
      <c r="J848">
        <v>127041.91504000001</v>
      </c>
      <c r="K848">
        <v>462118.28125</v>
      </c>
    </row>
    <row r="849" spans="1:11" ht="15" x14ac:dyDescent="0.25">
      <c r="A849" s="45" t="str">
        <f t="shared" si="13"/>
        <v>B2 biodiversityRomania2020</v>
      </c>
      <c r="B849">
        <v>8</v>
      </c>
      <c r="C849" t="s">
        <v>2</v>
      </c>
      <c r="D849" t="s">
        <v>156</v>
      </c>
      <c r="E849" t="s">
        <v>100</v>
      </c>
      <c r="F849" t="s">
        <v>113</v>
      </c>
      <c r="G849">
        <v>2020</v>
      </c>
      <c r="H849">
        <v>727055.75</v>
      </c>
      <c r="I849">
        <v>592429.04296899994</v>
      </c>
      <c r="J849">
        <v>134626.62207099999</v>
      </c>
      <c r="K849">
        <v>471440.40625</v>
      </c>
    </row>
    <row r="850" spans="1:11" ht="15" x14ac:dyDescent="0.25">
      <c r="A850" s="45" t="str">
        <f t="shared" si="13"/>
        <v>B2 biodiversityRomania2025</v>
      </c>
      <c r="B850">
        <v>8</v>
      </c>
      <c r="C850" t="s">
        <v>2</v>
      </c>
      <c r="D850" t="s">
        <v>156</v>
      </c>
      <c r="E850" t="s">
        <v>100</v>
      </c>
      <c r="F850" t="s">
        <v>113</v>
      </c>
      <c r="G850">
        <v>2025</v>
      </c>
      <c r="H850">
        <v>771006.3125</v>
      </c>
      <c r="I850">
        <v>629290.11914099997</v>
      </c>
      <c r="J850">
        <v>141716.171875</v>
      </c>
      <c r="K850">
        <v>480183.15625</v>
      </c>
    </row>
    <row r="851" spans="1:11" ht="15" x14ac:dyDescent="0.25">
      <c r="A851" s="45" t="str">
        <f t="shared" si="13"/>
        <v>B2 biodiversityRomania2030</v>
      </c>
      <c r="B851">
        <v>8</v>
      </c>
      <c r="C851" t="s">
        <v>2</v>
      </c>
      <c r="D851" t="s">
        <v>156</v>
      </c>
      <c r="E851" t="s">
        <v>100</v>
      </c>
      <c r="F851" t="s">
        <v>113</v>
      </c>
      <c r="G851">
        <v>2030</v>
      </c>
      <c r="H851">
        <v>824117.0625</v>
      </c>
      <c r="I851">
        <v>672942.94726599997</v>
      </c>
      <c r="J851">
        <v>151174.08886700001</v>
      </c>
      <c r="K851">
        <v>485285.78125</v>
      </c>
    </row>
    <row r="852" spans="1:11" ht="15" x14ac:dyDescent="0.25">
      <c r="A852" s="45" t="str">
        <f t="shared" si="13"/>
        <v>B2 biodiversitySerbia2005</v>
      </c>
      <c r="B852">
        <v>8</v>
      </c>
      <c r="C852" t="s">
        <v>2</v>
      </c>
      <c r="D852" t="s">
        <v>157</v>
      </c>
      <c r="E852" t="s">
        <v>101</v>
      </c>
      <c r="F852" t="s">
        <v>111</v>
      </c>
      <c r="G852">
        <v>2005</v>
      </c>
      <c r="H852">
        <v>104190.328125</v>
      </c>
      <c r="I852">
        <v>84780.773438000004</v>
      </c>
      <c r="J852">
        <v>19409.550048000001</v>
      </c>
      <c r="K852">
        <v>63536.980469000002</v>
      </c>
    </row>
    <row r="853" spans="1:11" ht="15" x14ac:dyDescent="0.25">
      <c r="A853" s="45" t="str">
        <f t="shared" si="13"/>
        <v>B2 biodiversitySerbia2010</v>
      </c>
      <c r="B853">
        <v>8</v>
      </c>
      <c r="C853" t="s">
        <v>2</v>
      </c>
      <c r="D853" t="s">
        <v>157</v>
      </c>
      <c r="E853" t="s">
        <v>101</v>
      </c>
      <c r="F853" t="s">
        <v>111</v>
      </c>
      <c r="G853">
        <v>2010</v>
      </c>
      <c r="H853">
        <v>107082</v>
      </c>
      <c r="I853">
        <v>87139.402344000002</v>
      </c>
      <c r="J853">
        <v>19942.602539</v>
      </c>
      <c r="K853">
        <v>63536.964844000002</v>
      </c>
    </row>
    <row r="854" spans="1:11" ht="15" x14ac:dyDescent="0.25">
      <c r="A854" s="45" t="str">
        <f t="shared" si="13"/>
        <v>B2 biodiversitySerbia2015</v>
      </c>
      <c r="B854">
        <v>8</v>
      </c>
      <c r="C854" t="s">
        <v>2</v>
      </c>
      <c r="D854" t="s">
        <v>157</v>
      </c>
      <c r="E854" t="s">
        <v>101</v>
      </c>
      <c r="F854" t="s">
        <v>111</v>
      </c>
      <c r="G854">
        <v>2015</v>
      </c>
      <c r="H854">
        <v>110303.921875</v>
      </c>
      <c r="I854">
        <v>89766.854248000003</v>
      </c>
      <c r="J854">
        <v>20537.072022</v>
      </c>
      <c r="K854">
        <v>63914.167969000002</v>
      </c>
    </row>
    <row r="855" spans="1:11" ht="15" x14ac:dyDescent="0.25">
      <c r="A855" s="45" t="str">
        <f t="shared" si="13"/>
        <v>B2 biodiversitySerbia2020</v>
      </c>
      <c r="B855">
        <v>8</v>
      </c>
      <c r="C855" t="s">
        <v>2</v>
      </c>
      <c r="D855" t="s">
        <v>157</v>
      </c>
      <c r="E855" t="s">
        <v>101</v>
      </c>
      <c r="F855" t="s">
        <v>111</v>
      </c>
      <c r="G855">
        <v>2020</v>
      </c>
      <c r="H855">
        <v>116211.023438</v>
      </c>
      <c r="I855">
        <v>94579.129151000001</v>
      </c>
      <c r="J855">
        <v>21631.888306000001</v>
      </c>
      <c r="K855">
        <v>64185.929687999997</v>
      </c>
    </row>
    <row r="856" spans="1:11" ht="15" x14ac:dyDescent="0.25">
      <c r="A856" s="45" t="str">
        <f t="shared" si="13"/>
        <v>B2 biodiversitySerbia2025</v>
      </c>
      <c r="B856">
        <v>8</v>
      </c>
      <c r="C856" t="s">
        <v>2</v>
      </c>
      <c r="D856" t="s">
        <v>157</v>
      </c>
      <c r="E856" t="s">
        <v>101</v>
      </c>
      <c r="F856" t="s">
        <v>111</v>
      </c>
      <c r="G856">
        <v>2025</v>
      </c>
      <c r="H856">
        <v>120891.898438</v>
      </c>
      <c r="I856">
        <v>98393.839600000007</v>
      </c>
      <c r="J856">
        <v>22498.060668999999</v>
      </c>
      <c r="K856">
        <v>64765.117187999997</v>
      </c>
    </row>
    <row r="857" spans="1:11" ht="15" x14ac:dyDescent="0.25">
      <c r="A857" s="45" t="str">
        <f t="shared" si="13"/>
        <v>B2 biodiversitySerbia2030</v>
      </c>
      <c r="B857">
        <v>8</v>
      </c>
      <c r="C857" t="s">
        <v>2</v>
      </c>
      <c r="D857" t="s">
        <v>157</v>
      </c>
      <c r="E857" t="s">
        <v>101</v>
      </c>
      <c r="F857" t="s">
        <v>111</v>
      </c>
      <c r="G857">
        <v>2030</v>
      </c>
      <c r="H857">
        <v>126339.6875</v>
      </c>
      <c r="I857">
        <v>102832.592041</v>
      </c>
      <c r="J857">
        <v>23507.095825</v>
      </c>
      <c r="K857">
        <v>65310.304687999997</v>
      </c>
    </row>
    <row r="858" spans="1:11" ht="15" x14ac:dyDescent="0.25">
      <c r="A858" s="45" t="str">
        <f t="shared" si="13"/>
        <v>B2 biodiversitySweden2005</v>
      </c>
      <c r="B858">
        <v>8</v>
      </c>
      <c r="C858" t="s">
        <v>2</v>
      </c>
      <c r="D858" t="s">
        <v>158</v>
      </c>
      <c r="E858" t="s">
        <v>105</v>
      </c>
      <c r="F858" t="s">
        <v>114</v>
      </c>
      <c r="G858">
        <v>2005</v>
      </c>
      <c r="H858">
        <v>1032078.9375</v>
      </c>
      <c r="I858">
        <v>774716.5625</v>
      </c>
      <c r="J858">
        <v>257362.078125</v>
      </c>
      <c r="K858">
        <v>1706794</v>
      </c>
    </row>
    <row r="859" spans="1:11" ht="15" x14ac:dyDescent="0.25">
      <c r="A859" s="45" t="str">
        <f t="shared" si="13"/>
        <v>B2 biodiversitySweden2010</v>
      </c>
      <c r="B859">
        <v>8</v>
      </c>
      <c r="C859" t="s">
        <v>2</v>
      </c>
      <c r="D859" t="s">
        <v>158</v>
      </c>
      <c r="E859" t="s">
        <v>105</v>
      </c>
      <c r="F859" t="s">
        <v>114</v>
      </c>
      <c r="G859">
        <v>2010</v>
      </c>
      <c r="H859">
        <v>1065418</v>
      </c>
      <c r="I859">
        <v>799336.867188</v>
      </c>
      <c r="J859">
        <v>266081.367188</v>
      </c>
      <c r="K859">
        <v>1708700.375</v>
      </c>
    </row>
    <row r="860" spans="1:11" ht="15" x14ac:dyDescent="0.25">
      <c r="A860" s="45" t="str">
        <f t="shared" si="13"/>
        <v>B2 biodiversitySweden2015</v>
      </c>
      <c r="B860">
        <v>8</v>
      </c>
      <c r="C860" t="s">
        <v>2</v>
      </c>
      <c r="D860" t="s">
        <v>158</v>
      </c>
      <c r="E860" t="s">
        <v>105</v>
      </c>
      <c r="F860" t="s">
        <v>114</v>
      </c>
      <c r="G860">
        <v>2015</v>
      </c>
      <c r="H860">
        <v>1093094.25</v>
      </c>
      <c r="I860">
        <v>819737.742188</v>
      </c>
      <c r="J860">
        <v>273356.46875</v>
      </c>
      <c r="K860">
        <v>1729471</v>
      </c>
    </row>
    <row r="861" spans="1:11" ht="15" x14ac:dyDescent="0.25">
      <c r="A861" s="45" t="str">
        <f t="shared" si="13"/>
        <v>B2 biodiversitySweden2020</v>
      </c>
      <c r="B861">
        <v>8</v>
      </c>
      <c r="C861" t="s">
        <v>2</v>
      </c>
      <c r="D861" t="s">
        <v>158</v>
      </c>
      <c r="E861" t="s">
        <v>105</v>
      </c>
      <c r="F861" t="s">
        <v>114</v>
      </c>
      <c r="G861">
        <v>2020</v>
      </c>
      <c r="H861">
        <v>1164356.5</v>
      </c>
      <c r="I861">
        <v>872990.046875</v>
      </c>
      <c r="J861">
        <v>291366.667969</v>
      </c>
      <c r="K861">
        <v>1739977.25</v>
      </c>
    </row>
    <row r="862" spans="1:11" ht="15" x14ac:dyDescent="0.25">
      <c r="A862" s="45" t="str">
        <f t="shared" si="13"/>
        <v>B2 biodiversitySweden2025</v>
      </c>
      <c r="B862">
        <v>8</v>
      </c>
      <c r="C862" t="s">
        <v>2</v>
      </c>
      <c r="D862" t="s">
        <v>158</v>
      </c>
      <c r="E862" t="s">
        <v>105</v>
      </c>
      <c r="F862" t="s">
        <v>114</v>
      </c>
      <c r="G862">
        <v>2025</v>
      </c>
      <c r="H862">
        <v>1269687.375</v>
      </c>
      <c r="I862">
        <v>951966.726563</v>
      </c>
      <c r="J862">
        <v>317720.769531</v>
      </c>
      <c r="K862">
        <v>1754040.875</v>
      </c>
    </row>
    <row r="863" spans="1:11" ht="15" x14ac:dyDescent="0.25">
      <c r="A863" s="45" t="str">
        <f t="shared" si="13"/>
        <v>B2 biodiversitySweden2030</v>
      </c>
      <c r="B863">
        <v>8</v>
      </c>
      <c r="C863" t="s">
        <v>2</v>
      </c>
      <c r="D863" t="s">
        <v>158</v>
      </c>
      <c r="E863" t="s">
        <v>105</v>
      </c>
      <c r="F863" t="s">
        <v>114</v>
      </c>
      <c r="G863">
        <v>2030</v>
      </c>
      <c r="H863">
        <v>1387945.625</v>
      </c>
      <c r="I863">
        <v>1040745.523438</v>
      </c>
      <c r="J863">
        <v>347200.113281</v>
      </c>
      <c r="K863">
        <v>1781346.75</v>
      </c>
    </row>
    <row r="864" spans="1:11" ht="15" x14ac:dyDescent="0.25">
      <c r="A864" s="45" t="str">
        <f t="shared" si="13"/>
        <v>B2 biodiversitySlovenia2005</v>
      </c>
      <c r="B864">
        <v>8</v>
      </c>
      <c r="C864" t="s">
        <v>2</v>
      </c>
      <c r="D864" t="s">
        <v>159</v>
      </c>
      <c r="E864" t="s">
        <v>103</v>
      </c>
      <c r="F864" t="s">
        <v>111</v>
      </c>
      <c r="G864">
        <v>2005</v>
      </c>
      <c r="H864">
        <v>136546.234375</v>
      </c>
      <c r="I864">
        <v>106839.57763699999</v>
      </c>
      <c r="J864">
        <v>29706.654784999999</v>
      </c>
      <c r="K864">
        <v>83497.53125</v>
      </c>
    </row>
    <row r="865" spans="1:11" ht="15" x14ac:dyDescent="0.25">
      <c r="A865" s="45" t="str">
        <f t="shared" si="13"/>
        <v>B2 biodiversitySlovenia2010</v>
      </c>
      <c r="B865">
        <v>8</v>
      </c>
      <c r="C865" t="s">
        <v>2</v>
      </c>
      <c r="D865" t="s">
        <v>159</v>
      </c>
      <c r="E865" t="s">
        <v>103</v>
      </c>
      <c r="F865" t="s">
        <v>111</v>
      </c>
      <c r="G865">
        <v>2010</v>
      </c>
      <c r="H865">
        <v>142132.3125</v>
      </c>
      <c r="I865">
        <v>111312.22216799999</v>
      </c>
      <c r="J865">
        <v>30820.095336999999</v>
      </c>
      <c r="K865">
        <v>84868.695313000004</v>
      </c>
    </row>
    <row r="866" spans="1:11" ht="15" x14ac:dyDescent="0.25">
      <c r="A866" s="45" t="str">
        <f t="shared" si="13"/>
        <v>B2 biodiversitySlovenia2015</v>
      </c>
      <c r="B866">
        <v>8</v>
      </c>
      <c r="C866" t="s">
        <v>2</v>
      </c>
      <c r="D866" t="s">
        <v>159</v>
      </c>
      <c r="E866" t="s">
        <v>103</v>
      </c>
      <c r="F866" t="s">
        <v>111</v>
      </c>
      <c r="G866">
        <v>2015</v>
      </c>
      <c r="H866">
        <v>146628.171875</v>
      </c>
      <c r="I866">
        <v>114950.236817</v>
      </c>
      <c r="J866">
        <v>31677.942870999999</v>
      </c>
      <c r="K866">
        <v>86250.164063000004</v>
      </c>
    </row>
    <row r="867" spans="1:11" ht="15" x14ac:dyDescent="0.25">
      <c r="A867" s="45" t="str">
        <f t="shared" si="13"/>
        <v>B2 biodiversitySlovenia2020</v>
      </c>
      <c r="B867">
        <v>8</v>
      </c>
      <c r="C867" t="s">
        <v>2</v>
      </c>
      <c r="D867" t="s">
        <v>159</v>
      </c>
      <c r="E867" t="s">
        <v>103</v>
      </c>
      <c r="F867" t="s">
        <v>111</v>
      </c>
      <c r="G867">
        <v>2020</v>
      </c>
      <c r="H867">
        <v>151632.890625</v>
      </c>
      <c r="I867">
        <v>118876.960938</v>
      </c>
      <c r="J867">
        <v>32755.922363999998</v>
      </c>
      <c r="K867">
        <v>87718.148438000004</v>
      </c>
    </row>
    <row r="868" spans="1:11" ht="15" x14ac:dyDescent="0.25">
      <c r="A868" s="45" t="str">
        <f t="shared" si="13"/>
        <v>B2 biodiversitySlovenia2025</v>
      </c>
      <c r="B868">
        <v>8</v>
      </c>
      <c r="C868" t="s">
        <v>2</v>
      </c>
      <c r="D868" t="s">
        <v>159</v>
      </c>
      <c r="E868" t="s">
        <v>103</v>
      </c>
      <c r="F868" t="s">
        <v>111</v>
      </c>
      <c r="G868">
        <v>2025</v>
      </c>
      <c r="H868">
        <v>155885.203125</v>
      </c>
      <c r="I868">
        <v>122199.201172</v>
      </c>
      <c r="J868">
        <v>33685.993775000003</v>
      </c>
      <c r="K868">
        <v>89462.367188000004</v>
      </c>
    </row>
    <row r="869" spans="1:11" ht="15" x14ac:dyDescent="0.25">
      <c r="A869" s="45" t="str">
        <f t="shared" si="13"/>
        <v>B2 biodiversitySlovenia2030</v>
      </c>
      <c r="B869">
        <v>8</v>
      </c>
      <c r="C869" t="s">
        <v>2</v>
      </c>
      <c r="D869" t="s">
        <v>159</v>
      </c>
      <c r="E869" t="s">
        <v>103</v>
      </c>
      <c r="F869" t="s">
        <v>111</v>
      </c>
      <c r="G869">
        <v>2030</v>
      </c>
      <c r="H869">
        <v>157426.015625</v>
      </c>
      <c r="I869">
        <v>123396.39502</v>
      </c>
      <c r="J869">
        <v>34029.605591</v>
      </c>
      <c r="K869">
        <v>91429.023438000004</v>
      </c>
    </row>
    <row r="870" spans="1:11" ht="15" x14ac:dyDescent="0.25">
      <c r="A870" s="45" t="str">
        <f t="shared" si="13"/>
        <v>B2 biodiversitySlovakia2005</v>
      </c>
      <c r="B870">
        <v>8</v>
      </c>
      <c r="C870" t="s">
        <v>2</v>
      </c>
      <c r="D870" t="s">
        <v>160</v>
      </c>
      <c r="E870" t="s">
        <v>102</v>
      </c>
      <c r="F870" t="s">
        <v>113</v>
      </c>
      <c r="G870">
        <v>2005</v>
      </c>
      <c r="H870">
        <v>158606.515625</v>
      </c>
      <c r="I870">
        <v>128729.141114</v>
      </c>
      <c r="J870">
        <v>29877.388916</v>
      </c>
      <c r="K870">
        <v>149201.453125</v>
      </c>
    </row>
    <row r="871" spans="1:11" ht="15" x14ac:dyDescent="0.25">
      <c r="A871" s="45" t="str">
        <f t="shared" si="13"/>
        <v>B2 biodiversitySlovakia2010</v>
      </c>
      <c r="B871">
        <v>8</v>
      </c>
      <c r="C871" t="s">
        <v>2</v>
      </c>
      <c r="D871" t="s">
        <v>160</v>
      </c>
      <c r="E871" t="s">
        <v>102</v>
      </c>
      <c r="F871" t="s">
        <v>113</v>
      </c>
      <c r="G871">
        <v>2010</v>
      </c>
      <c r="H871">
        <v>169031.71875</v>
      </c>
      <c r="I871">
        <v>137254.70165999999</v>
      </c>
      <c r="J871">
        <v>31777.023437</v>
      </c>
      <c r="K871">
        <v>150334.21875</v>
      </c>
    </row>
    <row r="872" spans="1:11" ht="15" x14ac:dyDescent="0.25">
      <c r="A872" s="45" t="str">
        <f t="shared" si="13"/>
        <v>B2 biodiversitySlovakia2015</v>
      </c>
      <c r="B872">
        <v>8</v>
      </c>
      <c r="C872" t="s">
        <v>2</v>
      </c>
      <c r="D872" t="s">
        <v>160</v>
      </c>
      <c r="E872" t="s">
        <v>102</v>
      </c>
      <c r="F872" t="s">
        <v>113</v>
      </c>
      <c r="G872">
        <v>2015</v>
      </c>
      <c r="H872">
        <v>175201.921875</v>
      </c>
      <c r="I872">
        <v>142357.14404300001</v>
      </c>
      <c r="J872">
        <v>32844.767090000001</v>
      </c>
      <c r="K872">
        <v>152602.78125</v>
      </c>
    </row>
    <row r="873" spans="1:11" ht="15" x14ac:dyDescent="0.25">
      <c r="A873" s="45" t="str">
        <f t="shared" si="13"/>
        <v>B2 biodiversitySlovakia2020</v>
      </c>
      <c r="B873">
        <v>8</v>
      </c>
      <c r="C873" t="s">
        <v>2</v>
      </c>
      <c r="D873" t="s">
        <v>160</v>
      </c>
      <c r="E873" t="s">
        <v>102</v>
      </c>
      <c r="F873" t="s">
        <v>113</v>
      </c>
      <c r="G873">
        <v>2020</v>
      </c>
      <c r="H873">
        <v>180414.046875</v>
      </c>
      <c r="I873">
        <v>146452.76269599999</v>
      </c>
      <c r="J873">
        <v>33961.280516999999</v>
      </c>
      <c r="K873">
        <v>154193.96875</v>
      </c>
    </row>
    <row r="874" spans="1:11" ht="15" x14ac:dyDescent="0.25">
      <c r="A874" s="45" t="str">
        <f t="shared" si="13"/>
        <v>B2 biodiversitySlovakia2025</v>
      </c>
      <c r="B874">
        <v>8</v>
      </c>
      <c r="C874" t="s">
        <v>2</v>
      </c>
      <c r="D874" t="s">
        <v>160</v>
      </c>
      <c r="E874" t="s">
        <v>102</v>
      </c>
      <c r="F874" t="s">
        <v>113</v>
      </c>
      <c r="G874">
        <v>2025</v>
      </c>
      <c r="H874">
        <v>186099.34375</v>
      </c>
      <c r="I874">
        <v>151048.177735</v>
      </c>
      <c r="J874">
        <v>35051.169189</v>
      </c>
      <c r="K874">
        <v>156435.84375</v>
      </c>
    </row>
    <row r="875" spans="1:11" ht="15" x14ac:dyDescent="0.25">
      <c r="A875" s="45" t="str">
        <f t="shared" si="13"/>
        <v>B2 biodiversitySlovakia2030</v>
      </c>
      <c r="B875">
        <v>8</v>
      </c>
      <c r="C875" t="s">
        <v>2</v>
      </c>
      <c r="D875" t="s">
        <v>160</v>
      </c>
      <c r="E875" t="s">
        <v>102</v>
      </c>
      <c r="F875" t="s">
        <v>113</v>
      </c>
      <c r="G875">
        <v>2030</v>
      </c>
      <c r="H875">
        <v>188861.828125</v>
      </c>
      <c r="I875">
        <v>153130.686036</v>
      </c>
      <c r="J875">
        <v>35731.135009999998</v>
      </c>
      <c r="K875">
        <v>158094.59375</v>
      </c>
    </row>
    <row r="876" spans="1:11" ht="15" x14ac:dyDescent="0.25">
      <c r="A876" s="45" t="str">
        <f t="shared" si="13"/>
        <v>B2 biodiversityTurkey2005</v>
      </c>
      <c r="B876">
        <v>8</v>
      </c>
      <c r="C876" t="s">
        <v>2</v>
      </c>
      <c r="D876" t="s">
        <v>161</v>
      </c>
      <c r="E876" t="s">
        <v>108</v>
      </c>
      <c r="F876" t="s">
        <v>111</v>
      </c>
      <c r="G876">
        <v>2005</v>
      </c>
      <c r="H876">
        <v>482837.53125</v>
      </c>
      <c r="I876">
        <v>340260.99414099997</v>
      </c>
      <c r="J876">
        <v>142576.48877</v>
      </c>
      <c r="K876">
        <v>977900.0625</v>
      </c>
    </row>
    <row r="877" spans="1:11" ht="15" x14ac:dyDescent="0.25">
      <c r="A877" s="45" t="str">
        <f t="shared" si="13"/>
        <v>B2 biodiversityTurkey2010</v>
      </c>
      <c r="B877">
        <v>8</v>
      </c>
      <c r="C877" t="s">
        <v>2</v>
      </c>
      <c r="D877" t="s">
        <v>161</v>
      </c>
      <c r="E877" t="s">
        <v>108</v>
      </c>
      <c r="F877" t="s">
        <v>111</v>
      </c>
      <c r="G877">
        <v>2010</v>
      </c>
      <c r="H877">
        <v>490791.34375</v>
      </c>
      <c r="I877">
        <v>345732.63964900002</v>
      </c>
      <c r="J877">
        <v>145058.587402</v>
      </c>
      <c r="K877">
        <v>975698.125</v>
      </c>
    </row>
    <row r="878" spans="1:11" ht="15" x14ac:dyDescent="0.25">
      <c r="A878" s="45" t="str">
        <f t="shared" si="13"/>
        <v>B2 biodiversityTurkey2015</v>
      </c>
      <c r="B878">
        <v>8</v>
      </c>
      <c r="C878" t="s">
        <v>2</v>
      </c>
      <c r="D878" t="s">
        <v>161</v>
      </c>
      <c r="E878" t="s">
        <v>108</v>
      </c>
      <c r="F878" t="s">
        <v>111</v>
      </c>
      <c r="G878">
        <v>2015</v>
      </c>
      <c r="H878">
        <v>492128</v>
      </c>
      <c r="I878">
        <v>346564.01757899998</v>
      </c>
      <c r="J878">
        <v>145564.04540999999</v>
      </c>
      <c r="K878">
        <v>977531.25</v>
      </c>
    </row>
    <row r="879" spans="1:11" ht="15" x14ac:dyDescent="0.25">
      <c r="A879" s="45" t="str">
        <f t="shared" si="13"/>
        <v>B2 biodiversityTurkey2020</v>
      </c>
      <c r="B879">
        <v>8</v>
      </c>
      <c r="C879" t="s">
        <v>2</v>
      </c>
      <c r="D879" t="s">
        <v>161</v>
      </c>
      <c r="E879" t="s">
        <v>108</v>
      </c>
      <c r="F879" t="s">
        <v>111</v>
      </c>
      <c r="G879">
        <v>2020</v>
      </c>
      <c r="H879">
        <v>493159.96875</v>
      </c>
      <c r="I879">
        <v>347175.15820300003</v>
      </c>
      <c r="J879">
        <v>145984.75292999999</v>
      </c>
      <c r="K879">
        <v>978336.8125</v>
      </c>
    </row>
    <row r="880" spans="1:11" ht="15" x14ac:dyDescent="0.25">
      <c r="A880" s="45" t="str">
        <f t="shared" si="13"/>
        <v>B2 biodiversityTurkey2025</v>
      </c>
      <c r="B880">
        <v>8</v>
      </c>
      <c r="C880" t="s">
        <v>2</v>
      </c>
      <c r="D880" t="s">
        <v>161</v>
      </c>
      <c r="E880" t="s">
        <v>108</v>
      </c>
      <c r="F880" t="s">
        <v>111</v>
      </c>
      <c r="G880">
        <v>2025</v>
      </c>
      <c r="H880">
        <v>492251.03125</v>
      </c>
      <c r="I880">
        <v>346416.695313</v>
      </c>
      <c r="J880">
        <v>145834.207031</v>
      </c>
      <c r="K880">
        <v>978817.0625</v>
      </c>
    </row>
    <row r="881" spans="1:11" ht="15" x14ac:dyDescent="0.25">
      <c r="A881" s="45" t="str">
        <f t="shared" si="13"/>
        <v>B2 biodiversityTurkey2030</v>
      </c>
      <c r="B881">
        <v>8</v>
      </c>
      <c r="C881" t="s">
        <v>2</v>
      </c>
      <c r="D881" t="s">
        <v>161</v>
      </c>
      <c r="E881" t="s">
        <v>108</v>
      </c>
      <c r="F881" t="s">
        <v>111</v>
      </c>
      <c r="G881">
        <v>2030</v>
      </c>
      <c r="H881">
        <v>492163.09375</v>
      </c>
      <c r="I881">
        <v>346243.39355500002</v>
      </c>
      <c r="J881">
        <v>145919.81933599999</v>
      </c>
      <c r="K881">
        <v>978859.625</v>
      </c>
    </row>
    <row r="882" spans="1:11" ht="15" x14ac:dyDescent="0.25">
      <c r="A882" s="45" t="str">
        <f t="shared" si="13"/>
        <v>B2 biodiversityUkraine2005</v>
      </c>
      <c r="B882">
        <v>8</v>
      </c>
      <c r="C882" t="s">
        <v>2</v>
      </c>
      <c r="D882" t="s">
        <v>162</v>
      </c>
      <c r="E882" t="s">
        <v>109</v>
      </c>
      <c r="F882" t="s">
        <v>112</v>
      </c>
      <c r="G882">
        <v>2005</v>
      </c>
      <c r="H882">
        <v>547293.125</v>
      </c>
      <c r="I882">
        <v>431374.933594</v>
      </c>
      <c r="J882">
        <v>115918.175781</v>
      </c>
      <c r="K882">
        <v>594338.8125</v>
      </c>
    </row>
    <row r="883" spans="1:11" ht="15" x14ac:dyDescent="0.25">
      <c r="A883" s="45" t="str">
        <f t="shared" si="13"/>
        <v>B2 biodiversityUkraine2010</v>
      </c>
      <c r="B883">
        <v>8</v>
      </c>
      <c r="C883" t="s">
        <v>2</v>
      </c>
      <c r="D883" t="s">
        <v>162</v>
      </c>
      <c r="E883" t="s">
        <v>109</v>
      </c>
      <c r="F883" t="s">
        <v>112</v>
      </c>
      <c r="G883">
        <v>2010</v>
      </c>
      <c r="H883">
        <v>562174.75</v>
      </c>
      <c r="I883">
        <v>443555.710938</v>
      </c>
      <c r="J883">
        <v>118619.087891</v>
      </c>
      <c r="K883">
        <v>596808.5625</v>
      </c>
    </row>
    <row r="884" spans="1:11" ht="15" x14ac:dyDescent="0.25">
      <c r="A884" s="45" t="str">
        <f t="shared" si="13"/>
        <v>B2 biodiversityUkraine2015</v>
      </c>
      <c r="B884">
        <v>8</v>
      </c>
      <c r="C884" t="s">
        <v>2</v>
      </c>
      <c r="D884" t="s">
        <v>162</v>
      </c>
      <c r="E884" t="s">
        <v>109</v>
      </c>
      <c r="F884" t="s">
        <v>112</v>
      </c>
      <c r="G884">
        <v>2015</v>
      </c>
      <c r="H884">
        <v>569746.3125</v>
      </c>
      <c r="I884">
        <v>450045.53125</v>
      </c>
      <c r="J884">
        <v>119700.698242</v>
      </c>
      <c r="K884">
        <v>596844.3125</v>
      </c>
    </row>
    <row r="885" spans="1:11" ht="15" x14ac:dyDescent="0.25">
      <c r="A885" s="45" t="str">
        <f t="shared" si="13"/>
        <v>B2 biodiversityUkraine2020</v>
      </c>
      <c r="B885">
        <v>8</v>
      </c>
      <c r="C885" t="s">
        <v>2</v>
      </c>
      <c r="D885" t="s">
        <v>162</v>
      </c>
      <c r="E885" t="s">
        <v>109</v>
      </c>
      <c r="F885" t="s">
        <v>112</v>
      </c>
      <c r="G885">
        <v>2020</v>
      </c>
      <c r="H885">
        <v>580835.75</v>
      </c>
      <c r="I885">
        <v>459315.73437600001</v>
      </c>
      <c r="J885">
        <v>121520.069336</v>
      </c>
      <c r="K885">
        <v>597822.5625</v>
      </c>
    </row>
    <row r="886" spans="1:11" ht="15" x14ac:dyDescent="0.25">
      <c r="A886" s="45" t="str">
        <f t="shared" si="13"/>
        <v>B2 biodiversityUkraine2025</v>
      </c>
      <c r="B886">
        <v>8</v>
      </c>
      <c r="C886" t="s">
        <v>2</v>
      </c>
      <c r="D886" t="s">
        <v>162</v>
      </c>
      <c r="E886" t="s">
        <v>109</v>
      </c>
      <c r="F886" t="s">
        <v>112</v>
      </c>
      <c r="G886">
        <v>2025</v>
      </c>
      <c r="H886">
        <v>590757.4375</v>
      </c>
      <c r="I886">
        <v>467784.882813</v>
      </c>
      <c r="J886">
        <v>122972.570313</v>
      </c>
      <c r="K886">
        <v>597922.125</v>
      </c>
    </row>
    <row r="887" spans="1:11" ht="15" x14ac:dyDescent="0.25">
      <c r="A887" s="45" t="str">
        <f t="shared" si="13"/>
        <v>B2 biodiversityUkraine2030</v>
      </c>
      <c r="B887">
        <v>8</v>
      </c>
      <c r="C887" t="s">
        <v>2</v>
      </c>
      <c r="D887" t="s">
        <v>162</v>
      </c>
      <c r="E887" t="s">
        <v>109</v>
      </c>
      <c r="F887" t="s">
        <v>112</v>
      </c>
      <c r="G887">
        <v>2030</v>
      </c>
      <c r="H887">
        <v>601750.3125</v>
      </c>
      <c r="I887">
        <v>476851.01953200001</v>
      </c>
      <c r="J887">
        <v>124899.314453</v>
      </c>
      <c r="K887">
        <v>598093.25</v>
      </c>
    </row>
    <row r="888" spans="1:11" ht="15" x14ac:dyDescent="0.25">
      <c r="A888" s="45" t="str">
        <f t="shared" si="13"/>
        <v>B2 biodiversityUnited Kingdom2005</v>
      </c>
      <c r="B888">
        <v>8</v>
      </c>
      <c r="C888" t="s">
        <v>2</v>
      </c>
      <c r="D888" t="s">
        <v>163</v>
      </c>
      <c r="E888" t="s">
        <v>110</v>
      </c>
      <c r="F888" t="s">
        <v>113</v>
      </c>
      <c r="G888">
        <v>2005</v>
      </c>
      <c r="H888">
        <v>156352.125</v>
      </c>
      <c r="I888">
        <v>122879.881836</v>
      </c>
      <c r="J888">
        <v>33472.235351000003</v>
      </c>
      <c r="K888">
        <v>183031.953125</v>
      </c>
    </row>
    <row r="889" spans="1:11" ht="15" x14ac:dyDescent="0.25">
      <c r="A889" s="45" t="str">
        <f t="shared" si="13"/>
        <v>B2 biodiversityUnited Kingdom2010</v>
      </c>
      <c r="B889">
        <v>8</v>
      </c>
      <c r="C889" t="s">
        <v>2</v>
      </c>
      <c r="D889" t="s">
        <v>163</v>
      </c>
      <c r="E889" t="s">
        <v>110</v>
      </c>
      <c r="F889" t="s">
        <v>113</v>
      </c>
      <c r="G889">
        <v>2010</v>
      </c>
      <c r="H889">
        <v>178115.03125</v>
      </c>
      <c r="I889">
        <v>139984.34961</v>
      </c>
      <c r="J889">
        <v>38130.654784999999</v>
      </c>
      <c r="K889">
        <v>184893.515625</v>
      </c>
    </row>
    <row r="890" spans="1:11" ht="15" x14ac:dyDescent="0.25">
      <c r="A890" s="45" t="str">
        <f t="shared" si="13"/>
        <v>B2 biodiversityUnited Kingdom2015</v>
      </c>
      <c r="B890">
        <v>8</v>
      </c>
      <c r="C890" t="s">
        <v>2</v>
      </c>
      <c r="D890" t="s">
        <v>163</v>
      </c>
      <c r="E890" t="s">
        <v>110</v>
      </c>
      <c r="F890" t="s">
        <v>113</v>
      </c>
      <c r="G890">
        <v>2015</v>
      </c>
      <c r="H890">
        <v>198376.765625</v>
      </c>
      <c r="I890">
        <v>155979.50195400001</v>
      </c>
      <c r="J890">
        <v>42397.248779000001</v>
      </c>
      <c r="K890">
        <v>189089.53125</v>
      </c>
    </row>
    <row r="891" spans="1:11" ht="15" x14ac:dyDescent="0.25">
      <c r="A891" s="45" t="str">
        <f t="shared" si="13"/>
        <v>B2 biodiversityUnited Kingdom2020</v>
      </c>
      <c r="B891">
        <v>8</v>
      </c>
      <c r="C891" t="s">
        <v>2</v>
      </c>
      <c r="D891" t="s">
        <v>163</v>
      </c>
      <c r="E891" t="s">
        <v>110</v>
      </c>
      <c r="F891" t="s">
        <v>113</v>
      </c>
      <c r="G891">
        <v>2020</v>
      </c>
      <c r="H891">
        <v>214232.078125</v>
      </c>
      <c r="I891">
        <v>168538.29199299999</v>
      </c>
      <c r="J891">
        <v>45693.773437999997</v>
      </c>
      <c r="K891">
        <v>192795.140625</v>
      </c>
    </row>
    <row r="892" spans="1:11" ht="15" x14ac:dyDescent="0.25">
      <c r="A892" s="45" t="str">
        <f t="shared" si="13"/>
        <v>B2 biodiversityUnited Kingdom2025</v>
      </c>
      <c r="B892">
        <v>8</v>
      </c>
      <c r="C892" t="s">
        <v>2</v>
      </c>
      <c r="D892" t="s">
        <v>163</v>
      </c>
      <c r="E892" t="s">
        <v>110</v>
      </c>
      <c r="F892" t="s">
        <v>113</v>
      </c>
      <c r="G892">
        <v>2025</v>
      </c>
      <c r="H892">
        <v>226987.75</v>
      </c>
      <c r="I892">
        <v>178743.625</v>
      </c>
      <c r="J892">
        <v>48244.140380999997</v>
      </c>
      <c r="K892">
        <v>196620.59375</v>
      </c>
    </row>
    <row r="893" spans="1:11" ht="15" x14ac:dyDescent="0.25">
      <c r="A893" s="45" t="str">
        <f t="shared" si="13"/>
        <v>B2 biodiversityUnited Kingdom2030</v>
      </c>
      <c r="B893">
        <v>8</v>
      </c>
      <c r="C893" t="s">
        <v>2</v>
      </c>
      <c r="D893" t="s">
        <v>163</v>
      </c>
      <c r="E893" t="s">
        <v>110</v>
      </c>
      <c r="F893" t="s">
        <v>113</v>
      </c>
      <c r="G893">
        <v>2030</v>
      </c>
      <c r="H893">
        <v>238502.765625</v>
      </c>
      <c r="I893">
        <v>187907.38964800001</v>
      </c>
      <c r="J893">
        <v>50595.360108000001</v>
      </c>
      <c r="K893">
        <v>199162.0625</v>
      </c>
    </row>
    <row r="894" spans="1:11" ht="15" x14ac:dyDescent="0.25">
      <c r="A894" s="40" t="s">
        <v>164</v>
      </c>
      <c r="B894" s="40">
        <v>1</v>
      </c>
      <c r="C894" s="40" t="s">
        <v>0</v>
      </c>
      <c r="D894" s="40">
        <v>0</v>
      </c>
      <c r="E894" s="40" t="s">
        <v>111</v>
      </c>
      <c r="F894" s="40">
        <v>0</v>
      </c>
      <c r="G894" s="40">
        <v>2005</v>
      </c>
      <c r="H894" s="40">
        <v>1040177.6367190001</v>
      </c>
      <c r="I894" s="40">
        <v>780852.61596800003</v>
      </c>
      <c r="J894" s="40">
        <v>259325.03588799998</v>
      </c>
      <c r="K894" s="40">
        <v>1621150.533205</v>
      </c>
    </row>
    <row r="895" spans="1:11" ht="15" x14ac:dyDescent="0.25">
      <c r="A895" s="40" t="s">
        <v>165</v>
      </c>
      <c r="B895" s="40">
        <v>1</v>
      </c>
      <c r="C895" s="40" t="s">
        <v>0</v>
      </c>
      <c r="D895" s="40">
        <v>0</v>
      </c>
      <c r="E895" s="40" t="s">
        <v>112</v>
      </c>
      <c r="F895" s="40">
        <v>0</v>
      </c>
      <c r="G895" s="40">
        <v>2005</v>
      </c>
      <c r="H895" s="40">
        <v>3109677.0556629999</v>
      </c>
      <c r="I895" s="40">
        <v>2480766.5105610001</v>
      </c>
      <c r="J895" s="40">
        <v>628910.32575999992</v>
      </c>
      <c r="K895" s="40">
        <v>3423890.080079</v>
      </c>
    </row>
    <row r="896" spans="1:11" ht="15" x14ac:dyDescent="0.25">
      <c r="A896" s="40" t="s">
        <v>166</v>
      </c>
      <c r="B896" s="40">
        <v>1</v>
      </c>
      <c r="C896" s="40" t="s">
        <v>0</v>
      </c>
      <c r="D896" s="40">
        <v>0</v>
      </c>
      <c r="E896" s="40" t="s">
        <v>113</v>
      </c>
      <c r="F896" s="40">
        <v>0</v>
      </c>
      <c r="G896" s="40">
        <v>2005</v>
      </c>
      <c r="H896" s="40">
        <v>2930479.7695309999</v>
      </c>
      <c r="I896" s="40">
        <v>2322302.356751</v>
      </c>
      <c r="J896" s="40">
        <v>608177.44055299996</v>
      </c>
      <c r="K896" s="40">
        <v>3371185.8691410003</v>
      </c>
    </row>
    <row r="897" spans="1:11" ht="15" x14ac:dyDescent="0.25">
      <c r="A897" s="40" t="s">
        <v>167</v>
      </c>
      <c r="B897" s="40">
        <v>1</v>
      </c>
      <c r="C897" s="40" t="s">
        <v>0</v>
      </c>
      <c r="D897" s="40">
        <v>0</v>
      </c>
      <c r="E897" s="40" t="s">
        <v>114</v>
      </c>
      <c r="F897" s="40">
        <v>0</v>
      </c>
      <c r="G897" s="40">
        <v>2005</v>
      </c>
      <c r="H897" s="40">
        <v>2766329.5625010002</v>
      </c>
      <c r="I897" s="40">
        <v>2093447.6137709999</v>
      </c>
      <c r="J897" s="40">
        <v>672882.01385500003</v>
      </c>
      <c r="K897" s="40">
        <v>4781881.5742189996</v>
      </c>
    </row>
    <row r="898" spans="1:11" ht="15" x14ac:dyDescent="0.25">
      <c r="A898" s="40" t="s">
        <v>168</v>
      </c>
      <c r="B898" s="40">
        <v>1</v>
      </c>
      <c r="C898" s="40" t="s">
        <v>0</v>
      </c>
      <c r="D898" s="40">
        <v>0</v>
      </c>
      <c r="E898" s="40" t="s">
        <v>115</v>
      </c>
      <c r="F898" s="40">
        <v>0</v>
      </c>
      <c r="G898" s="40">
        <v>2005</v>
      </c>
      <c r="H898" s="40">
        <v>981054.117188</v>
      </c>
      <c r="I898" s="40">
        <v>732536.50439400005</v>
      </c>
      <c r="J898" s="40">
        <v>248517.50390700001</v>
      </c>
      <c r="K898" s="40">
        <v>1275995.703125</v>
      </c>
    </row>
    <row r="899" spans="1:11" ht="15" x14ac:dyDescent="0.25">
      <c r="A899" s="40" t="s">
        <v>169</v>
      </c>
      <c r="B899" s="40">
        <v>1</v>
      </c>
      <c r="C899" s="40" t="s">
        <v>0</v>
      </c>
      <c r="D899" s="40">
        <v>0</v>
      </c>
      <c r="E899" s="40" t="s">
        <v>111</v>
      </c>
      <c r="F899" s="40">
        <v>0</v>
      </c>
      <c r="G899" s="40">
        <v>2010</v>
      </c>
      <c r="H899" s="40">
        <v>1300855.873902</v>
      </c>
      <c r="I899" s="40">
        <v>963190.77179099992</v>
      </c>
      <c r="J899" s="40">
        <v>337665.116675</v>
      </c>
      <c r="K899" s="40">
        <v>1984798.7736820001</v>
      </c>
    </row>
    <row r="900" spans="1:11" ht="15" x14ac:dyDescent="0.25">
      <c r="A900" s="40" t="s">
        <v>170</v>
      </c>
      <c r="B900" s="40">
        <v>1</v>
      </c>
      <c r="C900" s="40" t="s">
        <v>0</v>
      </c>
      <c r="D900" s="40">
        <v>0</v>
      </c>
      <c r="E900" s="40" t="s">
        <v>112</v>
      </c>
      <c r="F900" s="40">
        <v>0</v>
      </c>
      <c r="G900" s="40">
        <v>2010</v>
      </c>
      <c r="H900" s="40">
        <v>3234610.2812510002</v>
      </c>
      <c r="I900" s="40">
        <v>2577955.53528</v>
      </c>
      <c r="J900" s="40">
        <v>656654.655975</v>
      </c>
      <c r="K900" s="40">
        <v>3432079.8857419998</v>
      </c>
    </row>
    <row r="901" spans="1:11" ht="15" x14ac:dyDescent="0.25">
      <c r="A901" s="40" t="s">
        <v>171</v>
      </c>
      <c r="B901" s="40">
        <v>1</v>
      </c>
      <c r="C901" s="40" t="s">
        <v>0</v>
      </c>
      <c r="D901" s="40">
        <v>0</v>
      </c>
      <c r="E901" s="40" t="s">
        <v>113</v>
      </c>
      <c r="F901" s="40">
        <v>0</v>
      </c>
      <c r="G901" s="40">
        <v>2010</v>
      </c>
      <c r="H901" s="40">
        <v>3033082.7480469998</v>
      </c>
      <c r="I901" s="40">
        <v>2403162.094881</v>
      </c>
      <c r="J901" s="40">
        <v>629920.93263399997</v>
      </c>
      <c r="K901" s="40">
        <v>3398901.549805</v>
      </c>
    </row>
    <row r="902" spans="1:11" ht="15" x14ac:dyDescent="0.25">
      <c r="A902" s="40" t="s">
        <v>172</v>
      </c>
      <c r="B902" s="40">
        <v>1</v>
      </c>
      <c r="C902" s="40" t="s">
        <v>0</v>
      </c>
      <c r="D902" s="40">
        <v>0</v>
      </c>
      <c r="E902" s="40" t="s">
        <v>114</v>
      </c>
      <c r="F902" s="40">
        <v>0</v>
      </c>
      <c r="G902" s="40">
        <v>2010</v>
      </c>
      <c r="H902" s="40">
        <v>2873225.9492190001</v>
      </c>
      <c r="I902" s="40">
        <v>2172569.000492</v>
      </c>
      <c r="J902" s="40">
        <v>700656.83984500007</v>
      </c>
      <c r="K902" s="40">
        <v>4791217.9335939996</v>
      </c>
    </row>
    <row r="903" spans="1:11" ht="15" x14ac:dyDescent="0.25">
      <c r="A903" s="40" t="s">
        <v>173</v>
      </c>
      <c r="B903" s="40">
        <v>1</v>
      </c>
      <c r="C903" s="40" t="s">
        <v>0</v>
      </c>
      <c r="D903" s="40">
        <v>0</v>
      </c>
      <c r="E903" s="40" t="s">
        <v>115</v>
      </c>
      <c r="F903" s="40">
        <v>0</v>
      </c>
      <c r="G903" s="40">
        <v>2010</v>
      </c>
      <c r="H903" s="40">
        <v>1066132.484375</v>
      </c>
      <c r="I903" s="40">
        <v>796336.43506000005</v>
      </c>
      <c r="J903" s="40">
        <v>269796.04003999999</v>
      </c>
      <c r="K903" s="40">
        <v>1284847.453125</v>
      </c>
    </row>
    <row r="904" spans="1:11" ht="15" x14ac:dyDescent="0.25">
      <c r="A904" s="40" t="s">
        <v>174</v>
      </c>
      <c r="B904" s="40">
        <v>1</v>
      </c>
      <c r="C904" s="40" t="s">
        <v>0</v>
      </c>
      <c r="D904" s="40">
        <v>0</v>
      </c>
      <c r="E904" s="40" t="s">
        <v>111</v>
      </c>
      <c r="F904" s="40">
        <v>0</v>
      </c>
      <c r="G904" s="40">
        <v>2015</v>
      </c>
      <c r="H904" s="40">
        <v>1323672.88794</v>
      </c>
      <c r="I904" s="40">
        <v>980799.49466199998</v>
      </c>
      <c r="J904" s="40">
        <v>342873.39478600002</v>
      </c>
      <c r="K904" s="40">
        <v>1987464.345948</v>
      </c>
    </row>
    <row r="905" spans="1:11" ht="15" x14ac:dyDescent="0.25">
      <c r="A905" s="40" t="s">
        <v>175</v>
      </c>
      <c r="B905" s="40">
        <v>1</v>
      </c>
      <c r="C905" s="40" t="s">
        <v>0</v>
      </c>
      <c r="D905" s="40">
        <v>0</v>
      </c>
      <c r="E905" s="40" t="s">
        <v>112</v>
      </c>
      <c r="F905" s="40">
        <v>0</v>
      </c>
      <c r="G905" s="40">
        <v>2015</v>
      </c>
      <c r="H905" s="40">
        <v>3370840.1289059999</v>
      </c>
      <c r="I905" s="40">
        <v>2685968.4574600002</v>
      </c>
      <c r="J905" s="40">
        <v>684871.81889500003</v>
      </c>
      <c r="K905" s="40">
        <v>3440463.5712900003</v>
      </c>
    </row>
    <row r="906" spans="1:11" ht="15" x14ac:dyDescent="0.25">
      <c r="A906" s="40" t="s">
        <v>176</v>
      </c>
      <c r="B906" s="40">
        <v>1</v>
      </c>
      <c r="C906" s="40" t="s">
        <v>0</v>
      </c>
      <c r="D906" s="40">
        <v>0</v>
      </c>
      <c r="E906" s="40" t="s">
        <v>113</v>
      </c>
      <c r="F906" s="40">
        <v>0</v>
      </c>
      <c r="G906" s="40">
        <v>2015</v>
      </c>
      <c r="H906" s="40">
        <v>3111723.5546880001</v>
      </c>
      <c r="I906" s="40">
        <v>2466523.4418649999</v>
      </c>
      <c r="J906" s="40">
        <v>645200.09140000003</v>
      </c>
      <c r="K906" s="40">
        <v>3416341.34082</v>
      </c>
    </row>
    <row r="907" spans="1:11" ht="15" x14ac:dyDescent="0.25">
      <c r="A907" s="40" t="s">
        <v>177</v>
      </c>
      <c r="B907" s="40">
        <v>1</v>
      </c>
      <c r="C907" s="40" t="s">
        <v>0</v>
      </c>
      <c r="D907" s="40">
        <v>0</v>
      </c>
      <c r="E907" s="40" t="s">
        <v>114</v>
      </c>
      <c r="F907" s="40">
        <v>0</v>
      </c>
      <c r="G907" s="40">
        <v>2015</v>
      </c>
      <c r="H907" s="40">
        <v>2980371.9179690001</v>
      </c>
      <c r="I907" s="40">
        <v>2252059.5573749999</v>
      </c>
      <c r="J907" s="40">
        <v>728312.46313600009</v>
      </c>
      <c r="K907" s="40">
        <v>4819798.203125</v>
      </c>
    </row>
    <row r="908" spans="1:11" ht="15" x14ac:dyDescent="0.25">
      <c r="A908" s="40" t="s">
        <v>178</v>
      </c>
      <c r="B908" s="40">
        <v>1</v>
      </c>
      <c r="C908" s="40" t="s">
        <v>0</v>
      </c>
      <c r="D908" s="40">
        <v>0</v>
      </c>
      <c r="E908" s="40" t="s">
        <v>115</v>
      </c>
      <c r="F908" s="40">
        <v>0</v>
      </c>
      <c r="G908" s="40">
        <v>2015</v>
      </c>
      <c r="H908" s="40">
        <v>1153556.265625</v>
      </c>
      <c r="I908" s="40">
        <v>861794.63671900006</v>
      </c>
      <c r="J908" s="40">
        <v>291761.62939399999</v>
      </c>
      <c r="K908" s="40">
        <v>1296251.6875</v>
      </c>
    </row>
    <row r="909" spans="1:11" ht="15" x14ac:dyDescent="0.25">
      <c r="A909" s="40" t="s">
        <v>179</v>
      </c>
      <c r="B909" s="40">
        <v>1</v>
      </c>
      <c r="C909" s="40" t="s">
        <v>0</v>
      </c>
      <c r="D909" s="40">
        <v>0</v>
      </c>
      <c r="E909" s="40" t="s">
        <v>111</v>
      </c>
      <c r="F909" s="40">
        <v>0</v>
      </c>
      <c r="G909" s="40">
        <v>2020</v>
      </c>
      <c r="H909" s="40">
        <v>1347740.206544</v>
      </c>
      <c r="I909" s="40">
        <v>999600.80912899994</v>
      </c>
      <c r="J909" s="40">
        <v>348139.38335699996</v>
      </c>
      <c r="K909" s="40">
        <v>1990710.904054</v>
      </c>
    </row>
    <row r="910" spans="1:11" ht="15" x14ac:dyDescent="0.25">
      <c r="A910" s="40" t="s">
        <v>180</v>
      </c>
      <c r="B910" s="40">
        <v>1</v>
      </c>
      <c r="C910" s="40" t="s">
        <v>0</v>
      </c>
      <c r="D910" s="40">
        <v>0</v>
      </c>
      <c r="E910" s="40" t="s">
        <v>112</v>
      </c>
      <c r="F910" s="40">
        <v>0</v>
      </c>
      <c r="G910" s="40">
        <v>2020</v>
      </c>
      <c r="H910" s="40">
        <v>3485777.9042969998</v>
      </c>
      <c r="I910" s="40">
        <v>2776354.5598150003</v>
      </c>
      <c r="J910" s="40">
        <v>709424.03395099984</v>
      </c>
      <c r="K910" s="40">
        <v>3447662.0312500005</v>
      </c>
    </row>
    <row r="911" spans="1:11" ht="15" x14ac:dyDescent="0.25">
      <c r="A911" s="40" t="s">
        <v>181</v>
      </c>
      <c r="B911" s="40">
        <v>1</v>
      </c>
      <c r="C911" s="40" t="s">
        <v>0</v>
      </c>
      <c r="D911" s="40">
        <v>0</v>
      </c>
      <c r="E911" s="40" t="s">
        <v>113</v>
      </c>
      <c r="F911" s="40">
        <v>0</v>
      </c>
      <c r="G911" s="40">
        <v>2020</v>
      </c>
      <c r="H911" s="40">
        <v>3187166.3837890001</v>
      </c>
      <c r="I911" s="40">
        <v>2527253.2273289999</v>
      </c>
      <c r="J911" s="40">
        <v>659913.34903000004</v>
      </c>
      <c r="K911" s="40">
        <v>3430737.4287109999</v>
      </c>
    </row>
    <row r="912" spans="1:11" ht="15" x14ac:dyDescent="0.25">
      <c r="A912" s="40" t="s">
        <v>182</v>
      </c>
      <c r="B912" s="40">
        <v>1</v>
      </c>
      <c r="C912" s="40" t="s">
        <v>0</v>
      </c>
      <c r="D912" s="40">
        <v>0</v>
      </c>
      <c r="E912" s="40" t="s">
        <v>114</v>
      </c>
      <c r="F912" s="40">
        <v>0</v>
      </c>
      <c r="G912" s="40">
        <v>2020</v>
      </c>
      <c r="H912" s="40">
        <v>3102252.546875</v>
      </c>
      <c r="I912" s="40">
        <v>2343012.2265630001</v>
      </c>
      <c r="J912" s="40">
        <v>759240.49536200007</v>
      </c>
      <c r="K912" s="40">
        <v>4847257.0195310004</v>
      </c>
    </row>
    <row r="913" spans="1:11" ht="15" x14ac:dyDescent="0.25">
      <c r="A913" s="40" t="s">
        <v>183</v>
      </c>
      <c r="B913" s="40">
        <v>1</v>
      </c>
      <c r="C913" s="40" t="s">
        <v>0</v>
      </c>
      <c r="D913" s="40">
        <v>0</v>
      </c>
      <c r="E913" s="40" t="s">
        <v>115</v>
      </c>
      <c r="F913" s="40">
        <v>0</v>
      </c>
      <c r="G913" s="40">
        <v>2020</v>
      </c>
      <c r="H913" s="40">
        <v>1242403.328125</v>
      </c>
      <c r="I913" s="40">
        <v>928224.75292999996</v>
      </c>
      <c r="J913" s="40">
        <v>314178.51757799997</v>
      </c>
      <c r="K913" s="40">
        <v>1308354.671875</v>
      </c>
    </row>
    <row r="914" spans="1:11" ht="15" x14ac:dyDescent="0.25">
      <c r="A914" s="40" t="s">
        <v>184</v>
      </c>
      <c r="B914" s="40">
        <v>1</v>
      </c>
      <c r="C914" s="40" t="s">
        <v>0</v>
      </c>
      <c r="D914" s="40">
        <v>0</v>
      </c>
      <c r="E914" s="40" t="s">
        <v>111</v>
      </c>
      <c r="F914" s="40">
        <v>0</v>
      </c>
      <c r="G914" s="40">
        <v>2025</v>
      </c>
      <c r="H914" s="40">
        <v>1368149.6623539999</v>
      </c>
      <c r="I914" s="40">
        <v>1015549.718379</v>
      </c>
      <c r="J914" s="40">
        <v>352599.96052900003</v>
      </c>
      <c r="K914" s="40">
        <v>1996215.6848160001</v>
      </c>
    </row>
    <row r="915" spans="1:11" ht="15" x14ac:dyDescent="0.25">
      <c r="A915" s="40" t="s">
        <v>185</v>
      </c>
      <c r="B915" s="40">
        <v>1</v>
      </c>
      <c r="C915" s="40" t="s">
        <v>0</v>
      </c>
      <c r="D915" s="40">
        <v>0</v>
      </c>
      <c r="E915" s="40" t="s">
        <v>112</v>
      </c>
      <c r="F915" s="40">
        <v>0</v>
      </c>
      <c r="G915" s="40">
        <v>2025</v>
      </c>
      <c r="H915" s="40">
        <v>3593859.0292970003</v>
      </c>
      <c r="I915" s="40">
        <v>2861018.3554690005</v>
      </c>
      <c r="J915" s="40">
        <v>732840.078676</v>
      </c>
      <c r="K915" s="40">
        <v>3469540.7724610004</v>
      </c>
    </row>
    <row r="916" spans="1:11" ht="15" x14ac:dyDescent="0.25">
      <c r="A916" s="40" t="s">
        <v>186</v>
      </c>
      <c r="B916" s="40">
        <v>1</v>
      </c>
      <c r="C916" s="40" t="s">
        <v>0</v>
      </c>
      <c r="D916" s="40">
        <v>0</v>
      </c>
      <c r="E916" s="40" t="s">
        <v>113</v>
      </c>
      <c r="F916" s="40">
        <v>0</v>
      </c>
      <c r="G916" s="40">
        <v>2025</v>
      </c>
      <c r="H916" s="40">
        <v>3268358.2597660003</v>
      </c>
      <c r="I916" s="40">
        <v>2593708.253023</v>
      </c>
      <c r="J916" s="40">
        <v>674650.25967599999</v>
      </c>
      <c r="K916" s="40">
        <v>3449074.424805</v>
      </c>
    </row>
    <row r="917" spans="1:11" ht="15" x14ac:dyDescent="0.25">
      <c r="A917" s="40" t="s">
        <v>187</v>
      </c>
      <c r="B917" s="40">
        <v>1</v>
      </c>
      <c r="C917" s="40" t="s">
        <v>0</v>
      </c>
      <c r="D917" s="40">
        <v>0</v>
      </c>
      <c r="E917" s="40" t="s">
        <v>114</v>
      </c>
      <c r="F917" s="40">
        <v>0</v>
      </c>
      <c r="G917" s="40">
        <v>2025</v>
      </c>
      <c r="H917" s="40">
        <v>3229877.0390630001</v>
      </c>
      <c r="I917" s="40">
        <v>2439071.4428710002</v>
      </c>
      <c r="J917" s="40">
        <v>790805.6477059999</v>
      </c>
      <c r="K917" s="40">
        <v>4885299.15625</v>
      </c>
    </row>
    <row r="918" spans="1:11" ht="15" x14ac:dyDescent="0.25">
      <c r="A918" s="40" t="s">
        <v>188</v>
      </c>
      <c r="B918" s="40">
        <v>1</v>
      </c>
      <c r="C918" s="40" t="s">
        <v>0</v>
      </c>
      <c r="D918" s="40">
        <v>0</v>
      </c>
      <c r="E918" s="40" t="s">
        <v>115</v>
      </c>
      <c r="F918" s="40">
        <v>0</v>
      </c>
      <c r="G918" s="40">
        <v>2025</v>
      </c>
      <c r="H918" s="40">
        <v>1337858.78125</v>
      </c>
      <c r="I918" s="40">
        <v>999417.203614</v>
      </c>
      <c r="J918" s="40">
        <v>338441.42968799995</v>
      </c>
      <c r="K918" s="40">
        <v>1324180.4375</v>
      </c>
    </row>
    <row r="919" spans="1:11" ht="15" x14ac:dyDescent="0.25">
      <c r="A919" s="40" t="s">
        <v>189</v>
      </c>
      <c r="B919" s="40">
        <v>1</v>
      </c>
      <c r="C919" s="40" t="s">
        <v>0</v>
      </c>
      <c r="D919" s="40">
        <v>0</v>
      </c>
      <c r="E919" s="40" t="s">
        <v>111</v>
      </c>
      <c r="F919" s="40">
        <v>0</v>
      </c>
      <c r="G919" s="40">
        <v>2030</v>
      </c>
      <c r="H919" s="40">
        <v>1387861.171022</v>
      </c>
      <c r="I919" s="40">
        <v>1030763.489997</v>
      </c>
      <c r="J919" s="40">
        <v>357097.83188099996</v>
      </c>
      <c r="K919" s="40">
        <v>2001323.435059</v>
      </c>
    </row>
    <row r="920" spans="1:11" ht="15" x14ac:dyDescent="0.25">
      <c r="A920" s="40" t="s">
        <v>190</v>
      </c>
      <c r="B920" s="40">
        <v>1</v>
      </c>
      <c r="C920" s="40" t="s">
        <v>0</v>
      </c>
      <c r="D920" s="40">
        <v>0</v>
      </c>
      <c r="E920" s="40" t="s">
        <v>112</v>
      </c>
      <c r="F920" s="40">
        <v>0</v>
      </c>
      <c r="G920" s="40">
        <v>2030</v>
      </c>
      <c r="H920" s="40">
        <v>3695428.8632820002</v>
      </c>
      <c r="I920" s="40">
        <v>2939696.1517330003</v>
      </c>
      <c r="J920" s="40">
        <v>755732.80673399998</v>
      </c>
      <c r="K920" s="40">
        <v>3488282.1494140001</v>
      </c>
    </row>
    <row r="921" spans="1:11" ht="15" x14ac:dyDescent="0.25">
      <c r="A921" s="40" t="s">
        <v>191</v>
      </c>
      <c r="B921" s="40">
        <v>1</v>
      </c>
      <c r="C921" s="40" t="s">
        <v>0</v>
      </c>
      <c r="D921" s="40">
        <v>0</v>
      </c>
      <c r="E921" s="40" t="s">
        <v>113</v>
      </c>
      <c r="F921" s="40">
        <v>0</v>
      </c>
      <c r="G921" s="40">
        <v>2030</v>
      </c>
      <c r="H921" s="40">
        <v>3340340.0761719998</v>
      </c>
      <c r="I921" s="40">
        <v>2651601.066652</v>
      </c>
      <c r="J921" s="40">
        <v>688738.99801699992</v>
      </c>
      <c r="K921" s="40">
        <v>3472442.2910160003</v>
      </c>
    </row>
    <row r="922" spans="1:11" ht="15" x14ac:dyDescent="0.25">
      <c r="A922" s="40" t="s">
        <v>192</v>
      </c>
      <c r="B922" s="40">
        <v>1</v>
      </c>
      <c r="C922" s="40" t="s">
        <v>0</v>
      </c>
      <c r="D922" s="40">
        <v>0</v>
      </c>
      <c r="E922" s="40" t="s">
        <v>114</v>
      </c>
      <c r="F922" s="40">
        <v>0</v>
      </c>
      <c r="G922" s="40">
        <v>2030</v>
      </c>
      <c r="H922" s="40">
        <v>3355611.296875</v>
      </c>
      <c r="I922" s="40">
        <v>2534105.5263680001</v>
      </c>
      <c r="J922" s="40">
        <v>821506.08716</v>
      </c>
      <c r="K922" s="40">
        <v>4932738.2890630001</v>
      </c>
    </row>
    <row r="923" spans="1:11" ht="15" x14ac:dyDescent="0.25">
      <c r="A923" s="40" t="s">
        <v>193</v>
      </c>
      <c r="B923" s="40">
        <v>1</v>
      </c>
      <c r="C923" s="40" t="s">
        <v>0</v>
      </c>
      <c r="D923" s="40">
        <v>0</v>
      </c>
      <c r="E923" s="40" t="s">
        <v>115</v>
      </c>
      <c r="F923" s="40">
        <v>0</v>
      </c>
      <c r="G923" s="40">
        <v>2030</v>
      </c>
      <c r="H923" s="40">
        <v>1434777.703125</v>
      </c>
      <c r="I923" s="40">
        <v>1071688.6958010001</v>
      </c>
      <c r="J923" s="40">
        <v>363088.93505800003</v>
      </c>
      <c r="K923" s="40">
        <v>1342921.0625</v>
      </c>
    </row>
    <row r="924" spans="1:11" ht="15" x14ac:dyDescent="0.25">
      <c r="A924" s="40" t="s">
        <v>194</v>
      </c>
      <c r="B924" s="40">
        <v>1</v>
      </c>
      <c r="C924" s="40" t="s">
        <v>1</v>
      </c>
      <c r="D924" s="40">
        <v>0</v>
      </c>
      <c r="E924" s="40" t="s">
        <v>111</v>
      </c>
      <c r="F924" s="40">
        <v>0</v>
      </c>
      <c r="G924" s="40">
        <v>2005</v>
      </c>
      <c r="H924" s="40">
        <v>1045266.710938</v>
      </c>
      <c r="I924" s="40">
        <v>784541.98303400003</v>
      </c>
      <c r="J924" s="40">
        <v>260724.73681699997</v>
      </c>
      <c r="K924" s="40">
        <v>1621868.843751</v>
      </c>
    </row>
    <row r="925" spans="1:11" ht="15" x14ac:dyDescent="0.25">
      <c r="A925" s="40" t="s">
        <v>195</v>
      </c>
      <c r="B925" s="40">
        <v>1</v>
      </c>
      <c r="C925" s="40" t="s">
        <v>1</v>
      </c>
      <c r="D925" s="40">
        <v>0</v>
      </c>
      <c r="E925" s="40" t="s">
        <v>112</v>
      </c>
      <c r="F925" s="40">
        <v>0</v>
      </c>
      <c r="G925" s="40">
        <v>2005</v>
      </c>
      <c r="H925" s="40">
        <v>3139766.8603520002</v>
      </c>
      <c r="I925" s="40">
        <v>2503899.3572429996</v>
      </c>
      <c r="J925" s="40">
        <v>635867.19062799995</v>
      </c>
      <c r="K925" s="40">
        <v>3428063.6455080002</v>
      </c>
    </row>
    <row r="926" spans="1:11" ht="15" x14ac:dyDescent="0.25">
      <c r="A926" s="40" t="s">
        <v>196</v>
      </c>
      <c r="B926" s="40">
        <v>1</v>
      </c>
      <c r="C926" s="40" t="s">
        <v>1</v>
      </c>
      <c r="D926" s="40">
        <v>0</v>
      </c>
      <c r="E926" s="40" t="s">
        <v>113</v>
      </c>
      <c r="F926" s="40">
        <v>0</v>
      </c>
      <c r="G926" s="40">
        <v>2005</v>
      </c>
      <c r="H926" s="40">
        <v>2951541.109375</v>
      </c>
      <c r="I926" s="40">
        <v>2338773.9161700001</v>
      </c>
      <c r="J926" s="40">
        <v>612767.05656399997</v>
      </c>
      <c r="K926" s="40">
        <v>3372839.2041020002</v>
      </c>
    </row>
    <row r="927" spans="1:11" ht="15" x14ac:dyDescent="0.25">
      <c r="A927" s="40" t="s">
        <v>197</v>
      </c>
      <c r="B927" s="40">
        <v>1</v>
      </c>
      <c r="C927" s="40" t="s">
        <v>1</v>
      </c>
      <c r="D927" s="40">
        <v>0</v>
      </c>
      <c r="E927" s="40" t="s">
        <v>114</v>
      </c>
      <c r="F927" s="40">
        <v>0</v>
      </c>
      <c r="G927" s="40">
        <v>2005</v>
      </c>
      <c r="H927" s="40">
        <v>2772665.4296880001</v>
      </c>
      <c r="I927" s="40">
        <v>2098208.6403829996</v>
      </c>
      <c r="J927" s="40">
        <v>674456.85247899999</v>
      </c>
      <c r="K927" s="40">
        <v>4782824.1132810004</v>
      </c>
    </row>
    <row r="928" spans="1:11" ht="15" x14ac:dyDescent="0.25">
      <c r="A928" s="40" t="s">
        <v>198</v>
      </c>
      <c r="B928" s="40">
        <v>1</v>
      </c>
      <c r="C928" s="40" t="s">
        <v>1</v>
      </c>
      <c r="D928" s="40">
        <v>0</v>
      </c>
      <c r="E928" s="40" t="s">
        <v>115</v>
      </c>
      <c r="F928" s="40">
        <v>0</v>
      </c>
      <c r="G928" s="40">
        <v>2005</v>
      </c>
      <c r="H928" s="40">
        <v>982463.523438</v>
      </c>
      <c r="I928" s="40">
        <v>733591.59814500005</v>
      </c>
      <c r="J928" s="40">
        <v>248871.83837899999</v>
      </c>
      <c r="K928" s="40">
        <v>1276435.078125</v>
      </c>
    </row>
    <row r="929" spans="1:11" ht="15" x14ac:dyDescent="0.25">
      <c r="A929" s="40" t="s">
        <v>199</v>
      </c>
      <c r="B929" s="40">
        <v>1</v>
      </c>
      <c r="C929" s="40" t="s">
        <v>1</v>
      </c>
      <c r="D929" s="40">
        <v>0</v>
      </c>
      <c r="E929" s="40" t="s">
        <v>111</v>
      </c>
      <c r="F929" s="40">
        <v>0</v>
      </c>
      <c r="G929" s="40">
        <v>2010</v>
      </c>
      <c r="H929" s="40">
        <v>1307657.7254639999</v>
      </c>
      <c r="I929" s="40">
        <v>968280.48212300008</v>
      </c>
      <c r="J929" s="40">
        <v>339377.23581500002</v>
      </c>
      <c r="K929" s="40">
        <v>1985775.5725099999</v>
      </c>
    </row>
    <row r="930" spans="1:11" ht="15" x14ac:dyDescent="0.25">
      <c r="A930" s="40" t="s">
        <v>200</v>
      </c>
      <c r="B930" s="40">
        <v>1</v>
      </c>
      <c r="C930" s="40" t="s">
        <v>1</v>
      </c>
      <c r="D930" s="40">
        <v>0</v>
      </c>
      <c r="E930" s="40" t="s">
        <v>112</v>
      </c>
      <c r="F930" s="40">
        <v>0</v>
      </c>
      <c r="G930" s="40">
        <v>2010</v>
      </c>
      <c r="H930" s="40">
        <v>3277605.5166020002</v>
      </c>
      <c r="I930" s="40">
        <v>2610609.9049689998</v>
      </c>
      <c r="J930" s="40">
        <v>666995.58698999998</v>
      </c>
      <c r="K930" s="40">
        <v>3439852.1513669998</v>
      </c>
    </row>
    <row r="931" spans="1:11" ht="15" x14ac:dyDescent="0.25">
      <c r="A931" s="40" t="s">
        <v>201</v>
      </c>
      <c r="B931" s="40">
        <v>1</v>
      </c>
      <c r="C931" s="40" t="s">
        <v>1</v>
      </c>
      <c r="D931" s="40">
        <v>0</v>
      </c>
      <c r="E931" s="40" t="s">
        <v>113</v>
      </c>
      <c r="F931" s="40">
        <v>0</v>
      </c>
      <c r="G931" s="40">
        <v>2010</v>
      </c>
      <c r="H931" s="40">
        <v>3061279.3496090001</v>
      </c>
      <c r="I931" s="40">
        <v>2424479.0982679999</v>
      </c>
      <c r="J931" s="40">
        <v>636800.28351199999</v>
      </c>
      <c r="K931" s="40">
        <v>3401990.1113280002</v>
      </c>
    </row>
    <row r="932" spans="1:11" ht="15" x14ac:dyDescent="0.25">
      <c r="A932" s="40" t="s">
        <v>202</v>
      </c>
      <c r="B932" s="40">
        <v>1</v>
      </c>
      <c r="C932" s="40" t="s">
        <v>1</v>
      </c>
      <c r="D932" s="40">
        <v>0</v>
      </c>
      <c r="E932" s="40" t="s">
        <v>114</v>
      </c>
      <c r="F932" s="40">
        <v>0</v>
      </c>
      <c r="G932" s="40">
        <v>2010</v>
      </c>
      <c r="H932" s="40">
        <v>2885080.3398440001</v>
      </c>
      <c r="I932" s="40">
        <v>2181385.924075</v>
      </c>
      <c r="J932" s="40">
        <v>703694.30212200002</v>
      </c>
      <c r="K932" s="40">
        <v>4793542.65625</v>
      </c>
    </row>
    <row r="933" spans="1:11" ht="15" x14ac:dyDescent="0.25">
      <c r="A933" s="40" t="s">
        <v>203</v>
      </c>
      <c r="B933" s="40">
        <v>1</v>
      </c>
      <c r="C933" s="40" t="s">
        <v>1</v>
      </c>
      <c r="D933" s="40">
        <v>0</v>
      </c>
      <c r="E933" s="40" t="s">
        <v>115</v>
      </c>
      <c r="F933" s="40">
        <v>0</v>
      </c>
      <c r="G933" s="40">
        <v>2010</v>
      </c>
      <c r="H933" s="40">
        <v>1070957.5078130001</v>
      </c>
      <c r="I933" s="40">
        <v>799921.49707100005</v>
      </c>
      <c r="J933" s="40">
        <v>271036.06567400001</v>
      </c>
      <c r="K933" s="40">
        <v>1284909.34375</v>
      </c>
    </row>
    <row r="934" spans="1:11" ht="15" x14ac:dyDescent="0.25">
      <c r="A934" s="40" t="s">
        <v>204</v>
      </c>
      <c r="B934" s="40">
        <v>1</v>
      </c>
      <c r="C934" s="40" t="s">
        <v>1</v>
      </c>
      <c r="D934" s="40">
        <v>0</v>
      </c>
      <c r="E934" s="40" t="s">
        <v>111</v>
      </c>
      <c r="F934" s="40">
        <v>0</v>
      </c>
      <c r="G934" s="40">
        <v>2015</v>
      </c>
      <c r="H934" s="40">
        <v>1338563.110596</v>
      </c>
      <c r="I934" s="40">
        <v>992024.6407189999</v>
      </c>
      <c r="J934" s="40">
        <v>346538.64414500003</v>
      </c>
      <c r="K934" s="40">
        <v>1988959.5705570001</v>
      </c>
    </row>
    <row r="935" spans="1:11" ht="15" x14ac:dyDescent="0.25">
      <c r="A935" s="40" t="s">
        <v>205</v>
      </c>
      <c r="B935" s="40">
        <v>1</v>
      </c>
      <c r="C935" s="40" t="s">
        <v>1</v>
      </c>
      <c r="D935" s="40">
        <v>0</v>
      </c>
      <c r="E935" s="40" t="s">
        <v>112</v>
      </c>
      <c r="F935" s="40">
        <v>0</v>
      </c>
      <c r="G935" s="40">
        <v>2015</v>
      </c>
      <c r="H935" s="40">
        <v>3485397.7695320002</v>
      </c>
      <c r="I935" s="40">
        <v>2774946.4084510002</v>
      </c>
      <c r="J935" s="40">
        <v>710451.57515000016</v>
      </c>
      <c r="K935" s="40">
        <v>3453840.3076180001</v>
      </c>
    </row>
    <row r="936" spans="1:11" ht="15" x14ac:dyDescent="0.25">
      <c r="A936" s="40" t="s">
        <v>206</v>
      </c>
      <c r="B936" s="40">
        <v>1</v>
      </c>
      <c r="C936" s="40" t="s">
        <v>1</v>
      </c>
      <c r="D936" s="40">
        <v>0</v>
      </c>
      <c r="E936" s="40" t="s">
        <v>113</v>
      </c>
      <c r="F936" s="40">
        <v>0</v>
      </c>
      <c r="G936" s="40">
        <v>2015</v>
      </c>
      <c r="H936" s="40">
        <v>3168436.1552729998</v>
      </c>
      <c r="I936" s="40">
        <v>2509264.1575309997</v>
      </c>
      <c r="J936" s="40">
        <v>659171.87227000005</v>
      </c>
      <c r="K936" s="40">
        <v>3420341.1142579997</v>
      </c>
    </row>
    <row r="937" spans="1:11" ht="15" x14ac:dyDescent="0.25">
      <c r="A937" s="40" t="s">
        <v>207</v>
      </c>
      <c r="B937" s="40">
        <v>1</v>
      </c>
      <c r="C937" s="40" t="s">
        <v>1</v>
      </c>
      <c r="D937" s="40">
        <v>0</v>
      </c>
      <c r="E937" s="40" t="s">
        <v>114</v>
      </c>
      <c r="F937" s="40">
        <v>0</v>
      </c>
      <c r="G937" s="40">
        <v>2015</v>
      </c>
      <c r="H937" s="40">
        <v>3011958.0546880001</v>
      </c>
      <c r="I937" s="40">
        <v>2275567.8886759998</v>
      </c>
      <c r="J937" s="40">
        <v>736389.61596800003</v>
      </c>
      <c r="K937" s="40">
        <v>4825352.9257810004</v>
      </c>
    </row>
    <row r="938" spans="1:11" ht="15" x14ac:dyDescent="0.25">
      <c r="A938" s="40" t="s">
        <v>208</v>
      </c>
      <c r="B938" s="40">
        <v>1</v>
      </c>
      <c r="C938" s="40" t="s">
        <v>1</v>
      </c>
      <c r="D938" s="40">
        <v>0</v>
      </c>
      <c r="E938" s="40" t="s">
        <v>115</v>
      </c>
      <c r="F938" s="40">
        <v>0</v>
      </c>
      <c r="G938" s="40">
        <v>2015</v>
      </c>
      <c r="H938" s="40">
        <v>1164700.4765630001</v>
      </c>
      <c r="I938" s="40">
        <v>870034.68212999997</v>
      </c>
      <c r="J938" s="40">
        <v>294665.73779400002</v>
      </c>
      <c r="K938" s="40">
        <v>1296409.328125</v>
      </c>
    </row>
    <row r="939" spans="1:11" ht="15" x14ac:dyDescent="0.25">
      <c r="A939" s="40" t="s">
        <v>209</v>
      </c>
      <c r="B939" s="40">
        <v>1</v>
      </c>
      <c r="C939" s="40" t="s">
        <v>1</v>
      </c>
      <c r="D939" s="40">
        <v>0</v>
      </c>
      <c r="E939" s="40" t="s">
        <v>111</v>
      </c>
      <c r="F939" s="40">
        <v>0</v>
      </c>
      <c r="G939" s="40">
        <v>2020</v>
      </c>
      <c r="H939" s="40">
        <v>1375106.5190440002</v>
      </c>
      <c r="I939" s="40">
        <v>1020183.6902909999</v>
      </c>
      <c r="J939" s="40">
        <v>354922.75106199994</v>
      </c>
      <c r="K939" s="40">
        <v>1993322.3513189999</v>
      </c>
    </row>
    <row r="940" spans="1:11" ht="15" x14ac:dyDescent="0.25">
      <c r="A940" s="40" t="s">
        <v>210</v>
      </c>
      <c r="B940" s="40">
        <v>1</v>
      </c>
      <c r="C940" s="40" t="s">
        <v>1</v>
      </c>
      <c r="D940" s="40">
        <v>0</v>
      </c>
      <c r="E940" s="40" t="s">
        <v>112</v>
      </c>
      <c r="F940" s="40">
        <v>0</v>
      </c>
      <c r="G940" s="40">
        <v>2020</v>
      </c>
      <c r="H940" s="40">
        <v>3707526.9843760002</v>
      </c>
      <c r="I940" s="40">
        <v>2949924.0552990003</v>
      </c>
      <c r="J940" s="40">
        <v>757602.62756399997</v>
      </c>
      <c r="K940" s="40">
        <v>3471292.0146500003</v>
      </c>
    </row>
    <row r="941" spans="1:11" ht="15" x14ac:dyDescent="0.25">
      <c r="A941" s="40" t="s">
        <v>211</v>
      </c>
      <c r="B941" s="40">
        <v>1</v>
      </c>
      <c r="C941" s="40" t="s">
        <v>1</v>
      </c>
      <c r="D941" s="40">
        <v>0</v>
      </c>
      <c r="E941" s="40" t="s">
        <v>113</v>
      </c>
      <c r="F941" s="40">
        <v>0</v>
      </c>
      <c r="G941" s="40">
        <v>2020</v>
      </c>
      <c r="H941" s="40">
        <v>3286069.7490229998</v>
      </c>
      <c r="I941" s="40">
        <v>2602017.4797689999</v>
      </c>
      <c r="J941" s="40">
        <v>684052.14272900007</v>
      </c>
      <c r="K941" s="40">
        <v>3435276.3701170003</v>
      </c>
    </row>
    <row r="942" spans="1:11" ht="15" x14ac:dyDescent="0.25">
      <c r="A942" s="40" t="s">
        <v>212</v>
      </c>
      <c r="B942" s="40">
        <v>1</v>
      </c>
      <c r="C942" s="40" t="s">
        <v>1</v>
      </c>
      <c r="D942" s="40">
        <v>0</v>
      </c>
      <c r="E942" s="40" t="s">
        <v>114</v>
      </c>
      <c r="F942" s="40">
        <v>0</v>
      </c>
      <c r="G942" s="40">
        <v>2020</v>
      </c>
      <c r="H942" s="40">
        <v>3163061.9101559999</v>
      </c>
      <c r="I942" s="40">
        <v>2388264.7509770002</v>
      </c>
      <c r="J942" s="40">
        <v>774797.359986</v>
      </c>
      <c r="K942" s="40">
        <v>4858033.0507810004</v>
      </c>
    </row>
    <row r="943" spans="1:11" ht="15" x14ac:dyDescent="0.25">
      <c r="A943" s="40" t="s">
        <v>213</v>
      </c>
      <c r="B943" s="40">
        <v>1</v>
      </c>
      <c r="C943" s="40" t="s">
        <v>1</v>
      </c>
      <c r="D943" s="40">
        <v>0</v>
      </c>
      <c r="E943" s="40" t="s">
        <v>115</v>
      </c>
      <c r="F943" s="40">
        <v>0</v>
      </c>
      <c r="G943" s="40">
        <v>2020</v>
      </c>
      <c r="H943" s="40">
        <v>1262443.4296880001</v>
      </c>
      <c r="I943" s="40">
        <v>943041.13769599993</v>
      </c>
      <c r="J943" s="40">
        <v>319402.40332099999</v>
      </c>
      <c r="K943" s="40">
        <v>1308894.921875</v>
      </c>
    </row>
    <row r="944" spans="1:11" ht="15" x14ac:dyDescent="0.25">
      <c r="A944" s="40" t="s">
        <v>214</v>
      </c>
      <c r="B944" s="40">
        <v>1</v>
      </c>
      <c r="C944" s="40" t="s">
        <v>1</v>
      </c>
      <c r="D944" s="40">
        <v>0</v>
      </c>
      <c r="E944" s="40" t="s">
        <v>111</v>
      </c>
      <c r="F944" s="40">
        <v>0</v>
      </c>
      <c r="G944" s="40">
        <v>2025</v>
      </c>
      <c r="H944" s="40">
        <v>1410779.4787600001</v>
      </c>
      <c r="I944" s="40">
        <v>1047571.4307789999</v>
      </c>
      <c r="J944" s="40">
        <v>363208.24608199997</v>
      </c>
      <c r="K944" s="40">
        <v>2000102.8176290002</v>
      </c>
    </row>
    <row r="945" spans="1:11" ht="15" x14ac:dyDescent="0.25">
      <c r="A945" s="40" t="s">
        <v>215</v>
      </c>
      <c r="B945" s="40">
        <v>1</v>
      </c>
      <c r="C945" s="40" t="s">
        <v>1</v>
      </c>
      <c r="D945" s="40">
        <v>0</v>
      </c>
      <c r="E945" s="40" t="s">
        <v>112</v>
      </c>
      <c r="F945" s="40">
        <v>0</v>
      </c>
      <c r="G945" s="40">
        <v>2025</v>
      </c>
      <c r="H945" s="40">
        <v>3937670.1777349999</v>
      </c>
      <c r="I945" s="40">
        <v>3130627.3189730002</v>
      </c>
      <c r="J945" s="40">
        <v>807043.09495699999</v>
      </c>
      <c r="K945" s="40">
        <v>3503778.7783210003</v>
      </c>
    </row>
    <row r="946" spans="1:11" ht="15" x14ac:dyDescent="0.25">
      <c r="A946" s="40" t="s">
        <v>216</v>
      </c>
      <c r="B946" s="40">
        <v>1</v>
      </c>
      <c r="C946" s="40" t="s">
        <v>1</v>
      </c>
      <c r="D946" s="40">
        <v>0</v>
      </c>
      <c r="E946" s="40" t="s">
        <v>113</v>
      </c>
      <c r="F946" s="40">
        <v>0</v>
      </c>
      <c r="G946" s="40">
        <v>2025</v>
      </c>
      <c r="H946" s="40">
        <v>3412697.0957030002</v>
      </c>
      <c r="I946" s="40">
        <v>2702822.7460039998</v>
      </c>
      <c r="J946" s="40">
        <v>709874.05622899998</v>
      </c>
      <c r="K946" s="40">
        <v>3453172.6357420003</v>
      </c>
    </row>
    <row r="947" spans="1:11" ht="15" x14ac:dyDescent="0.25">
      <c r="A947" s="40" t="s">
        <v>217</v>
      </c>
      <c r="B947" s="40">
        <v>1</v>
      </c>
      <c r="C947" s="40" t="s">
        <v>1</v>
      </c>
      <c r="D947" s="40">
        <v>0</v>
      </c>
      <c r="E947" s="40" t="s">
        <v>114</v>
      </c>
      <c r="F947" s="40">
        <v>0</v>
      </c>
      <c r="G947" s="40">
        <v>2025</v>
      </c>
      <c r="H947" s="40">
        <v>3327693.8125</v>
      </c>
      <c r="I947" s="40">
        <v>2511877.2089869999</v>
      </c>
      <c r="J947" s="40">
        <v>815816.52600199997</v>
      </c>
      <c r="K947" s="40">
        <v>4902281.3945310004</v>
      </c>
    </row>
    <row r="948" spans="1:11" ht="15" x14ac:dyDescent="0.25">
      <c r="A948" s="40" t="s">
        <v>218</v>
      </c>
      <c r="B948" s="40">
        <v>1</v>
      </c>
      <c r="C948" s="40" t="s">
        <v>1</v>
      </c>
      <c r="D948" s="40">
        <v>0</v>
      </c>
      <c r="E948" s="40" t="s">
        <v>115</v>
      </c>
      <c r="F948" s="40">
        <v>0</v>
      </c>
      <c r="G948" s="40">
        <v>2025</v>
      </c>
      <c r="H948" s="40">
        <v>1368648.8671880001</v>
      </c>
      <c r="I948" s="40">
        <v>1022160.011231</v>
      </c>
      <c r="J948" s="40">
        <v>346488.77197300002</v>
      </c>
      <c r="K948" s="40">
        <v>1325169.359375</v>
      </c>
    </row>
    <row r="949" spans="1:11" ht="15" x14ac:dyDescent="0.25">
      <c r="A949" s="40" t="s">
        <v>219</v>
      </c>
      <c r="B949" s="40">
        <v>1</v>
      </c>
      <c r="C949" s="40" t="s">
        <v>1</v>
      </c>
      <c r="D949" s="40">
        <v>0</v>
      </c>
      <c r="E949" s="40" t="s">
        <v>111</v>
      </c>
      <c r="F949" s="40">
        <v>0</v>
      </c>
      <c r="G949" s="40">
        <v>2030</v>
      </c>
      <c r="H949" s="40">
        <v>1445597.9483650001</v>
      </c>
      <c r="I949" s="40">
        <v>1074096.3985690002</v>
      </c>
      <c r="J949" s="40">
        <v>371501.555972</v>
      </c>
      <c r="K949" s="40">
        <v>2006726.216309</v>
      </c>
    </row>
    <row r="950" spans="1:11" ht="15" x14ac:dyDescent="0.25">
      <c r="A950" s="40" t="s">
        <v>220</v>
      </c>
      <c r="B950" s="40">
        <v>1</v>
      </c>
      <c r="C950" s="40" t="s">
        <v>1</v>
      </c>
      <c r="D950" s="40">
        <v>0</v>
      </c>
      <c r="E950" s="40" t="s">
        <v>112</v>
      </c>
      <c r="F950" s="40">
        <v>0</v>
      </c>
      <c r="G950" s="40">
        <v>2030</v>
      </c>
      <c r="H950" s="40">
        <v>4174539.9980480005</v>
      </c>
      <c r="I950" s="40">
        <v>3315994.7655050005</v>
      </c>
      <c r="J950" s="40">
        <v>858546.08383200003</v>
      </c>
      <c r="K950" s="40">
        <v>3535650.612305</v>
      </c>
    </row>
    <row r="951" spans="1:11" ht="15" x14ac:dyDescent="0.25">
      <c r="A951" s="40" t="s">
        <v>221</v>
      </c>
      <c r="B951" s="40">
        <v>1</v>
      </c>
      <c r="C951" s="40" t="s">
        <v>1</v>
      </c>
      <c r="D951" s="40">
        <v>0</v>
      </c>
      <c r="E951" s="40" t="s">
        <v>113</v>
      </c>
      <c r="F951" s="40">
        <v>0</v>
      </c>
      <c r="G951" s="40">
        <v>2030</v>
      </c>
      <c r="H951" s="40">
        <v>3536274.5351559999</v>
      </c>
      <c r="I951" s="40">
        <v>2799941.3010569997</v>
      </c>
      <c r="J951" s="40">
        <v>736333.47778399999</v>
      </c>
      <c r="K951" s="40">
        <v>3474535.049805</v>
      </c>
    </row>
    <row r="952" spans="1:11" ht="15" x14ac:dyDescent="0.25">
      <c r="A952" s="40" t="s">
        <v>222</v>
      </c>
      <c r="B952" s="40">
        <v>1</v>
      </c>
      <c r="C952" s="40" t="s">
        <v>1</v>
      </c>
      <c r="D952" s="40">
        <v>0</v>
      </c>
      <c r="E952" s="40" t="s">
        <v>114</v>
      </c>
      <c r="F952" s="40">
        <v>0</v>
      </c>
      <c r="G952" s="40">
        <v>2030</v>
      </c>
      <c r="H952" s="40">
        <v>3495723.8359380001</v>
      </c>
      <c r="I952" s="40">
        <v>2638422.7241219999</v>
      </c>
      <c r="J952" s="40">
        <v>857301.00292999996</v>
      </c>
      <c r="K952" s="40">
        <v>4957818.296875</v>
      </c>
    </row>
    <row r="953" spans="1:11" ht="15" x14ac:dyDescent="0.25">
      <c r="A953" s="40" t="s">
        <v>223</v>
      </c>
      <c r="B953" s="40">
        <v>1</v>
      </c>
      <c r="C953" s="40" t="s">
        <v>1</v>
      </c>
      <c r="D953" s="40">
        <v>0</v>
      </c>
      <c r="E953" s="40" t="s">
        <v>115</v>
      </c>
      <c r="F953" s="40">
        <v>0</v>
      </c>
      <c r="G953" s="40">
        <v>2030</v>
      </c>
      <c r="H953" s="40">
        <v>1477686.46875</v>
      </c>
      <c r="I953" s="40">
        <v>1103382.406251</v>
      </c>
      <c r="J953" s="40">
        <v>374304.14599599998</v>
      </c>
      <c r="K953" s="40">
        <v>1344480.359375</v>
      </c>
    </row>
    <row r="954" spans="1:11" ht="15" x14ac:dyDescent="0.25">
      <c r="A954" s="40" t="s">
        <v>224</v>
      </c>
      <c r="B954" s="40">
        <v>1</v>
      </c>
      <c r="C954" s="40" t="s">
        <v>3</v>
      </c>
      <c r="D954" s="40">
        <v>0</v>
      </c>
      <c r="E954" s="40" t="s">
        <v>111</v>
      </c>
      <c r="F954" s="40">
        <v>0</v>
      </c>
      <c r="G954" s="40">
        <v>2005</v>
      </c>
      <c r="H954" s="40">
        <v>1040177.6367190001</v>
      </c>
      <c r="I954" s="40">
        <v>780852.61596800003</v>
      </c>
      <c r="J954" s="40">
        <v>259325.03588799998</v>
      </c>
      <c r="K954" s="40">
        <v>1621133.314455</v>
      </c>
    </row>
    <row r="955" spans="1:11" ht="15" x14ac:dyDescent="0.25">
      <c r="A955" s="40" t="s">
        <v>225</v>
      </c>
      <c r="B955" s="40">
        <v>1</v>
      </c>
      <c r="C955" s="40" t="s">
        <v>3</v>
      </c>
      <c r="D955" s="40">
        <v>0</v>
      </c>
      <c r="E955" s="40" t="s">
        <v>112</v>
      </c>
      <c r="F955" s="40">
        <v>0</v>
      </c>
      <c r="G955" s="40">
        <v>2005</v>
      </c>
      <c r="H955" s="40">
        <v>3109677.0556629999</v>
      </c>
      <c r="I955" s="40">
        <v>2480766.5105610001</v>
      </c>
      <c r="J955" s="40">
        <v>628910.32575999992</v>
      </c>
      <c r="K955" s="40">
        <v>3422327.673829</v>
      </c>
    </row>
    <row r="956" spans="1:11" ht="15" x14ac:dyDescent="0.25">
      <c r="A956" s="40" t="s">
        <v>226</v>
      </c>
      <c r="B956" s="40">
        <v>1</v>
      </c>
      <c r="C956" s="40" t="s">
        <v>3</v>
      </c>
      <c r="D956" s="40">
        <v>0</v>
      </c>
      <c r="E956" s="40" t="s">
        <v>113</v>
      </c>
      <c r="F956" s="40">
        <v>0</v>
      </c>
      <c r="G956" s="40">
        <v>2005</v>
      </c>
      <c r="H956" s="40">
        <v>2930479.7695309999</v>
      </c>
      <c r="I956" s="40">
        <v>2322302.356751</v>
      </c>
      <c r="J956" s="40">
        <v>608177.44055299996</v>
      </c>
      <c r="K956" s="40">
        <v>3370489.4628910003</v>
      </c>
    </row>
    <row r="957" spans="1:11" ht="15" x14ac:dyDescent="0.25">
      <c r="A957" s="40" t="s">
        <v>227</v>
      </c>
      <c r="B957" s="40">
        <v>1</v>
      </c>
      <c r="C957" s="40" t="s">
        <v>3</v>
      </c>
      <c r="D957" s="40">
        <v>0</v>
      </c>
      <c r="E957" s="40" t="s">
        <v>114</v>
      </c>
      <c r="F957" s="40">
        <v>0</v>
      </c>
      <c r="G957" s="40">
        <v>2005</v>
      </c>
      <c r="H957" s="40">
        <v>2766329.5625010002</v>
      </c>
      <c r="I957" s="40">
        <v>2093447.6137709999</v>
      </c>
      <c r="J957" s="40">
        <v>672882.01385500003</v>
      </c>
      <c r="K957" s="40">
        <v>4781709.7617189996</v>
      </c>
    </row>
    <row r="958" spans="1:11" ht="15" x14ac:dyDescent="0.25">
      <c r="A958" s="40" t="s">
        <v>228</v>
      </c>
      <c r="B958" s="40">
        <v>1</v>
      </c>
      <c r="C958" s="40" t="s">
        <v>3</v>
      </c>
      <c r="D958" s="40">
        <v>0</v>
      </c>
      <c r="E958" s="40" t="s">
        <v>115</v>
      </c>
      <c r="F958" s="40">
        <v>0</v>
      </c>
      <c r="G958" s="40">
        <v>2005</v>
      </c>
      <c r="H958" s="40">
        <v>981054.117188</v>
      </c>
      <c r="I958" s="40">
        <v>732536.50439400005</v>
      </c>
      <c r="J958" s="40">
        <v>248517.50390700001</v>
      </c>
      <c r="K958" s="40">
        <v>1275995.703125</v>
      </c>
    </row>
    <row r="959" spans="1:11" ht="15" x14ac:dyDescent="0.25">
      <c r="A959" s="40" t="s">
        <v>229</v>
      </c>
      <c r="B959" s="40">
        <v>1</v>
      </c>
      <c r="C959" s="40" t="s">
        <v>3</v>
      </c>
      <c r="D959" s="40">
        <v>0</v>
      </c>
      <c r="E959" s="40" t="s">
        <v>111</v>
      </c>
      <c r="F959" s="40">
        <v>0</v>
      </c>
      <c r="G959" s="40">
        <v>2010</v>
      </c>
      <c r="H959" s="40">
        <v>1300855.9285900001</v>
      </c>
      <c r="I959" s="40">
        <v>963190.81518699997</v>
      </c>
      <c r="J959" s="40">
        <v>337665.12653200002</v>
      </c>
      <c r="K959" s="40">
        <v>1969986.0573730001</v>
      </c>
    </row>
    <row r="960" spans="1:11" ht="15" x14ac:dyDescent="0.25">
      <c r="A960" s="40" t="s">
        <v>230</v>
      </c>
      <c r="B960" s="40">
        <v>1</v>
      </c>
      <c r="C960" s="40" t="s">
        <v>3</v>
      </c>
      <c r="D960" s="40">
        <v>0</v>
      </c>
      <c r="E960" s="40" t="s">
        <v>112</v>
      </c>
      <c r="F960" s="40">
        <v>0</v>
      </c>
      <c r="G960" s="40">
        <v>2010</v>
      </c>
      <c r="H960" s="40">
        <v>3234610.2402350004</v>
      </c>
      <c r="I960" s="40">
        <v>2577955.6318969997</v>
      </c>
      <c r="J960" s="40">
        <v>656654.66213900014</v>
      </c>
      <c r="K960" s="40">
        <v>3426017.3359380001</v>
      </c>
    </row>
    <row r="961" spans="1:11" ht="15" x14ac:dyDescent="0.25">
      <c r="A961" s="40" t="s">
        <v>231</v>
      </c>
      <c r="B961" s="40">
        <v>1</v>
      </c>
      <c r="C961" s="40" t="s">
        <v>3</v>
      </c>
      <c r="D961" s="40">
        <v>0</v>
      </c>
      <c r="E961" s="40" t="s">
        <v>113</v>
      </c>
      <c r="F961" s="40">
        <v>0</v>
      </c>
      <c r="G961" s="40">
        <v>2010</v>
      </c>
      <c r="H961" s="40">
        <v>3033082.2714840001</v>
      </c>
      <c r="I961" s="40">
        <v>2403161.7910810001</v>
      </c>
      <c r="J961" s="40">
        <v>629920.84869399993</v>
      </c>
      <c r="K961" s="40">
        <v>3394797.640625</v>
      </c>
    </row>
    <row r="962" spans="1:11" ht="15" x14ac:dyDescent="0.25">
      <c r="A962" s="40" t="s">
        <v>232</v>
      </c>
      <c r="B962" s="40">
        <v>1</v>
      </c>
      <c r="C962" s="40" t="s">
        <v>3</v>
      </c>
      <c r="D962" s="40">
        <v>0</v>
      </c>
      <c r="E962" s="40" t="s">
        <v>114</v>
      </c>
      <c r="F962" s="40">
        <v>0</v>
      </c>
      <c r="G962" s="40">
        <v>2010</v>
      </c>
      <c r="H962" s="40">
        <v>2873225.9492190001</v>
      </c>
      <c r="I962" s="40">
        <v>2172569.0839869999</v>
      </c>
      <c r="J962" s="40">
        <v>700656.85669000004</v>
      </c>
      <c r="K962" s="40">
        <v>4773645.140625</v>
      </c>
    </row>
    <row r="963" spans="1:11" ht="15" x14ac:dyDescent="0.25">
      <c r="A963" s="40" t="s">
        <v>233</v>
      </c>
      <c r="B963" s="40">
        <v>1</v>
      </c>
      <c r="C963" s="40" t="s">
        <v>3</v>
      </c>
      <c r="D963" s="40">
        <v>0</v>
      </c>
      <c r="E963" s="40" t="s">
        <v>115</v>
      </c>
      <c r="F963" s="40">
        <v>0</v>
      </c>
      <c r="G963" s="40">
        <v>2010</v>
      </c>
      <c r="H963" s="40">
        <v>1066132.484375</v>
      </c>
      <c r="I963" s="40">
        <v>796336.38720900007</v>
      </c>
      <c r="J963" s="40">
        <v>269796.032228</v>
      </c>
      <c r="K963" s="40">
        <v>1284105.1875</v>
      </c>
    </row>
    <row r="964" spans="1:11" ht="15" x14ac:dyDescent="0.25">
      <c r="A964" s="40" t="s">
        <v>234</v>
      </c>
      <c r="B964" s="40">
        <v>1</v>
      </c>
      <c r="C964" s="40" t="s">
        <v>3</v>
      </c>
      <c r="D964" s="40">
        <v>0</v>
      </c>
      <c r="E964" s="40" t="s">
        <v>111</v>
      </c>
      <c r="F964" s="40">
        <v>0</v>
      </c>
      <c r="G964" s="40">
        <v>2015</v>
      </c>
      <c r="H964" s="40">
        <v>1323584.4655780001</v>
      </c>
      <c r="I964" s="40">
        <v>980729.44518199982</v>
      </c>
      <c r="J964" s="40">
        <v>342854.97388099995</v>
      </c>
      <c r="K964" s="40">
        <v>1968909.3933100002</v>
      </c>
    </row>
    <row r="965" spans="1:11" ht="15" x14ac:dyDescent="0.25">
      <c r="A965" s="40" t="s">
        <v>235</v>
      </c>
      <c r="B965" s="40">
        <v>1</v>
      </c>
      <c r="C965" s="40" t="s">
        <v>3</v>
      </c>
      <c r="D965" s="40">
        <v>0</v>
      </c>
      <c r="E965" s="40" t="s">
        <v>112</v>
      </c>
      <c r="F965" s="40">
        <v>0</v>
      </c>
      <c r="G965" s="40">
        <v>2015</v>
      </c>
      <c r="H965" s="40">
        <v>3369668.641601</v>
      </c>
      <c r="I965" s="40">
        <v>2685042.6336059999</v>
      </c>
      <c r="J965" s="40">
        <v>684625.62571699987</v>
      </c>
      <c r="K965" s="40">
        <v>3418575.8525400003</v>
      </c>
    </row>
    <row r="966" spans="1:11" ht="15" x14ac:dyDescent="0.25">
      <c r="A966" s="40" t="s">
        <v>236</v>
      </c>
      <c r="B966" s="40">
        <v>1</v>
      </c>
      <c r="C966" s="40" t="s">
        <v>3</v>
      </c>
      <c r="D966" s="40">
        <v>0</v>
      </c>
      <c r="E966" s="40" t="s">
        <v>113</v>
      </c>
      <c r="F966" s="40">
        <v>0</v>
      </c>
      <c r="G966" s="40">
        <v>2015</v>
      </c>
      <c r="H966" s="40">
        <v>3112016.4169919998</v>
      </c>
      <c r="I966" s="40">
        <v>2466747.2342250003</v>
      </c>
      <c r="J966" s="40">
        <v>645269.39818000002</v>
      </c>
      <c r="K966" s="40">
        <v>3399049.2490229998</v>
      </c>
    </row>
    <row r="967" spans="1:11" ht="15" x14ac:dyDescent="0.25">
      <c r="A967" s="40" t="s">
        <v>237</v>
      </c>
      <c r="B967" s="40">
        <v>1</v>
      </c>
      <c r="C967" s="40" t="s">
        <v>3</v>
      </c>
      <c r="D967" s="40">
        <v>0</v>
      </c>
      <c r="E967" s="40" t="s">
        <v>114</v>
      </c>
      <c r="F967" s="40">
        <v>0</v>
      </c>
      <c r="G967" s="40">
        <v>2015</v>
      </c>
      <c r="H967" s="40">
        <v>2975462.84375</v>
      </c>
      <c r="I967" s="40">
        <v>2248368.9287120001</v>
      </c>
      <c r="J967" s="40">
        <v>727094.27490299998</v>
      </c>
      <c r="K967" s="40">
        <v>4778107.0195310004</v>
      </c>
    </row>
    <row r="968" spans="1:11" ht="15" x14ac:dyDescent="0.25">
      <c r="A968" s="40" t="s">
        <v>238</v>
      </c>
      <c r="B968" s="40">
        <v>1</v>
      </c>
      <c r="C968" s="40" t="s">
        <v>3</v>
      </c>
      <c r="D968" s="40">
        <v>0</v>
      </c>
      <c r="E968" s="40" t="s">
        <v>115</v>
      </c>
      <c r="F968" s="40">
        <v>0</v>
      </c>
      <c r="G968" s="40">
        <v>2015</v>
      </c>
      <c r="H968" s="40">
        <v>1151799.234375</v>
      </c>
      <c r="I968" s="40">
        <v>860544.06396499998</v>
      </c>
      <c r="J968" s="40">
        <v>291255.101807</v>
      </c>
      <c r="K968" s="40">
        <v>1292950.6875</v>
      </c>
    </row>
    <row r="969" spans="1:11" ht="15" x14ac:dyDescent="0.25">
      <c r="A969" s="40" t="s">
        <v>239</v>
      </c>
      <c r="B969" s="40">
        <v>1</v>
      </c>
      <c r="C969" s="40" t="s">
        <v>3</v>
      </c>
      <c r="D969" s="40">
        <v>0</v>
      </c>
      <c r="E969" s="40" t="s">
        <v>111</v>
      </c>
      <c r="F969" s="40">
        <v>0</v>
      </c>
      <c r="G969" s="40">
        <v>2020</v>
      </c>
      <c r="H969" s="40">
        <v>1347180.235231</v>
      </c>
      <c r="I969" s="40">
        <v>999178.82200299995</v>
      </c>
      <c r="J969" s="40">
        <v>348001.39048100001</v>
      </c>
      <c r="K969" s="40">
        <v>1966013.172365</v>
      </c>
    </row>
    <row r="970" spans="1:11" ht="15" x14ac:dyDescent="0.25">
      <c r="A970" s="40" t="s">
        <v>240</v>
      </c>
      <c r="B970" s="40">
        <v>1</v>
      </c>
      <c r="C970" s="40" t="s">
        <v>3</v>
      </c>
      <c r="D970" s="40">
        <v>0</v>
      </c>
      <c r="E970" s="40" t="s">
        <v>112</v>
      </c>
      <c r="F970" s="40">
        <v>0</v>
      </c>
      <c r="G970" s="40">
        <v>2020</v>
      </c>
      <c r="H970" s="40">
        <v>3481213.8085950003</v>
      </c>
      <c r="I970" s="40">
        <v>2772740.7310819998</v>
      </c>
      <c r="J970" s="40">
        <v>708472.84854100004</v>
      </c>
      <c r="K970" s="40">
        <v>3405120.4785160003</v>
      </c>
    </row>
    <row r="971" spans="1:11" ht="15" x14ac:dyDescent="0.25">
      <c r="A971" s="40" t="s">
        <v>241</v>
      </c>
      <c r="B971" s="40">
        <v>1</v>
      </c>
      <c r="C971" s="40" t="s">
        <v>3</v>
      </c>
      <c r="D971" s="40">
        <v>0</v>
      </c>
      <c r="E971" s="40" t="s">
        <v>113</v>
      </c>
      <c r="F971" s="40">
        <v>0</v>
      </c>
      <c r="G971" s="40">
        <v>2020</v>
      </c>
      <c r="H971" s="40">
        <v>3184654.6826169998</v>
      </c>
      <c r="I971" s="40">
        <v>2525262.9998790002</v>
      </c>
      <c r="J971" s="40">
        <v>659391.73106599995</v>
      </c>
      <c r="K971" s="40">
        <v>3397474.2021479998</v>
      </c>
    </row>
    <row r="972" spans="1:11" ht="15" x14ac:dyDescent="0.25">
      <c r="A972" s="40" t="s">
        <v>242</v>
      </c>
      <c r="B972" s="40">
        <v>1</v>
      </c>
      <c r="C972" s="40" t="s">
        <v>3</v>
      </c>
      <c r="D972" s="40">
        <v>0</v>
      </c>
      <c r="E972" s="40" t="s">
        <v>114</v>
      </c>
      <c r="F972" s="40">
        <v>0</v>
      </c>
      <c r="G972" s="40">
        <v>2020</v>
      </c>
      <c r="H972" s="40">
        <v>3084915.5859380001</v>
      </c>
      <c r="I972" s="40">
        <v>2329981.5444359998</v>
      </c>
      <c r="J972" s="40">
        <v>754933.82348600007</v>
      </c>
      <c r="K972" s="40">
        <v>4777572.6796880001</v>
      </c>
    </row>
    <row r="973" spans="1:11" ht="15" x14ac:dyDescent="0.25">
      <c r="A973" s="40" t="s">
        <v>243</v>
      </c>
      <c r="B973" s="40">
        <v>1</v>
      </c>
      <c r="C973" s="40" t="s">
        <v>3</v>
      </c>
      <c r="D973" s="40">
        <v>0</v>
      </c>
      <c r="E973" s="40" t="s">
        <v>115</v>
      </c>
      <c r="F973" s="40">
        <v>0</v>
      </c>
      <c r="G973" s="40">
        <v>2020</v>
      </c>
      <c r="H973" s="40">
        <v>1236705.265625</v>
      </c>
      <c r="I973" s="40">
        <v>924168.67236299987</v>
      </c>
      <c r="J973" s="40">
        <v>312536.56982400001</v>
      </c>
      <c r="K973" s="40">
        <v>1301579.671875</v>
      </c>
    </row>
    <row r="974" spans="1:11" ht="15" x14ac:dyDescent="0.25">
      <c r="A974" s="40" t="s">
        <v>244</v>
      </c>
      <c r="B974" s="40">
        <v>1</v>
      </c>
      <c r="C974" s="40" t="s">
        <v>3</v>
      </c>
      <c r="D974" s="40">
        <v>0</v>
      </c>
      <c r="E974" s="40" t="s">
        <v>111</v>
      </c>
      <c r="F974" s="40">
        <v>0</v>
      </c>
      <c r="G974" s="40">
        <v>2025</v>
      </c>
      <c r="H974" s="40">
        <v>1365692.155154</v>
      </c>
      <c r="I974" s="40">
        <v>1013594.511284</v>
      </c>
      <c r="J974" s="40">
        <v>352097.61880599998</v>
      </c>
      <c r="K974" s="40">
        <v>1969269.5683599999</v>
      </c>
    </row>
    <row r="975" spans="1:11" ht="15" x14ac:dyDescent="0.25">
      <c r="A975" s="40" t="s">
        <v>245</v>
      </c>
      <c r="B975" s="40">
        <v>1</v>
      </c>
      <c r="C975" s="40" t="s">
        <v>3</v>
      </c>
      <c r="D975" s="40">
        <v>0</v>
      </c>
      <c r="E975" s="40" t="s">
        <v>112</v>
      </c>
      <c r="F975" s="40">
        <v>0</v>
      </c>
      <c r="G975" s="40">
        <v>2025</v>
      </c>
      <c r="H975" s="40">
        <v>3571032.3710940001</v>
      </c>
      <c r="I975" s="40">
        <v>2842998.4420179999</v>
      </c>
      <c r="J975" s="40">
        <v>728033.90458600002</v>
      </c>
      <c r="K975" s="40">
        <v>3418588.0878920001</v>
      </c>
    </row>
    <row r="976" spans="1:11" ht="15" x14ac:dyDescent="0.25">
      <c r="A976" s="40" t="s">
        <v>246</v>
      </c>
      <c r="B976" s="40">
        <v>1</v>
      </c>
      <c r="C976" s="40" t="s">
        <v>3</v>
      </c>
      <c r="D976" s="40">
        <v>0</v>
      </c>
      <c r="E976" s="40" t="s">
        <v>113</v>
      </c>
      <c r="F976" s="40">
        <v>0</v>
      </c>
      <c r="G976" s="40">
        <v>2025</v>
      </c>
      <c r="H976" s="40">
        <v>3255058.8613280002</v>
      </c>
      <c r="I976" s="40">
        <v>2583293.6205770001</v>
      </c>
      <c r="J976" s="40">
        <v>671764.961931</v>
      </c>
      <c r="K976" s="40">
        <v>3409798.5195309999</v>
      </c>
    </row>
    <row r="977" spans="1:11" ht="15" x14ac:dyDescent="0.25">
      <c r="A977" s="40" t="s">
        <v>247</v>
      </c>
      <c r="B977" s="40">
        <v>1</v>
      </c>
      <c r="C977" s="40" t="s">
        <v>3</v>
      </c>
      <c r="D977" s="40">
        <v>0</v>
      </c>
      <c r="E977" s="40" t="s">
        <v>114</v>
      </c>
      <c r="F977" s="40">
        <v>0</v>
      </c>
      <c r="G977" s="40">
        <v>2025</v>
      </c>
      <c r="H977" s="40">
        <v>3192301.5625</v>
      </c>
      <c r="I977" s="40">
        <v>2410861.565432</v>
      </c>
      <c r="J977" s="40">
        <v>781440.02002099995</v>
      </c>
      <c r="K977" s="40">
        <v>4799764.8710939996</v>
      </c>
    </row>
    <row r="978" spans="1:11" ht="15" x14ac:dyDescent="0.25">
      <c r="A978" s="40" t="s">
        <v>248</v>
      </c>
      <c r="B978" s="40">
        <v>1</v>
      </c>
      <c r="C978" s="40" t="s">
        <v>3</v>
      </c>
      <c r="D978" s="40">
        <v>0</v>
      </c>
      <c r="E978" s="40" t="s">
        <v>115</v>
      </c>
      <c r="F978" s="40">
        <v>0</v>
      </c>
      <c r="G978" s="40">
        <v>2025</v>
      </c>
      <c r="H978" s="40">
        <v>1327599.765625</v>
      </c>
      <c r="I978" s="40">
        <v>992086.80224599992</v>
      </c>
      <c r="J978" s="40">
        <v>335512.96777400002</v>
      </c>
      <c r="K978" s="40">
        <v>1315664.34375</v>
      </c>
    </row>
    <row r="979" spans="1:11" ht="15" x14ac:dyDescent="0.25">
      <c r="A979" s="40" t="s">
        <v>249</v>
      </c>
      <c r="B979" s="40">
        <v>1</v>
      </c>
      <c r="C979" s="40" t="s">
        <v>3</v>
      </c>
      <c r="D979" s="40">
        <v>0</v>
      </c>
      <c r="E979" s="40" t="s">
        <v>111</v>
      </c>
      <c r="F979" s="40">
        <v>0</v>
      </c>
      <c r="G979" s="40">
        <v>2030</v>
      </c>
      <c r="H979" s="40">
        <v>1383907.003664</v>
      </c>
      <c r="I979" s="40">
        <v>1027716.860072</v>
      </c>
      <c r="J979" s="40">
        <v>356190.04960200004</v>
      </c>
      <c r="K979" s="40">
        <v>1972763.702395</v>
      </c>
    </row>
    <row r="980" spans="1:11" ht="15" x14ac:dyDescent="0.25">
      <c r="A980" s="40" t="s">
        <v>250</v>
      </c>
      <c r="B980" s="40">
        <v>1</v>
      </c>
      <c r="C980" s="40" t="s">
        <v>3</v>
      </c>
      <c r="D980" s="40">
        <v>0</v>
      </c>
      <c r="E980" s="40" t="s">
        <v>112</v>
      </c>
      <c r="F980" s="40">
        <v>0</v>
      </c>
      <c r="G980" s="40">
        <v>2030</v>
      </c>
      <c r="H980" s="40">
        <v>3663939.9667980005</v>
      </c>
      <c r="I980" s="40">
        <v>2914913.3984399997</v>
      </c>
      <c r="J980" s="40">
        <v>749026.47987300006</v>
      </c>
      <c r="K980" s="40">
        <v>3429568.7539070002</v>
      </c>
    </row>
    <row r="981" spans="1:11" ht="15" x14ac:dyDescent="0.25">
      <c r="A981" s="40" t="s">
        <v>251</v>
      </c>
      <c r="B981" s="40">
        <v>1</v>
      </c>
      <c r="C981" s="40" t="s">
        <v>3</v>
      </c>
      <c r="D981" s="40">
        <v>0</v>
      </c>
      <c r="E981" s="40" t="s">
        <v>113</v>
      </c>
      <c r="F981" s="40">
        <v>0</v>
      </c>
      <c r="G981" s="40">
        <v>2030</v>
      </c>
      <c r="H981" s="40">
        <v>3321634.8828130001</v>
      </c>
      <c r="I981" s="40">
        <v>2637023.1422140002</v>
      </c>
      <c r="J981" s="40">
        <v>684611.40959299996</v>
      </c>
      <c r="K981" s="40">
        <v>3426895.3457030002</v>
      </c>
    </row>
    <row r="982" spans="1:11" ht="15" x14ac:dyDescent="0.25">
      <c r="A982" s="40" t="s">
        <v>252</v>
      </c>
      <c r="B982" s="40">
        <v>1</v>
      </c>
      <c r="C982" s="40" t="s">
        <v>3</v>
      </c>
      <c r="D982" s="40">
        <v>0</v>
      </c>
      <c r="E982" s="40" t="s">
        <v>114</v>
      </c>
      <c r="F982" s="40">
        <v>0</v>
      </c>
      <c r="G982" s="40">
        <v>2030</v>
      </c>
      <c r="H982" s="40">
        <v>3310433.3125</v>
      </c>
      <c r="I982" s="40">
        <v>2500154.8212919999</v>
      </c>
      <c r="J982" s="40">
        <v>810278.03161599999</v>
      </c>
      <c r="K982" s="40">
        <v>4831879.9414060004</v>
      </c>
    </row>
    <row r="983" spans="1:11" ht="15" x14ac:dyDescent="0.25">
      <c r="A983" s="40" t="s">
        <v>253</v>
      </c>
      <c r="B983" s="40">
        <v>1</v>
      </c>
      <c r="C983" s="40" t="s">
        <v>3</v>
      </c>
      <c r="D983" s="40">
        <v>0</v>
      </c>
      <c r="E983" s="40" t="s">
        <v>115</v>
      </c>
      <c r="F983" s="40">
        <v>0</v>
      </c>
      <c r="G983" s="40">
        <v>2030</v>
      </c>
      <c r="H983" s="40">
        <v>1419854.3046880001</v>
      </c>
      <c r="I983" s="40">
        <v>1061005.341796</v>
      </c>
      <c r="J983" s="40">
        <v>358849.24560600001</v>
      </c>
      <c r="K983" s="40">
        <v>1332516.21875</v>
      </c>
    </row>
    <row r="984" spans="1:11" ht="15" x14ac:dyDescent="0.25">
      <c r="A984" s="40" t="s">
        <v>254</v>
      </c>
      <c r="B984" s="40">
        <v>1</v>
      </c>
      <c r="C984" s="40" t="s">
        <v>2</v>
      </c>
      <c r="D984" s="40">
        <v>0</v>
      </c>
      <c r="E984" s="40" t="s">
        <v>111</v>
      </c>
      <c r="F984" s="40">
        <v>0</v>
      </c>
      <c r="G984" s="40">
        <v>2005</v>
      </c>
      <c r="H984" s="40">
        <v>997144.62109400006</v>
      </c>
      <c r="I984" s="40">
        <v>748826.01062299998</v>
      </c>
      <c r="J984" s="40">
        <v>248318.531158</v>
      </c>
      <c r="K984" s="40">
        <v>1540185.6601569999</v>
      </c>
    </row>
    <row r="985" spans="1:11" ht="15" x14ac:dyDescent="0.25">
      <c r="A985" s="40" t="s">
        <v>255</v>
      </c>
      <c r="B985" s="40">
        <v>1</v>
      </c>
      <c r="C985" s="40" t="s">
        <v>2</v>
      </c>
      <c r="D985" s="40">
        <v>0</v>
      </c>
      <c r="E985" s="40" t="s">
        <v>112</v>
      </c>
      <c r="F985" s="40">
        <v>0</v>
      </c>
      <c r="G985" s="40">
        <v>2005</v>
      </c>
      <c r="H985" s="40">
        <v>2996695.1240230002</v>
      </c>
      <c r="I985" s="40">
        <v>2389152.0892949994</v>
      </c>
      <c r="J985" s="40">
        <v>607543.16831800004</v>
      </c>
      <c r="K985" s="40">
        <v>3251742.1835950003</v>
      </c>
    </row>
    <row r="986" spans="1:11" ht="15" x14ac:dyDescent="0.25">
      <c r="A986" s="40" t="s">
        <v>256</v>
      </c>
      <c r="B986" s="40">
        <v>1</v>
      </c>
      <c r="C986" s="40" t="s">
        <v>2</v>
      </c>
      <c r="D986" s="40">
        <v>0</v>
      </c>
      <c r="E986" s="40" t="s">
        <v>113</v>
      </c>
      <c r="F986" s="40">
        <v>0</v>
      </c>
      <c r="G986" s="40">
        <v>2005</v>
      </c>
      <c r="H986" s="40">
        <v>2892923.53125</v>
      </c>
      <c r="I986" s="40">
        <v>2292827.8993859999</v>
      </c>
      <c r="J986" s="40">
        <v>600095.63793099998</v>
      </c>
      <c r="K986" s="40">
        <v>3194509.3613280002</v>
      </c>
    </row>
    <row r="987" spans="1:11" ht="15" x14ac:dyDescent="0.25">
      <c r="A987" s="40" t="s">
        <v>257</v>
      </c>
      <c r="B987" s="40">
        <v>1</v>
      </c>
      <c r="C987" s="40" t="s">
        <v>2</v>
      </c>
      <c r="D987" s="40">
        <v>0</v>
      </c>
      <c r="E987" s="40" t="s">
        <v>114</v>
      </c>
      <c r="F987" s="40">
        <v>0</v>
      </c>
      <c r="G987" s="40">
        <v>2005</v>
      </c>
      <c r="H987" s="40">
        <v>2641712.9257820002</v>
      </c>
      <c r="I987" s="40">
        <v>1999319.6618649999</v>
      </c>
      <c r="J987" s="40">
        <v>642393.30602999998</v>
      </c>
      <c r="K987" s="40">
        <v>4541489.1445310004</v>
      </c>
    </row>
    <row r="988" spans="1:11" ht="15" x14ac:dyDescent="0.25">
      <c r="A988" s="40" t="s">
        <v>258</v>
      </c>
      <c r="B988" s="40">
        <v>1</v>
      </c>
      <c r="C988" s="40" t="s">
        <v>2</v>
      </c>
      <c r="D988" s="40">
        <v>0</v>
      </c>
      <c r="E988" s="40" t="s">
        <v>115</v>
      </c>
      <c r="F988" s="40">
        <v>0</v>
      </c>
      <c r="G988" s="40">
        <v>2005</v>
      </c>
      <c r="H988" s="40">
        <v>963842.539063</v>
      </c>
      <c r="I988" s="40">
        <v>718348.90625099989</v>
      </c>
      <c r="J988" s="40">
        <v>245493.60253899998</v>
      </c>
      <c r="K988" s="40">
        <v>1216006.859375</v>
      </c>
    </row>
    <row r="989" spans="1:11" ht="15" x14ac:dyDescent="0.25">
      <c r="A989" s="40" t="s">
        <v>259</v>
      </c>
      <c r="B989" s="40">
        <v>1</v>
      </c>
      <c r="C989" s="40" t="s">
        <v>2</v>
      </c>
      <c r="D989" s="40">
        <v>0</v>
      </c>
      <c r="E989" s="40" t="s">
        <v>111</v>
      </c>
      <c r="F989" s="40">
        <v>0</v>
      </c>
      <c r="G989" s="40">
        <v>2010</v>
      </c>
      <c r="H989" s="40">
        <v>1256471.3190919999</v>
      </c>
      <c r="I989" s="40">
        <v>931402.12421899999</v>
      </c>
      <c r="J989" s="40">
        <v>325069.09874699998</v>
      </c>
      <c r="K989" s="40">
        <v>1889973.2233899999</v>
      </c>
    </row>
    <row r="990" spans="1:11" ht="15" x14ac:dyDescent="0.25">
      <c r="A990" s="40" t="s">
        <v>260</v>
      </c>
      <c r="B990" s="40">
        <v>1</v>
      </c>
      <c r="C990" s="40" t="s">
        <v>2</v>
      </c>
      <c r="D990" s="40">
        <v>0</v>
      </c>
      <c r="E990" s="40" t="s">
        <v>112</v>
      </c>
      <c r="F990" s="40">
        <v>0</v>
      </c>
      <c r="G990" s="40">
        <v>2010</v>
      </c>
      <c r="H990" s="40">
        <v>3193263.6347659999</v>
      </c>
      <c r="I990" s="40">
        <v>2541823.2005039998</v>
      </c>
      <c r="J990" s="40">
        <v>651439.83949399996</v>
      </c>
      <c r="K990" s="40">
        <v>3249718.9414059999</v>
      </c>
    </row>
    <row r="991" spans="1:11" ht="15" x14ac:dyDescent="0.25">
      <c r="A991" s="40" t="s">
        <v>261</v>
      </c>
      <c r="B991" s="40">
        <v>1</v>
      </c>
      <c r="C991" s="40" t="s">
        <v>2</v>
      </c>
      <c r="D991" s="40">
        <v>0</v>
      </c>
      <c r="E991" s="40" t="s">
        <v>113</v>
      </c>
      <c r="F991" s="40">
        <v>0</v>
      </c>
      <c r="G991" s="40">
        <v>2010</v>
      </c>
      <c r="H991" s="40">
        <v>3071372.793945</v>
      </c>
      <c r="I991" s="40">
        <v>2433041.1216460001</v>
      </c>
      <c r="J991" s="40">
        <v>638331.80639599997</v>
      </c>
      <c r="K991" s="40">
        <v>3214051.9492190001</v>
      </c>
    </row>
    <row r="992" spans="1:11" ht="15" x14ac:dyDescent="0.25">
      <c r="A992" s="40" t="s">
        <v>262</v>
      </c>
      <c r="B992" s="40">
        <v>1</v>
      </c>
      <c r="C992" s="40" t="s">
        <v>2</v>
      </c>
      <c r="D992" s="40">
        <v>0</v>
      </c>
      <c r="E992" s="40" t="s">
        <v>114</v>
      </c>
      <c r="F992" s="40">
        <v>0</v>
      </c>
      <c r="G992" s="40">
        <v>2010</v>
      </c>
      <c r="H992" s="40">
        <v>2795013.4414059999</v>
      </c>
      <c r="I992" s="40">
        <v>2113593.7561049997</v>
      </c>
      <c r="J992" s="40">
        <v>681420.04870799999</v>
      </c>
      <c r="K992" s="40">
        <v>4552216.390625</v>
      </c>
    </row>
    <row r="993" spans="1:11" ht="15" x14ac:dyDescent="0.25">
      <c r="A993" s="40" t="s">
        <v>263</v>
      </c>
      <c r="B993" s="40">
        <v>1</v>
      </c>
      <c r="C993" s="40" t="s">
        <v>2</v>
      </c>
      <c r="D993" s="40">
        <v>0</v>
      </c>
      <c r="E993" s="40" t="s">
        <v>115</v>
      </c>
      <c r="F993" s="40">
        <v>0</v>
      </c>
      <c r="G993" s="40">
        <v>2010</v>
      </c>
      <c r="H993" s="40">
        <v>1064579.5859380001</v>
      </c>
      <c r="I993" s="40">
        <v>792878.12011700007</v>
      </c>
      <c r="J993" s="40">
        <v>271701.42456100002</v>
      </c>
      <c r="K993" s="40">
        <v>1231485.484375</v>
      </c>
    </row>
    <row r="994" spans="1:11" ht="15" x14ac:dyDescent="0.25">
      <c r="A994" s="40" t="s">
        <v>264</v>
      </c>
      <c r="B994" s="40">
        <v>1</v>
      </c>
      <c r="C994" s="40" t="s">
        <v>2</v>
      </c>
      <c r="D994" s="40">
        <v>0</v>
      </c>
      <c r="E994" s="40" t="s">
        <v>111</v>
      </c>
      <c r="F994" s="40">
        <v>0</v>
      </c>
      <c r="G994" s="40">
        <v>2015</v>
      </c>
      <c r="H994" s="40">
        <v>1282433.9418959999</v>
      </c>
      <c r="I994" s="40">
        <v>951942.56477499998</v>
      </c>
      <c r="J994" s="40">
        <v>330491.47224300005</v>
      </c>
      <c r="K994" s="40">
        <v>1896972.9382330002</v>
      </c>
    </row>
    <row r="995" spans="1:11" ht="15" x14ac:dyDescent="0.25">
      <c r="A995" s="40" t="s">
        <v>265</v>
      </c>
      <c r="B995" s="40">
        <v>1</v>
      </c>
      <c r="C995" s="40" t="s">
        <v>2</v>
      </c>
      <c r="D995" s="40">
        <v>0</v>
      </c>
      <c r="E995" s="40" t="s">
        <v>112</v>
      </c>
      <c r="F995" s="40">
        <v>0</v>
      </c>
      <c r="G995" s="40">
        <v>2015</v>
      </c>
      <c r="H995" s="40">
        <v>3377027.8798830002</v>
      </c>
      <c r="I995" s="40">
        <v>2686013.1464249995</v>
      </c>
      <c r="J995" s="40">
        <v>691014.65081800008</v>
      </c>
      <c r="K995" s="40">
        <v>3277657.4042970003</v>
      </c>
    </row>
    <row r="996" spans="1:11" ht="15" x14ac:dyDescent="0.25">
      <c r="A996" s="40" t="s">
        <v>266</v>
      </c>
      <c r="B996" s="40">
        <v>1</v>
      </c>
      <c r="C996" s="40" t="s">
        <v>2</v>
      </c>
      <c r="D996" s="40">
        <v>0</v>
      </c>
      <c r="E996" s="40" t="s">
        <v>113</v>
      </c>
      <c r="F996" s="40">
        <v>0</v>
      </c>
      <c r="G996" s="40">
        <v>2015</v>
      </c>
      <c r="H996" s="40">
        <v>3210532.0546880001</v>
      </c>
      <c r="I996" s="40">
        <v>2543232.6719379998</v>
      </c>
      <c r="J996" s="40">
        <v>667299.21382299997</v>
      </c>
      <c r="K996" s="40">
        <v>3245075.0117190001</v>
      </c>
    </row>
    <row r="997" spans="1:11" ht="15" x14ac:dyDescent="0.25">
      <c r="A997" s="40" t="s">
        <v>267</v>
      </c>
      <c r="B997" s="40">
        <v>1</v>
      </c>
      <c r="C997" s="40" t="s">
        <v>2</v>
      </c>
      <c r="D997" s="40">
        <v>0</v>
      </c>
      <c r="E997" s="40" t="s">
        <v>114</v>
      </c>
      <c r="F997" s="40">
        <v>0</v>
      </c>
      <c r="G997" s="40">
        <v>2015</v>
      </c>
      <c r="H997" s="40">
        <v>2942521.828125</v>
      </c>
      <c r="I997" s="40">
        <v>2223438.68628</v>
      </c>
      <c r="J997" s="40">
        <v>719083.31555199996</v>
      </c>
      <c r="K997" s="40">
        <v>4610607.7421880001</v>
      </c>
    </row>
    <row r="998" spans="1:11" ht="15" x14ac:dyDescent="0.25">
      <c r="A998" s="40" t="s">
        <v>268</v>
      </c>
      <c r="B998" s="40">
        <v>1</v>
      </c>
      <c r="C998" s="40" t="s">
        <v>2</v>
      </c>
      <c r="D998" s="40">
        <v>0</v>
      </c>
      <c r="E998" s="40" t="s">
        <v>115</v>
      </c>
      <c r="F998" s="40">
        <v>0</v>
      </c>
      <c r="G998" s="40">
        <v>2015</v>
      </c>
      <c r="H998" s="40">
        <v>1156347.6796880001</v>
      </c>
      <c r="I998" s="40">
        <v>860971.92627100006</v>
      </c>
      <c r="J998" s="40">
        <v>295375.711182</v>
      </c>
      <c r="K998" s="40">
        <v>1253189.375</v>
      </c>
    </row>
    <row r="999" spans="1:11" ht="15" x14ac:dyDescent="0.25">
      <c r="A999" s="40" t="s">
        <v>269</v>
      </c>
      <c r="B999" s="40">
        <v>1</v>
      </c>
      <c r="C999" s="40" t="s">
        <v>2</v>
      </c>
      <c r="D999" s="40">
        <v>0</v>
      </c>
      <c r="E999" s="40" t="s">
        <v>111</v>
      </c>
      <c r="F999" s="40">
        <v>0</v>
      </c>
      <c r="G999" s="40">
        <v>2020</v>
      </c>
      <c r="H999" s="40">
        <v>1312219.457277</v>
      </c>
      <c r="I999" s="40">
        <v>975459.46804099996</v>
      </c>
      <c r="J999" s="40">
        <v>336759.93188399996</v>
      </c>
      <c r="K999" s="40">
        <v>1904242.4189470001</v>
      </c>
    </row>
    <row r="1000" spans="1:11" ht="15" x14ac:dyDescent="0.25">
      <c r="A1000" s="40" t="s">
        <v>270</v>
      </c>
      <c r="B1000" s="40">
        <v>1</v>
      </c>
      <c r="C1000" s="40" t="s">
        <v>2</v>
      </c>
      <c r="D1000" s="40">
        <v>0</v>
      </c>
      <c r="E1000" s="40" t="s">
        <v>112</v>
      </c>
      <c r="F1000" s="40">
        <v>0</v>
      </c>
      <c r="G1000" s="40">
        <v>2020</v>
      </c>
      <c r="H1000" s="40">
        <v>3561088.3154310002</v>
      </c>
      <c r="I1000" s="40">
        <v>2829719.4248079997</v>
      </c>
      <c r="J1000" s="40">
        <v>731368.95764199994</v>
      </c>
      <c r="K1000" s="40">
        <v>3303246.7968750005</v>
      </c>
    </row>
    <row r="1001" spans="1:11" ht="15" x14ac:dyDescent="0.25">
      <c r="A1001" s="40" t="s">
        <v>271</v>
      </c>
      <c r="B1001" s="40">
        <v>1</v>
      </c>
      <c r="C1001" s="40" t="s">
        <v>2</v>
      </c>
      <c r="D1001" s="40">
        <v>0</v>
      </c>
      <c r="E1001" s="40" t="s">
        <v>113</v>
      </c>
      <c r="F1001" s="40">
        <v>0</v>
      </c>
      <c r="G1001" s="40">
        <v>2020</v>
      </c>
      <c r="H1001" s="40">
        <v>3358832.2988280002</v>
      </c>
      <c r="I1001" s="40">
        <v>2660633.2785970001</v>
      </c>
      <c r="J1001" s="40">
        <v>698199.00566099992</v>
      </c>
      <c r="K1001" s="40">
        <v>3272878.8164059999</v>
      </c>
    </row>
    <row r="1002" spans="1:11" ht="15" x14ac:dyDescent="0.25">
      <c r="A1002" s="40" t="s">
        <v>272</v>
      </c>
      <c r="B1002" s="40">
        <v>1</v>
      </c>
      <c r="C1002" s="40" t="s">
        <v>2</v>
      </c>
      <c r="D1002" s="40">
        <v>0</v>
      </c>
      <c r="E1002" s="40" t="s">
        <v>114</v>
      </c>
      <c r="F1002" s="40">
        <v>0</v>
      </c>
      <c r="G1002" s="40">
        <v>2020</v>
      </c>
      <c r="H1002" s="40">
        <v>3173865.390625</v>
      </c>
      <c r="I1002" s="40">
        <v>2396205.8173870002</v>
      </c>
      <c r="J1002" s="40">
        <v>777659.35180800012</v>
      </c>
      <c r="K1002" s="40">
        <v>4658024.3398439996</v>
      </c>
    </row>
    <row r="1003" spans="1:11" ht="15" x14ac:dyDescent="0.25">
      <c r="A1003" s="40" t="s">
        <v>273</v>
      </c>
      <c r="B1003" s="40">
        <v>1</v>
      </c>
      <c r="C1003" s="40" t="s">
        <v>2</v>
      </c>
      <c r="D1003" s="40">
        <v>0</v>
      </c>
      <c r="E1003" s="40" t="s">
        <v>115</v>
      </c>
      <c r="F1003" s="40">
        <v>0</v>
      </c>
      <c r="G1003" s="40">
        <v>2020</v>
      </c>
      <c r="H1003" s="40">
        <v>1262670.203125</v>
      </c>
      <c r="I1003" s="40">
        <v>939387.91503999999</v>
      </c>
      <c r="J1003" s="40">
        <v>323282.29101699998</v>
      </c>
      <c r="K1003" s="40">
        <v>1268644.703125</v>
      </c>
    </row>
    <row r="1004" spans="1:11" ht="15" x14ac:dyDescent="0.25">
      <c r="A1004" s="40" t="s">
        <v>274</v>
      </c>
      <c r="B1004" s="40">
        <v>1</v>
      </c>
      <c r="C1004" s="40" t="s">
        <v>2</v>
      </c>
      <c r="D1004" s="40">
        <v>0</v>
      </c>
      <c r="E1004" s="40" t="s">
        <v>111</v>
      </c>
      <c r="F1004" s="40">
        <v>0</v>
      </c>
      <c r="G1004" s="40">
        <v>2025</v>
      </c>
      <c r="H1004" s="40">
        <v>1339717.6665050001</v>
      </c>
      <c r="I1004" s="40">
        <v>996997.83382300008</v>
      </c>
      <c r="J1004" s="40">
        <v>342719.710142</v>
      </c>
      <c r="K1004" s="40">
        <v>1911780.50342</v>
      </c>
    </row>
    <row r="1005" spans="1:11" ht="15" x14ac:dyDescent="0.25">
      <c r="A1005" s="40" t="s">
        <v>275</v>
      </c>
      <c r="B1005" s="40">
        <v>1</v>
      </c>
      <c r="C1005" s="40" t="s">
        <v>2</v>
      </c>
      <c r="D1005" s="40">
        <v>0</v>
      </c>
      <c r="E1005" s="40" t="s">
        <v>112</v>
      </c>
      <c r="F1005" s="40">
        <v>0</v>
      </c>
      <c r="G1005" s="40">
        <v>2025</v>
      </c>
      <c r="H1005" s="40">
        <v>3743380.4277350004</v>
      </c>
      <c r="I1005" s="40">
        <v>2972047.0991830002</v>
      </c>
      <c r="J1005" s="40">
        <v>771332.62976000004</v>
      </c>
      <c r="K1005" s="40">
        <v>3339000.0273450003</v>
      </c>
    </row>
    <row r="1006" spans="1:11" ht="15" x14ac:dyDescent="0.25">
      <c r="A1006" s="40" t="s">
        <v>276</v>
      </c>
      <c r="B1006" s="40">
        <v>1</v>
      </c>
      <c r="C1006" s="40" t="s">
        <v>2</v>
      </c>
      <c r="D1006" s="40">
        <v>0</v>
      </c>
      <c r="E1006" s="40" t="s">
        <v>113</v>
      </c>
      <c r="F1006" s="40">
        <v>0</v>
      </c>
      <c r="G1006" s="40">
        <v>2025</v>
      </c>
      <c r="H1006" s="40">
        <v>3504467.6621090001</v>
      </c>
      <c r="I1006" s="40">
        <v>2777452.033725</v>
      </c>
      <c r="J1006" s="40">
        <v>727015.55210900004</v>
      </c>
      <c r="K1006" s="40">
        <v>3302219.8535160003</v>
      </c>
    </row>
    <row r="1007" spans="1:11" ht="15" x14ac:dyDescent="0.25">
      <c r="A1007" s="40" t="s">
        <v>277</v>
      </c>
      <c r="B1007" s="40">
        <v>1</v>
      </c>
      <c r="C1007" s="40" t="s">
        <v>2</v>
      </c>
      <c r="D1007" s="40">
        <v>0</v>
      </c>
      <c r="E1007" s="40" t="s">
        <v>114</v>
      </c>
      <c r="F1007" s="40">
        <v>0</v>
      </c>
      <c r="G1007" s="40">
        <v>2025</v>
      </c>
      <c r="H1007" s="40">
        <v>3444108.6328130001</v>
      </c>
      <c r="I1007" s="40">
        <v>2598543.0083030001</v>
      </c>
      <c r="J1007" s="40">
        <v>845565.5701929999</v>
      </c>
      <c r="K1007" s="40">
        <v>4721137.0234380001</v>
      </c>
    </row>
    <row r="1008" spans="1:11" ht="15" x14ac:dyDescent="0.25">
      <c r="A1008" s="40" t="s">
        <v>278</v>
      </c>
      <c r="B1008" s="40">
        <v>1</v>
      </c>
      <c r="C1008" s="40" t="s">
        <v>2</v>
      </c>
      <c r="D1008" s="40">
        <v>0</v>
      </c>
      <c r="E1008" s="40" t="s">
        <v>115</v>
      </c>
      <c r="F1008" s="40">
        <v>0</v>
      </c>
      <c r="G1008" s="40">
        <v>2025</v>
      </c>
      <c r="H1008" s="40">
        <v>1374530.46875</v>
      </c>
      <c r="I1008" s="40">
        <v>1021847.819337</v>
      </c>
      <c r="J1008" s="40">
        <v>352682.77099599998</v>
      </c>
      <c r="K1008" s="40">
        <v>1290171.625</v>
      </c>
    </row>
    <row r="1009" spans="1:11" ht="15" x14ac:dyDescent="0.25">
      <c r="A1009" s="40" t="s">
        <v>279</v>
      </c>
      <c r="B1009" s="40">
        <v>1</v>
      </c>
      <c r="C1009" s="40" t="s">
        <v>2</v>
      </c>
      <c r="D1009" s="40">
        <v>0</v>
      </c>
      <c r="E1009" s="40" t="s">
        <v>111</v>
      </c>
      <c r="F1009" s="40">
        <v>0</v>
      </c>
      <c r="G1009" s="40">
        <v>2030</v>
      </c>
      <c r="H1009" s="40">
        <v>1363968.1915279999</v>
      </c>
      <c r="I1009" s="40">
        <v>1015893.2930940001</v>
      </c>
      <c r="J1009" s="40">
        <v>348075.026029</v>
      </c>
      <c r="K1009" s="40">
        <v>1918971.5124520001</v>
      </c>
    </row>
    <row r="1010" spans="1:11" ht="15" x14ac:dyDescent="0.25">
      <c r="A1010" s="40" t="s">
        <v>280</v>
      </c>
      <c r="B1010" s="40">
        <v>1</v>
      </c>
      <c r="C1010" s="40" t="s">
        <v>2</v>
      </c>
      <c r="D1010" s="40">
        <v>0</v>
      </c>
      <c r="E1010" s="40" t="s">
        <v>112</v>
      </c>
      <c r="F1010" s="40">
        <v>0</v>
      </c>
      <c r="G1010" s="40">
        <v>2030</v>
      </c>
      <c r="H1010" s="40">
        <v>3917906.1074220003</v>
      </c>
      <c r="I1010" s="40">
        <v>3107677.9840700002</v>
      </c>
      <c r="J1010" s="40">
        <v>810227.83619900001</v>
      </c>
      <c r="K1010" s="40">
        <v>3370522.1425790004</v>
      </c>
    </row>
    <row r="1011" spans="1:11" ht="15" x14ac:dyDescent="0.25">
      <c r="A1011" s="40" t="s">
        <v>281</v>
      </c>
      <c r="B1011" s="40">
        <v>1</v>
      </c>
      <c r="C1011" s="40" t="s">
        <v>2</v>
      </c>
      <c r="D1011" s="40">
        <v>0</v>
      </c>
      <c r="E1011" s="40" t="s">
        <v>113</v>
      </c>
      <c r="F1011" s="40">
        <v>0</v>
      </c>
      <c r="G1011" s="40">
        <v>2030</v>
      </c>
      <c r="H1011" s="40">
        <v>3637415.3164059999</v>
      </c>
      <c r="I1011" s="40">
        <v>2883345.8624300002</v>
      </c>
      <c r="J1011" s="40">
        <v>754069.75291399995</v>
      </c>
      <c r="K1011" s="40">
        <v>3331844.043945</v>
      </c>
    </row>
    <row r="1012" spans="1:11" ht="15" x14ac:dyDescent="0.25">
      <c r="A1012" s="40" t="s">
        <v>282</v>
      </c>
      <c r="B1012" s="40">
        <v>1</v>
      </c>
      <c r="C1012" s="40" t="s">
        <v>2</v>
      </c>
      <c r="D1012" s="40">
        <v>0</v>
      </c>
      <c r="E1012" s="40" t="s">
        <v>114</v>
      </c>
      <c r="F1012" s="40">
        <v>0</v>
      </c>
      <c r="G1012" s="40">
        <v>2030</v>
      </c>
      <c r="H1012" s="40">
        <v>3711877.0625</v>
      </c>
      <c r="I1012" s="40">
        <v>2799101.2934599998</v>
      </c>
      <c r="J1012" s="40">
        <v>912775.79064899986</v>
      </c>
      <c r="K1012" s="40">
        <v>4808210.984375</v>
      </c>
    </row>
    <row r="1013" spans="1:11" ht="15" x14ac:dyDescent="0.25">
      <c r="A1013" s="40" t="s">
        <v>283</v>
      </c>
      <c r="B1013" s="40">
        <v>1</v>
      </c>
      <c r="C1013" s="40" t="s">
        <v>2</v>
      </c>
      <c r="D1013" s="40">
        <v>0</v>
      </c>
      <c r="E1013" s="40" t="s">
        <v>115</v>
      </c>
      <c r="F1013" s="40">
        <v>0</v>
      </c>
      <c r="G1013" s="40">
        <v>2030</v>
      </c>
      <c r="H1013" s="40">
        <v>1484313.28125</v>
      </c>
      <c r="I1013" s="40">
        <v>1102900.282228</v>
      </c>
      <c r="J1013" s="40">
        <v>381413.08300800005</v>
      </c>
      <c r="K1013" s="40">
        <v>1315816.8125</v>
      </c>
    </row>
    <row r="1014" spans="1:11" ht="15" x14ac:dyDescent="0.25">
      <c r="A1014" s="40" t="s">
        <v>284</v>
      </c>
      <c r="B1014" s="40">
        <v>1</v>
      </c>
      <c r="C1014" s="40" t="s">
        <v>0</v>
      </c>
      <c r="D1014" s="40">
        <v>0</v>
      </c>
      <c r="E1014" s="40" t="s">
        <v>116</v>
      </c>
      <c r="F1014" s="40">
        <v>0</v>
      </c>
      <c r="G1014" s="40">
        <v>2005</v>
      </c>
      <c r="H1014" s="40">
        <v>10827718.141602</v>
      </c>
      <c r="I1014" s="40">
        <v>8409905.6014450006</v>
      </c>
      <c r="J1014" s="40">
        <v>2417812.3199630007</v>
      </c>
      <c r="K1014" s="40">
        <v>14474103.759768998</v>
      </c>
    </row>
    <row r="1015" spans="1:11" ht="15" x14ac:dyDescent="0.25">
      <c r="A1015" s="40" t="s">
        <v>285</v>
      </c>
      <c r="B1015" s="40">
        <v>1</v>
      </c>
      <c r="C1015" s="40" t="s">
        <v>0</v>
      </c>
      <c r="D1015" s="40">
        <v>0</v>
      </c>
      <c r="E1015" s="40" t="s">
        <v>116</v>
      </c>
      <c r="F1015" s="40">
        <v>0</v>
      </c>
      <c r="G1015" s="40">
        <v>2010</v>
      </c>
      <c r="H1015" s="40">
        <v>11507907.336794</v>
      </c>
      <c r="I1015" s="40">
        <v>8913213.8375039995</v>
      </c>
      <c r="J1015" s="40">
        <v>2594693.5851690006</v>
      </c>
      <c r="K1015" s="40">
        <v>14891845.595948</v>
      </c>
    </row>
    <row r="1016" spans="1:11" ht="15" x14ac:dyDescent="0.25">
      <c r="A1016" s="40" t="s">
        <v>286</v>
      </c>
      <c r="B1016" s="40">
        <v>1</v>
      </c>
      <c r="C1016" s="40" t="s">
        <v>0</v>
      </c>
      <c r="D1016" s="40">
        <v>0</v>
      </c>
      <c r="E1016" s="40" t="s">
        <v>116</v>
      </c>
      <c r="F1016" s="40">
        <v>0</v>
      </c>
      <c r="G1016" s="40">
        <v>2015</v>
      </c>
      <c r="H1016" s="40">
        <v>11940164.755128</v>
      </c>
      <c r="I1016" s="40">
        <v>9247145.5880810004</v>
      </c>
      <c r="J1016" s="40">
        <v>2693019.3976110001</v>
      </c>
      <c r="K1016" s="40">
        <v>14960319.148682998</v>
      </c>
    </row>
    <row r="1017" spans="1:11" ht="15" x14ac:dyDescent="0.25">
      <c r="A1017" s="40" t="s">
        <v>287</v>
      </c>
      <c r="B1017" s="40">
        <v>1</v>
      </c>
      <c r="C1017" s="40" t="s">
        <v>0</v>
      </c>
      <c r="D1017" s="40">
        <v>0</v>
      </c>
      <c r="E1017" s="40" t="s">
        <v>116</v>
      </c>
      <c r="F1017" s="40">
        <v>0</v>
      </c>
      <c r="G1017" s="40">
        <v>2020</v>
      </c>
      <c r="H1017" s="40">
        <v>12365340.369630001</v>
      </c>
      <c r="I1017" s="40">
        <v>9574445.5757660009</v>
      </c>
      <c r="J1017" s="40">
        <v>2790895.7792779994</v>
      </c>
      <c r="K1017" s="40">
        <v>15024722.055421002</v>
      </c>
    </row>
    <row r="1018" spans="1:11" ht="15" x14ac:dyDescent="0.25">
      <c r="A1018" s="40" t="s">
        <v>288</v>
      </c>
      <c r="B1018" s="40">
        <v>1</v>
      </c>
      <c r="C1018" s="40" t="s">
        <v>0</v>
      </c>
      <c r="D1018" s="40">
        <v>0</v>
      </c>
      <c r="E1018" s="40" t="s">
        <v>116</v>
      </c>
      <c r="F1018" s="40">
        <v>0</v>
      </c>
      <c r="G1018" s="40">
        <v>2025</v>
      </c>
      <c r="H1018" s="40">
        <v>12798102.771730002</v>
      </c>
      <c r="I1018" s="40">
        <v>9908764.9733560011</v>
      </c>
      <c r="J1018" s="40">
        <v>2889337.3762750002</v>
      </c>
      <c r="K1018" s="40">
        <v>15124310.475832</v>
      </c>
    </row>
    <row r="1019" spans="1:11" ht="15" x14ac:dyDescent="0.25">
      <c r="A1019" s="40" t="s">
        <v>289</v>
      </c>
      <c r="B1019" s="40">
        <v>1</v>
      </c>
      <c r="C1019" s="40" t="s">
        <v>0</v>
      </c>
      <c r="D1019" s="40">
        <v>0</v>
      </c>
      <c r="E1019" s="40" t="s">
        <v>116</v>
      </c>
      <c r="F1019" s="40">
        <v>0</v>
      </c>
      <c r="G1019" s="40">
        <v>2030</v>
      </c>
      <c r="H1019" s="40">
        <v>13214019.110476</v>
      </c>
      <c r="I1019" s="40">
        <v>10227854.930550996</v>
      </c>
      <c r="J1019" s="40">
        <v>2986164.6588500007</v>
      </c>
      <c r="K1019" s="40">
        <v>15237707.227051999</v>
      </c>
    </row>
    <row r="1020" spans="1:11" ht="15" x14ac:dyDescent="0.25">
      <c r="A1020" s="40" t="s">
        <v>290</v>
      </c>
      <c r="B1020" s="40">
        <v>1</v>
      </c>
      <c r="C1020" s="40" t="s">
        <v>1</v>
      </c>
      <c r="D1020" s="40">
        <v>0</v>
      </c>
      <c r="E1020" s="40" t="s">
        <v>116</v>
      </c>
      <c r="F1020" s="40">
        <v>0</v>
      </c>
      <c r="G1020" s="40">
        <v>2005</v>
      </c>
      <c r="H1020" s="40">
        <v>10891703.633791</v>
      </c>
      <c r="I1020" s="40">
        <v>8459015.4949750006</v>
      </c>
      <c r="J1020" s="40">
        <v>2432687.674867</v>
      </c>
      <c r="K1020" s="40">
        <v>14482030.884766998</v>
      </c>
    </row>
    <row r="1021" spans="1:11" ht="15" x14ac:dyDescent="0.25">
      <c r="A1021" s="40" t="s">
        <v>291</v>
      </c>
      <c r="B1021" s="40">
        <v>1</v>
      </c>
      <c r="C1021" s="40" t="s">
        <v>1</v>
      </c>
      <c r="D1021" s="40">
        <v>0</v>
      </c>
      <c r="E1021" s="40" t="s">
        <v>116</v>
      </c>
      <c r="F1021" s="40">
        <v>0</v>
      </c>
      <c r="G1021" s="40">
        <v>2010</v>
      </c>
      <c r="H1021" s="40">
        <v>11602580.439331999</v>
      </c>
      <c r="I1021" s="40">
        <v>8984676.9065060038</v>
      </c>
      <c r="J1021" s="40">
        <v>2617903.4741130006</v>
      </c>
      <c r="K1021" s="40">
        <v>14906069.835205</v>
      </c>
    </row>
    <row r="1022" spans="1:11" ht="15" x14ac:dyDescent="0.25">
      <c r="A1022" s="40" t="s">
        <v>292</v>
      </c>
      <c r="B1022" s="40">
        <v>1</v>
      </c>
      <c r="C1022" s="40" t="s">
        <v>1</v>
      </c>
      <c r="D1022" s="40">
        <v>0</v>
      </c>
      <c r="E1022" s="40" t="s">
        <v>116</v>
      </c>
      <c r="F1022" s="40">
        <v>0</v>
      </c>
      <c r="G1022" s="40">
        <v>2015</v>
      </c>
      <c r="H1022" s="40">
        <v>12169055.566652</v>
      </c>
      <c r="I1022" s="40">
        <v>9421837.7775069978</v>
      </c>
      <c r="J1022" s="40">
        <v>2747217.4453270002</v>
      </c>
      <c r="K1022" s="40">
        <v>14984903.246339001</v>
      </c>
    </row>
    <row r="1023" spans="1:11" ht="15" x14ac:dyDescent="0.25">
      <c r="A1023" s="40" t="s">
        <v>293</v>
      </c>
      <c r="B1023" s="40">
        <v>1</v>
      </c>
      <c r="C1023" s="40" t="s">
        <v>1</v>
      </c>
      <c r="D1023" s="40">
        <v>0</v>
      </c>
      <c r="E1023" s="40" t="s">
        <v>116</v>
      </c>
      <c r="F1023" s="40">
        <v>0</v>
      </c>
      <c r="G1023" s="40">
        <v>2020</v>
      </c>
      <c r="H1023" s="40">
        <v>12794208.592286998</v>
      </c>
      <c r="I1023" s="40">
        <v>9903431.114032004</v>
      </c>
      <c r="J1023" s="40">
        <v>2890777.284661999</v>
      </c>
      <c r="K1023" s="40">
        <v>15066818.708741998</v>
      </c>
    </row>
    <row r="1024" spans="1:11" ht="15" x14ac:dyDescent="0.25">
      <c r="A1024" s="40" t="s">
        <v>294</v>
      </c>
      <c r="B1024" s="40">
        <v>1</v>
      </c>
      <c r="C1024" s="40" t="s">
        <v>1</v>
      </c>
      <c r="D1024" s="40">
        <v>0</v>
      </c>
      <c r="E1024" s="40" t="s">
        <v>116</v>
      </c>
      <c r="F1024" s="40">
        <v>0</v>
      </c>
      <c r="G1024" s="40">
        <v>2025</v>
      </c>
      <c r="H1024" s="40">
        <v>13457489.431886001</v>
      </c>
      <c r="I1024" s="40">
        <v>10415058.715973997</v>
      </c>
      <c r="J1024" s="40">
        <v>3042430.6952429991</v>
      </c>
      <c r="K1024" s="40">
        <v>15184504.985598</v>
      </c>
    </row>
    <row r="1025" spans="1:11" ht="15" x14ac:dyDescent="0.25">
      <c r="A1025" s="40" t="s">
        <v>295</v>
      </c>
      <c r="B1025" s="40">
        <v>1</v>
      </c>
      <c r="C1025" s="40" t="s">
        <v>1</v>
      </c>
      <c r="D1025" s="40">
        <v>0</v>
      </c>
      <c r="E1025" s="40" t="s">
        <v>116</v>
      </c>
      <c r="F1025" s="40">
        <v>0</v>
      </c>
      <c r="G1025" s="40">
        <v>2030</v>
      </c>
      <c r="H1025" s="40">
        <v>14129822.786257001</v>
      </c>
      <c r="I1025" s="40">
        <v>10931837.595504003</v>
      </c>
      <c r="J1025" s="40">
        <v>3197986.2665139996</v>
      </c>
      <c r="K1025" s="40">
        <v>15319210.534669001</v>
      </c>
    </row>
    <row r="1026" spans="1:11" ht="15" x14ac:dyDescent="0.25">
      <c r="A1026" s="40" t="s">
        <v>296</v>
      </c>
      <c r="B1026" s="40">
        <v>1</v>
      </c>
      <c r="C1026" s="40" t="s">
        <v>3</v>
      </c>
      <c r="D1026" s="40">
        <v>0</v>
      </c>
      <c r="E1026" s="40" t="s">
        <v>116</v>
      </c>
      <c r="F1026" s="40">
        <v>0</v>
      </c>
      <c r="G1026" s="40">
        <v>2005</v>
      </c>
      <c r="H1026" s="40">
        <v>10827718.141602</v>
      </c>
      <c r="I1026" s="40">
        <v>8409905.6014450006</v>
      </c>
      <c r="J1026" s="40">
        <v>2417812.3199630007</v>
      </c>
      <c r="K1026" s="40">
        <v>14471655.916018998</v>
      </c>
    </row>
    <row r="1027" spans="1:11" ht="15" x14ac:dyDescent="0.25">
      <c r="A1027" s="40" t="s">
        <v>297</v>
      </c>
      <c r="B1027" s="40">
        <v>1</v>
      </c>
      <c r="C1027" s="40" t="s">
        <v>3</v>
      </c>
      <c r="D1027" s="40">
        <v>0</v>
      </c>
      <c r="E1027" s="40" t="s">
        <v>116</v>
      </c>
      <c r="F1027" s="40">
        <v>0</v>
      </c>
      <c r="G1027" s="40">
        <v>2010</v>
      </c>
      <c r="H1027" s="40">
        <v>11507906.873902999</v>
      </c>
      <c r="I1027" s="40">
        <v>8913213.709361</v>
      </c>
      <c r="J1027" s="40">
        <v>2594693.5262830006</v>
      </c>
      <c r="K1027" s="40">
        <v>14848551.362060999</v>
      </c>
    </row>
    <row r="1028" spans="1:11" ht="15" x14ac:dyDescent="0.25">
      <c r="A1028" s="40" t="s">
        <v>298</v>
      </c>
      <c r="B1028" s="40">
        <v>1</v>
      </c>
      <c r="C1028" s="40" t="s">
        <v>3</v>
      </c>
      <c r="D1028" s="40">
        <v>0</v>
      </c>
      <c r="E1028" s="40" t="s">
        <v>116</v>
      </c>
      <c r="F1028" s="40">
        <v>0</v>
      </c>
      <c r="G1028" s="40">
        <v>2015</v>
      </c>
      <c r="H1028" s="40">
        <v>11932531.602295998</v>
      </c>
      <c r="I1028" s="40">
        <v>9241432.3056900017</v>
      </c>
      <c r="J1028" s="40">
        <v>2691099.3744879994</v>
      </c>
      <c r="K1028" s="40">
        <v>14857592.201903999</v>
      </c>
    </row>
    <row r="1029" spans="1:11" ht="15" x14ac:dyDescent="0.25">
      <c r="A1029" s="40" t="s">
        <v>299</v>
      </c>
      <c r="B1029" s="40">
        <v>1</v>
      </c>
      <c r="C1029" s="40" t="s">
        <v>3</v>
      </c>
      <c r="D1029" s="40">
        <v>0</v>
      </c>
      <c r="E1029" s="40" t="s">
        <v>116</v>
      </c>
      <c r="F1029" s="40">
        <v>0</v>
      </c>
      <c r="G1029" s="40">
        <v>2020</v>
      </c>
      <c r="H1029" s="40">
        <v>12334669.578005999</v>
      </c>
      <c r="I1029" s="40">
        <v>9551332.7697629966</v>
      </c>
      <c r="J1029" s="40">
        <v>2783336.3633980006</v>
      </c>
      <c r="K1029" s="40">
        <v>14847760.204591999</v>
      </c>
    </row>
    <row r="1030" spans="1:11" ht="15" x14ac:dyDescent="0.25">
      <c r="A1030" s="40" t="s">
        <v>300</v>
      </c>
      <c r="B1030" s="40">
        <v>1</v>
      </c>
      <c r="C1030" s="40" t="s">
        <v>3</v>
      </c>
      <c r="D1030" s="40">
        <v>0</v>
      </c>
      <c r="E1030" s="40" t="s">
        <v>116</v>
      </c>
      <c r="F1030" s="40">
        <v>0</v>
      </c>
      <c r="G1030" s="40">
        <v>2025</v>
      </c>
      <c r="H1030" s="40">
        <v>12711684.715700999</v>
      </c>
      <c r="I1030" s="40">
        <v>9842834.9415569995</v>
      </c>
      <c r="J1030" s="40">
        <v>2868849.4731179997</v>
      </c>
      <c r="K1030" s="40">
        <v>14913085.390626999</v>
      </c>
    </row>
    <row r="1031" spans="1:11" ht="15" x14ac:dyDescent="0.25">
      <c r="A1031" s="40" t="s">
        <v>301</v>
      </c>
      <c r="B1031" s="40">
        <v>1</v>
      </c>
      <c r="C1031" s="40" t="s">
        <v>3</v>
      </c>
      <c r="D1031" s="40">
        <v>0</v>
      </c>
      <c r="E1031" s="40" t="s">
        <v>116</v>
      </c>
      <c r="F1031" s="40">
        <v>0</v>
      </c>
      <c r="G1031" s="40">
        <v>2030</v>
      </c>
      <c r="H1031" s="40">
        <v>13099769.470463</v>
      </c>
      <c r="I1031" s="40">
        <v>10140813.563814001</v>
      </c>
      <c r="J1031" s="40">
        <v>2958955.2162899999</v>
      </c>
      <c r="K1031" s="40">
        <v>14993623.962160999</v>
      </c>
    </row>
    <row r="1032" spans="1:11" ht="15" x14ac:dyDescent="0.25">
      <c r="A1032" s="40" t="s">
        <v>302</v>
      </c>
      <c r="B1032" s="40">
        <v>1</v>
      </c>
      <c r="C1032" s="40" t="s">
        <v>2</v>
      </c>
      <c r="D1032" s="40">
        <v>0</v>
      </c>
      <c r="E1032" s="40" t="s">
        <v>116</v>
      </c>
      <c r="F1032" s="40">
        <v>0</v>
      </c>
      <c r="G1032" s="40">
        <v>2005</v>
      </c>
      <c r="H1032" s="40">
        <v>10492318.741212001</v>
      </c>
      <c r="I1032" s="40">
        <v>8148474.5674200011</v>
      </c>
      <c r="J1032" s="40">
        <v>2343844.2459760001</v>
      </c>
      <c r="K1032" s="40">
        <v>13743933.208985999</v>
      </c>
    </row>
    <row r="1033" spans="1:11" ht="15" x14ac:dyDescent="0.25">
      <c r="A1033" s="40" t="s">
        <v>303</v>
      </c>
      <c r="B1033" s="40">
        <v>1</v>
      </c>
      <c r="C1033" s="40" t="s">
        <v>2</v>
      </c>
      <c r="D1033" s="40">
        <v>0</v>
      </c>
      <c r="E1033" s="40" t="s">
        <v>116</v>
      </c>
      <c r="F1033" s="40">
        <v>0</v>
      </c>
      <c r="G1033" s="40">
        <v>2010</v>
      </c>
      <c r="H1033" s="40">
        <v>11380700.775146998</v>
      </c>
      <c r="I1033" s="40">
        <v>8812738.322591003</v>
      </c>
      <c r="J1033" s="40">
        <v>2567962.2179060001</v>
      </c>
      <c r="K1033" s="40">
        <v>14137445.989015</v>
      </c>
    </row>
    <row r="1034" spans="1:11" ht="15" x14ac:dyDescent="0.25">
      <c r="A1034" s="40" t="s">
        <v>304</v>
      </c>
      <c r="B1034" s="40">
        <v>1</v>
      </c>
      <c r="C1034" s="40" t="s">
        <v>2</v>
      </c>
      <c r="D1034" s="40">
        <v>0</v>
      </c>
      <c r="E1034" s="40" t="s">
        <v>116</v>
      </c>
      <c r="F1034" s="40">
        <v>0</v>
      </c>
      <c r="G1034" s="40">
        <v>2015</v>
      </c>
      <c r="H1034" s="40">
        <v>11968863.384280002</v>
      </c>
      <c r="I1034" s="40">
        <v>9265598.9956890009</v>
      </c>
      <c r="J1034" s="40">
        <v>2703264.3636179999</v>
      </c>
      <c r="K1034" s="40">
        <v>14283502.471436998</v>
      </c>
    </row>
    <row r="1035" spans="1:11" ht="15" x14ac:dyDescent="0.25">
      <c r="A1035" s="40" t="s">
        <v>305</v>
      </c>
      <c r="B1035" s="40">
        <v>1</v>
      </c>
      <c r="C1035" s="40" t="s">
        <v>2</v>
      </c>
      <c r="D1035" s="40">
        <v>0</v>
      </c>
      <c r="E1035" s="40" t="s">
        <v>116</v>
      </c>
      <c r="F1035" s="40">
        <v>0</v>
      </c>
      <c r="G1035" s="40">
        <v>2020</v>
      </c>
      <c r="H1035" s="40">
        <v>12668675.665286001</v>
      </c>
      <c r="I1035" s="40">
        <v>9801405.9038729984</v>
      </c>
      <c r="J1035" s="40">
        <v>2867269.5380119993</v>
      </c>
      <c r="K1035" s="40">
        <v>14407037.075197</v>
      </c>
    </row>
    <row r="1036" spans="1:11" ht="15" x14ac:dyDescent="0.25">
      <c r="A1036" s="40" t="s">
        <v>306</v>
      </c>
      <c r="B1036" s="40">
        <v>1</v>
      </c>
      <c r="C1036" s="40" t="s">
        <v>2</v>
      </c>
      <c r="D1036" s="40">
        <v>0</v>
      </c>
      <c r="E1036" s="40" t="s">
        <v>116</v>
      </c>
      <c r="F1036" s="40">
        <v>0</v>
      </c>
      <c r="G1036" s="40">
        <v>2025</v>
      </c>
      <c r="H1036" s="40">
        <v>13406204.857912</v>
      </c>
      <c r="I1036" s="40">
        <v>10366887.794370998</v>
      </c>
      <c r="J1036" s="40">
        <v>3039316.2331999997</v>
      </c>
      <c r="K1036" s="40">
        <v>14564309.032718996</v>
      </c>
    </row>
    <row r="1037" spans="1:11" ht="15" x14ac:dyDescent="0.25">
      <c r="A1037" s="40" t="s">
        <v>307</v>
      </c>
      <c r="B1037" s="40">
        <v>1</v>
      </c>
      <c r="C1037" s="40" t="s">
        <v>2</v>
      </c>
      <c r="D1037" s="40">
        <v>0</v>
      </c>
      <c r="E1037" s="40" t="s">
        <v>116</v>
      </c>
      <c r="F1037" s="40">
        <v>0</v>
      </c>
      <c r="G1037" s="40">
        <v>2030</v>
      </c>
      <c r="H1037" s="40">
        <v>14115479.959106</v>
      </c>
      <c r="I1037" s="40">
        <v>10908918.715282001</v>
      </c>
      <c r="J1037" s="40">
        <v>3206561.4887989997</v>
      </c>
      <c r="K1037" s="40">
        <v>14745365.495850995</v>
      </c>
    </row>
    <row r="1117" spans="1:11" x14ac:dyDescent="0.2">
      <c r="A1117" s="46"/>
      <c r="B1117" s="46"/>
      <c r="C1117" s="46"/>
      <c r="D1117" s="46"/>
      <c r="E1117" s="46"/>
      <c r="F1117" s="46"/>
      <c r="G1117" s="46"/>
      <c r="H1117" s="46"/>
      <c r="I1117" s="46"/>
      <c r="J1117" s="46"/>
      <c r="K1117" s="46"/>
    </row>
    <row r="1118" spans="1:11" x14ac:dyDescent="0.2">
      <c r="A1118" s="46"/>
      <c r="B1118" s="46"/>
      <c r="C1118" s="46"/>
      <c r="D1118" s="46"/>
      <c r="E1118" s="46"/>
      <c r="F1118" s="46"/>
      <c r="G1118" s="46"/>
      <c r="H1118" s="46"/>
      <c r="I1118" s="46"/>
      <c r="J1118" s="46"/>
      <c r="K1118" s="46"/>
    </row>
    <row r="1119" spans="1:11" x14ac:dyDescent="0.2">
      <c r="A1119" s="46"/>
      <c r="B1119" s="46"/>
      <c r="C1119" s="46"/>
      <c r="D1119" s="46"/>
      <c r="E1119" s="46"/>
      <c r="F1119" s="46"/>
      <c r="G1119" s="46"/>
      <c r="H1119" s="46"/>
      <c r="I1119" s="46"/>
      <c r="J1119" s="46"/>
      <c r="K1119" s="46"/>
    </row>
    <row r="1120" spans="1:11" x14ac:dyDescent="0.2">
      <c r="A1120" s="46"/>
      <c r="B1120" s="46"/>
      <c r="C1120" s="46"/>
      <c r="D1120" s="46"/>
      <c r="E1120" s="46"/>
      <c r="F1120" s="46"/>
      <c r="G1120" s="46"/>
      <c r="H1120" s="46"/>
      <c r="I1120" s="46"/>
      <c r="J1120" s="46"/>
      <c r="K1120" s="46"/>
    </row>
    <row r="1121" spans="1:11" x14ac:dyDescent="0.2">
      <c r="A1121" s="46"/>
      <c r="B1121" s="46"/>
      <c r="C1121" s="46"/>
      <c r="D1121" s="46"/>
      <c r="E1121" s="46"/>
      <c r="F1121" s="46"/>
      <c r="G1121" s="46"/>
      <c r="H1121" s="46"/>
      <c r="I1121" s="46"/>
      <c r="J1121" s="46"/>
      <c r="K1121" s="46"/>
    </row>
    <row r="1122" spans="1:11" x14ac:dyDescent="0.2">
      <c r="A1122" s="46"/>
      <c r="B1122" s="46"/>
      <c r="C1122" s="46"/>
      <c r="D1122" s="46"/>
      <c r="E1122" s="46"/>
      <c r="F1122" s="46"/>
      <c r="G1122" s="46"/>
      <c r="H1122" s="46"/>
      <c r="I1122" s="46"/>
      <c r="J1122" s="46"/>
      <c r="K1122" s="46"/>
    </row>
    <row r="1123" spans="1:11" x14ac:dyDescent="0.2">
      <c r="A1123" s="46"/>
      <c r="B1123" s="46"/>
      <c r="C1123" s="46"/>
      <c r="D1123" s="46"/>
      <c r="E1123" s="46"/>
      <c r="F1123" s="46"/>
      <c r="G1123" s="46"/>
      <c r="H1123" s="46"/>
      <c r="I1123" s="46"/>
      <c r="J1123" s="46"/>
      <c r="K1123" s="46"/>
    </row>
    <row r="1124" spans="1:11" x14ac:dyDescent="0.2">
      <c r="A1124" s="46"/>
      <c r="B1124" s="46"/>
      <c r="C1124" s="46"/>
      <c r="D1124" s="46"/>
      <c r="E1124" s="46"/>
      <c r="F1124" s="46"/>
      <c r="G1124" s="46"/>
      <c r="H1124" s="46"/>
      <c r="I1124" s="46"/>
      <c r="J1124" s="46"/>
      <c r="K1124" s="46"/>
    </row>
    <row r="1125" spans="1:11" x14ac:dyDescent="0.2">
      <c r="A1125" s="46"/>
      <c r="B1125" s="46"/>
      <c r="C1125" s="46"/>
      <c r="D1125" s="46"/>
      <c r="E1125" s="46"/>
      <c r="F1125" s="46"/>
      <c r="G1125" s="46"/>
      <c r="H1125" s="46"/>
      <c r="I1125" s="46"/>
      <c r="J1125" s="46"/>
      <c r="K1125" s="46"/>
    </row>
    <row r="1126" spans="1:11" x14ac:dyDescent="0.2">
      <c r="A1126" s="46"/>
      <c r="B1126" s="46"/>
      <c r="C1126" s="46"/>
      <c r="D1126" s="46"/>
      <c r="E1126" s="46"/>
      <c r="F1126" s="46"/>
      <c r="G1126" s="46"/>
      <c r="H1126" s="46"/>
      <c r="I1126" s="46"/>
      <c r="J1126" s="46"/>
      <c r="K1126" s="46"/>
    </row>
    <row r="1127" spans="1:11" x14ac:dyDescent="0.2">
      <c r="A1127" s="46"/>
      <c r="B1127" s="46"/>
      <c r="C1127" s="46"/>
      <c r="D1127" s="46"/>
      <c r="E1127" s="46"/>
      <c r="F1127" s="46"/>
      <c r="G1127" s="46"/>
      <c r="H1127" s="46"/>
      <c r="I1127" s="46"/>
      <c r="J1127" s="46"/>
      <c r="K1127" s="46"/>
    </row>
    <row r="1128" spans="1:11" x14ac:dyDescent="0.2">
      <c r="A1128" s="46"/>
      <c r="B1128" s="46"/>
      <c r="C1128" s="46"/>
      <c r="D1128" s="46"/>
      <c r="E1128" s="46"/>
      <c r="F1128" s="46"/>
      <c r="G1128" s="46"/>
      <c r="H1128" s="46"/>
      <c r="I1128" s="46"/>
      <c r="J1128" s="46"/>
      <c r="K1128" s="46"/>
    </row>
    <row r="1129" spans="1:11" x14ac:dyDescent="0.2">
      <c r="A1129" s="46"/>
      <c r="B1129" s="46"/>
      <c r="C1129" s="46"/>
      <c r="D1129" s="46"/>
      <c r="E1129" s="46"/>
      <c r="F1129" s="46"/>
      <c r="G1129" s="46"/>
      <c r="H1129" s="46"/>
      <c r="I1129" s="46"/>
      <c r="J1129" s="46"/>
      <c r="K1129" s="46"/>
    </row>
    <row r="1130" spans="1:11" x14ac:dyDescent="0.2">
      <c r="A1130" s="46"/>
      <c r="B1130" s="46"/>
      <c r="C1130" s="46"/>
      <c r="D1130" s="46"/>
      <c r="E1130" s="46"/>
      <c r="F1130" s="46"/>
      <c r="G1130" s="46"/>
      <c r="H1130" s="46"/>
      <c r="I1130" s="46"/>
      <c r="J1130" s="46"/>
      <c r="K1130" s="46"/>
    </row>
    <row r="1131" spans="1:11" x14ac:dyDescent="0.2">
      <c r="A1131" s="46"/>
      <c r="B1131" s="46"/>
      <c r="C1131" s="46"/>
      <c r="D1131" s="46"/>
      <c r="E1131" s="46"/>
      <c r="F1131" s="46"/>
      <c r="G1131" s="46"/>
      <c r="H1131" s="46"/>
      <c r="I1131" s="46"/>
      <c r="J1131" s="46"/>
      <c r="K1131" s="46"/>
    </row>
    <row r="1132" spans="1:11" x14ac:dyDescent="0.2">
      <c r="A1132" s="46"/>
      <c r="B1132" s="46"/>
      <c r="C1132" s="46"/>
      <c r="D1132" s="46"/>
      <c r="E1132" s="46"/>
      <c r="F1132" s="46"/>
      <c r="G1132" s="46"/>
      <c r="H1132" s="46"/>
      <c r="I1132" s="46"/>
      <c r="J1132" s="46"/>
      <c r="K1132" s="46"/>
    </row>
    <row r="1133" spans="1:11" x14ac:dyDescent="0.2">
      <c r="A1133" s="46"/>
      <c r="B1133" s="46"/>
      <c r="C1133" s="46"/>
      <c r="D1133" s="46"/>
      <c r="E1133" s="46"/>
      <c r="F1133" s="46"/>
      <c r="G1133" s="46"/>
      <c r="H1133" s="46"/>
      <c r="I1133" s="46"/>
      <c r="J1133" s="46"/>
      <c r="K1133" s="46"/>
    </row>
    <row r="1134" spans="1:11" x14ac:dyDescent="0.2">
      <c r="A1134" s="46"/>
      <c r="B1134" s="46"/>
      <c r="C1134" s="46"/>
      <c r="D1134" s="46"/>
      <c r="E1134" s="46"/>
      <c r="F1134" s="46"/>
      <c r="G1134" s="46"/>
      <c r="H1134" s="46"/>
      <c r="I1134" s="46"/>
      <c r="J1134" s="46"/>
      <c r="K1134" s="46"/>
    </row>
    <row r="1135" spans="1:11" x14ac:dyDescent="0.2">
      <c r="A1135" s="46"/>
      <c r="B1135" s="46"/>
      <c r="C1135" s="46"/>
      <c r="D1135" s="46"/>
      <c r="E1135" s="46"/>
      <c r="F1135" s="46"/>
      <c r="G1135" s="46"/>
      <c r="H1135" s="46"/>
      <c r="I1135" s="46"/>
      <c r="J1135" s="46"/>
      <c r="K1135" s="46"/>
    </row>
    <row r="1136" spans="1:11" x14ac:dyDescent="0.2">
      <c r="A1136" s="46"/>
      <c r="B1136" s="46"/>
      <c r="C1136" s="46"/>
      <c r="D1136" s="46"/>
      <c r="E1136" s="46"/>
      <c r="F1136" s="46"/>
      <c r="G1136" s="46"/>
      <c r="H1136" s="46"/>
      <c r="I1136" s="46"/>
      <c r="J1136" s="46"/>
      <c r="K1136" s="46"/>
    </row>
    <row r="1137" spans="1:11" x14ac:dyDescent="0.2">
      <c r="A1137" s="46"/>
      <c r="B1137" s="46"/>
      <c r="C1137" s="46"/>
      <c r="D1137" s="46"/>
      <c r="E1137" s="46"/>
      <c r="F1137" s="46"/>
      <c r="G1137" s="46"/>
      <c r="H1137" s="46"/>
      <c r="I1137" s="46"/>
      <c r="J1137" s="46"/>
      <c r="K1137" s="46"/>
    </row>
    <row r="1138" spans="1:11" x14ac:dyDescent="0.2">
      <c r="A1138" s="46"/>
      <c r="B1138" s="46"/>
      <c r="C1138" s="46"/>
      <c r="D1138" s="46"/>
      <c r="E1138" s="46"/>
      <c r="F1138" s="46"/>
      <c r="G1138" s="46"/>
      <c r="H1138" s="46"/>
      <c r="I1138" s="46"/>
      <c r="J1138" s="46"/>
      <c r="K1138" s="46"/>
    </row>
    <row r="1139" spans="1:11" x14ac:dyDescent="0.2">
      <c r="A1139" s="46"/>
      <c r="B1139" s="46"/>
      <c r="C1139" s="46"/>
      <c r="D1139" s="46"/>
      <c r="E1139" s="46"/>
      <c r="F1139" s="46"/>
      <c r="G1139" s="46"/>
      <c r="H1139" s="46"/>
      <c r="I1139" s="46"/>
      <c r="J1139" s="46"/>
      <c r="K1139" s="46"/>
    </row>
    <row r="1140" spans="1:11" x14ac:dyDescent="0.2">
      <c r="A1140" s="46"/>
      <c r="B1140" s="46"/>
      <c r="C1140" s="46"/>
      <c r="D1140" s="46"/>
      <c r="E1140" s="46"/>
      <c r="F1140" s="46"/>
      <c r="G1140" s="46"/>
      <c r="H1140" s="46"/>
      <c r="I1140" s="46"/>
      <c r="J1140" s="46"/>
      <c r="K1140" s="46"/>
    </row>
    <row r="1141" spans="1:11" x14ac:dyDescent="0.2">
      <c r="A1141" s="46"/>
      <c r="B1141" s="46"/>
      <c r="C1141" s="46"/>
      <c r="D1141" s="46"/>
      <c r="E1141" s="46"/>
      <c r="F1141" s="46"/>
      <c r="G1141" s="46"/>
      <c r="H1141" s="46"/>
      <c r="I1141" s="46"/>
      <c r="J1141" s="46"/>
      <c r="K1141" s="46"/>
    </row>
    <row r="1142" spans="1:11" x14ac:dyDescent="0.2">
      <c r="A1142" s="46"/>
      <c r="B1142" s="46"/>
      <c r="C1142" s="46"/>
      <c r="D1142" s="46"/>
      <c r="E1142" s="46"/>
      <c r="F1142" s="46"/>
      <c r="G1142" s="46"/>
      <c r="H1142" s="46"/>
      <c r="I1142" s="46"/>
      <c r="J1142" s="46"/>
      <c r="K1142" s="46"/>
    </row>
    <row r="1143" spans="1:11" x14ac:dyDescent="0.2">
      <c r="A1143" s="46"/>
      <c r="B1143" s="46"/>
      <c r="C1143" s="46"/>
      <c r="D1143" s="46"/>
      <c r="E1143" s="46"/>
      <c r="F1143" s="46"/>
      <c r="G1143" s="46"/>
      <c r="H1143" s="46"/>
      <c r="I1143" s="46"/>
      <c r="J1143" s="46"/>
      <c r="K1143" s="46"/>
    </row>
    <row r="1144" spans="1:11" x14ac:dyDescent="0.2">
      <c r="A1144" s="46"/>
      <c r="B1144" s="46"/>
      <c r="C1144" s="46"/>
      <c r="D1144" s="46"/>
      <c r="E1144" s="46"/>
      <c r="F1144" s="46"/>
      <c r="G1144" s="46"/>
      <c r="H1144" s="46"/>
      <c r="I1144" s="46"/>
      <c r="J1144" s="46"/>
      <c r="K1144" s="46"/>
    </row>
    <row r="1145" spans="1:11" x14ac:dyDescent="0.2">
      <c r="A1145" s="46"/>
      <c r="B1145" s="46"/>
      <c r="C1145" s="46"/>
      <c r="D1145" s="46"/>
      <c r="E1145" s="46"/>
      <c r="F1145" s="46"/>
      <c r="G1145" s="46"/>
      <c r="H1145" s="46"/>
      <c r="I1145" s="46"/>
      <c r="J1145" s="46"/>
      <c r="K1145" s="46"/>
    </row>
    <row r="1146" spans="1:11" x14ac:dyDescent="0.2">
      <c r="A1146" s="46"/>
      <c r="B1146" s="46"/>
      <c r="C1146" s="46"/>
      <c r="D1146" s="46"/>
      <c r="E1146" s="46"/>
      <c r="F1146" s="46"/>
      <c r="G1146" s="46"/>
      <c r="H1146" s="46"/>
      <c r="I1146" s="46"/>
      <c r="J1146" s="46"/>
      <c r="K1146" s="46"/>
    </row>
    <row r="1147" spans="1:11" x14ac:dyDescent="0.2">
      <c r="A1147" s="46"/>
      <c r="B1147" s="46"/>
      <c r="C1147" s="46"/>
      <c r="D1147" s="46"/>
      <c r="E1147" s="46"/>
      <c r="F1147" s="46"/>
      <c r="G1147" s="46"/>
      <c r="H1147" s="46"/>
      <c r="I1147" s="46"/>
      <c r="J1147" s="46"/>
      <c r="K1147" s="46"/>
    </row>
    <row r="1148" spans="1:11" x14ac:dyDescent="0.2">
      <c r="A1148" s="46"/>
      <c r="B1148" s="46"/>
      <c r="C1148" s="46"/>
      <c r="D1148" s="46"/>
      <c r="E1148" s="46"/>
      <c r="F1148" s="46"/>
      <c r="G1148" s="46"/>
      <c r="H1148" s="46"/>
      <c r="I1148" s="46"/>
      <c r="J1148" s="46"/>
      <c r="K1148" s="46"/>
    </row>
    <row r="1149" spans="1:11" x14ac:dyDescent="0.2">
      <c r="A1149" s="46"/>
      <c r="B1149" s="46"/>
      <c r="C1149" s="46"/>
      <c r="D1149" s="46"/>
      <c r="E1149" s="46"/>
      <c r="F1149" s="46"/>
      <c r="G1149" s="46"/>
      <c r="H1149" s="46"/>
      <c r="I1149" s="46"/>
      <c r="J1149" s="46"/>
      <c r="K1149" s="46"/>
    </row>
    <row r="1150" spans="1:11" x14ac:dyDescent="0.2">
      <c r="A1150" s="46"/>
      <c r="B1150" s="46"/>
      <c r="C1150" s="46"/>
      <c r="D1150" s="46"/>
      <c r="E1150" s="46"/>
      <c r="F1150" s="46"/>
      <c r="G1150" s="46"/>
      <c r="H1150" s="46"/>
      <c r="I1150" s="46"/>
      <c r="J1150" s="46"/>
      <c r="K1150" s="46"/>
    </row>
    <row r="1151" spans="1:11" x14ac:dyDescent="0.2">
      <c r="A1151" s="46"/>
      <c r="B1151" s="46"/>
      <c r="C1151" s="46"/>
      <c r="D1151" s="46"/>
      <c r="E1151" s="46"/>
      <c r="F1151" s="46"/>
      <c r="G1151" s="46"/>
      <c r="H1151" s="46"/>
      <c r="I1151" s="46"/>
      <c r="J1151" s="46"/>
      <c r="K1151" s="46"/>
    </row>
    <row r="1152" spans="1:11" x14ac:dyDescent="0.2">
      <c r="A1152" s="46"/>
      <c r="B1152" s="46"/>
      <c r="C1152" s="46"/>
      <c r="D1152" s="46"/>
      <c r="E1152" s="46"/>
      <c r="F1152" s="46"/>
      <c r="G1152" s="46"/>
      <c r="H1152" s="46"/>
      <c r="I1152" s="46"/>
      <c r="J1152" s="46"/>
      <c r="K1152" s="46"/>
    </row>
    <row r="1153" spans="1:11" x14ac:dyDescent="0.2">
      <c r="A1153" s="46"/>
      <c r="B1153" s="46"/>
      <c r="C1153" s="46"/>
      <c r="D1153" s="46"/>
      <c r="E1153" s="46"/>
      <c r="F1153" s="46"/>
      <c r="G1153" s="46"/>
      <c r="H1153" s="46"/>
      <c r="I1153" s="46"/>
      <c r="J1153" s="46"/>
      <c r="K1153" s="46"/>
    </row>
    <row r="1154" spans="1:11" x14ac:dyDescent="0.2">
      <c r="A1154" s="46"/>
      <c r="B1154" s="46"/>
      <c r="C1154" s="46"/>
      <c r="D1154" s="46"/>
      <c r="E1154" s="46"/>
      <c r="F1154" s="46"/>
      <c r="G1154" s="46"/>
      <c r="H1154" s="46"/>
      <c r="I1154" s="46"/>
      <c r="J1154" s="46"/>
      <c r="K1154" s="46"/>
    </row>
    <row r="1155" spans="1:11" x14ac:dyDescent="0.2">
      <c r="A1155" s="46"/>
      <c r="B1155" s="46"/>
      <c r="C1155" s="46"/>
      <c r="D1155" s="46"/>
      <c r="E1155" s="46"/>
      <c r="F1155" s="46"/>
      <c r="G1155" s="46"/>
      <c r="H1155" s="46"/>
      <c r="I1155" s="46"/>
      <c r="J1155" s="46"/>
      <c r="K1155" s="46"/>
    </row>
    <row r="1156" spans="1:11" x14ac:dyDescent="0.2">
      <c r="A1156" s="46"/>
      <c r="B1156" s="46"/>
      <c r="C1156" s="46"/>
      <c r="D1156" s="46"/>
      <c r="E1156" s="46"/>
      <c r="F1156" s="46"/>
      <c r="G1156" s="46"/>
      <c r="H1156" s="46"/>
      <c r="I1156" s="46"/>
      <c r="J1156" s="46"/>
      <c r="K1156" s="46"/>
    </row>
    <row r="1157" spans="1:11" x14ac:dyDescent="0.2">
      <c r="A1157" s="46"/>
      <c r="B1157" s="46"/>
      <c r="C1157" s="46"/>
      <c r="D1157" s="46"/>
      <c r="E1157" s="46"/>
      <c r="F1157" s="46"/>
      <c r="G1157" s="46"/>
      <c r="H1157" s="46"/>
      <c r="I1157" s="46"/>
      <c r="J1157" s="46"/>
      <c r="K1157" s="46"/>
    </row>
    <row r="1158" spans="1:11" x14ac:dyDescent="0.2">
      <c r="A1158" s="46"/>
      <c r="B1158" s="46"/>
      <c r="C1158" s="46"/>
      <c r="D1158" s="46"/>
      <c r="E1158" s="46"/>
      <c r="F1158" s="46"/>
      <c r="G1158" s="46"/>
      <c r="H1158" s="46"/>
      <c r="I1158" s="46"/>
      <c r="J1158" s="46"/>
      <c r="K1158" s="46"/>
    </row>
    <row r="1159" spans="1:11" x14ac:dyDescent="0.2">
      <c r="A1159" s="46"/>
      <c r="B1159" s="46"/>
      <c r="C1159" s="46"/>
      <c r="D1159" s="46"/>
      <c r="E1159" s="46"/>
      <c r="F1159" s="46"/>
      <c r="G1159" s="46"/>
      <c r="H1159" s="46"/>
      <c r="I1159" s="46"/>
      <c r="J1159" s="46"/>
      <c r="K1159" s="46"/>
    </row>
    <row r="1160" spans="1:11" x14ac:dyDescent="0.2">
      <c r="A1160" s="46"/>
      <c r="B1160" s="46"/>
      <c r="C1160" s="46"/>
      <c r="D1160" s="46"/>
      <c r="E1160" s="46"/>
      <c r="F1160" s="46"/>
      <c r="G1160" s="46"/>
      <c r="H1160" s="46"/>
      <c r="I1160" s="46"/>
      <c r="J1160" s="46"/>
      <c r="K1160" s="46"/>
    </row>
    <row r="1161" spans="1:11" x14ac:dyDescent="0.2">
      <c r="A1161" s="46"/>
      <c r="B1161" s="46"/>
      <c r="C1161" s="46"/>
      <c r="D1161" s="46"/>
      <c r="E1161" s="46"/>
      <c r="F1161" s="46"/>
      <c r="G1161" s="46"/>
      <c r="H1161" s="46"/>
      <c r="I1161" s="46"/>
      <c r="J1161" s="46"/>
      <c r="K1161" s="46"/>
    </row>
    <row r="1162" spans="1:11" x14ac:dyDescent="0.2">
      <c r="A1162" s="46"/>
      <c r="B1162" s="46"/>
      <c r="C1162" s="46"/>
      <c r="D1162" s="46"/>
      <c r="E1162" s="46"/>
      <c r="F1162" s="46"/>
      <c r="G1162" s="46"/>
      <c r="H1162" s="46"/>
      <c r="I1162" s="46"/>
      <c r="J1162" s="46"/>
      <c r="K1162" s="46"/>
    </row>
    <row r="1163" spans="1:11" x14ac:dyDescent="0.2">
      <c r="A1163" s="46"/>
      <c r="B1163" s="46"/>
      <c r="C1163" s="46"/>
      <c r="D1163" s="46"/>
      <c r="E1163" s="46"/>
      <c r="F1163" s="46"/>
      <c r="G1163" s="46"/>
      <c r="H1163" s="46"/>
      <c r="I1163" s="46"/>
      <c r="J1163" s="46"/>
      <c r="K1163" s="46"/>
    </row>
    <row r="1164" spans="1:11" x14ac:dyDescent="0.2">
      <c r="A1164" s="46"/>
      <c r="B1164" s="46"/>
      <c r="C1164" s="46"/>
      <c r="D1164" s="46"/>
      <c r="E1164" s="46"/>
      <c r="F1164" s="46"/>
      <c r="G1164" s="46"/>
      <c r="H1164" s="46"/>
      <c r="I1164" s="46"/>
      <c r="J1164" s="46"/>
      <c r="K1164" s="46"/>
    </row>
    <row r="1165" spans="1:11" x14ac:dyDescent="0.2">
      <c r="A1165" s="46"/>
      <c r="B1165" s="46"/>
      <c r="C1165" s="46"/>
      <c r="D1165" s="46"/>
      <c r="E1165" s="46"/>
      <c r="F1165" s="46"/>
      <c r="G1165" s="46"/>
      <c r="H1165" s="46"/>
      <c r="I1165" s="46"/>
      <c r="J1165" s="46"/>
      <c r="K1165" s="46"/>
    </row>
    <row r="1166" spans="1:11" x14ac:dyDescent="0.2">
      <c r="A1166" s="46"/>
      <c r="B1166" s="46"/>
      <c r="C1166" s="46"/>
      <c r="D1166" s="46"/>
      <c r="E1166" s="46"/>
      <c r="F1166" s="46"/>
      <c r="G1166" s="46"/>
      <c r="H1166" s="46"/>
      <c r="I1166" s="46"/>
      <c r="J1166" s="46"/>
      <c r="K1166" s="46"/>
    </row>
    <row r="1167" spans="1:11" x14ac:dyDescent="0.2">
      <c r="A1167" s="46"/>
      <c r="B1167" s="46"/>
      <c r="C1167" s="46"/>
      <c r="D1167" s="46"/>
      <c r="E1167" s="46"/>
      <c r="F1167" s="46"/>
      <c r="G1167" s="46"/>
      <c r="H1167" s="46"/>
      <c r="I1167" s="46"/>
      <c r="J1167" s="46"/>
      <c r="K1167" s="46"/>
    </row>
    <row r="1168" spans="1:11" x14ac:dyDescent="0.2">
      <c r="A1168" s="46"/>
      <c r="B1168" s="46"/>
      <c r="C1168" s="46"/>
      <c r="D1168" s="46"/>
      <c r="E1168" s="46"/>
      <c r="F1168" s="46"/>
      <c r="G1168" s="46"/>
      <c r="H1168" s="46"/>
      <c r="I1168" s="46"/>
      <c r="J1168" s="46"/>
      <c r="K1168" s="46"/>
    </row>
    <row r="1169" spans="1:11" x14ac:dyDescent="0.2">
      <c r="A1169" s="46"/>
      <c r="B1169" s="46"/>
      <c r="C1169" s="46"/>
      <c r="D1169" s="46"/>
      <c r="E1169" s="46"/>
      <c r="F1169" s="46"/>
      <c r="G1169" s="46"/>
      <c r="H1169" s="46"/>
      <c r="I1169" s="46"/>
      <c r="J1169" s="46"/>
      <c r="K1169" s="46"/>
    </row>
    <row r="1170" spans="1:11" x14ac:dyDescent="0.2">
      <c r="A1170" s="46"/>
      <c r="B1170" s="46"/>
      <c r="C1170" s="46"/>
      <c r="D1170" s="46"/>
      <c r="E1170" s="46"/>
      <c r="F1170" s="46"/>
      <c r="G1170" s="46"/>
      <c r="H1170" s="46"/>
      <c r="I1170" s="46"/>
      <c r="J1170" s="46"/>
      <c r="K1170" s="46"/>
    </row>
    <row r="1171" spans="1:11" x14ac:dyDescent="0.2">
      <c r="A1171" s="46"/>
      <c r="B1171" s="46"/>
      <c r="C1171" s="46"/>
      <c r="D1171" s="46"/>
      <c r="E1171" s="46"/>
      <c r="F1171" s="46"/>
      <c r="G1171" s="46"/>
      <c r="H1171" s="46"/>
      <c r="I1171" s="46"/>
      <c r="J1171" s="46"/>
      <c r="K1171" s="46"/>
    </row>
    <row r="1172" spans="1:11" x14ac:dyDescent="0.2">
      <c r="A1172" s="46"/>
      <c r="B1172" s="46"/>
      <c r="C1172" s="46"/>
      <c r="D1172" s="46"/>
      <c r="E1172" s="46"/>
      <c r="F1172" s="46"/>
      <c r="G1172" s="46"/>
      <c r="H1172" s="46"/>
      <c r="I1172" s="46"/>
      <c r="J1172" s="46"/>
      <c r="K1172" s="46"/>
    </row>
    <row r="1173" spans="1:11" x14ac:dyDescent="0.2">
      <c r="A1173" s="46"/>
      <c r="B1173" s="46"/>
      <c r="C1173" s="46"/>
      <c r="D1173" s="46"/>
      <c r="E1173" s="46"/>
      <c r="F1173" s="46"/>
      <c r="G1173" s="46"/>
      <c r="H1173" s="46"/>
      <c r="I1173" s="46"/>
      <c r="J1173" s="46"/>
      <c r="K1173" s="46"/>
    </row>
    <row r="1174" spans="1:11" x14ac:dyDescent="0.2">
      <c r="A1174" s="46"/>
      <c r="B1174" s="46"/>
      <c r="C1174" s="46"/>
      <c r="D1174" s="46"/>
      <c r="E1174" s="46"/>
      <c r="F1174" s="46"/>
      <c r="G1174" s="46"/>
      <c r="H1174" s="46"/>
      <c r="I1174" s="46"/>
      <c r="J1174" s="46"/>
      <c r="K1174" s="46"/>
    </row>
    <row r="1175" spans="1:11" x14ac:dyDescent="0.2">
      <c r="A1175" s="46"/>
      <c r="B1175" s="46"/>
      <c r="C1175" s="46"/>
      <c r="D1175" s="46"/>
      <c r="E1175" s="46"/>
      <c r="F1175" s="46"/>
      <c r="G1175" s="46"/>
      <c r="H1175" s="46"/>
      <c r="I1175" s="46"/>
      <c r="J1175" s="46"/>
      <c r="K1175" s="46"/>
    </row>
    <row r="1176" spans="1:11" x14ac:dyDescent="0.2">
      <c r="A1176" s="46"/>
      <c r="B1176" s="46"/>
      <c r="C1176" s="46"/>
      <c r="D1176" s="46"/>
      <c r="E1176" s="46"/>
      <c r="F1176" s="46"/>
      <c r="G1176" s="46"/>
      <c r="H1176" s="46"/>
      <c r="I1176" s="46"/>
      <c r="J1176" s="46"/>
      <c r="K1176" s="46"/>
    </row>
    <row r="1177" spans="1:11" x14ac:dyDescent="0.2">
      <c r="A1177" s="46"/>
      <c r="B1177" s="46"/>
      <c r="C1177" s="46"/>
      <c r="D1177" s="46"/>
      <c r="E1177" s="46"/>
      <c r="F1177" s="46"/>
      <c r="G1177" s="46"/>
      <c r="H1177" s="46"/>
      <c r="I1177" s="46"/>
      <c r="J1177" s="46"/>
      <c r="K1177" s="46"/>
    </row>
    <row r="1178" spans="1:11" x14ac:dyDescent="0.2">
      <c r="A1178" s="46"/>
      <c r="B1178" s="46"/>
      <c r="C1178" s="46"/>
      <c r="D1178" s="46"/>
      <c r="E1178" s="46"/>
      <c r="F1178" s="46"/>
      <c r="G1178" s="46"/>
      <c r="H1178" s="46"/>
      <c r="I1178" s="46"/>
      <c r="J1178" s="46"/>
      <c r="K1178" s="46"/>
    </row>
    <row r="1179" spans="1:11" x14ac:dyDescent="0.2">
      <c r="A1179" s="46"/>
      <c r="B1179" s="46"/>
      <c r="C1179" s="46"/>
      <c r="D1179" s="46"/>
      <c r="E1179" s="46"/>
      <c r="F1179" s="46"/>
      <c r="G1179" s="46"/>
      <c r="H1179" s="46"/>
      <c r="I1179" s="46"/>
      <c r="J1179" s="46"/>
      <c r="K1179" s="46"/>
    </row>
    <row r="1180" spans="1:11" x14ac:dyDescent="0.2">
      <c r="A1180" s="46"/>
      <c r="B1180" s="46"/>
      <c r="C1180" s="46"/>
      <c r="D1180" s="46"/>
      <c r="E1180" s="46"/>
      <c r="F1180" s="46"/>
      <c r="G1180" s="46"/>
      <c r="H1180" s="46"/>
      <c r="I1180" s="46"/>
      <c r="J1180" s="46"/>
      <c r="K1180" s="46"/>
    </row>
    <row r="1181" spans="1:11" x14ac:dyDescent="0.2">
      <c r="A1181" s="46"/>
      <c r="B1181" s="46"/>
      <c r="C1181" s="46"/>
      <c r="D1181" s="46"/>
      <c r="E1181" s="46"/>
      <c r="F1181" s="46"/>
      <c r="G1181" s="46"/>
      <c r="H1181" s="46"/>
      <c r="I1181" s="46"/>
      <c r="J1181" s="46"/>
      <c r="K1181" s="46"/>
    </row>
    <row r="1182" spans="1:11" x14ac:dyDescent="0.2">
      <c r="A1182" s="46"/>
      <c r="B1182" s="46"/>
      <c r="C1182" s="46"/>
      <c r="D1182" s="46"/>
      <c r="E1182" s="46"/>
      <c r="F1182" s="46"/>
      <c r="G1182" s="46"/>
      <c r="H1182" s="46"/>
      <c r="I1182" s="46"/>
      <c r="J1182" s="46"/>
      <c r="K1182" s="46"/>
    </row>
    <row r="1183" spans="1:11" x14ac:dyDescent="0.2">
      <c r="A1183" s="46"/>
      <c r="B1183" s="46"/>
      <c r="C1183" s="46"/>
      <c r="D1183" s="46"/>
      <c r="E1183" s="46"/>
      <c r="F1183" s="46"/>
      <c r="G1183" s="46"/>
      <c r="H1183" s="46"/>
      <c r="I1183" s="46"/>
      <c r="J1183" s="46"/>
      <c r="K1183" s="46"/>
    </row>
    <row r="1184" spans="1:11" x14ac:dyDescent="0.2">
      <c r="A1184" s="46"/>
      <c r="B1184" s="46"/>
      <c r="C1184" s="46"/>
      <c r="D1184" s="46"/>
      <c r="E1184" s="46"/>
      <c r="F1184" s="46"/>
      <c r="G1184" s="46"/>
      <c r="H1184" s="46"/>
      <c r="I1184" s="46"/>
      <c r="J1184" s="46"/>
      <c r="K1184" s="46"/>
    </row>
    <row r="1185" spans="1:11" x14ac:dyDescent="0.2">
      <c r="A1185" s="46"/>
      <c r="B1185" s="46"/>
      <c r="C1185" s="46"/>
      <c r="D1185" s="46"/>
      <c r="E1185" s="46"/>
      <c r="F1185" s="46"/>
      <c r="G1185" s="46"/>
      <c r="H1185" s="46"/>
      <c r="I1185" s="46"/>
      <c r="J1185" s="46"/>
      <c r="K1185" s="46"/>
    </row>
    <row r="1186" spans="1:11" x14ac:dyDescent="0.2">
      <c r="A1186" s="46"/>
      <c r="B1186" s="46"/>
      <c r="C1186" s="46"/>
      <c r="D1186" s="46"/>
      <c r="E1186" s="46"/>
      <c r="F1186" s="46"/>
      <c r="G1186" s="46"/>
      <c r="H1186" s="46"/>
      <c r="I1186" s="46"/>
      <c r="J1186" s="46"/>
      <c r="K1186" s="46"/>
    </row>
    <row r="1187" spans="1:11" x14ac:dyDescent="0.2">
      <c r="A1187" s="46"/>
      <c r="B1187" s="46"/>
      <c r="C1187" s="46"/>
      <c r="D1187" s="46"/>
      <c r="E1187" s="46"/>
      <c r="F1187" s="46"/>
      <c r="G1187" s="46"/>
      <c r="H1187" s="46"/>
      <c r="I1187" s="46"/>
      <c r="J1187" s="46"/>
      <c r="K1187" s="46"/>
    </row>
    <row r="1188" spans="1:11" x14ac:dyDescent="0.2">
      <c r="A1188" s="46"/>
      <c r="B1188" s="46"/>
      <c r="C1188" s="46"/>
      <c r="D1188" s="46"/>
      <c r="E1188" s="46"/>
      <c r="F1188" s="46"/>
      <c r="G1188" s="46"/>
      <c r="H1188" s="46"/>
      <c r="I1188" s="46"/>
      <c r="J1188" s="46"/>
      <c r="K1188" s="46"/>
    </row>
    <row r="1189" spans="1:11" x14ac:dyDescent="0.2">
      <c r="A1189" s="46"/>
      <c r="B1189" s="46"/>
      <c r="C1189" s="46"/>
      <c r="D1189" s="46"/>
      <c r="E1189" s="46"/>
      <c r="F1189" s="46"/>
      <c r="G1189" s="46"/>
      <c r="H1189" s="46"/>
      <c r="I1189" s="46"/>
      <c r="J1189" s="46"/>
      <c r="K1189" s="46"/>
    </row>
    <row r="1190" spans="1:11" x14ac:dyDescent="0.2">
      <c r="A1190" s="46"/>
      <c r="B1190" s="46"/>
      <c r="C1190" s="46"/>
      <c r="D1190" s="46"/>
      <c r="E1190" s="46"/>
      <c r="F1190" s="46"/>
      <c r="G1190" s="46"/>
      <c r="H1190" s="46"/>
      <c r="I1190" s="46"/>
      <c r="J1190" s="46"/>
      <c r="K1190" s="46"/>
    </row>
    <row r="1191" spans="1:11" x14ac:dyDescent="0.2">
      <c r="A1191" s="46"/>
      <c r="B1191" s="46"/>
      <c r="C1191" s="46"/>
      <c r="D1191" s="46"/>
      <c r="E1191" s="46"/>
      <c r="F1191" s="46"/>
      <c r="G1191" s="46"/>
      <c r="H1191" s="46"/>
      <c r="I1191" s="46"/>
      <c r="J1191" s="46"/>
      <c r="K1191" s="46"/>
    </row>
    <row r="1192" spans="1:11" x14ac:dyDescent="0.2">
      <c r="A1192" s="46"/>
      <c r="B1192" s="46"/>
      <c r="C1192" s="46"/>
      <c r="D1192" s="46"/>
      <c r="E1192" s="46"/>
      <c r="F1192" s="46"/>
      <c r="G1192" s="46"/>
      <c r="H1192" s="46"/>
      <c r="I1192" s="46"/>
      <c r="J1192" s="46"/>
      <c r="K1192" s="46"/>
    </row>
    <row r="1193" spans="1:11" x14ac:dyDescent="0.2">
      <c r="A1193" s="46"/>
      <c r="B1193" s="46"/>
      <c r="C1193" s="46"/>
      <c r="D1193" s="46"/>
      <c r="E1193" s="46"/>
      <c r="F1193" s="46"/>
      <c r="G1193" s="46"/>
      <c r="H1193" s="46"/>
      <c r="I1193" s="46"/>
      <c r="J1193" s="46"/>
      <c r="K1193" s="46"/>
    </row>
    <row r="1194" spans="1:11" x14ac:dyDescent="0.2">
      <c r="A1194" s="46"/>
      <c r="B1194" s="46"/>
      <c r="C1194" s="46"/>
      <c r="D1194" s="46"/>
      <c r="E1194" s="46"/>
      <c r="F1194" s="46"/>
      <c r="G1194" s="46"/>
      <c r="H1194" s="46"/>
      <c r="I1194" s="46"/>
      <c r="J1194" s="46"/>
      <c r="K1194" s="46"/>
    </row>
    <row r="1195" spans="1:11" x14ac:dyDescent="0.2">
      <c r="A1195" s="46"/>
      <c r="B1195" s="46"/>
      <c r="C1195" s="46"/>
      <c r="D1195" s="46"/>
      <c r="E1195" s="46"/>
      <c r="F1195" s="46"/>
      <c r="G1195" s="46"/>
      <c r="H1195" s="46"/>
      <c r="I1195" s="46"/>
      <c r="J1195" s="46"/>
      <c r="K1195" s="46"/>
    </row>
    <row r="1196" spans="1:11" x14ac:dyDescent="0.2">
      <c r="A1196" s="46"/>
      <c r="B1196" s="46"/>
      <c r="C1196" s="46"/>
      <c r="D1196" s="46"/>
      <c r="E1196" s="46"/>
      <c r="F1196" s="46"/>
      <c r="G1196" s="46"/>
      <c r="H1196" s="46"/>
      <c r="I1196" s="46"/>
      <c r="J1196" s="46"/>
      <c r="K1196" s="46"/>
    </row>
    <row r="1197" spans="1:11" x14ac:dyDescent="0.2">
      <c r="A1197" s="46"/>
      <c r="B1197" s="46"/>
      <c r="C1197" s="46"/>
      <c r="D1197" s="46"/>
      <c r="E1197" s="46"/>
      <c r="F1197" s="46"/>
      <c r="G1197" s="46"/>
      <c r="H1197" s="46"/>
      <c r="I1197" s="46"/>
      <c r="J1197" s="46"/>
      <c r="K1197" s="46"/>
    </row>
    <row r="1198" spans="1:11" x14ac:dyDescent="0.2">
      <c r="A1198" s="46"/>
      <c r="B1198" s="46"/>
      <c r="C1198" s="46"/>
      <c r="D1198" s="46"/>
      <c r="E1198" s="46"/>
      <c r="F1198" s="46"/>
      <c r="G1198" s="46"/>
      <c r="H1198" s="46"/>
      <c r="I1198" s="46"/>
      <c r="J1198" s="46"/>
      <c r="K1198" s="46"/>
    </row>
    <row r="1199" spans="1:11" x14ac:dyDescent="0.2">
      <c r="A1199" s="46"/>
      <c r="B1199" s="46"/>
      <c r="C1199" s="46"/>
      <c r="D1199" s="46"/>
      <c r="E1199" s="46"/>
      <c r="F1199" s="46"/>
      <c r="G1199" s="46"/>
      <c r="H1199" s="46"/>
      <c r="I1199" s="46"/>
      <c r="J1199" s="46"/>
      <c r="K1199" s="46"/>
    </row>
    <row r="1200" spans="1:11" x14ac:dyDescent="0.2">
      <c r="A1200" s="46"/>
      <c r="B1200" s="46"/>
      <c r="C1200" s="46"/>
      <c r="D1200" s="46"/>
      <c r="E1200" s="46"/>
      <c r="F1200" s="46"/>
      <c r="G1200" s="46"/>
      <c r="H1200" s="46"/>
      <c r="I1200" s="46"/>
      <c r="J1200" s="46"/>
      <c r="K1200" s="46"/>
    </row>
    <row r="1201" spans="1:11" x14ac:dyDescent="0.2">
      <c r="A1201" s="46"/>
      <c r="B1201" s="46"/>
      <c r="C1201" s="46"/>
      <c r="D1201" s="46"/>
      <c r="E1201" s="46"/>
      <c r="F1201" s="46"/>
      <c r="G1201" s="46"/>
      <c r="H1201" s="46"/>
      <c r="I1201" s="46"/>
      <c r="J1201" s="46"/>
      <c r="K1201" s="46"/>
    </row>
    <row r="1202" spans="1:11" x14ac:dyDescent="0.2">
      <c r="A1202" s="46"/>
      <c r="B1202" s="46"/>
      <c r="C1202" s="46"/>
      <c r="D1202" s="46"/>
      <c r="E1202" s="46"/>
      <c r="F1202" s="46"/>
      <c r="G1202" s="46"/>
      <c r="H1202" s="46"/>
      <c r="I1202" s="46"/>
      <c r="J1202" s="46"/>
      <c r="K1202" s="46"/>
    </row>
    <row r="1203" spans="1:11" x14ac:dyDescent="0.2">
      <c r="A1203" s="46"/>
      <c r="B1203" s="46"/>
      <c r="C1203" s="46"/>
      <c r="D1203" s="46"/>
      <c r="E1203" s="46"/>
      <c r="F1203" s="46"/>
      <c r="G1203" s="46"/>
      <c r="H1203" s="46"/>
      <c r="I1203" s="46"/>
      <c r="J1203" s="46"/>
      <c r="K1203" s="46"/>
    </row>
    <row r="1204" spans="1:11" x14ac:dyDescent="0.2">
      <c r="A1204" s="46"/>
      <c r="B1204" s="46"/>
      <c r="C1204" s="46"/>
      <c r="D1204" s="46"/>
      <c r="E1204" s="46"/>
      <c r="F1204" s="46"/>
      <c r="G1204" s="46"/>
      <c r="H1204" s="46"/>
      <c r="I1204" s="46"/>
      <c r="J1204" s="46"/>
      <c r="K1204" s="46"/>
    </row>
    <row r="1205" spans="1:11" x14ac:dyDescent="0.2">
      <c r="A1205" s="46"/>
      <c r="B1205" s="46"/>
      <c r="C1205" s="46"/>
      <c r="D1205" s="46"/>
      <c r="E1205" s="46"/>
      <c r="F1205" s="46"/>
      <c r="G1205" s="46"/>
      <c r="H1205" s="46"/>
      <c r="I1205" s="46"/>
      <c r="J1205" s="46"/>
      <c r="K1205" s="46"/>
    </row>
    <row r="1206" spans="1:11" x14ac:dyDescent="0.2">
      <c r="A1206" s="46"/>
      <c r="B1206" s="46"/>
      <c r="C1206" s="46"/>
      <c r="D1206" s="46"/>
      <c r="E1206" s="46"/>
      <c r="F1206" s="46"/>
      <c r="G1206" s="46"/>
      <c r="H1206" s="46"/>
      <c r="I1206" s="46"/>
      <c r="J1206" s="46"/>
      <c r="K1206" s="46"/>
    </row>
    <row r="1207" spans="1:11" x14ac:dyDescent="0.2">
      <c r="A1207" s="46"/>
      <c r="B1207" s="46"/>
      <c r="C1207" s="46"/>
      <c r="D1207" s="46"/>
      <c r="E1207" s="46"/>
      <c r="F1207" s="46"/>
      <c r="G1207" s="46"/>
      <c r="H1207" s="46"/>
      <c r="I1207" s="46"/>
      <c r="J1207" s="46"/>
      <c r="K1207" s="46"/>
    </row>
    <row r="1208" spans="1:11" x14ac:dyDescent="0.2">
      <c r="A1208" s="46"/>
      <c r="B1208" s="46"/>
      <c r="C1208" s="46"/>
      <c r="D1208" s="46"/>
      <c r="E1208" s="46"/>
      <c r="F1208" s="46"/>
      <c r="G1208" s="46"/>
      <c r="H1208" s="46"/>
      <c r="I1208" s="46"/>
      <c r="J1208" s="46"/>
      <c r="K1208" s="46"/>
    </row>
    <row r="1209" spans="1:11" x14ac:dyDescent="0.2">
      <c r="A1209" s="46"/>
      <c r="B1209" s="46"/>
      <c r="C1209" s="46"/>
      <c r="D1209" s="46"/>
      <c r="E1209" s="46"/>
      <c r="F1209" s="46"/>
      <c r="G1209" s="46"/>
      <c r="H1209" s="46"/>
      <c r="I1209" s="46"/>
      <c r="J1209" s="46"/>
      <c r="K1209" s="46"/>
    </row>
    <row r="1210" spans="1:11" x14ac:dyDescent="0.2">
      <c r="A1210" s="46"/>
      <c r="B1210" s="46"/>
      <c r="C1210" s="46"/>
      <c r="D1210" s="46"/>
      <c r="E1210" s="46"/>
      <c r="F1210" s="46"/>
      <c r="G1210" s="46"/>
      <c r="H1210" s="46"/>
      <c r="I1210" s="46"/>
      <c r="J1210" s="46"/>
      <c r="K1210" s="46"/>
    </row>
    <row r="1211" spans="1:11" x14ac:dyDescent="0.2">
      <c r="A1211" s="46"/>
      <c r="B1211" s="46"/>
      <c r="C1211" s="46"/>
      <c r="D1211" s="46"/>
      <c r="E1211" s="46"/>
      <c r="F1211" s="46"/>
      <c r="G1211" s="46"/>
      <c r="H1211" s="46"/>
      <c r="I1211" s="46"/>
      <c r="J1211" s="46"/>
      <c r="K1211" s="46"/>
    </row>
    <row r="1212" spans="1:11" x14ac:dyDescent="0.2">
      <c r="A1212" s="46"/>
      <c r="B1212" s="46"/>
      <c r="C1212" s="46"/>
      <c r="D1212" s="46"/>
      <c r="E1212" s="46"/>
      <c r="F1212" s="46"/>
      <c r="G1212" s="46"/>
      <c r="H1212" s="46"/>
      <c r="I1212" s="46"/>
      <c r="J1212" s="46"/>
      <c r="K1212" s="46"/>
    </row>
    <row r="1213" spans="1:11" x14ac:dyDescent="0.2">
      <c r="A1213" s="46"/>
      <c r="B1213" s="46"/>
      <c r="C1213" s="46"/>
      <c r="D1213" s="46"/>
      <c r="E1213" s="46"/>
      <c r="F1213" s="46"/>
      <c r="G1213" s="46"/>
      <c r="H1213" s="46"/>
      <c r="I1213" s="46"/>
      <c r="J1213" s="46"/>
      <c r="K1213" s="46"/>
    </row>
    <row r="1214" spans="1:11" x14ac:dyDescent="0.2">
      <c r="A1214" s="46"/>
      <c r="B1214" s="46"/>
      <c r="C1214" s="46"/>
      <c r="D1214" s="46"/>
      <c r="E1214" s="46"/>
      <c r="F1214" s="46"/>
      <c r="G1214" s="46"/>
      <c r="H1214" s="46"/>
      <c r="I1214" s="46"/>
      <c r="J1214" s="46"/>
      <c r="K1214" s="46"/>
    </row>
    <row r="1215" spans="1:11" x14ac:dyDescent="0.2">
      <c r="A1215" s="46"/>
      <c r="B1215" s="46"/>
      <c r="C1215" s="46"/>
      <c r="D1215" s="46"/>
      <c r="E1215" s="46"/>
      <c r="F1215" s="46"/>
      <c r="G1215" s="46"/>
      <c r="H1215" s="46"/>
      <c r="I1215" s="46"/>
      <c r="J1215" s="46"/>
      <c r="K1215" s="46"/>
    </row>
    <row r="1216" spans="1:11" x14ac:dyDescent="0.2">
      <c r="A1216" s="46"/>
      <c r="B1216" s="46"/>
      <c r="C1216" s="46"/>
      <c r="D1216" s="46"/>
      <c r="E1216" s="46"/>
      <c r="F1216" s="46"/>
      <c r="G1216" s="46"/>
      <c r="H1216" s="46"/>
      <c r="I1216" s="46"/>
      <c r="J1216" s="46"/>
      <c r="K1216" s="46"/>
    </row>
    <row r="1217" spans="1:11" x14ac:dyDescent="0.2">
      <c r="A1217" s="46"/>
      <c r="B1217" s="46"/>
      <c r="C1217" s="46"/>
      <c r="D1217" s="46"/>
      <c r="E1217" s="46"/>
      <c r="F1217" s="46"/>
      <c r="G1217" s="46"/>
      <c r="H1217" s="46"/>
      <c r="I1217" s="46"/>
      <c r="J1217" s="46"/>
      <c r="K1217" s="46"/>
    </row>
    <row r="1218" spans="1:11" x14ac:dyDescent="0.2">
      <c r="A1218" s="46"/>
      <c r="B1218" s="46"/>
      <c r="C1218" s="46"/>
      <c r="D1218" s="46"/>
      <c r="E1218" s="46"/>
      <c r="F1218" s="46"/>
      <c r="G1218" s="46"/>
      <c r="H1218" s="46"/>
      <c r="I1218" s="46"/>
      <c r="J1218" s="46"/>
      <c r="K1218" s="46"/>
    </row>
    <row r="1219" spans="1:11" x14ac:dyDescent="0.2">
      <c r="A1219" s="46"/>
      <c r="B1219" s="46"/>
      <c r="C1219" s="46"/>
      <c r="D1219" s="46"/>
      <c r="E1219" s="46"/>
      <c r="F1219" s="46"/>
      <c r="G1219" s="46"/>
      <c r="H1219" s="46"/>
      <c r="I1219" s="46"/>
      <c r="J1219" s="46"/>
      <c r="K1219" s="46"/>
    </row>
    <row r="1220" spans="1:11" x14ac:dyDescent="0.2">
      <c r="A1220" s="46"/>
      <c r="B1220" s="46"/>
      <c r="C1220" s="46"/>
      <c r="D1220" s="46"/>
      <c r="E1220" s="46"/>
      <c r="F1220" s="46"/>
      <c r="G1220" s="46"/>
      <c r="H1220" s="46"/>
      <c r="I1220" s="46"/>
      <c r="J1220" s="46"/>
      <c r="K1220" s="46"/>
    </row>
    <row r="1221" spans="1:11" x14ac:dyDescent="0.2">
      <c r="A1221" s="46"/>
      <c r="B1221" s="46"/>
      <c r="C1221" s="46"/>
      <c r="D1221" s="46"/>
      <c r="E1221" s="46"/>
      <c r="F1221" s="46"/>
      <c r="G1221" s="46"/>
      <c r="H1221" s="46"/>
      <c r="I1221" s="46"/>
      <c r="J1221" s="46"/>
      <c r="K1221" s="46"/>
    </row>
    <row r="1222" spans="1:11" x14ac:dyDescent="0.2">
      <c r="A1222" s="46"/>
      <c r="B1222" s="46"/>
      <c r="C1222" s="46"/>
      <c r="D1222" s="46"/>
      <c r="E1222" s="46"/>
      <c r="F1222" s="46"/>
      <c r="G1222" s="46"/>
      <c r="H1222" s="46"/>
      <c r="I1222" s="46"/>
      <c r="J1222" s="46"/>
      <c r="K1222" s="46"/>
    </row>
    <row r="1223" spans="1:11" x14ac:dyDescent="0.2">
      <c r="A1223" s="46"/>
      <c r="B1223" s="46"/>
      <c r="C1223" s="46"/>
      <c r="D1223" s="46"/>
      <c r="E1223" s="46"/>
      <c r="F1223" s="46"/>
      <c r="G1223" s="46"/>
      <c r="H1223" s="46"/>
      <c r="I1223" s="46"/>
      <c r="J1223" s="46"/>
      <c r="K1223" s="46"/>
    </row>
    <row r="1224" spans="1:11" x14ac:dyDescent="0.2">
      <c r="A1224" s="46"/>
      <c r="B1224" s="46"/>
      <c r="C1224" s="46"/>
      <c r="D1224" s="46"/>
      <c r="E1224" s="46"/>
      <c r="F1224" s="46"/>
      <c r="G1224" s="46"/>
      <c r="H1224" s="46"/>
      <c r="I1224" s="46"/>
      <c r="J1224" s="46"/>
      <c r="K1224" s="46"/>
    </row>
    <row r="1225" spans="1:11" x14ac:dyDescent="0.2">
      <c r="A1225" s="46"/>
      <c r="B1225" s="46"/>
      <c r="C1225" s="46"/>
      <c r="D1225" s="46"/>
      <c r="E1225" s="46"/>
      <c r="F1225" s="46"/>
      <c r="G1225" s="46"/>
      <c r="H1225" s="46"/>
      <c r="I1225" s="46"/>
      <c r="J1225" s="46"/>
      <c r="K1225" s="46"/>
    </row>
    <row r="1226" spans="1:11" x14ac:dyDescent="0.2">
      <c r="A1226" s="46"/>
      <c r="B1226" s="46"/>
      <c r="C1226" s="46"/>
      <c r="D1226" s="46"/>
      <c r="E1226" s="46"/>
      <c r="F1226" s="46"/>
      <c r="G1226" s="46"/>
      <c r="H1226" s="46"/>
      <c r="I1226" s="46"/>
      <c r="J1226" s="46"/>
      <c r="K1226" s="46"/>
    </row>
    <row r="1227" spans="1:11" x14ac:dyDescent="0.2">
      <c r="A1227" s="46"/>
      <c r="B1227" s="46"/>
      <c r="C1227" s="46"/>
      <c r="D1227" s="46"/>
      <c r="E1227" s="46"/>
      <c r="F1227" s="46"/>
      <c r="G1227" s="46"/>
      <c r="H1227" s="46"/>
      <c r="I1227" s="46"/>
      <c r="J1227" s="46"/>
      <c r="K1227" s="46"/>
    </row>
    <row r="1228" spans="1:11" x14ac:dyDescent="0.2">
      <c r="A1228" s="46"/>
      <c r="B1228" s="46"/>
      <c r="C1228" s="46"/>
      <c r="D1228" s="46"/>
      <c r="E1228" s="46"/>
      <c r="F1228" s="46"/>
      <c r="G1228" s="46"/>
      <c r="H1228" s="46"/>
      <c r="I1228" s="46"/>
      <c r="J1228" s="46"/>
      <c r="K1228" s="46"/>
    </row>
    <row r="1229" spans="1:11" x14ac:dyDescent="0.2">
      <c r="A1229" s="46"/>
      <c r="B1229" s="46"/>
      <c r="C1229" s="46"/>
      <c r="D1229" s="46"/>
      <c r="E1229" s="46"/>
      <c r="F1229" s="46"/>
      <c r="G1229" s="46"/>
      <c r="H1229" s="46"/>
      <c r="I1229" s="46"/>
      <c r="J1229" s="46"/>
      <c r="K1229" s="46"/>
    </row>
    <row r="1230" spans="1:11" x14ac:dyDescent="0.2">
      <c r="A1230" s="46"/>
      <c r="B1230" s="46"/>
      <c r="C1230" s="46"/>
      <c r="D1230" s="46"/>
      <c r="E1230" s="46"/>
      <c r="F1230" s="46"/>
      <c r="G1230" s="46"/>
      <c r="H1230" s="46"/>
      <c r="I1230" s="46"/>
      <c r="J1230" s="46"/>
      <c r="K1230" s="46"/>
    </row>
    <row r="1231" spans="1:11" x14ac:dyDescent="0.2">
      <c r="A1231" s="46"/>
      <c r="B1231" s="46"/>
      <c r="C1231" s="46"/>
      <c r="D1231" s="46"/>
      <c r="E1231" s="46"/>
      <c r="F1231" s="46"/>
      <c r="G1231" s="46"/>
      <c r="H1231" s="46"/>
      <c r="I1231" s="46"/>
      <c r="J1231" s="46"/>
      <c r="K1231" s="46"/>
    </row>
    <row r="1232" spans="1:11" x14ac:dyDescent="0.2">
      <c r="A1232" s="46"/>
      <c r="B1232" s="46"/>
      <c r="C1232" s="46"/>
      <c r="D1232" s="46"/>
      <c r="E1232" s="46"/>
      <c r="F1232" s="46"/>
      <c r="G1232" s="46"/>
      <c r="H1232" s="46"/>
      <c r="I1232" s="46"/>
      <c r="J1232" s="46"/>
      <c r="K1232" s="46"/>
    </row>
    <row r="1233" spans="1:11" x14ac:dyDescent="0.2">
      <c r="A1233" s="46"/>
      <c r="B1233" s="46"/>
      <c r="C1233" s="46"/>
      <c r="D1233" s="46"/>
      <c r="E1233" s="46"/>
      <c r="F1233" s="46"/>
      <c r="G1233" s="46"/>
      <c r="H1233" s="46"/>
      <c r="I1233" s="46"/>
      <c r="J1233" s="46"/>
      <c r="K1233" s="46"/>
    </row>
    <row r="1234" spans="1:11" x14ac:dyDescent="0.2">
      <c r="A1234" s="46"/>
      <c r="B1234" s="46"/>
      <c r="C1234" s="46"/>
      <c r="D1234" s="46"/>
      <c r="E1234" s="46"/>
      <c r="F1234" s="46"/>
      <c r="G1234" s="46"/>
      <c r="H1234" s="46"/>
      <c r="I1234" s="46"/>
      <c r="J1234" s="46"/>
      <c r="K1234" s="46"/>
    </row>
    <row r="1235" spans="1:11" x14ac:dyDescent="0.2">
      <c r="A1235" s="46"/>
      <c r="B1235" s="46"/>
      <c r="C1235" s="46"/>
      <c r="D1235" s="46"/>
      <c r="E1235" s="46"/>
      <c r="F1235" s="46"/>
      <c r="G1235" s="46"/>
      <c r="H1235" s="46"/>
      <c r="I1235" s="46"/>
      <c r="J1235" s="46"/>
      <c r="K1235" s="46"/>
    </row>
    <row r="1236" spans="1:11" x14ac:dyDescent="0.2">
      <c r="A1236" s="46"/>
      <c r="B1236" s="46"/>
      <c r="C1236" s="46"/>
      <c r="D1236" s="46"/>
      <c r="E1236" s="46"/>
      <c r="F1236" s="46"/>
      <c r="G1236" s="46"/>
      <c r="H1236" s="46"/>
      <c r="I1236" s="46"/>
      <c r="J1236" s="46"/>
      <c r="K1236" s="46"/>
    </row>
    <row r="1237" spans="1:11" x14ac:dyDescent="0.2">
      <c r="A1237" s="46"/>
      <c r="B1237" s="46"/>
      <c r="C1237" s="46"/>
      <c r="D1237" s="46"/>
      <c r="E1237" s="46"/>
      <c r="F1237" s="46"/>
      <c r="G1237" s="46"/>
      <c r="H1237" s="46"/>
      <c r="I1237" s="46"/>
      <c r="J1237" s="46"/>
      <c r="K1237" s="46"/>
    </row>
    <row r="1238" spans="1:11" x14ac:dyDescent="0.2">
      <c r="A1238" s="46"/>
      <c r="B1238" s="46"/>
      <c r="C1238" s="46"/>
      <c r="D1238" s="46"/>
      <c r="E1238" s="46"/>
      <c r="F1238" s="46"/>
      <c r="G1238" s="46"/>
      <c r="H1238" s="46"/>
      <c r="I1238" s="46"/>
      <c r="J1238" s="46"/>
      <c r="K1238" s="46"/>
    </row>
    <row r="1239" spans="1:11" x14ac:dyDescent="0.2">
      <c r="A1239" s="46"/>
      <c r="B1239" s="46"/>
      <c r="C1239" s="46"/>
      <c r="D1239" s="46"/>
      <c r="E1239" s="46"/>
      <c r="F1239" s="46"/>
      <c r="G1239" s="46"/>
      <c r="H1239" s="46"/>
      <c r="I1239" s="46"/>
      <c r="J1239" s="46"/>
      <c r="K1239" s="46"/>
    </row>
    <row r="1240" spans="1:11" x14ac:dyDescent="0.2">
      <c r="A1240" s="46"/>
      <c r="B1240" s="46"/>
      <c r="C1240" s="46"/>
      <c r="D1240" s="46"/>
      <c r="E1240" s="46"/>
      <c r="F1240" s="46"/>
      <c r="G1240" s="46"/>
      <c r="H1240" s="46"/>
      <c r="I1240" s="46"/>
      <c r="J1240" s="46"/>
      <c r="K1240" s="46"/>
    </row>
    <row r="1241" spans="1:11" x14ac:dyDescent="0.2">
      <c r="A1241" s="46"/>
      <c r="B1241" s="46"/>
      <c r="C1241" s="46"/>
      <c r="D1241" s="46"/>
      <c r="E1241" s="46"/>
      <c r="F1241" s="46"/>
      <c r="G1241" s="46"/>
      <c r="H1241" s="46"/>
      <c r="I1241" s="46"/>
      <c r="J1241" s="46"/>
      <c r="K1241" s="46"/>
    </row>
    <row r="1242" spans="1:11" x14ac:dyDescent="0.2">
      <c r="A1242" s="46"/>
      <c r="B1242" s="46"/>
      <c r="C1242" s="46"/>
      <c r="D1242" s="46"/>
      <c r="E1242" s="46"/>
      <c r="F1242" s="46"/>
      <c r="G1242" s="46"/>
      <c r="H1242" s="46"/>
      <c r="I1242" s="46"/>
      <c r="J1242" s="46"/>
      <c r="K1242" s="46"/>
    </row>
    <row r="1243" spans="1:11" x14ac:dyDescent="0.2">
      <c r="A1243" s="46"/>
      <c r="B1243" s="46"/>
      <c r="C1243" s="46"/>
      <c r="D1243" s="46"/>
      <c r="E1243" s="46"/>
      <c r="F1243" s="46"/>
      <c r="G1243" s="46"/>
      <c r="H1243" s="46"/>
      <c r="I1243" s="46"/>
      <c r="J1243" s="46"/>
      <c r="K1243" s="46"/>
    </row>
    <row r="1244" spans="1:11" x14ac:dyDescent="0.2">
      <c r="A1244" s="46"/>
      <c r="B1244" s="46"/>
      <c r="C1244" s="46"/>
      <c r="D1244" s="46"/>
      <c r="E1244" s="46"/>
      <c r="F1244" s="46"/>
      <c r="G1244" s="46"/>
      <c r="H1244" s="46"/>
      <c r="I1244" s="46"/>
      <c r="J1244" s="46"/>
      <c r="K1244" s="46"/>
    </row>
    <row r="1245" spans="1:11" x14ac:dyDescent="0.2">
      <c r="A1245" s="46"/>
      <c r="B1245" s="46"/>
      <c r="C1245" s="46"/>
      <c r="D1245" s="46"/>
      <c r="E1245" s="46"/>
      <c r="F1245" s="46"/>
      <c r="G1245" s="46"/>
      <c r="H1245" s="46"/>
      <c r="I1245" s="46"/>
      <c r="J1245" s="46"/>
      <c r="K1245" s="46"/>
    </row>
    <row r="1246" spans="1:11" x14ac:dyDescent="0.2">
      <c r="A1246" s="46"/>
      <c r="B1246" s="46"/>
      <c r="C1246" s="46"/>
      <c r="D1246" s="46"/>
      <c r="E1246" s="46"/>
      <c r="F1246" s="46"/>
      <c r="G1246" s="46"/>
      <c r="H1246" s="46"/>
      <c r="I1246" s="46"/>
      <c r="J1246" s="46"/>
      <c r="K1246" s="46"/>
    </row>
    <row r="1247" spans="1:11" x14ac:dyDescent="0.2">
      <c r="A1247" s="46"/>
      <c r="B1247" s="46"/>
      <c r="C1247" s="46"/>
      <c r="D1247" s="46"/>
      <c r="E1247" s="46"/>
      <c r="F1247" s="46"/>
      <c r="G1247" s="46"/>
      <c r="H1247" s="46"/>
      <c r="I1247" s="46"/>
      <c r="J1247" s="46"/>
      <c r="K1247" s="46"/>
    </row>
    <row r="1248" spans="1:11" x14ac:dyDescent="0.2">
      <c r="A1248" s="46"/>
      <c r="B1248" s="46"/>
      <c r="C1248" s="46"/>
      <c r="D1248" s="46"/>
      <c r="E1248" s="46"/>
      <c r="F1248" s="46"/>
      <c r="G1248" s="46"/>
      <c r="H1248" s="46"/>
      <c r="I1248" s="46"/>
      <c r="J1248" s="46"/>
      <c r="K1248" s="46"/>
    </row>
    <row r="1249" spans="1:11" x14ac:dyDescent="0.2">
      <c r="A1249" s="46"/>
      <c r="B1249" s="46"/>
      <c r="C1249" s="46"/>
      <c r="D1249" s="46"/>
      <c r="E1249" s="46"/>
      <c r="F1249" s="46"/>
      <c r="G1249" s="46"/>
      <c r="H1249" s="46"/>
      <c r="I1249" s="46"/>
      <c r="J1249" s="46"/>
      <c r="K1249" s="46"/>
    </row>
    <row r="1250" spans="1:11" x14ac:dyDescent="0.2">
      <c r="A1250" s="46"/>
      <c r="B1250" s="46"/>
      <c r="C1250" s="46"/>
      <c r="D1250" s="46"/>
      <c r="E1250" s="46"/>
      <c r="F1250" s="46"/>
      <c r="G1250" s="46"/>
      <c r="H1250" s="46"/>
      <c r="I1250" s="46"/>
      <c r="J1250" s="46"/>
      <c r="K1250" s="46"/>
    </row>
    <row r="1251" spans="1:11" x14ac:dyDescent="0.2">
      <c r="A1251" s="46"/>
      <c r="B1251" s="46"/>
      <c r="C1251" s="46"/>
      <c r="D1251" s="46"/>
      <c r="E1251" s="46"/>
      <c r="F1251" s="46"/>
      <c r="G1251" s="46"/>
      <c r="H1251" s="46"/>
      <c r="I1251" s="46"/>
      <c r="J1251" s="46"/>
      <c r="K1251" s="46"/>
    </row>
    <row r="1252" spans="1:11" x14ac:dyDescent="0.2">
      <c r="A1252" s="46"/>
      <c r="B1252" s="46"/>
      <c r="C1252" s="46"/>
      <c r="D1252" s="46"/>
      <c r="E1252" s="46"/>
      <c r="F1252" s="46"/>
      <c r="G1252" s="46"/>
      <c r="H1252" s="46"/>
      <c r="I1252" s="46"/>
      <c r="J1252" s="46"/>
      <c r="K1252" s="46"/>
    </row>
    <row r="1253" spans="1:11" x14ac:dyDescent="0.2">
      <c r="A1253" s="46"/>
      <c r="B1253" s="46"/>
      <c r="C1253" s="46"/>
      <c r="D1253" s="46"/>
      <c r="E1253" s="46"/>
      <c r="F1253" s="46"/>
      <c r="G1253" s="46"/>
      <c r="H1253" s="46"/>
      <c r="I1253" s="46"/>
      <c r="J1253" s="46"/>
      <c r="K1253" s="46"/>
    </row>
    <row r="1254" spans="1:11" x14ac:dyDescent="0.2">
      <c r="A1254" s="46"/>
      <c r="B1254" s="46"/>
      <c r="C1254" s="46"/>
      <c r="D1254" s="46"/>
      <c r="E1254" s="46"/>
      <c r="F1254" s="46"/>
      <c r="G1254" s="46"/>
      <c r="H1254" s="46"/>
      <c r="I1254" s="46"/>
      <c r="J1254" s="46"/>
      <c r="K1254" s="46"/>
    </row>
    <row r="1255" spans="1:11" x14ac:dyDescent="0.2">
      <c r="A1255" s="46"/>
      <c r="B1255" s="46"/>
      <c r="C1255" s="46"/>
      <c r="D1255" s="46"/>
      <c r="E1255" s="46"/>
      <c r="F1255" s="46"/>
      <c r="G1255" s="46"/>
      <c r="H1255" s="46"/>
      <c r="I1255" s="46"/>
      <c r="J1255" s="46"/>
      <c r="K1255" s="46"/>
    </row>
    <row r="1256" spans="1:11" x14ac:dyDescent="0.2">
      <c r="A1256" s="46"/>
      <c r="B1256" s="46"/>
      <c r="C1256" s="46"/>
      <c r="D1256" s="46"/>
      <c r="E1256" s="46"/>
      <c r="F1256" s="46"/>
      <c r="G1256" s="46"/>
      <c r="H1256" s="46"/>
      <c r="I1256" s="46"/>
      <c r="J1256" s="46"/>
      <c r="K1256" s="46"/>
    </row>
    <row r="1257" spans="1:11" x14ac:dyDescent="0.2">
      <c r="A1257" s="46"/>
      <c r="B1257" s="46"/>
      <c r="C1257" s="46"/>
      <c r="D1257" s="46"/>
      <c r="E1257" s="46"/>
      <c r="F1257" s="46"/>
      <c r="G1257" s="46"/>
      <c r="H1257" s="46"/>
      <c r="I1257" s="46"/>
      <c r="J1257" s="46"/>
      <c r="K1257" s="46"/>
    </row>
    <row r="1258" spans="1:11" x14ac:dyDescent="0.2">
      <c r="A1258" s="46"/>
      <c r="B1258" s="46"/>
      <c r="C1258" s="46"/>
      <c r="D1258" s="46"/>
      <c r="E1258" s="46"/>
      <c r="F1258" s="46"/>
      <c r="G1258" s="46"/>
      <c r="H1258" s="46"/>
      <c r="I1258" s="46"/>
      <c r="J1258" s="46"/>
      <c r="K1258" s="46"/>
    </row>
    <row r="1259" spans="1:11" x14ac:dyDescent="0.2">
      <c r="A1259" s="46"/>
      <c r="B1259" s="46"/>
      <c r="C1259" s="46"/>
      <c r="D1259" s="46"/>
      <c r="E1259" s="46"/>
      <c r="F1259" s="46"/>
      <c r="G1259" s="46"/>
      <c r="H1259" s="46"/>
      <c r="I1259" s="46"/>
      <c r="J1259" s="46"/>
      <c r="K1259" s="46"/>
    </row>
    <row r="1260" spans="1:11" x14ac:dyDescent="0.2">
      <c r="A1260" s="46"/>
      <c r="B1260" s="46"/>
      <c r="C1260" s="46"/>
      <c r="D1260" s="46"/>
      <c r="E1260" s="46"/>
      <c r="F1260" s="46"/>
      <c r="G1260" s="46"/>
      <c r="H1260" s="46"/>
      <c r="I1260" s="46"/>
      <c r="J1260" s="46"/>
      <c r="K1260" s="46"/>
    </row>
    <row r="1261" spans="1:11" x14ac:dyDescent="0.2">
      <c r="A1261" s="46"/>
      <c r="B1261" s="46"/>
      <c r="C1261" s="46"/>
      <c r="D1261" s="46"/>
      <c r="E1261" s="46"/>
      <c r="F1261" s="46"/>
      <c r="G1261" s="46"/>
      <c r="H1261" s="46"/>
      <c r="I1261" s="46"/>
      <c r="J1261" s="46"/>
      <c r="K1261" s="46"/>
    </row>
    <row r="1262" spans="1:11" x14ac:dyDescent="0.2">
      <c r="A1262" s="46"/>
      <c r="B1262" s="46"/>
      <c r="C1262" s="46"/>
      <c r="D1262" s="46"/>
      <c r="E1262" s="46"/>
      <c r="F1262" s="46"/>
      <c r="G1262" s="46"/>
      <c r="H1262" s="46"/>
      <c r="I1262" s="46"/>
      <c r="J1262" s="46"/>
      <c r="K1262" s="46"/>
    </row>
    <row r="1263" spans="1:11" x14ac:dyDescent="0.2">
      <c r="A1263" s="46"/>
      <c r="B1263" s="46"/>
      <c r="C1263" s="46"/>
      <c r="D1263" s="46"/>
      <c r="E1263" s="46"/>
      <c r="F1263" s="46"/>
      <c r="G1263" s="46"/>
      <c r="H1263" s="46"/>
      <c r="I1263" s="46"/>
      <c r="J1263" s="46"/>
      <c r="K1263" s="46"/>
    </row>
    <row r="1264" spans="1:11" x14ac:dyDescent="0.2">
      <c r="A1264" s="46"/>
      <c r="B1264" s="46"/>
      <c r="C1264" s="46"/>
      <c r="D1264" s="46"/>
      <c r="E1264" s="46"/>
      <c r="F1264" s="46"/>
      <c r="G1264" s="46"/>
      <c r="H1264" s="46"/>
      <c r="I1264" s="46"/>
      <c r="J1264" s="46"/>
      <c r="K1264" s="46"/>
    </row>
    <row r="1265" spans="1:11" x14ac:dyDescent="0.2">
      <c r="A1265" s="46"/>
      <c r="B1265" s="46"/>
      <c r="C1265" s="46"/>
      <c r="D1265" s="46"/>
      <c r="E1265" s="46"/>
      <c r="F1265" s="46"/>
      <c r="G1265" s="46"/>
      <c r="H1265" s="46"/>
      <c r="I1265" s="46"/>
      <c r="J1265" s="46"/>
      <c r="K1265" s="46"/>
    </row>
    <row r="1266" spans="1:11" x14ac:dyDescent="0.2">
      <c r="A1266" s="46"/>
      <c r="B1266" s="46"/>
      <c r="C1266" s="46"/>
      <c r="D1266" s="46"/>
      <c r="E1266" s="46"/>
      <c r="F1266" s="46"/>
      <c r="G1266" s="46"/>
      <c r="H1266" s="46"/>
      <c r="I1266" s="46"/>
      <c r="J1266" s="46"/>
      <c r="K1266" s="46"/>
    </row>
    <row r="1267" spans="1:11" x14ac:dyDescent="0.2">
      <c r="A1267" s="46"/>
      <c r="B1267" s="46"/>
      <c r="C1267" s="46"/>
      <c r="D1267" s="46"/>
      <c r="E1267" s="46"/>
      <c r="F1267" s="46"/>
      <c r="G1267" s="46"/>
      <c r="H1267" s="46"/>
      <c r="I1267" s="46"/>
      <c r="J1267" s="46"/>
      <c r="K1267" s="46"/>
    </row>
    <row r="1268" spans="1:11" x14ac:dyDescent="0.2">
      <c r="A1268" s="46"/>
      <c r="B1268" s="46"/>
      <c r="C1268" s="46"/>
      <c r="D1268" s="46"/>
      <c r="E1268" s="46"/>
      <c r="F1268" s="46"/>
      <c r="G1268" s="46"/>
      <c r="H1268" s="46"/>
      <c r="I1268" s="46"/>
      <c r="J1268" s="46"/>
      <c r="K1268" s="46"/>
    </row>
    <row r="1269" spans="1:11" x14ac:dyDescent="0.2">
      <c r="A1269" s="46"/>
      <c r="B1269" s="46"/>
      <c r="C1269" s="46"/>
      <c r="D1269" s="46"/>
      <c r="E1269" s="46"/>
      <c r="F1269" s="46"/>
      <c r="G1269" s="46"/>
      <c r="H1269" s="46"/>
      <c r="I1269" s="46"/>
      <c r="J1269" s="46"/>
      <c r="K1269" s="46"/>
    </row>
    <row r="1270" spans="1:11" x14ac:dyDescent="0.2">
      <c r="A1270" s="46"/>
      <c r="B1270" s="46"/>
      <c r="C1270" s="46"/>
      <c r="D1270" s="46"/>
      <c r="E1270" s="46"/>
      <c r="F1270" s="46"/>
      <c r="G1270" s="46"/>
      <c r="H1270" s="46"/>
      <c r="I1270" s="46"/>
      <c r="J1270" s="46"/>
      <c r="K1270" s="46"/>
    </row>
    <row r="1271" spans="1:11" x14ac:dyDescent="0.2">
      <c r="A1271" s="46"/>
      <c r="B1271" s="46"/>
      <c r="C1271" s="46"/>
      <c r="D1271" s="46"/>
      <c r="E1271" s="46"/>
      <c r="F1271" s="46"/>
      <c r="G1271" s="46"/>
      <c r="H1271" s="46"/>
      <c r="I1271" s="46"/>
      <c r="J1271" s="46"/>
      <c r="K1271" s="46"/>
    </row>
    <row r="1272" spans="1:11" x14ac:dyDescent="0.2">
      <c r="A1272" s="46"/>
      <c r="B1272" s="46"/>
      <c r="C1272" s="46"/>
      <c r="D1272" s="46"/>
      <c r="E1272" s="46"/>
      <c r="F1272" s="46"/>
      <c r="G1272" s="46"/>
      <c r="H1272" s="46"/>
      <c r="I1272" s="46"/>
      <c r="J1272" s="46"/>
      <c r="K1272" s="46"/>
    </row>
    <row r="1273" spans="1:11" x14ac:dyDescent="0.2">
      <c r="A1273" s="46"/>
      <c r="B1273" s="46"/>
      <c r="C1273" s="46"/>
      <c r="D1273" s="46"/>
      <c r="E1273" s="46"/>
      <c r="F1273" s="46"/>
      <c r="G1273" s="46"/>
      <c r="H1273" s="46"/>
      <c r="I1273" s="46"/>
      <c r="J1273" s="46"/>
      <c r="K1273" s="46"/>
    </row>
    <row r="1274" spans="1:11" x14ac:dyDescent="0.2">
      <c r="A1274" s="46"/>
      <c r="B1274" s="46"/>
      <c r="C1274" s="46"/>
      <c r="D1274" s="46"/>
      <c r="E1274" s="46"/>
      <c r="F1274" s="46"/>
      <c r="G1274" s="46"/>
      <c r="H1274" s="46"/>
      <c r="I1274" s="46"/>
      <c r="J1274" s="46"/>
      <c r="K1274" s="46"/>
    </row>
    <row r="1275" spans="1:11" x14ac:dyDescent="0.2">
      <c r="A1275" s="46"/>
      <c r="B1275" s="46"/>
      <c r="C1275" s="46"/>
      <c r="D1275" s="46"/>
      <c r="E1275" s="46"/>
      <c r="F1275" s="46"/>
      <c r="G1275" s="46"/>
      <c r="H1275" s="46"/>
      <c r="I1275" s="46"/>
      <c r="J1275" s="46"/>
      <c r="K1275" s="46"/>
    </row>
    <row r="1276" spans="1:11" x14ac:dyDescent="0.2">
      <c r="A1276" s="46"/>
      <c r="B1276" s="46"/>
      <c r="C1276" s="46"/>
      <c r="D1276" s="46"/>
      <c r="E1276" s="46"/>
      <c r="F1276" s="46"/>
      <c r="G1276" s="46"/>
      <c r="H1276" s="46"/>
      <c r="I1276" s="46"/>
      <c r="J1276" s="46"/>
      <c r="K1276" s="46"/>
    </row>
    <row r="1277" spans="1:11" x14ac:dyDescent="0.2">
      <c r="A1277" s="46"/>
      <c r="B1277" s="46"/>
      <c r="C1277" s="46"/>
      <c r="D1277" s="46"/>
      <c r="E1277" s="46"/>
      <c r="F1277" s="46"/>
      <c r="G1277" s="46"/>
      <c r="H1277" s="46"/>
      <c r="I1277" s="46"/>
      <c r="J1277" s="46"/>
      <c r="K1277" s="46"/>
    </row>
    <row r="1278" spans="1:11" x14ac:dyDescent="0.2">
      <c r="A1278" s="46"/>
      <c r="B1278" s="46"/>
      <c r="C1278" s="46"/>
      <c r="D1278" s="46"/>
      <c r="E1278" s="46"/>
      <c r="F1278" s="46"/>
      <c r="G1278" s="46"/>
      <c r="H1278" s="46"/>
      <c r="I1278" s="46"/>
      <c r="J1278" s="46"/>
      <c r="K1278" s="46"/>
    </row>
    <row r="1279" spans="1:11" x14ac:dyDescent="0.2">
      <c r="A1279" s="46"/>
      <c r="B1279" s="46"/>
      <c r="C1279" s="46"/>
      <c r="D1279" s="46"/>
      <c r="E1279" s="46"/>
      <c r="F1279" s="46"/>
      <c r="G1279" s="46"/>
      <c r="H1279" s="46"/>
      <c r="I1279" s="46"/>
      <c r="J1279" s="46"/>
      <c r="K1279" s="46"/>
    </row>
    <row r="1280" spans="1:11" x14ac:dyDescent="0.2">
      <c r="A1280" s="46"/>
      <c r="B1280" s="46"/>
      <c r="C1280" s="46"/>
      <c r="D1280" s="46"/>
      <c r="E1280" s="46"/>
      <c r="F1280" s="46"/>
      <c r="G1280" s="46"/>
      <c r="H1280" s="46"/>
      <c r="I1280" s="46"/>
      <c r="J1280" s="46"/>
      <c r="K1280" s="46"/>
    </row>
    <row r="1281" spans="1:11" x14ac:dyDescent="0.2">
      <c r="A1281" s="46"/>
      <c r="B1281" s="46"/>
      <c r="C1281" s="46"/>
      <c r="D1281" s="46"/>
      <c r="E1281" s="46"/>
      <c r="F1281" s="46"/>
      <c r="G1281" s="46"/>
      <c r="H1281" s="46"/>
      <c r="I1281" s="46"/>
      <c r="J1281" s="46"/>
      <c r="K1281" s="46"/>
    </row>
    <row r="1282" spans="1:11" x14ac:dyDescent="0.2">
      <c r="A1282" s="46"/>
      <c r="B1282" s="46"/>
      <c r="C1282" s="46"/>
      <c r="D1282" s="46"/>
      <c r="E1282" s="46"/>
      <c r="F1282" s="46"/>
      <c r="G1282" s="46"/>
      <c r="H1282" s="46"/>
      <c r="I1282" s="46"/>
      <c r="J1282" s="46"/>
      <c r="K1282" s="46"/>
    </row>
    <row r="1283" spans="1:11" x14ac:dyDescent="0.2">
      <c r="A1283" s="46"/>
      <c r="B1283" s="46"/>
      <c r="C1283" s="46"/>
      <c r="D1283" s="46"/>
      <c r="E1283" s="46"/>
      <c r="F1283" s="46"/>
      <c r="G1283" s="46"/>
      <c r="H1283" s="46"/>
      <c r="I1283" s="46"/>
      <c r="J1283" s="46"/>
      <c r="K1283" s="46"/>
    </row>
    <row r="1284" spans="1:11" x14ac:dyDescent="0.2">
      <c r="A1284" s="46"/>
      <c r="B1284" s="46"/>
      <c r="C1284" s="46"/>
      <c r="D1284" s="46"/>
      <c r="E1284" s="46"/>
      <c r="F1284" s="46"/>
      <c r="G1284" s="46"/>
      <c r="H1284" s="46"/>
      <c r="I1284" s="46"/>
      <c r="J1284" s="46"/>
      <c r="K1284" s="46"/>
    </row>
    <row r="1285" spans="1:11" x14ac:dyDescent="0.2">
      <c r="A1285" s="46"/>
      <c r="B1285" s="46"/>
      <c r="C1285" s="46"/>
      <c r="D1285" s="46"/>
      <c r="E1285" s="46"/>
      <c r="F1285" s="46"/>
      <c r="G1285" s="46"/>
      <c r="H1285" s="46"/>
      <c r="I1285" s="46"/>
      <c r="J1285" s="46"/>
      <c r="K1285" s="46"/>
    </row>
    <row r="1286" spans="1:11" x14ac:dyDescent="0.2">
      <c r="A1286" s="46"/>
      <c r="B1286" s="46"/>
      <c r="C1286" s="46"/>
      <c r="D1286" s="46"/>
      <c r="E1286" s="46"/>
      <c r="F1286" s="46"/>
      <c r="G1286" s="46"/>
      <c r="H1286" s="46"/>
      <c r="I1286" s="46"/>
      <c r="J1286" s="46"/>
      <c r="K1286" s="46"/>
    </row>
    <row r="1287" spans="1:11" x14ac:dyDescent="0.2">
      <c r="A1287" s="46"/>
      <c r="B1287" s="46"/>
      <c r="C1287" s="46"/>
      <c r="D1287" s="46"/>
      <c r="E1287" s="46"/>
      <c r="F1287" s="46"/>
      <c r="G1287" s="46"/>
      <c r="H1287" s="46"/>
      <c r="I1287" s="46"/>
      <c r="J1287" s="46"/>
      <c r="K1287" s="46"/>
    </row>
    <row r="1288" spans="1:11" x14ac:dyDescent="0.2">
      <c r="A1288" s="46"/>
      <c r="B1288" s="46"/>
      <c r="C1288" s="46"/>
      <c r="D1288" s="46"/>
      <c r="E1288" s="46"/>
      <c r="F1288" s="46"/>
      <c r="G1288" s="46"/>
      <c r="H1288" s="46"/>
      <c r="I1288" s="46"/>
      <c r="J1288" s="46"/>
      <c r="K1288" s="46"/>
    </row>
    <row r="1289" spans="1:11" x14ac:dyDescent="0.2">
      <c r="A1289" s="46"/>
      <c r="B1289" s="46"/>
      <c r="C1289" s="46"/>
      <c r="D1289" s="46"/>
      <c r="E1289" s="46"/>
      <c r="F1289" s="46"/>
      <c r="G1289" s="46"/>
      <c r="H1289" s="46"/>
      <c r="I1289" s="46"/>
      <c r="J1289" s="46"/>
      <c r="K1289" s="46"/>
    </row>
    <row r="1290" spans="1:11" x14ac:dyDescent="0.2">
      <c r="A1290" s="46"/>
      <c r="B1290" s="46"/>
      <c r="C1290" s="46"/>
      <c r="D1290" s="46"/>
      <c r="E1290" s="46"/>
      <c r="F1290" s="46"/>
      <c r="G1290" s="46"/>
      <c r="H1290" s="46"/>
      <c r="I1290" s="46"/>
      <c r="J1290" s="46"/>
      <c r="K1290" s="46"/>
    </row>
    <row r="1291" spans="1:11" x14ac:dyDescent="0.2">
      <c r="A1291" s="46"/>
      <c r="B1291" s="46"/>
      <c r="C1291" s="46"/>
      <c r="D1291" s="46"/>
      <c r="E1291" s="46"/>
      <c r="F1291" s="46"/>
      <c r="G1291" s="46"/>
      <c r="H1291" s="46"/>
      <c r="I1291" s="46"/>
      <c r="J1291" s="46"/>
      <c r="K1291" s="46"/>
    </row>
    <row r="1292" spans="1:11" x14ac:dyDescent="0.2">
      <c r="A1292" s="46"/>
      <c r="B1292" s="46"/>
      <c r="C1292" s="46"/>
      <c r="D1292" s="46"/>
      <c r="E1292" s="46"/>
      <c r="F1292" s="46"/>
      <c r="G1292" s="46"/>
      <c r="H1292" s="46"/>
      <c r="I1292" s="46"/>
      <c r="J1292" s="46"/>
      <c r="K1292" s="46"/>
    </row>
    <row r="1293" spans="1:11" x14ac:dyDescent="0.2">
      <c r="A1293" s="46"/>
      <c r="B1293" s="46"/>
      <c r="C1293" s="46"/>
      <c r="D1293" s="46"/>
      <c r="E1293" s="46"/>
      <c r="F1293" s="46"/>
      <c r="G1293" s="46"/>
      <c r="H1293" s="46"/>
      <c r="I1293" s="46"/>
      <c r="J1293" s="46"/>
      <c r="K1293" s="46"/>
    </row>
    <row r="1294" spans="1:11" x14ac:dyDescent="0.2">
      <c r="A1294" s="46"/>
      <c r="B1294" s="46"/>
      <c r="C1294" s="46"/>
      <c r="D1294" s="46"/>
      <c r="E1294" s="46"/>
      <c r="F1294" s="46"/>
      <c r="G1294" s="46"/>
      <c r="H1294" s="46"/>
      <c r="I1294" s="46"/>
      <c r="J1294" s="46"/>
      <c r="K1294" s="46"/>
    </row>
    <row r="1295" spans="1:11" x14ac:dyDescent="0.2">
      <c r="A1295" s="46"/>
      <c r="B1295" s="46"/>
      <c r="C1295" s="46"/>
      <c r="D1295" s="46"/>
      <c r="E1295" s="46"/>
      <c r="F1295" s="46"/>
      <c r="G1295" s="46"/>
      <c r="H1295" s="46"/>
      <c r="I1295" s="46"/>
      <c r="J1295" s="46"/>
      <c r="K1295" s="46"/>
    </row>
    <row r="1296" spans="1:11" x14ac:dyDescent="0.2">
      <c r="A1296" s="46"/>
      <c r="B1296" s="46"/>
      <c r="C1296" s="46"/>
      <c r="D1296" s="46"/>
      <c r="E1296" s="46"/>
      <c r="F1296" s="46"/>
      <c r="G1296" s="46"/>
      <c r="H1296" s="46"/>
      <c r="I1296" s="46"/>
      <c r="J1296" s="46"/>
      <c r="K1296" s="46"/>
    </row>
  </sheetData>
  <autoFilter ref="A1:K893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J913"/>
  <sheetViews>
    <sheetView workbookViewId="0">
      <pane ySplit="1" topLeftCell="A889" activePane="bottomLeft" state="frozen"/>
      <selection sqref="A1:XFD1"/>
      <selection pane="bottomLeft" sqref="A1:XFD1"/>
    </sheetView>
  </sheetViews>
  <sheetFormatPr defaultColWidth="9.140625" defaultRowHeight="12.75" x14ac:dyDescent="0.2"/>
  <cols>
    <col min="1" max="16384" width="9.140625" style="47"/>
  </cols>
  <sheetData>
    <row r="1" spans="1:10" ht="15" x14ac:dyDescent="0.25">
      <c r="A1" s="44" t="s">
        <v>23</v>
      </c>
      <c r="B1" t="s">
        <v>69</v>
      </c>
      <c r="C1" t="s">
        <v>119</v>
      </c>
      <c r="D1" t="s">
        <v>120</v>
      </c>
      <c r="E1" t="s">
        <v>121</v>
      </c>
      <c r="F1" t="s">
        <v>122</v>
      </c>
      <c r="G1" t="s">
        <v>123</v>
      </c>
      <c r="H1" t="s">
        <v>7</v>
      </c>
      <c r="I1" t="s">
        <v>312</v>
      </c>
      <c r="J1" t="s">
        <v>313</v>
      </c>
    </row>
    <row r="2" spans="1:10" ht="15" x14ac:dyDescent="0.25">
      <c r="A2" s="45" t="str">
        <f t="shared" ref="A2:A65" si="0">CONCATENATE(C2,E2,G2)</f>
        <v>B2 referenceAlbania2005</v>
      </c>
      <c r="B2">
        <v>5</v>
      </c>
      <c r="C2" t="s">
        <v>0</v>
      </c>
      <c r="D2" t="s">
        <v>126</v>
      </c>
      <c r="E2" t="s">
        <v>71</v>
      </c>
      <c r="F2" t="s">
        <v>111</v>
      </c>
      <c r="G2">
        <v>2005</v>
      </c>
      <c r="H2">
        <v>631.10673399999996</v>
      </c>
      <c r="I2">
        <v>1407.0574320000001</v>
      </c>
      <c r="J2">
        <v>2.2000000000000002</v>
      </c>
    </row>
    <row r="3" spans="1:10" ht="15" x14ac:dyDescent="0.25">
      <c r="A3" s="45" t="str">
        <f t="shared" si="0"/>
        <v>B2 referenceAlbania2010</v>
      </c>
      <c r="B3">
        <v>5</v>
      </c>
      <c r="C3" t="s">
        <v>0</v>
      </c>
      <c r="D3" t="s">
        <v>126</v>
      </c>
      <c r="E3" t="s">
        <v>71</v>
      </c>
      <c r="F3" t="s">
        <v>111</v>
      </c>
      <c r="G3">
        <v>2010</v>
      </c>
      <c r="H3">
        <v>622.40662999999995</v>
      </c>
      <c r="I3">
        <v>1375.2705189999999</v>
      </c>
      <c r="J3">
        <v>2.2000000000000002</v>
      </c>
    </row>
    <row r="4" spans="1:10" ht="15" x14ac:dyDescent="0.25">
      <c r="A4" s="45" t="str">
        <f t="shared" si="0"/>
        <v>B2 referenceAlbania2015</v>
      </c>
      <c r="B4">
        <v>5</v>
      </c>
      <c r="C4" t="s">
        <v>0</v>
      </c>
      <c r="D4" t="s">
        <v>126</v>
      </c>
      <c r="E4" t="s">
        <v>71</v>
      </c>
      <c r="F4" t="s">
        <v>111</v>
      </c>
      <c r="G4">
        <v>2015</v>
      </c>
      <c r="H4">
        <v>613.70668699999999</v>
      </c>
      <c r="I4">
        <v>1346.913519</v>
      </c>
      <c r="J4">
        <v>2.2000000000000002</v>
      </c>
    </row>
    <row r="5" spans="1:10" ht="15" x14ac:dyDescent="0.25">
      <c r="A5" s="45" t="str">
        <f t="shared" si="0"/>
        <v>B2 referenceAlbania2020</v>
      </c>
      <c r="B5">
        <v>5</v>
      </c>
      <c r="C5" t="s">
        <v>0</v>
      </c>
      <c r="D5" t="s">
        <v>126</v>
      </c>
      <c r="E5" t="s">
        <v>71</v>
      </c>
      <c r="F5" t="s">
        <v>111</v>
      </c>
      <c r="G5">
        <v>2020</v>
      </c>
      <c r="H5">
        <v>605.00662699999998</v>
      </c>
      <c r="I5">
        <v>1320.8032109999999</v>
      </c>
      <c r="J5">
        <v>2.2000000000000002</v>
      </c>
    </row>
    <row r="6" spans="1:10" ht="15" x14ac:dyDescent="0.25">
      <c r="A6" s="45" t="str">
        <f t="shared" si="0"/>
        <v>B2 referenceAlbania2025</v>
      </c>
      <c r="B6">
        <v>5</v>
      </c>
      <c r="C6" t="s">
        <v>0</v>
      </c>
      <c r="D6" t="s">
        <v>126</v>
      </c>
      <c r="E6" t="s">
        <v>71</v>
      </c>
      <c r="F6" t="s">
        <v>111</v>
      </c>
      <c r="G6">
        <v>2025</v>
      </c>
      <c r="H6">
        <v>596.30668400000002</v>
      </c>
      <c r="I6">
        <v>1275.813519</v>
      </c>
      <c r="J6">
        <v>2.1</v>
      </c>
    </row>
    <row r="7" spans="1:10" ht="15" x14ac:dyDescent="0.25">
      <c r="A7" s="45" t="str">
        <f t="shared" si="0"/>
        <v>B2 referenceAlbania2030</v>
      </c>
      <c r="B7">
        <v>5</v>
      </c>
      <c r="C7" t="s">
        <v>0</v>
      </c>
      <c r="D7" t="s">
        <v>126</v>
      </c>
      <c r="E7" t="s">
        <v>71</v>
      </c>
      <c r="F7" t="s">
        <v>111</v>
      </c>
      <c r="G7">
        <v>2030</v>
      </c>
      <c r="H7">
        <v>587.60667999999998</v>
      </c>
      <c r="I7">
        <v>1232.1277500000001</v>
      </c>
      <c r="J7">
        <v>2.1</v>
      </c>
    </row>
    <row r="8" spans="1:10" ht="15" x14ac:dyDescent="0.25">
      <c r="A8" s="45" t="str">
        <f t="shared" si="0"/>
        <v>B2 referenceAustria2005</v>
      </c>
      <c r="B8">
        <v>5</v>
      </c>
      <c r="C8" t="s">
        <v>0</v>
      </c>
      <c r="D8" t="s">
        <v>127</v>
      </c>
      <c r="E8" t="s">
        <v>72</v>
      </c>
      <c r="F8" t="s">
        <v>112</v>
      </c>
      <c r="G8">
        <v>2005</v>
      </c>
      <c r="H8">
        <v>3343.0591060000002</v>
      </c>
      <c r="I8">
        <v>6413.5655450000004</v>
      </c>
      <c r="J8">
        <v>1.9</v>
      </c>
    </row>
    <row r="9" spans="1:10" ht="15" x14ac:dyDescent="0.25">
      <c r="A9" s="45" t="str">
        <f t="shared" si="0"/>
        <v>B2 referenceAustria2010</v>
      </c>
      <c r="B9">
        <v>5</v>
      </c>
      <c r="C9" t="s">
        <v>0</v>
      </c>
      <c r="D9" t="s">
        <v>127</v>
      </c>
      <c r="E9" t="s">
        <v>72</v>
      </c>
      <c r="F9" t="s">
        <v>112</v>
      </c>
      <c r="G9">
        <v>2010</v>
      </c>
      <c r="H9">
        <v>3343.0597579999999</v>
      </c>
      <c r="I9">
        <v>6460.1106989999998</v>
      </c>
      <c r="J9">
        <v>1.9</v>
      </c>
    </row>
    <row r="10" spans="1:10" ht="15" x14ac:dyDescent="0.25">
      <c r="A10" s="45" t="str">
        <f t="shared" si="0"/>
        <v>B2 referenceAustria2015</v>
      </c>
      <c r="B10">
        <v>5</v>
      </c>
      <c r="C10" t="s">
        <v>0</v>
      </c>
      <c r="D10" t="s">
        <v>127</v>
      </c>
      <c r="E10" t="s">
        <v>72</v>
      </c>
      <c r="F10" t="s">
        <v>112</v>
      </c>
      <c r="G10">
        <v>2015</v>
      </c>
      <c r="H10">
        <v>3343.059401</v>
      </c>
      <c r="I10">
        <v>6414.8541450000002</v>
      </c>
      <c r="J10">
        <v>1.9</v>
      </c>
    </row>
    <row r="11" spans="1:10" ht="15" x14ac:dyDescent="0.25">
      <c r="A11" s="45" t="str">
        <f t="shared" si="0"/>
        <v>B2 referenceAustria2020</v>
      </c>
      <c r="B11">
        <v>5</v>
      </c>
      <c r="C11" t="s">
        <v>0</v>
      </c>
      <c r="D11" t="s">
        <v>127</v>
      </c>
      <c r="E11" t="s">
        <v>72</v>
      </c>
      <c r="F11" t="s">
        <v>112</v>
      </c>
      <c r="G11">
        <v>2020</v>
      </c>
      <c r="H11">
        <v>3343.0595739999999</v>
      </c>
      <c r="I11">
        <v>6381.5226309999998</v>
      </c>
      <c r="J11">
        <v>1.9</v>
      </c>
    </row>
    <row r="12" spans="1:10" ht="15" x14ac:dyDescent="0.25">
      <c r="A12" s="45" t="str">
        <f t="shared" si="0"/>
        <v>B2 referenceAustria2025</v>
      </c>
      <c r="B12">
        <v>5</v>
      </c>
      <c r="C12" t="s">
        <v>0</v>
      </c>
      <c r="D12" t="s">
        <v>127</v>
      </c>
      <c r="E12" t="s">
        <v>72</v>
      </c>
      <c r="F12" t="s">
        <v>112</v>
      </c>
      <c r="G12">
        <v>2025</v>
      </c>
      <c r="H12">
        <v>3343.059745</v>
      </c>
      <c r="I12">
        <v>6345.9066579999999</v>
      </c>
      <c r="J12">
        <v>1.9</v>
      </c>
    </row>
    <row r="13" spans="1:10" ht="15" x14ac:dyDescent="0.25">
      <c r="A13" s="45" t="str">
        <f t="shared" si="0"/>
        <v>B2 referenceAustria2030</v>
      </c>
      <c r="B13">
        <v>5</v>
      </c>
      <c r="C13" t="s">
        <v>0</v>
      </c>
      <c r="D13" t="s">
        <v>127</v>
      </c>
      <c r="E13" t="s">
        <v>72</v>
      </c>
      <c r="F13" t="s">
        <v>112</v>
      </c>
      <c r="G13">
        <v>2030</v>
      </c>
      <c r="H13">
        <v>3343.0593720000002</v>
      </c>
      <c r="I13">
        <v>6306.8118459999996</v>
      </c>
      <c r="J13">
        <v>1.9</v>
      </c>
    </row>
    <row r="14" spans="1:10" ht="15" x14ac:dyDescent="0.25">
      <c r="A14" s="45" t="str">
        <f t="shared" si="0"/>
        <v>B2 referenceBelgium2005</v>
      </c>
      <c r="B14">
        <v>5</v>
      </c>
      <c r="C14" t="s">
        <v>0</v>
      </c>
      <c r="D14" t="s">
        <v>129</v>
      </c>
      <c r="E14" t="s">
        <v>74</v>
      </c>
      <c r="F14" t="s">
        <v>112</v>
      </c>
      <c r="G14">
        <v>2005</v>
      </c>
      <c r="H14">
        <v>666.97924999999998</v>
      </c>
      <c r="I14">
        <v>1330.572559</v>
      </c>
      <c r="J14">
        <v>2</v>
      </c>
    </row>
    <row r="15" spans="1:10" ht="15" x14ac:dyDescent="0.25">
      <c r="A15" s="45" t="str">
        <f t="shared" si="0"/>
        <v>B2 referenceBelgium2010</v>
      </c>
      <c r="B15">
        <v>5</v>
      </c>
      <c r="C15" t="s">
        <v>0</v>
      </c>
      <c r="D15" t="s">
        <v>129</v>
      </c>
      <c r="E15" t="s">
        <v>74</v>
      </c>
      <c r="F15" t="s">
        <v>112</v>
      </c>
      <c r="G15">
        <v>2010</v>
      </c>
      <c r="H15">
        <v>672.17942700000003</v>
      </c>
      <c r="I15">
        <v>1331.7466850000001</v>
      </c>
      <c r="J15">
        <v>2</v>
      </c>
    </row>
    <row r="16" spans="1:10" ht="15" x14ac:dyDescent="0.25">
      <c r="A16" s="45" t="str">
        <f t="shared" si="0"/>
        <v>B2 referenceBelgium2015</v>
      </c>
      <c r="B16">
        <v>5</v>
      </c>
      <c r="C16" t="s">
        <v>0</v>
      </c>
      <c r="D16" t="s">
        <v>129</v>
      </c>
      <c r="E16" t="s">
        <v>74</v>
      </c>
      <c r="F16" t="s">
        <v>112</v>
      </c>
      <c r="G16">
        <v>2015</v>
      </c>
      <c r="H16">
        <v>677.37929899999995</v>
      </c>
      <c r="I16">
        <v>1335.5100640000001</v>
      </c>
      <c r="J16">
        <v>2</v>
      </c>
    </row>
    <row r="17" spans="1:10" ht="15" x14ac:dyDescent="0.25">
      <c r="A17" s="45" t="str">
        <f t="shared" si="0"/>
        <v>B2 referenceBelgium2020</v>
      </c>
      <c r="B17">
        <v>5</v>
      </c>
      <c r="C17" t="s">
        <v>0</v>
      </c>
      <c r="D17" t="s">
        <v>129</v>
      </c>
      <c r="E17" t="s">
        <v>74</v>
      </c>
      <c r="F17" t="s">
        <v>112</v>
      </c>
      <c r="G17">
        <v>2020</v>
      </c>
      <c r="H17">
        <v>682.57941400000004</v>
      </c>
      <c r="I17">
        <v>1356.559139</v>
      </c>
      <c r="J17">
        <v>2</v>
      </c>
    </row>
    <row r="18" spans="1:10" ht="15" x14ac:dyDescent="0.25">
      <c r="A18" s="45" t="str">
        <f t="shared" si="0"/>
        <v>B2 referenceBelgium2025</v>
      </c>
      <c r="B18">
        <v>5</v>
      </c>
      <c r="C18" t="s">
        <v>0</v>
      </c>
      <c r="D18" t="s">
        <v>129</v>
      </c>
      <c r="E18" t="s">
        <v>74</v>
      </c>
      <c r="F18" t="s">
        <v>112</v>
      </c>
      <c r="G18">
        <v>2025</v>
      </c>
      <c r="H18">
        <v>687.77941499999997</v>
      </c>
      <c r="I18">
        <v>1371.577961</v>
      </c>
      <c r="J18">
        <v>2</v>
      </c>
    </row>
    <row r="19" spans="1:10" ht="15" x14ac:dyDescent="0.25">
      <c r="A19" s="45" t="str">
        <f t="shared" si="0"/>
        <v>B2 referenceBelgium2030</v>
      </c>
      <c r="B19">
        <v>5</v>
      </c>
      <c r="C19" t="s">
        <v>0</v>
      </c>
      <c r="D19" t="s">
        <v>129</v>
      </c>
      <c r="E19" t="s">
        <v>74</v>
      </c>
      <c r="F19" t="s">
        <v>112</v>
      </c>
      <c r="G19">
        <v>2030</v>
      </c>
      <c r="H19">
        <v>692.97942999999998</v>
      </c>
      <c r="I19">
        <v>1413.8352580000001</v>
      </c>
      <c r="J19">
        <v>2</v>
      </c>
    </row>
    <row r="20" spans="1:10" ht="15" x14ac:dyDescent="0.25">
      <c r="A20" s="45" t="str">
        <f t="shared" si="0"/>
        <v>B2 referenceBulgaria2005</v>
      </c>
      <c r="B20">
        <v>5</v>
      </c>
      <c r="C20" t="s">
        <v>0</v>
      </c>
      <c r="D20" t="s">
        <v>130</v>
      </c>
      <c r="E20" t="s">
        <v>76</v>
      </c>
      <c r="F20" t="s">
        <v>111</v>
      </c>
      <c r="G20">
        <v>2005</v>
      </c>
      <c r="H20">
        <v>2560.8745050000002</v>
      </c>
      <c r="I20">
        <v>5454.0523240000002</v>
      </c>
      <c r="J20">
        <v>2.1</v>
      </c>
    </row>
    <row r="21" spans="1:10" ht="15" x14ac:dyDescent="0.25">
      <c r="A21" s="45" t="str">
        <f t="shared" si="0"/>
        <v>B2 referenceBulgaria2010</v>
      </c>
      <c r="B21">
        <v>5</v>
      </c>
      <c r="C21" t="s">
        <v>0</v>
      </c>
      <c r="D21" t="s">
        <v>130</v>
      </c>
      <c r="E21" t="s">
        <v>76</v>
      </c>
      <c r="F21" t="s">
        <v>111</v>
      </c>
      <c r="G21">
        <v>2010</v>
      </c>
      <c r="H21">
        <v>2863.8744360000001</v>
      </c>
      <c r="I21">
        <v>6020.0361519999997</v>
      </c>
      <c r="J21">
        <v>2.1</v>
      </c>
    </row>
    <row r="22" spans="1:10" ht="15" x14ac:dyDescent="0.25">
      <c r="A22" s="45" t="str">
        <f t="shared" si="0"/>
        <v>B2 referenceBulgaria2015</v>
      </c>
      <c r="B22">
        <v>5</v>
      </c>
      <c r="C22" t="s">
        <v>0</v>
      </c>
      <c r="D22" t="s">
        <v>130</v>
      </c>
      <c r="E22" t="s">
        <v>76</v>
      </c>
      <c r="F22" t="s">
        <v>111</v>
      </c>
      <c r="G22">
        <v>2015</v>
      </c>
      <c r="H22">
        <v>3166.8744259999999</v>
      </c>
      <c r="I22">
        <v>6606.017632</v>
      </c>
      <c r="J22">
        <v>2.1</v>
      </c>
    </row>
    <row r="23" spans="1:10" ht="15" x14ac:dyDescent="0.25">
      <c r="A23" s="45" t="str">
        <f t="shared" si="0"/>
        <v>B2 referenceBulgaria2020</v>
      </c>
      <c r="B23">
        <v>5</v>
      </c>
      <c r="C23" t="s">
        <v>0</v>
      </c>
      <c r="D23" t="s">
        <v>130</v>
      </c>
      <c r="E23" t="s">
        <v>76</v>
      </c>
      <c r="F23" t="s">
        <v>111</v>
      </c>
      <c r="G23">
        <v>2020</v>
      </c>
      <c r="H23">
        <v>3469.8745159999999</v>
      </c>
      <c r="I23">
        <v>7252.4731709999996</v>
      </c>
      <c r="J23">
        <v>2.1</v>
      </c>
    </row>
    <row r="24" spans="1:10" ht="15" x14ac:dyDescent="0.25">
      <c r="A24" s="45" t="str">
        <f t="shared" si="0"/>
        <v>B2 referenceBulgaria2025</v>
      </c>
      <c r="B24">
        <v>5</v>
      </c>
      <c r="C24" t="s">
        <v>0</v>
      </c>
      <c r="D24" t="s">
        <v>130</v>
      </c>
      <c r="E24" t="s">
        <v>76</v>
      </c>
      <c r="F24" t="s">
        <v>111</v>
      </c>
      <c r="G24">
        <v>2025</v>
      </c>
      <c r="H24">
        <v>3469.8743629999999</v>
      </c>
      <c r="I24">
        <v>7488.4289529999996</v>
      </c>
      <c r="J24">
        <v>2.2000000000000002</v>
      </c>
    </row>
    <row r="25" spans="1:10" ht="15" x14ac:dyDescent="0.25">
      <c r="A25" s="45" t="str">
        <f t="shared" si="0"/>
        <v>B2 referenceBulgaria2030</v>
      </c>
      <c r="B25">
        <v>5</v>
      </c>
      <c r="C25" t="s">
        <v>0</v>
      </c>
      <c r="D25" t="s">
        <v>130</v>
      </c>
      <c r="E25" t="s">
        <v>76</v>
      </c>
      <c r="F25" t="s">
        <v>111</v>
      </c>
      <c r="G25">
        <v>2030</v>
      </c>
      <c r="H25">
        <v>3469.8740349999998</v>
      </c>
      <c r="I25">
        <v>7568.0960789999999</v>
      </c>
      <c r="J25">
        <v>2.2000000000000002</v>
      </c>
    </row>
    <row r="26" spans="1:10" ht="15" x14ac:dyDescent="0.25">
      <c r="A26" s="45" t="str">
        <f t="shared" si="0"/>
        <v>B2 referenceBelarus2005</v>
      </c>
      <c r="B26">
        <v>5</v>
      </c>
      <c r="C26" t="s">
        <v>0</v>
      </c>
      <c r="D26" t="s">
        <v>131</v>
      </c>
      <c r="E26" t="s">
        <v>73</v>
      </c>
      <c r="F26" t="s">
        <v>113</v>
      </c>
      <c r="G26">
        <v>2005</v>
      </c>
      <c r="H26">
        <v>6375.8865649999998</v>
      </c>
      <c r="I26">
        <v>14551.082554000001</v>
      </c>
      <c r="J26">
        <v>2.2999999999999998</v>
      </c>
    </row>
    <row r="27" spans="1:10" ht="15" x14ac:dyDescent="0.25">
      <c r="A27" s="45" t="str">
        <f t="shared" si="0"/>
        <v>B2 referenceBelarus2010</v>
      </c>
      <c r="B27">
        <v>5</v>
      </c>
      <c r="C27" t="s">
        <v>0</v>
      </c>
      <c r="D27" t="s">
        <v>131</v>
      </c>
      <c r="E27" t="s">
        <v>73</v>
      </c>
      <c r="F27" t="s">
        <v>113</v>
      </c>
      <c r="G27">
        <v>2010</v>
      </c>
      <c r="H27">
        <v>6440.8868970000003</v>
      </c>
      <c r="I27">
        <v>13930.233988</v>
      </c>
      <c r="J27">
        <v>2.2000000000000002</v>
      </c>
    </row>
    <row r="28" spans="1:10" ht="15" x14ac:dyDescent="0.25">
      <c r="A28" s="45" t="str">
        <f t="shared" si="0"/>
        <v>B2 referenceBelarus2015</v>
      </c>
      <c r="B28">
        <v>5</v>
      </c>
      <c r="C28" t="s">
        <v>0</v>
      </c>
      <c r="D28" t="s">
        <v>131</v>
      </c>
      <c r="E28" t="s">
        <v>73</v>
      </c>
      <c r="F28" t="s">
        <v>113</v>
      </c>
      <c r="G28">
        <v>2015</v>
      </c>
      <c r="H28">
        <v>6505.8866930000004</v>
      </c>
      <c r="I28">
        <v>13856.890065</v>
      </c>
      <c r="J28">
        <v>2.1</v>
      </c>
    </row>
    <row r="29" spans="1:10" ht="15" x14ac:dyDescent="0.25">
      <c r="A29" s="45" t="str">
        <f t="shared" si="0"/>
        <v>B2 referenceBelarus2020</v>
      </c>
      <c r="B29">
        <v>5</v>
      </c>
      <c r="C29" t="s">
        <v>0</v>
      </c>
      <c r="D29" t="s">
        <v>131</v>
      </c>
      <c r="E29" t="s">
        <v>73</v>
      </c>
      <c r="F29" t="s">
        <v>113</v>
      </c>
      <c r="G29">
        <v>2020</v>
      </c>
      <c r="H29">
        <v>6570.8866660000003</v>
      </c>
      <c r="I29">
        <v>13815.211133999999</v>
      </c>
      <c r="J29">
        <v>2.1</v>
      </c>
    </row>
    <row r="30" spans="1:10" ht="15" x14ac:dyDescent="0.25">
      <c r="A30" s="45" t="str">
        <f t="shared" si="0"/>
        <v>B2 referenceBelarus2025</v>
      </c>
      <c r="B30">
        <v>5</v>
      </c>
      <c r="C30" t="s">
        <v>0</v>
      </c>
      <c r="D30" t="s">
        <v>131</v>
      </c>
      <c r="E30" t="s">
        <v>73</v>
      </c>
      <c r="F30" t="s">
        <v>113</v>
      </c>
      <c r="G30">
        <v>2025</v>
      </c>
      <c r="H30">
        <v>6635.8867060000002</v>
      </c>
      <c r="I30">
        <v>13792.585931</v>
      </c>
      <c r="J30">
        <v>2.1</v>
      </c>
    </row>
    <row r="31" spans="1:10" ht="15" x14ac:dyDescent="0.25">
      <c r="A31" s="45" t="str">
        <f t="shared" si="0"/>
        <v>B2 referenceBelarus2030</v>
      </c>
      <c r="B31">
        <v>5</v>
      </c>
      <c r="C31" t="s">
        <v>0</v>
      </c>
      <c r="D31" t="s">
        <v>131</v>
      </c>
      <c r="E31" t="s">
        <v>73</v>
      </c>
      <c r="F31" t="s">
        <v>113</v>
      </c>
      <c r="G31">
        <v>2030</v>
      </c>
      <c r="H31">
        <v>6700.8861999999999</v>
      </c>
      <c r="I31">
        <v>13839.465469999999</v>
      </c>
      <c r="J31">
        <v>2.1</v>
      </c>
    </row>
    <row r="32" spans="1:10" ht="15" x14ac:dyDescent="0.25">
      <c r="A32" s="45" t="str">
        <f t="shared" si="0"/>
        <v>B2 referenceSwitzerland2005</v>
      </c>
      <c r="B32">
        <v>5</v>
      </c>
      <c r="C32" t="s">
        <v>0</v>
      </c>
      <c r="D32" t="s">
        <v>132</v>
      </c>
      <c r="E32" t="s">
        <v>106</v>
      </c>
      <c r="F32" t="s">
        <v>112</v>
      </c>
      <c r="G32">
        <v>2005</v>
      </c>
      <c r="H32">
        <v>1177.9875050000001</v>
      </c>
      <c r="I32">
        <v>1684.095444</v>
      </c>
      <c r="J32">
        <v>1.4</v>
      </c>
    </row>
    <row r="33" spans="1:10" ht="15" x14ac:dyDescent="0.25">
      <c r="A33" s="45" t="str">
        <f t="shared" si="0"/>
        <v>B2 referenceSwitzerland2010</v>
      </c>
      <c r="B33">
        <v>5</v>
      </c>
      <c r="C33" t="s">
        <v>0</v>
      </c>
      <c r="D33" t="s">
        <v>132</v>
      </c>
      <c r="E33" t="s">
        <v>106</v>
      </c>
      <c r="F33" t="s">
        <v>112</v>
      </c>
      <c r="G33">
        <v>2010</v>
      </c>
      <c r="H33">
        <v>1199.987374</v>
      </c>
      <c r="I33">
        <v>1771.6364920000001</v>
      </c>
      <c r="J33">
        <v>1.5</v>
      </c>
    </row>
    <row r="34" spans="1:10" ht="15" x14ac:dyDescent="0.25">
      <c r="A34" s="45" t="str">
        <f t="shared" si="0"/>
        <v>B2 referenceSwitzerland2015</v>
      </c>
      <c r="B34">
        <v>5</v>
      </c>
      <c r="C34" t="s">
        <v>0</v>
      </c>
      <c r="D34" t="s">
        <v>132</v>
      </c>
      <c r="E34" t="s">
        <v>106</v>
      </c>
      <c r="F34" t="s">
        <v>112</v>
      </c>
      <c r="G34">
        <v>2015</v>
      </c>
      <c r="H34">
        <v>1208.987173</v>
      </c>
      <c r="I34">
        <v>1835.046981</v>
      </c>
      <c r="J34">
        <v>1.5</v>
      </c>
    </row>
    <row r="35" spans="1:10" ht="15" x14ac:dyDescent="0.25">
      <c r="A35" s="45" t="str">
        <f t="shared" si="0"/>
        <v>B2 referenceSwitzerland2020</v>
      </c>
      <c r="B35">
        <v>5</v>
      </c>
      <c r="C35" t="s">
        <v>0</v>
      </c>
      <c r="D35" t="s">
        <v>132</v>
      </c>
      <c r="E35" t="s">
        <v>106</v>
      </c>
      <c r="F35" t="s">
        <v>112</v>
      </c>
      <c r="G35">
        <v>2020</v>
      </c>
      <c r="H35">
        <v>1217.9871330000001</v>
      </c>
      <c r="I35">
        <v>1887.8049149999999</v>
      </c>
      <c r="J35">
        <v>1.5</v>
      </c>
    </row>
    <row r="36" spans="1:10" ht="15" x14ac:dyDescent="0.25">
      <c r="A36" s="45" t="str">
        <f t="shared" si="0"/>
        <v>B2 referenceSwitzerland2025</v>
      </c>
      <c r="B36">
        <v>5</v>
      </c>
      <c r="C36" t="s">
        <v>0</v>
      </c>
      <c r="D36" t="s">
        <v>132</v>
      </c>
      <c r="E36" t="s">
        <v>106</v>
      </c>
      <c r="F36" t="s">
        <v>112</v>
      </c>
      <c r="G36">
        <v>2025</v>
      </c>
      <c r="H36">
        <v>1226.9872869999999</v>
      </c>
      <c r="I36">
        <v>1936.3207990000001</v>
      </c>
      <c r="J36">
        <v>1.6</v>
      </c>
    </row>
    <row r="37" spans="1:10" ht="15" x14ac:dyDescent="0.25">
      <c r="A37" s="45" t="str">
        <f t="shared" si="0"/>
        <v>B2 referenceSwitzerland2030</v>
      </c>
      <c r="B37">
        <v>5</v>
      </c>
      <c r="C37" t="s">
        <v>0</v>
      </c>
      <c r="D37" t="s">
        <v>132</v>
      </c>
      <c r="E37" t="s">
        <v>106</v>
      </c>
      <c r="F37" t="s">
        <v>112</v>
      </c>
      <c r="G37">
        <v>2030</v>
      </c>
      <c r="H37">
        <v>1235.9870989999999</v>
      </c>
      <c r="I37">
        <v>1964.264263</v>
      </c>
      <c r="J37">
        <v>1.6</v>
      </c>
    </row>
    <row r="38" spans="1:10" ht="15" x14ac:dyDescent="0.25">
      <c r="A38" s="45" t="str">
        <f t="shared" si="0"/>
        <v>B2 referenceCzech Republic2005</v>
      </c>
      <c r="B38">
        <v>5</v>
      </c>
      <c r="C38" t="s">
        <v>0</v>
      </c>
      <c r="D38" t="s">
        <v>134</v>
      </c>
      <c r="E38" t="s">
        <v>79</v>
      </c>
      <c r="F38" t="s">
        <v>113</v>
      </c>
      <c r="G38">
        <v>2005</v>
      </c>
      <c r="H38">
        <v>2518.1030270000001</v>
      </c>
      <c r="I38">
        <v>4172.0301289999998</v>
      </c>
      <c r="J38">
        <v>1.7</v>
      </c>
    </row>
    <row r="39" spans="1:10" ht="15" x14ac:dyDescent="0.25">
      <c r="A39" s="45" t="str">
        <f t="shared" si="0"/>
        <v>B2 referenceCzech Republic2010</v>
      </c>
      <c r="B39">
        <v>5</v>
      </c>
      <c r="C39" t="s">
        <v>0</v>
      </c>
      <c r="D39" t="s">
        <v>134</v>
      </c>
      <c r="E39" t="s">
        <v>79</v>
      </c>
      <c r="F39" t="s">
        <v>113</v>
      </c>
      <c r="G39">
        <v>2010</v>
      </c>
      <c r="H39">
        <v>2475.1028160000001</v>
      </c>
      <c r="I39">
        <v>4368.5227430000004</v>
      </c>
      <c r="J39">
        <v>1.8</v>
      </c>
    </row>
    <row r="40" spans="1:10" ht="15" x14ac:dyDescent="0.25">
      <c r="A40" s="45" t="str">
        <f t="shared" si="0"/>
        <v>B2 referenceCzech Republic2015</v>
      </c>
      <c r="B40">
        <v>5</v>
      </c>
      <c r="C40" t="s">
        <v>0</v>
      </c>
      <c r="D40" t="s">
        <v>134</v>
      </c>
      <c r="E40" t="s">
        <v>79</v>
      </c>
      <c r="F40" t="s">
        <v>113</v>
      </c>
      <c r="G40">
        <v>2015</v>
      </c>
      <c r="H40">
        <v>2432.1030129999999</v>
      </c>
      <c r="I40">
        <v>4391.1556090000004</v>
      </c>
      <c r="J40">
        <v>1.8</v>
      </c>
    </row>
    <row r="41" spans="1:10" ht="15" x14ac:dyDescent="0.25">
      <c r="A41" s="45" t="str">
        <f t="shared" si="0"/>
        <v>B2 referenceCzech Republic2020</v>
      </c>
      <c r="B41">
        <v>5</v>
      </c>
      <c r="C41" t="s">
        <v>0</v>
      </c>
      <c r="D41" t="s">
        <v>134</v>
      </c>
      <c r="E41" t="s">
        <v>79</v>
      </c>
      <c r="F41" t="s">
        <v>113</v>
      </c>
      <c r="G41">
        <v>2020</v>
      </c>
      <c r="H41">
        <v>2389.1028200000001</v>
      </c>
      <c r="I41">
        <v>4348.3701940000001</v>
      </c>
      <c r="J41">
        <v>1.8</v>
      </c>
    </row>
    <row r="42" spans="1:10" ht="15" x14ac:dyDescent="0.25">
      <c r="A42" s="45" t="str">
        <f t="shared" si="0"/>
        <v>B2 referenceCzech Republic2025</v>
      </c>
      <c r="B42">
        <v>5</v>
      </c>
      <c r="C42" t="s">
        <v>0</v>
      </c>
      <c r="D42" t="s">
        <v>134</v>
      </c>
      <c r="E42" t="s">
        <v>79</v>
      </c>
      <c r="F42" t="s">
        <v>113</v>
      </c>
      <c r="G42">
        <v>2025</v>
      </c>
      <c r="H42">
        <v>2346.1029119999998</v>
      </c>
      <c r="I42">
        <v>4288.2920139999997</v>
      </c>
      <c r="J42">
        <v>1.8</v>
      </c>
    </row>
    <row r="43" spans="1:10" ht="15" x14ac:dyDescent="0.25">
      <c r="A43" s="45" t="str">
        <f t="shared" si="0"/>
        <v>B2 referenceCzech Republic2030</v>
      </c>
      <c r="B43">
        <v>5</v>
      </c>
      <c r="C43" t="s">
        <v>0</v>
      </c>
      <c r="D43" t="s">
        <v>134</v>
      </c>
      <c r="E43" t="s">
        <v>79</v>
      </c>
      <c r="F43" t="s">
        <v>113</v>
      </c>
      <c r="G43">
        <v>2030</v>
      </c>
      <c r="H43">
        <v>2303.1031090000001</v>
      </c>
      <c r="I43">
        <v>4213.4568680000002</v>
      </c>
      <c r="J43">
        <v>1.8</v>
      </c>
    </row>
    <row r="44" spans="1:10" ht="15" x14ac:dyDescent="0.25">
      <c r="A44" s="45" t="str">
        <f t="shared" si="0"/>
        <v>B2 referenceGermany2005</v>
      </c>
      <c r="B44">
        <v>5</v>
      </c>
      <c r="C44" t="s">
        <v>0</v>
      </c>
      <c r="D44" t="s">
        <v>135</v>
      </c>
      <c r="E44" t="s">
        <v>84</v>
      </c>
      <c r="F44" t="s">
        <v>112</v>
      </c>
      <c r="G44">
        <v>2005</v>
      </c>
      <c r="H44">
        <v>10568.135316</v>
      </c>
      <c r="I44">
        <v>19177.580385000001</v>
      </c>
      <c r="J44">
        <v>1.8</v>
      </c>
    </row>
    <row r="45" spans="1:10" ht="15" x14ac:dyDescent="0.25">
      <c r="A45" s="45" t="str">
        <f t="shared" si="0"/>
        <v>B2 referenceGermany2010</v>
      </c>
      <c r="B45">
        <v>5</v>
      </c>
      <c r="C45" t="s">
        <v>0</v>
      </c>
      <c r="D45" t="s">
        <v>135</v>
      </c>
      <c r="E45" t="s">
        <v>84</v>
      </c>
      <c r="F45" t="s">
        <v>112</v>
      </c>
      <c r="G45">
        <v>2010</v>
      </c>
      <c r="H45">
        <v>10568.13379</v>
      </c>
      <c r="I45">
        <v>19109.104949</v>
      </c>
      <c r="J45">
        <v>1.8</v>
      </c>
    </row>
    <row r="46" spans="1:10" ht="15" x14ac:dyDescent="0.25">
      <c r="A46" s="45" t="str">
        <f t="shared" si="0"/>
        <v>B2 referenceGermany2015</v>
      </c>
      <c r="B46">
        <v>5</v>
      </c>
      <c r="C46" t="s">
        <v>0</v>
      </c>
      <c r="D46" t="s">
        <v>135</v>
      </c>
      <c r="E46" t="s">
        <v>84</v>
      </c>
      <c r="F46" t="s">
        <v>112</v>
      </c>
      <c r="G46">
        <v>2015</v>
      </c>
      <c r="H46">
        <v>10568.134048</v>
      </c>
      <c r="I46">
        <v>19169.938502000001</v>
      </c>
      <c r="J46">
        <v>1.8</v>
      </c>
    </row>
    <row r="47" spans="1:10" ht="15" x14ac:dyDescent="0.25">
      <c r="A47" s="45" t="str">
        <f t="shared" si="0"/>
        <v>B2 referenceGermany2020</v>
      </c>
      <c r="B47">
        <v>5</v>
      </c>
      <c r="C47" t="s">
        <v>0</v>
      </c>
      <c r="D47" t="s">
        <v>135</v>
      </c>
      <c r="E47" t="s">
        <v>84</v>
      </c>
      <c r="F47" t="s">
        <v>112</v>
      </c>
      <c r="G47">
        <v>2020</v>
      </c>
      <c r="H47">
        <v>10568.133331000001</v>
      </c>
      <c r="I47">
        <v>19220.347379999999</v>
      </c>
      <c r="J47">
        <v>1.8</v>
      </c>
    </row>
    <row r="48" spans="1:10" ht="15" x14ac:dyDescent="0.25">
      <c r="A48" s="45" t="str">
        <f t="shared" si="0"/>
        <v>B2 referenceGermany2025</v>
      </c>
      <c r="B48">
        <v>5</v>
      </c>
      <c r="C48" t="s">
        <v>0</v>
      </c>
      <c r="D48" t="s">
        <v>135</v>
      </c>
      <c r="E48" t="s">
        <v>84</v>
      </c>
      <c r="F48" t="s">
        <v>112</v>
      </c>
      <c r="G48">
        <v>2025</v>
      </c>
      <c r="H48">
        <v>10568.136399000001</v>
      </c>
      <c r="I48">
        <v>19265.470336999999</v>
      </c>
      <c r="J48">
        <v>1.8</v>
      </c>
    </row>
    <row r="49" spans="1:10" ht="15" x14ac:dyDescent="0.25">
      <c r="A49" s="45" t="str">
        <f t="shared" si="0"/>
        <v>B2 referenceGermany2030</v>
      </c>
      <c r="B49">
        <v>5</v>
      </c>
      <c r="C49" t="s">
        <v>0</v>
      </c>
      <c r="D49" t="s">
        <v>135</v>
      </c>
      <c r="E49" t="s">
        <v>84</v>
      </c>
      <c r="F49" t="s">
        <v>112</v>
      </c>
      <c r="G49">
        <v>2030</v>
      </c>
      <c r="H49">
        <v>10568.135393</v>
      </c>
      <c r="I49">
        <v>19296.074283999998</v>
      </c>
      <c r="J49">
        <v>1.8</v>
      </c>
    </row>
    <row r="50" spans="1:10" ht="15" x14ac:dyDescent="0.25">
      <c r="A50" s="45" t="str">
        <f t="shared" si="0"/>
        <v>B2 referenceDenmark2005</v>
      </c>
      <c r="B50">
        <v>5</v>
      </c>
      <c r="C50" t="s">
        <v>0</v>
      </c>
      <c r="D50" t="s">
        <v>136</v>
      </c>
      <c r="E50" t="s">
        <v>80</v>
      </c>
      <c r="F50" t="s">
        <v>114</v>
      </c>
      <c r="G50">
        <v>2005</v>
      </c>
      <c r="H50">
        <v>545.58685000000003</v>
      </c>
      <c r="I50">
        <v>1189.167416</v>
      </c>
      <c r="J50">
        <v>2.2000000000000002</v>
      </c>
    </row>
    <row r="51" spans="1:10" ht="15" x14ac:dyDescent="0.25">
      <c r="A51" s="45" t="str">
        <f t="shared" si="0"/>
        <v>B2 referenceDenmark2010</v>
      </c>
      <c r="B51">
        <v>5</v>
      </c>
      <c r="C51" t="s">
        <v>0</v>
      </c>
      <c r="D51" t="s">
        <v>136</v>
      </c>
      <c r="E51" t="s">
        <v>80</v>
      </c>
      <c r="F51" t="s">
        <v>114</v>
      </c>
      <c r="G51">
        <v>2010</v>
      </c>
      <c r="H51">
        <v>580.795794</v>
      </c>
      <c r="I51">
        <v>1234.8160580000001</v>
      </c>
      <c r="J51">
        <v>2.1</v>
      </c>
    </row>
    <row r="52" spans="1:10" ht="15" x14ac:dyDescent="0.25">
      <c r="A52" s="45" t="str">
        <f t="shared" si="0"/>
        <v>B2 referenceDenmark2015</v>
      </c>
      <c r="B52">
        <v>5</v>
      </c>
      <c r="C52" t="s">
        <v>0</v>
      </c>
      <c r="D52" t="s">
        <v>136</v>
      </c>
      <c r="E52" t="s">
        <v>80</v>
      </c>
      <c r="F52" t="s">
        <v>114</v>
      </c>
      <c r="G52">
        <v>2015</v>
      </c>
      <c r="H52">
        <v>616.00487599999997</v>
      </c>
      <c r="I52">
        <v>1301.6229249999999</v>
      </c>
      <c r="J52">
        <v>2.1</v>
      </c>
    </row>
    <row r="53" spans="1:10" ht="15" x14ac:dyDescent="0.25">
      <c r="A53" s="45" t="str">
        <f t="shared" si="0"/>
        <v>B2 referenceDenmark2020</v>
      </c>
      <c r="B53">
        <v>5</v>
      </c>
      <c r="C53" t="s">
        <v>0</v>
      </c>
      <c r="D53" t="s">
        <v>136</v>
      </c>
      <c r="E53" t="s">
        <v>80</v>
      </c>
      <c r="F53" t="s">
        <v>114</v>
      </c>
      <c r="G53">
        <v>2020</v>
      </c>
      <c r="H53">
        <v>651.21377299999995</v>
      </c>
      <c r="I53">
        <v>1374.2060710000001</v>
      </c>
      <c r="J53">
        <v>2.1</v>
      </c>
    </row>
    <row r="54" spans="1:10" ht="15" x14ac:dyDescent="0.25">
      <c r="A54" s="45" t="str">
        <f t="shared" si="0"/>
        <v>B2 referenceDenmark2025</v>
      </c>
      <c r="B54">
        <v>5</v>
      </c>
      <c r="C54" t="s">
        <v>0</v>
      </c>
      <c r="D54" t="s">
        <v>136</v>
      </c>
      <c r="E54" t="s">
        <v>80</v>
      </c>
      <c r="F54" t="s">
        <v>114</v>
      </c>
      <c r="G54">
        <v>2025</v>
      </c>
      <c r="H54">
        <v>686.422821</v>
      </c>
      <c r="I54">
        <v>1469.520471</v>
      </c>
      <c r="J54">
        <v>2.1</v>
      </c>
    </row>
    <row r="55" spans="1:10" ht="15" x14ac:dyDescent="0.25">
      <c r="A55" s="45" t="str">
        <f t="shared" si="0"/>
        <v>B2 referenceDenmark2030</v>
      </c>
      <c r="B55">
        <v>5</v>
      </c>
      <c r="C55" t="s">
        <v>0</v>
      </c>
      <c r="D55" t="s">
        <v>136</v>
      </c>
      <c r="E55" t="s">
        <v>80</v>
      </c>
      <c r="F55" t="s">
        <v>114</v>
      </c>
      <c r="G55">
        <v>2030</v>
      </c>
      <c r="H55">
        <v>721.63171399999999</v>
      </c>
      <c r="I55">
        <v>1563.05602</v>
      </c>
      <c r="J55">
        <v>2.2000000000000002</v>
      </c>
    </row>
    <row r="56" spans="1:10" ht="15" x14ac:dyDescent="0.25">
      <c r="A56" s="45" t="str">
        <f t="shared" si="0"/>
        <v>B2 referenceEstonia2005</v>
      </c>
      <c r="B56">
        <v>5</v>
      </c>
      <c r="C56" t="s">
        <v>0</v>
      </c>
      <c r="D56" t="s">
        <v>137</v>
      </c>
      <c r="E56" t="s">
        <v>81</v>
      </c>
      <c r="F56" t="s">
        <v>114</v>
      </c>
      <c r="G56">
        <v>2005</v>
      </c>
      <c r="H56">
        <v>2089.5839059999998</v>
      </c>
      <c r="I56">
        <v>4060.5891219999999</v>
      </c>
      <c r="J56">
        <v>1.9</v>
      </c>
    </row>
    <row r="57" spans="1:10" ht="15" x14ac:dyDescent="0.25">
      <c r="A57" s="45" t="str">
        <f t="shared" si="0"/>
        <v>B2 referenceEstonia2010</v>
      </c>
      <c r="B57">
        <v>5</v>
      </c>
      <c r="C57" t="s">
        <v>0</v>
      </c>
      <c r="D57" t="s">
        <v>137</v>
      </c>
      <c r="E57" t="s">
        <v>81</v>
      </c>
      <c r="F57" t="s">
        <v>114</v>
      </c>
      <c r="G57">
        <v>2010</v>
      </c>
      <c r="H57">
        <v>2076.583928</v>
      </c>
      <c r="I57">
        <v>3999.2563</v>
      </c>
      <c r="J57">
        <v>1.9</v>
      </c>
    </row>
    <row r="58" spans="1:10" ht="15" x14ac:dyDescent="0.25">
      <c r="A58" s="45" t="str">
        <f t="shared" si="0"/>
        <v>B2 referenceEstonia2015</v>
      </c>
      <c r="B58">
        <v>5</v>
      </c>
      <c r="C58" t="s">
        <v>0</v>
      </c>
      <c r="D58" t="s">
        <v>137</v>
      </c>
      <c r="E58" t="s">
        <v>81</v>
      </c>
      <c r="F58" t="s">
        <v>114</v>
      </c>
      <c r="G58">
        <v>2015</v>
      </c>
      <c r="H58">
        <v>2063.5840069999999</v>
      </c>
      <c r="I58">
        <v>3958.6017280000001</v>
      </c>
      <c r="J58">
        <v>1.9</v>
      </c>
    </row>
    <row r="59" spans="1:10" ht="15" x14ac:dyDescent="0.25">
      <c r="A59" s="45" t="str">
        <f t="shared" si="0"/>
        <v>B2 referenceEstonia2020</v>
      </c>
      <c r="B59">
        <v>5</v>
      </c>
      <c r="C59" t="s">
        <v>0</v>
      </c>
      <c r="D59" t="s">
        <v>137</v>
      </c>
      <c r="E59" t="s">
        <v>81</v>
      </c>
      <c r="F59" t="s">
        <v>114</v>
      </c>
      <c r="G59">
        <v>2020</v>
      </c>
      <c r="H59">
        <v>2050.5840320000002</v>
      </c>
      <c r="I59">
        <v>3927.6059439999999</v>
      </c>
      <c r="J59">
        <v>1.9</v>
      </c>
    </row>
    <row r="60" spans="1:10" ht="15" x14ac:dyDescent="0.25">
      <c r="A60" s="45" t="str">
        <f t="shared" si="0"/>
        <v>B2 referenceEstonia2025</v>
      </c>
      <c r="B60">
        <v>5</v>
      </c>
      <c r="C60" t="s">
        <v>0</v>
      </c>
      <c r="D60" t="s">
        <v>137</v>
      </c>
      <c r="E60" t="s">
        <v>81</v>
      </c>
      <c r="F60" t="s">
        <v>114</v>
      </c>
      <c r="G60">
        <v>2025</v>
      </c>
      <c r="H60">
        <v>2037.583975</v>
      </c>
      <c r="I60">
        <v>3967.858898</v>
      </c>
      <c r="J60">
        <v>1.9</v>
      </c>
    </row>
    <row r="61" spans="1:10" ht="15" x14ac:dyDescent="0.25">
      <c r="A61" s="45" t="str">
        <f t="shared" si="0"/>
        <v>B2 referenceEstonia2030</v>
      </c>
      <c r="B61">
        <v>5</v>
      </c>
      <c r="C61" t="s">
        <v>0</v>
      </c>
      <c r="D61" t="s">
        <v>137</v>
      </c>
      <c r="E61" t="s">
        <v>81</v>
      </c>
      <c r="F61" t="s">
        <v>114</v>
      </c>
      <c r="G61">
        <v>2030</v>
      </c>
      <c r="H61">
        <v>2024.5841029999999</v>
      </c>
      <c r="I61">
        <v>4009.5540719999999</v>
      </c>
      <c r="J61">
        <v>2</v>
      </c>
    </row>
    <row r="62" spans="1:10" ht="15" x14ac:dyDescent="0.25">
      <c r="A62" s="45" t="str">
        <f t="shared" si="0"/>
        <v>B2 referenceSpain2005</v>
      </c>
      <c r="B62">
        <v>5</v>
      </c>
      <c r="C62" t="s">
        <v>0</v>
      </c>
      <c r="D62" t="s">
        <v>138</v>
      </c>
      <c r="E62" t="s">
        <v>104</v>
      </c>
      <c r="F62" t="s">
        <v>115</v>
      </c>
      <c r="G62">
        <v>2005</v>
      </c>
      <c r="H62">
        <v>14193.001270000001</v>
      </c>
      <c r="I62">
        <v>35509.060317000003</v>
      </c>
      <c r="J62">
        <v>2.5</v>
      </c>
    </row>
    <row r="63" spans="1:10" ht="15" x14ac:dyDescent="0.25">
      <c r="A63" s="45" t="str">
        <f t="shared" si="0"/>
        <v>B2 referenceSpain2010</v>
      </c>
      <c r="B63">
        <v>5</v>
      </c>
      <c r="C63" t="s">
        <v>0</v>
      </c>
      <c r="D63" t="s">
        <v>138</v>
      </c>
      <c r="E63" t="s">
        <v>104</v>
      </c>
      <c r="F63" t="s">
        <v>115</v>
      </c>
      <c r="G63">
        <v>2010</v>
      </c>
      <c r="H63">
        <v>14915.30942</v>
      </c>
      <c r="I63">
        <v>37699.603523999998</v>
      </c>
      <c r="J63">
        <v>2.5</v>
      </c>
    </row>
    <row r="64" spans="1:10" ht="15" x14ac:dyDescent="0.25">
      <c r="A64" s="45" t="str">
        <f t="shared" si="0"/>
        <v>B2 referenceSpain2015</v>
      </c>
      <c r="B64">
        <v>5</v>
      </c>
      <c r="C64" t="s">
        <v>0</v>
      </c>
      <c r="D64" t="s">
        <v>138</v>
      </c>
      <c r="E64" t="s">
        <v>104</v>
      </c>
      <c r="F64" t="s">
        <v>115</v>
      </c>
      <c r="G64">
        <v>2015</v>
      </c>
      <c r="H64">
        <v>15637.615066</v>
      </c>
      <c r="I64">
        <v>40553.005598000003</v>
      </c>
      <c r="J64">
        <v>2.6</v>
      </c>
    </row>
    <row r="65" spans="1:10" ht="15" x14ac:dyDescent="0.25">
      <c r="A65" s="45" t="str">
        <f t="shared" si="0"/>
        <v>B2 referenceSpain2020</v>
      </c>
      <c r="B65">
        <v>5</v>
      </c>
      <c r="C65" t="s">
        <v>0</v>
      </c>
      <c r="D65" t="s">
        <v>138</v>
      </c>
      <c r="E65" t="s">
        <v>104</v>
      </c>
      <c r="F65" t="s">
        <v>115</v>
      </c>
      <c r="G65">
        <v>2020</v>
      </c>
      <c r="H65">
        <v>15637.626877000001</v>
      </c>
      <c r="I65">
        <v>42355.844319999997</v>
      </c>
      <c r="J65">
        <v>2.7</v>
      </c>
    </row>
    <row r="66" spans="1:10" ht="15" x14ac:dyDescent="0.25">
      <c r="A66" s="45" t="str">
        <f t="shared" ref="A66:A129" si="1">CONCATENATE(C66,E66,G66)</f>
        <v>B2 referenceSpain2025</v>
      </c>
      <c r="B66">
        <v>5</v>
      </c>
      <c r="C66" t="s">
        <v>0</v>
      </c>
      <c r="D66" t="s">
        <v>138</v>
      </c>
      <c r="E66" t="s">
        <v>104</v>
      </c>
      <c r="F66" t="s">
        <v>115</v>
      </c>
      <c r="G66">
        <v>2025</v>
      </c>
      <c r="H66">
        <v>15637.612751000001</v>
      </c>
      <c r="I66">
        <v>43644.991822000004</v>
      </c>
      <c r="J66">
        <v>2.8</v>
      </c>
    </row>
    <row r="67" spans="1:10" ht="15" x14ac:dyDescent="0.25">
      <c r="A67" s="45" t="str">
        <f t="shared" si="1"/>
        <v>B2 referenceSpain2030</v>
      </c>
      <c r="B67">
        <v>5</v>
      </c>
      <c r="C67" t="s">
        <v>0</v>
      </c>
      <c r="D67" t="s">
        <v>138</v>
      </c>
      <c r="E67" t="s">
        <v>104</v>
      </c>
      <c r="F67" t="s">
        <v>115</v>
      </c>
      <c r="G67">
        <v>2030</v>
      </c>
      <c r="H67">
        <v>15637.626362999999</v>
      </c>
      <c r="I67">
        <v>44823.802909999999</v>
      </c>
      <c r="J67">
        <v>2.9</v>
      </c>
    </row>
    <row r="68" spans="1:10" ht="15" x14ac:dyDescent="0.25">
      <c r="A68" s="45" t="str">
        <f t="shared" si="1"/>
        <v>B2 referenceFinland2005</v>
      </c>
      <c r="B68">
        <v>5</v>
      </c>
      <c r="C68" t="s">
        <v>0</v>
      </c>
      <c r="D68" t="s">
        <v>139</v>
      </c>
      <c r="E68" t="s">
        <v>82</v>
      </c>
      <c r="F68" t="s">
        <v>114</v>
      </c>
      <c r="G68">
        <v>2005</v>
      </c>
      <c r="H68">
        <v>18551.383089999999</v>
      </c>
      <c r="I68">
        <v>43522.104397000003</v>
      </c>
      <c r="J68">
        <v>2.2999999999999998</v>
      </c>
    </row>
    <row r="69" spans="1:10" ht="15" x14ac:dyDescent="0.25">
      <c r="A69" s="45" t="str">
        <f t="shared" si="1"/>
        <v>B2 referenceFinland2010</v>
      </c>
      <c r="B69">
        <v>5</v>
      </c>
      <c r="C69" t="s">
        <v>0</v>
      </c>
      <c r="D69" t="s">
        <v>139</v>
      </c>
      <c r="E69" t="s">
        <v>82</v>
      </c>
      <c r="F69" t="s">
        <v>114</v>
      </c>
      <c r="G69">
        <v>2010</v>
      </c>
      <c r="H69">
        <v>18369.419604999999</v>
      </c>
      <c r="I69">
        <v>43542.901638000003</v>
      </c>
      <c r="J69">
        <v>2.4</v>
      </c>
    </row>
    <row r="70" spans="1:10" ht="15" x14ac:dyDescent="0.25">
      <c r="A70" s="45" t="str">
        <f t="shared" si="1"/>
        <v>B2 referenceFinland2015</v>
      </c>
      <c r="B70">
        <v>5</v>
      </c>
      <c r="C70" t="s">
        <v>0</v>
      </c>
      <c r="D70" t="s">
        <v>139</v>
      </c>
      <c r="E70" t="s">
        <v>82</v>
      </c>
      <c r="F70" t="s">
        <v>114</v>
      </c>
      <c r="G70">
        <v>2015</v>
      </c>
      <c r="H70">
        <v>18187.455268000002</v>
      </c>
      <c r="I70">
        <v>43780.412878000003</v>
      </c>
      <c r="J70">
        <v>2.4</v>
      </c>
    </row>
    <row r="71" spans="1:10" ht="15" x14ac:dyDescent="0.25">
      <c r="A71" s="45" t="str">
        <f t="shared" si="1"/>
        <v>B2 referenceFinland2020</v>
      </c>
      <c r="B71">
        <v>5</v>
      </c>
      <c r="C71" t="s">
        <v>0</v>
      </c>
      <c r="D71" t="s">
        <v>139</v>
      </c>
      <c r="E71" t="s">
        <v>82</v>
      </c>
      <c r="F71" t="s">
        <v>114</v>
      </c>
      <c r="G71">
        <v>2020</v>
      </c>
      <c r="H71">
        <v>18005.492503000001</v>
      </c>
      <c r="I71">
        <v>43891.051861</v>
      </c>
      <c r="J71">
        <v>2.4</v>
      </c>
    </row>
    <row r="72" spans="1:10" ht="15" x14ac:dyDescent="0.25">
      <c r="A72" s="45" t="str">
        <f t="shared" si="1"/>
        <v>B2 referenceFinland2025</v>
      </c>
      <c r="B72">
        <v>5</v>
      </c>
      <c r="C72" t="s">
        <v>0</v>
      </c>
      <c r="D72" t="s">
        <v>139</v>
      </c>
      <c r="E72" t="s">
        <v>82</v>
      </c>
      <c r="F72" t="s">
        <v>114</v>
      </c>
      <c r="G72">
        <v>2025</v>
      </c>
      <c r="H72">
        <v>17823.529857000001</v>
      </c>
      <c r="I72">
        <v>43855.496193999999</v>
      </c>
      <c r="J72">
        <v>2.5</v>
      </c>
    </row>
    <row r="73" spans="1:10" ht="15" x14ac:dyDescent="0.25">
      <c r="A73" s="45" t="str">
        <f t="shared" si="1"/>
        <v>B2 referenceFinland2030</v>
      </c>
      <c r="B73">
        <v>5</v>
      </c>
      <c r="C73" t="s">
        <v>0</v>
      </c>
      <c r="D73" t="s">
        <v>139</v>
      </c>
      <c r="E73" t="s">
        <v>82</v>
      </c>
      <c r="F73" t="s">
        <v>114</v>
      </c>
      <c r="G73">
        <v>2030</v>
      </c>
      <c r="H73">
        <v>17641.564891999999</v>
      </c>
      <c r="I73">
        <v>43634.165191</v>
      </c>
      <c r="J73">
        <v>2.5</v>
      </c>
    </row>
    <row r="74" spans="1:10" ht="15" x14ac:dyDescent="0.25">
      <c r="A74" s="45" t="str">
        <f t="shared" si="1"/>
        <v>B2 referenceFrance2005</v>
      </c>
      <c r="B74">
        <v>5</v>
      </c>
      <c r="C74" t="s">
        <v>0</v>
      </c>
      <c r="D74" t="s">
        <v>140</v>
      </c>
      <c r="E74" t="s">
        <v>83</v>
      </c>
      <c r="F74" t="s">
        <v>112</v>
      </c>
      <c r="G74">
        <v>2005</v>
      </c>
      <c r="H74">
        <v>14744.110403999999</v>
      </c>
      <c r="I74">
        <v>30087.504647999998</v>
      </c>
      <c r="J74">
        <v>2</v>
      </c>
    </row>
    <row r="75" spans="1:10" ht="15" x14ac:dyDescent="0.25">
      <c r="A75" s="45" t="str">
        <f t="shared" si="1"/>
        <v>B2 referenceFrance2010</v>
      </c>
      <c r="B75">
        <v>5</v>
      </c>
      <c r="C75" t="s">
        <v>0</v>
      </c>
      <c r="D75" t="s">
        <v>140</v>
      </c>
      <c r="E75" t="s">
        <v>83</v>
      </c>
      <c r="F75" t="s">
        <v>112</v>
      </c>
      <c r="G75">
        <v>2010</v>
      </c>
      <c r="H75">
        <v>14842.109793</v>
      </c>
      <c r="I75">
        <v>30422.515858999999</v>
      </c>
      <c r="J75">
        <v>2</v>
      </c>
    </row>
    <row r="76" spans="1:10" ht="15" x14ac:dyDescent="0.25">
      <c r="A76" s="45" t="str">
        <f t="shared" si="1"/>
        <v>B2 referenceFrance2015</v>
      </c>
      <c r="B76">
        <v>5</v>
      </c>
      <c r="C76" t="s">
        <v>0</v>
      </c>
      <c r="D76" t="s">
        <v>140</v>
      </c>
      <c r="E76" t="s">
        <v>83</v>
      </c>
      <c r="F76" t="s">
        <v>112</v>
      </c>
      <c r="G76">
        <v>2015</v>
      </c>
      <c r="H76">
        <v>14940.110354</v>
      </c>
      <c r="I76">
        <v>30514.453738</v>
      </c>
      <c r="J76">
        <v>2</v>
      </c>
    </row>
    <row r="77" spans="1:10" ht="15" x14ac:dyDescent="0.25">
      <c r="A77" s="45" t="str">
        <f t="shared" si="1"/>
        <v>B2 referenceFrance2020</v>
      </c>
      <c r="B77">
        <v>5</v>
      </c>
      <c r="C77" t="s">
        <v>0</v>
      </c>
      <c r="D77" t="s">
        <v>140</v>
      </c>
      <c r="E77" t="s">
        <v>83</v>
      </c>
      <c r="F77" t="s">
        <v>112</v>
      </c>
      <c r="G77">
        <v>2020</v>
      </c>
      <c r="H77">
        <v>15038.109613000001</v>
      </c>
      <c r="I77">
        <v>30602.390864000001</v>
      </c>
      <c r="J77">
        <v>2</v>
      </c>
    </row>
    <row r="78" spans="1:10" ht="15" x14ac:dyDescent="0.25">
      <c r="A78" s="45" t="str">
        <f t="shared" si="1"/>
        <v>B2 referenceFrance2025</v>
      </c>
      <c r="B78">
        <v>5</v>
      </c>
      <c r="C78" t="s">
        <v>0</v>
      </c>
      <c r="D78" t="s">
        <v>140</v>
      </c>
      <c r="E78" t="s">
        <v>83</v>
      </c>
      <c r="F78" t="s">
        <v>112</v>
      </c>
      <c r="G78">
        <v>2025</v>
      </c>
      <c r="H78">
        <v>15136.106245000001</v>
      </c>
      <c r="I78">
        <v>30635.65237</v>
      </c>
      <c r="J78">
        <v>2</v>
      </c>
    </row>
    <row r="79" spans="1:10" ht="15" x14ac:dyDescent="0.25">
      <c r="A79" s="45" t="str">
        <f t="shared" si="1"/>
        <v>B2 referenceFrance2030</v>
      </c>
      <c r="B79">
        <v>5</v>
      </c>
      <c r="C79" t="s">
        <v>0</v>
      </c>
      <c r="D79" t="s">
        <v>140</v>
      </c>
      <c r="E79" t="s">
        <v>83</v>
      </c>
      <c r="F79" t="s">
        <v>112</v>
      </c>
      <c r="G79">
        <v>2030</v>
      </c>
      <c r="H79">
        <v>15234.109662000001</v>
      </c>
      <c r="I79">
        <v>30884.582996000001</v>
      </c>
      <c r="J79">
        <v>2</v>
      </c>
    </row>
    <row r="80" spans="1:10" ht="15" x14ac:dyDescent="0.25">
      <c r="A80" s="45" t="str">
        <f t="shared" si="1"/>
        <v>B2 referenceCroatia2005</v>
      </c>
      <c r="B80">
        <v>5</v>
      </c>
      <c r="C80" t="s">
        <v>0</v>
      </c>
      <c r="D80" t="s">
        <v>142</v>
      </c>
      <c r="E80" t="s">
        <v>77</v>
      </c>
      <c r="F80" t="s">
        <v>111</v>
      </c>
      <c r="G80">
        <v>2005</v>
      </c>
      <c r="H80">
        <v>1745.0332960000001</v>
      </c>
      <c r="I80">
        <v>2948.4114370000002</v>
      </c>
      <c r="J80">
        <v>1.7</v>
      </c>
    </row>
    <row r="81" spans="1:10" ht="15" x14ac:dyDescent="0.25">
      <c r="A81" s="45" t="str">
        <f t="shared" si="1"/>
        <v>B2 referenceCroatia2010</v>
      </c>
      <c r="B81">
        <v>5</v>
      </c>
      <c r="C81" t="s">
        <v>0</v>
      </c>
      <c r="D81" t="s">
        <v>142</v>
      </c>
      <c r="E81" t="s">
        <v>77</v>
      </c>
      <c r="F81" t="s">
        <v>111</v>
      </c>
      <c r="G81">
        <v>2010</v>
      </c>
      <c r="H81">
        <v>1741.0338959999999</v>
      </c>
      <c r="I81">
        <v>2905.8867270000001</v>
      </c>
      <c r="J81">
        <v>1.7</v>
      </c>
    </row>
    <row r="82" spans="1:10" ht="15" x14ac:dyDescent="0.25">
      <c r="A82" s="45" t="str">
        <f t="shared" si="1"/>
        <v>B2 referenceCroatia2015</v>
      </c>
      <c r="B82">
        <v>5</v>
      </c>
      <c r="C82" t="s">
        <v>0</v>
      </c>
      <c r="D82" t="s">
        <v>142</v>
      </c>
      <c r="E82" t="s">
        <v>77</v>
      </c>
      <c r="F82" t="s">
        <v>111</v>
      </c>
      <c r="G82">
        <v>2015</v>
      </c>
      <c r="H82">
        <v>1737.032923</v>
      </c>
      <c r="I82">
        <v>2879.1731049999999</v>
      </c>
      <c r="J82">
        <v>1.7</v>
      </c>
    </row>
    <row r="83" spans="1:10" ht="15" x14ac:dyDescent="0.25">
      <c r="A83" s="45" t="str">
        <f t="shared" si="1"/>
        <v>B2 referenceCroatia2020</v>
      </c>
      <c r="B83">
        <v>5</v>
      </c>
      <c r="C83" t="s">
        <v>0</v>
      </c>
      <c r="D83" t="s">
        <v>142</v>
      </c>
      <c r="E83" t="s">
        <v>77</v>
      </c>
      <c r="F83" t="s">
        <v>111</v>
      </c>
      <c r="G83">
        <v>2020</v>
      </c>
      <c r="H83">
        <v>1733.033623</v>
      </c>
      <c r="I83">
        <v>2858.8520910000002</v>
      </c>
      <c r="J83">
        <v>1.6</v>
      </c>
    </row>
    <row r="84" spans="1:10" ht="15" x14ac:dyDescent="0.25">
      <c r="A84" s="45" t="str">
        <f t="shared" si="1"/>
        <v>B2 referenceCroatia2025</v>
      </c>
      <c r="B84">
        <v>5</v>
      </c>
      <c r="C84" t="s">
        <v>0</v>
      </c>
      <c r="D84" t="s">
        <v>142</v>
      </c>
      <c r="E84" t="s">
        <v>77</v>
      </c>
      <c r="F84" t="s">
        <v>111</v>
      </c>
      <c r="G84">
        <v>2025</v>
      </c>
      <c r="H84">
        <v>1729.0335250000001</v>
      </c>
      <c r="I84">
        <v>2841.3081900000002</v>
      </c>
      <c r="J84">
        <v>1.6</v>
      </c>
    </row>
    <row r="85" spans="1:10" ht="15" x14ac:dyDescent="0.25">
      <c r="A85" s="45" t="str">
        <f t="shared" si="1"/>
        <v>B2 referenceCroatia2030</v>
      </c>
      <c r="B85">
        <v>5</v>
      </c>
      <c r="C85" t="s">
        <v>0</v>
      </c>
      <c r="D85" t="s">
        <v>142</v>
      </c>
      <c r="E85" t="s">
        <v>77</v>
      </c>
      <c r="F85" t="s">
        <v>111</v>
      </c>
      <c r="G85">
        <v>2030</v>
      </c>
      <c r="H85">
        <v>1725.0334539999999</v>
      </c>
      <c r="I85">
        <v>2858.432397</v>
      </c>
      <c r="J85">
        <v>1.7</v>
      </c>
    </row>
    <row r="86" spans="1:10" ht="15" x14ac:dyDescent="0.25">
      <c r="A86" s="45" t="str">
        <f t="shared" si="1"/>
        <v>B2 referenceHungary2005</v>
      </c>
      <c r="B86">
        <v>5</v>
      </c>
      <c r="C86" t="s">
        <v>0</v>
      </c>
      <c r="D86" t="s">
        <v>143</v>
      </c>
      <c r="E86" t="s">
        <v>86</v>
      </c>
      <c r="F86" t="s">
        <v>113</v>
      </c>
      <c r="G86">
        <v>2005</v>
      </c>
      <c r="H86">
        <v>1684.347078</v>
      </c>
      <c r="I86">
        <v>3174.651429</v>
      </c>
      <c r="J86">
        <v>1.9</v>
      </c>
    </row>
    <row r="87" spans="1:10" ht="15" x14ac:dyDescent="0.25">
      <c r="A87" s="45" t="str">
        <f t="shared" si="1"/>
        <v>B2 referenceHungary2010</v>
      </c>
      <c r="B87">
        <v>5</v>
      </c>
      <c r="C87" t="s">
        <v>0</v>
      </c>
      <c r="D87" t="s">
        <v>143</v>
      </c>
      <c r="E87" t="s">
        <v>86</v>
      </c>
      <c r="F87" t="s">
        <v>113</v>
      </c>
      <c r="G87">
        <v>2010</v>
      </c>
      <c r="H87">
        <v>1726.3471850000001</v>
      </c>
      <c r="I87">
        <v>3130.687003</v>
      </c>
      <c r="J87">
        <v>1.8</v>
      </c>
    </row>
    <row r="88" spans="1:10" ht="15" x14ac:dyDescent="0.25">
      <c r="A88" s="45" t="str">
        <f t="shared" si="1"/>
        <v>B2 referenceHungary2015</v>
      </c>
      <c r="B88">
        <v>5</v>
      </c>
      <c r="C88" t="s">
        <v>0</v>
      </c>
      <c r="D88" t="s">
        <v>143</v>
      </c>
      <c r="E88" t="s">
        <v>86</v>
      </c>
      <c r="F88" t="s">
        <v>113</v>
      </c>
      <c r="G88">
        <v>2015</v>
      </c>
      <c r="H88">
        <v>1768.347133</v>
      </c>
      <c r="I88">
        <v>3143.8406009999999</v>
      </c>
      <c r="J88">
        <v>1.8</v>
      </c>
    </row>
    <row r="89" spans="1:10" ht="15" x14ac:dyDescent="0.25">
      <c r="A89" s="45" t="str">
        <f t="shared" si="1"/>
        <v>B2 referenceHungary2020</v>
      </c>
      <c r="B89">
        <v>5</v>
      </c>
      <c r="C89" t="s">
        <v>0</v>
      </c>
      <c r="D89" t="s">
        <v>143</v>
      </c>
      <c r="E89" t="s">
        <v>86</v>
      </c>
      <c r="F89" t="s">
        <v>113</v>
      </c>
      <c r="G89">
        <v>2020</v>
      </c>
      <c r="H89">
        <v>1810.3470480000001</v>
      </c>
      <c r="I89">
        <v>3167.0389559999999</v>
      </c>
      <c r="J89">
        <v>1.7</v>
      </c>
    </row>
    <row r="90" spans="1:10" ht="15" x14ac:dyDescent="0.25">
      <c r="A90" s="45" t="str">
        <f t="shared" si="1"/>
        <v>B2 referenceHungary2025</v>
      </c>
      <c r="B90">
        <v>5</v>
      </c>
      <c r="C90" t="s">
        <v>0</v>
      </c>
      <c r="D90" t="s">
        <v>143</v>
      </c>
      <c r="E90" t="s">
        <v>86</v>
      </c>
      <c r="F90" t="s">
        <v>113</v>
      </c>
      <c r="G90">
        <v>2025</v>
      </c>
      <c r="H90">
        <v>1852.3470600000001</v>
      </c>
      <c r="I90">
        <v>3217.6566939999998</v>
      </c>
      <c r="J90">
        <v>1.7</v>
      </c>
    </row>
    <row r="91" spans="1:10" ht="15" x14ac:dyDescent="0.25">
      <c r="A91" s="45" t="str">
        <f t="shared" si="1"/>
        <v>B2 referenceHungary2030</v>
      </c>
      <c r="B91">
        <v>5</v>
      </c>
      <c r="C91" t="s">
        <v>0</v>
      </c>
      <c r="D91" t="s">
        <v>143</v>
      </c>
      <c r="E91" t="s">
        <v>86</v>
      </c>
      <c r="F91" t="s">
        <v>113</v>
      </c>
      <c r="G91">
        <v>2030</v>
      </c>
      <c r="H91">
        <v>1894.3468350000001</v>
      </c>
      <c r="I91">
        <v>3291.4807970000002</v>
      </c>
      <c r="J91">
        <v>1.7</v>
      </c>
    </row>
    <row r="92" spans="1:10" ht="15" x14ac:dyDescent="0.25">
      <c r="A92" s="45" t="str">
        <f t="shared" si="1"/>
        <v>B2 referenceIreland2005</v>
      </c>
      <c r="B92">
        <v>5</v>
      </c>
      <c r="C92" t="s">
        <v>0</v>
      </c>
      <c r="D92" t="s">
        <v>144</v>
      </c>
      <c r="E92" t="s">
        <v>88</v>
      </c>
      <c r="F92" t="s">
        <v>112</v>
      </c>
      <c r="G92">
        <v>2005</v>
      </c>
      <c r="H92">
        <v>656.28715699999998</v>
      </c>
      <c r="I92">
        <v>1824.9009470000001</v>
      </c>
      <c r="J92">
        <v>2.8</v>
      </c>
    </row>
    <row r="93" spans="1:10" ht="15" x14ac:dyDescent="0.25">
      <c r="A93" s="45" t="str">
        <f t="shared" si="1"/>
        <v>B2 referenceIreland2010</v>
      </c>
      <c r="B93">
        <v>5</v>
      </c>
      <c r="C93" t="s">
        <v>0</v>
      </c>
      <c r="D93" t="s">
        <v>144</v>
      </c>
      <c r="E93" t="s">
        <v>88</v>
      </c>
      <c r="F93" t="s">
        <v>112</v>
      </c>
      <c r="G93">
        <v>2010</v>
      </c>
      <c r="H93">
        <v>715.14709400000004</v>
      </c>
      <c r="I93">
        <v>1961.80061</v>
      </c>
      <c r="J93">
        <v>2.7</v>
      </c>
    </row>
    <row r="94" spans="1:10" ht="15" x14ac:dyDescent="0.25">
      <c r="A94" s="45" t="str">
        <f t="shared" si="1"/>
        <v>B2 referenceIreland2015</v>
      </c>
      <c r="B94">
        <v>5</v>
      </c>
      <c r="C94" t="s">
        <v>0</v>
      </c>
      <c r="D94" t="s">
        <v>144</v>
      </c>
      <c r="E94" t="s">
        <v>88</v>
      </c>
      <c r="F94" t="s">
        <v>112</v>
      </c>
      <c r="G94">
        <v>2015</v>
      </c>
      <c r="H94">
        <v>774.007293</v>
      </c>
      <c r="I94">
        <v>2122.9312169999998</v>
      </c>
      <c r="J94">
        <v>2.7</v>
      </c>
    </row>
    <row r="95" spans="1:10" ht="15" x14ac:dyDescent="0.25">
      <c r="A95" s="45" t="str">
        <f t="shared" si="1"/>
        <v>B2 referenceIreland2020</v>
      </c>
      <c r="B95">
        <v>5</v>
      </c>
      <c r="C95" t="s">
        <v>0</v>
      </c>
      <c r="D95" t="s">
        <v>144</v>
      </c>
      <c r="E95" t="s">
        <v>88</v>
      </c>
      <c r="F95" t="s">
        <v>112</v>
      </c>
      <c r="G95">
        <v>2020</v>
      </c>
      <c r="H95">
        <v>832.86733200000003</v>
      </c>
      <c r="I95">
        <v>2266.1989520000002</v>
      </c>
      <c r="J95">
        <v>2.7</v>
      </c>
    </row>
    <row r="96" spans="1:10" ht="15" x14ac:dyDescent="0.25">
      <c r="A96" s="45" t="str">
        <f t="shared" si="1"/>
        <v>B2 referenceIreland2025</v>
      </c>
      <c r="B96">
        <v>5</v>
      </c>
      <c r="C96" t="s">
        <v>0</v>
      </c>
      <c r="D96" t="s">
        <v>144</v>
      </c>
      <c r="E96" t="s">
        <v>88</v>
      </c>
      <c r="F96" t="s">
        <v>112</v>
      </c>
      <c r="G96">
        <v>2025</v>
      </c>
      <c r="H96">
        <v>891.72714800000006</v>
      </c>
      <c r="I96">
        <v>2413.2648690000001</v>
      </c>
      <c r="J96">
        <v>2.7</v>
      </c>
    </row>
    <row r="97" spans="1:10" ht="15" x14ac:dyDescent="0.25">
      <c r="A97" s="45" t="str">
        <f t="shared" si="1"/>
        <v>B2 referenceIreland2030</v>
      </c>
      <c r="B97">
        <v>5</v>
      </c>
      <c r="C97" t="s">
        <v>0</v>
      </c>
      <c r="D97" t="s">
        <v>144</v>
      </c>
      <c r="E97" t="s">
        <v>88</v>
      </c>
      <c r="F97" t="s">
        <v>112</v>
      </c>
      <c r="G97">
        <v>2030</v>
      </c>
      <c r="H97">
        <v>950.58729200000005</v>
      </c>
      <c r="I97">
        <v>2552.3908240000001</v>
      </c>
      <c r="J97">
        <v>2.7</v>
      </c>
    </row>
    <row r="98" spans="1:10" ht="15" x14ac:dyDescent="0.25">
      <c r="A98" s="45" t="str">
        <f t="shared" si="1"/>
        <v>B2 referenceLithuania2005</v>
      </c>
      <c r="B98">
        <v>5</v>
      </c>
      <c r="C98" t="s">
        <v>0</v>
      </c>
      <c r="D98" t="s">
        <v>146</v>
      </c>
      <c r="E98" t="s">
        <v>91</v>
      </c>
      <c r="F98" t="s">
        <v>114</v>
      </c>
      <c r="G98">
        <v>2005</v>
      </c>
      <c r="H98">
        <v>1834.9576119999999</v>
      </c>
      <c r="I98">
        <v>3491.0045279999999</v>
      </c>
      <c r="J98">
        <v>1.9</v>
      </c>
    </row>
    <row r="99" spans="1:10" ht="15" x14ac:dyDescent="0.25">
      <c r="A99" s="45" t="str">
        <f t="shared" si="1"/>
        <v>B2 referenceLithuania2010</v>
      </c>
      <c r="B99">
        <v>5</v>
      </c>
      <c r="C99" t="s">
        <v>0</v>
      </c>
      <c r="D99" t="s">
        <v>146</v>
      </c>
      <c r="E99" t="s">
        <v>91</v>
      </c>
      <c r="F99" t="s">
        <v>114</v>
      </c>
      <c r="G99">
        <v>2010</v>
      </c>
      <c r="H99">
        <v>1874.957776</v>
      </c>
      <c r="I99">
        <v>3576.443616</v>
      </c>
      <c r="J99">
        <v>1.9</v>
      </c>
    </row>
    <row r="100" spans="1:10" ht="15" x14ac:dyDescent="0.25">
      <c r="A100" s="45" t="str">
        <f t="shared" si="1"/>
        <v>B2 referenceLithuania2015</v>
      </c>
      <c r="B100">
        <v>5</v>
      </c>
      <c r="C100" t="s">
        <v>0</v>
      </c>
      <c r="D100" t="s">
        <v>146</v>
      </c>
      <c r="E100" t="s">
        <v>91</v>
      </c>
      <c r="F100" t="s">
        <v>114</v>
      </c>
      <c r="G100">
        <v>2015</v>
      </c>
      <c r="H100">
        <v>1914.9573800000001</v>
      </c>
      <c r="I100">
        <v>3755.8356039999999</v>
      </c>
      <c r="J100">
        <v>2</v>
      </c>
    </row>
    <row r="101" spans="1:10" ht="15" x14ac:dyDescent="0.25">
      <c r="A101" s="45" t="str">
        <f t="shared" si="1"/>
        <v>B2 referenceLithuania2020</v>
      </c>
      <c r="B101">
        <v>5</v>
      </c>
      <c r="C101" t="s">
        <v>0</v>
      </c>
      <c r="D101" t="s">
        <v>146</v>
      </c>
      <c r="E101" t="s">
        <v>91</v>
      </c>
      <c r="F101" t="s">
        <v>114</v>
      </c>
      <c r="G101">
        <v>2020</v>
      </c>
      <c r="H101">
        <v>1954.95677</v>
      </c>
      <c r="I101">
        <v>3937.1932499999998</v>
      </c>
      <c r="J101">
        <v>2</v>
      </c>
    </row>
    <row r="102" spans="1:10" ht="15" x14ac:dyDescent="0.25">
      <c r="A102" s="45" t="str">
        <f t="shared" si="1"/>
        <v>B2 referenceLithuania2025</v>
      </c>
      <c r="B102">
        <v>5</v>
      </c>
      <c r="C102" t="s">
        <v>0</v>
      </c>
      <c r="D102" t="s">
        <v>146</v>
      </c>
      <c r="E102" t="s">
        <v>91</v>
      </c>
      <c r="F102" t="s">
        <v>114</v>
      </c>
      <c r="G102">
        <v>2025</v>
      </c>
      <c r="H102">
        <v>1994.956813</v>
      </c>
      <c r="I102">
        <v>4115.6034529999997</v>
      </c>
      <c r="J102">
        <v>2.1</v>
      </c>
    </row>
    <row r="103" spans="1:10" ht="15" x14ac:dyDescent="0.25">
      <c r="A103" s="45" t="str">
        <f t="shared" si="1"/>
        <v>B2 referenceLithuania2030</v>
      </c>
      <c r="B103">
        <v>5</v>
      </c>
      <c r="C103" t="s">
        <v>0</v>
      </c>
      <c r="D103" t="s">
        <v>146</v>
      </c>
      <c r="E103" t="s">
        <v>91</v>
      </c>
      <c r="F103" t="s">
        <v>114</v>
      </c>
      <c r="G103">
        <v>2030</v>
      </c>
      <c r="H103">
        <v>2034.9570160000001</v>
      </c>
      <c r="I103">
        <v>4290.6521860000003</v>
      </c>
      <c r="J103">
        <v>2.1</v>
      </c>
    </row>
    <row r="104" spans="1:10" ht="15" x14ac:dyDescent="0.25">
      <c r="A104" s="45" t="str">
        <f t="shared" si="1"/>
        <v>B2 referenceLuxembourg2005</v>
      </c>
      <c r="B104">
        <v>5</v>
      </c>
      <c r="C104" t="s">
        <v>0</v>
      </c>
      <c r="D104" t="s">
        <v>147</v>
      </c>
      <c r="E104" t="s">
        <v>92</v>
      </c>
      <c r="F104" t="s">
        <v>112</v>
      </c>
      <c r="G104">
        <v>2005</v>
      </c>
      <c r="H104">
        <v>86.103437</v>
      </c>
      <c r="I104">
        <v>143.18651</v>
      </c>
      <c r="J104">
        <v>1.7</v>
      </c>
    </row>
    <row r="105" spans="1:10" ht="15" x14ac:dyDescent="0.25">
      <c r="A105" s="45" t="str">
        <f t="shared" si="1"/>
        <v>B2 referenceLuxembourg2010</v>
      </c>
      <c r="B105">
        <v>5</v>
      </c>
      <c r="C105" t="s">
        <v>0</v>
      </c>
      <c r="D105" t="s">
        <v>147</v>
      </c>
      <c r="E105" t="s">
        <v>92</v>
      </c>
      <c r="F105" t="s">
        <v>112</v>
      </c>
      <c r="G105">
        <v>2010</v>
      </c>
      <c r="H105">
        <v>86.103480000000005</v>
      </c>
      <c r="I105">
        <v>137.00270499999999</v>
      </c>
      <c r="J105">
        <v>1.6</v>
      </c>
    </row>
    <row r="106" spans="1:10" ht="15" x14ac:dyDescent="0.25">
      <c r="A106" s="45" t="str">
        <f t="shared" si="1"/>
        <v>B2 referenceLuxembourg2015</v>
      </c>
      <c r="B106">
        <v>5</v>
      </c>
      <c r="C106" t="s">
        <v>0</v>
      </c>
      <c r="D106" t="s">
        <v>147</v>
      </c>
      <c r="E106" t="s">
        <v>92</v>
      </c>
      <c r="F106" t="s">
        <v>112</v>
      </c>
      <c r="G106">
        <v>2015</v>
      </c>
      <c r="H106">
        <v>86.103438999999995</v>
      </c>
      <c r="I106">
        <v>130.62587099999999</v>
      </c>
      <c r="J106">
        <v>1.5</v>
      </c>
    </row>
    <row r="107" spans="1:10" ht="15" x14ac:dyDescent="0.25">
      <c r="A107" s="45" t="str">
        <f t="shared" si="1"/>
        <v>B2 referenceLuxembourg2020</v>
      </c>
      <c r="B107">
        <v>5</v>
      </c>
      <c r="C107" t="s">
        <v>0</v>
      </c>
      <c r="D107" t="s">
        <v>147</v>
      </c>
      <c r="E107" t="s">
        <v>92</v>
      </c>
      <c r="F107" t="s">
        <v>112</v>
      </c>
      <c r="G107">
        <v>2020</v>
      </c>
      <c r="H107">
        <v>86.103460999999996</v>
      </c>
      <c r="I107">
        <v>124.261701</v>
      </c>
      <c r="J107">
        <v>1.4</v>
      </c>
    </row>
    <row r="108" spans="1:10" ht="15" x14ac:dyDescent="0.25">
      <c r="A108" s="45" t="str">
        <f t="shared" si="1"/>
        <v>B2 referenceLuxembourg2025</v>
      </c>
      <c r="B108">
        <v>5</v>
      </c>
      <c r="C108" t="s">
        <v>0</v>
      </c>
      <c r="D108" t="s">
        <v>147</v>
      </c>
      <c r="E108" t="s">
        <v>92</v>
      </c>
      <c r="F108" t="s">
        <v>112</v>
      </c>
      <c r="G108">
        <v>2025</v>
      </c>
      <c r="H108">
        <v>86.103464000000002</v>
      </c>
      <c r="I108">
        <v>123.632447</v>
      </c>
      <c r="J108">
        <v>1.4</v>
      </c>
    </row>
    <row r="109" spans="1:10" ht="15" x14ac:dyDescent="0.25">
      <c r="A109" s="45" t="str">
        <f t="shared" si="1"/>
        <v>B2 referenceLuxembourg2030</v>
      </c>
      <c r="B109">
        <v>5</v>
      </c>
      <c r="C109" t="s">
        <v>0</v>
      </c>
      <c r="D109" t="s">
        <v>147</v>
      </c>
      <c r="E109" t="s">
        <v>92</v>
      </c>
      <c r="F109" t="s">
        <v>112</v>
      </c>
      <c r="G109">
        <v>2030</v>
      </c>
      <c r="H109">
        <v>86.103430000000003</v>
      </c>
      <c r="I109">
        <v>122.977817</v>
      </c>
      <c r="J109">
        <v>1.4</v>
      </c>
    </row>
    <row r="110" spans="1:10" ht="15" x14ac:dyDescent="0.25">
      <c r="A110" s="45" t="str">
        <f t="shared" si="1"/>
        <v>B2 referenceLatvia2005</v>
      </c>
      <c r="B110">
        <v>5</v>
      </c>
      <c r="C110" t="s">
        <v>0</v>
      </c>
      <c r="D110" t="s">
        <v>148</v>
      </c>
      <c r="E110" t="s">
        <v>90</v>
      </c>
      <c r="F110" t="s">
        <v>114</v>
      </c>
      <c r="G110">
        <v>2005</v>
      </c>
      <c r="H110">
        <v>3088.2563409999998</v>
      </c>
      <c r="I110">
        <v>5466.7752799999998</v>
      </c>
      <c r="J110">
        <v>1.8</v>
      </c>
    </row>
    <row r="111" spans="1:10" ht="15" x14ac:dyDescent="0.25">
      <c r="A111" s="45" t="str">
        <f t="shared" si="1"/>
        <v>B2 referenceLatvia2010</v>
      </c>
      <c r="B111">
        <v>5</v>
      </c>
      <c r="C111" t="s">
        <v>0</v>
      </c>
      <c r="D111" t="s">
        <v>148</v>
      </c>
      <c r="E111" t="s">
        <v>90</v>
      </c>
      <c r="F111" t="s">
        <v>114</v>
      </c>
      <c r="G111">
        <v>2010</v>
      </c>
      <c r="H111">
        <v>3137.656806</v>
      </c>
      <c r="I111">
        <v>5832.4961489999996</v>
      </c>
      <c r="J111">
        <v>1.9</v>
      </c>
    </row>
    <row r="112" spans="1:10" ht="15" x14ac:dyDescent="0.25">
      <c r="A112" s="45" t="str">
        <f t="shared" si="1"/>
        <v>B2 referenceLatvia2015</v>
      </c>
      <c r="B112">
        <v>5</v>
      </c>
      <c r="C112" t="s">
        <v>0</v>
      </c>
      <c r="D112" t="s">
        <v>148</v>
      </c>
      <c r="E112" t="s">
        <v>90</v>
      </c>
      <c r="F112" t="s">
        <v>114</v>
      </c>
      <c r="G112">
        <v>2015</v>
      </c>
      <c r="H112">
        <v>3187.0564469999999</v>
      </c>
      <c r="I112">
        <v>6057.5900579999998</v>
      </c>
      <c r="J112">
        <v>1.9</v>
      </c>
    </row>
    <row r="113" spans="1:10" ht="15" x14ac:dyDescent="0.25">
      <c r="A113" s="45" t="str">
        <f t="shared" si="1"/>
        <v>B2 referenceLatvia2020</v>
      </c>
      <c r="B113">
        <v>5</v>
      </c>
      <c r="C113" t="s">
        <v>0</v>
      </c>
      <c r="D113" t="s">
        <v>148</v>
      </c>
      <c r="E113" t="s">
        <v>90</v>
      </c>
      <c r="F113" t="s">
        <v>114</v>
      </c>
      <c r="G113">
        <v>2020</v>
      </c>
      <c r="H113">
        <v>3236.4560999999999</v>
      </c>
      <c r="I113">
        <v>6239.5404090000002</v>
      </c>
      <c r="J113">
        <v>1.9</v>
      </c>
    </row>
    <row r="114" spans="1:10" ht="15" x14ac:dyDescent="0.25">
      <c r="A114" s="45" t="str">
        <f t="shared" si="1"/>
        <v>B2 referenceLatvia2025</v>
      </c>
      <c r="B114">
        <v>5</v>
      </c>
      <c r="C114" t="s">
        <v>0</v>
      </c>
      <c r="D114" t="s">
        <v>148</v>
      </c>
      <c r="E114" t="s">
        <v>90</v>
      </c>
      <c r="F114" t="s">
        <v>114</v>
      </c>
      <c r="G114">
        <v>2025</v>
      </c>
      <c r="H114">
        <v>3285.8556090000002</v>
      </c>
      <c r="I114">
        <v>6377.5694450000001</v>
      </c>
      <c r="J114">
        <v>1.9</v>
      </c>
    </row>
    <row r="115" spans="1:10" ht="15" x14ac:dyDescent="0.25">
      <c r="A115" s="45" t="str">
        <f t="shared" si="1"/>
        <v>B2 referenceLatvia2030</v>
      </c>
      <c r="B115">
        <v>5</v>
      </c>
      <c r="C115" t="s">
        <v>0</v>
      </c>
      <c r="D115" t="s">
        <v>148</v>
      </c>
      <c r="E115" t="s">
        <v>90</v>
      </c>
      <c r="F115" t="s">
        <v>114</v>
      </c>
      <c r="G115">
        <v>2030</v>
      </c>
      <c r="H115">
        <v>3335.2551880000001</v>
      </c>
      <c r="I115">
        <v>6556.2046030000001</v>
      </c>
      <c r="J115">
        <v>2</v>
      </c>
    </row>
    <row r="116" spans="1:10" ht="15" x14ac:dyDescent="0.25">
      <c r="A116" s="45" t="str">
        <f t="shared" si="1"/>
        <v>B2 referenceRepublic of Moldova2005</v>
      </c>
      <c r="B116">
        <v>5</v>
      </c>
      <c r="C116" t="s">
        <v>0</v>
      </c>
      <c r="D116" t="s">
        <v>149</v>
      </c>
      <c r="E116" t="s">
        <v>99</v>
      </c>
      <c r="F116" t="s">
        <v>113</v>
      </c>
      <c r="G116">
        <v>2005</v>
      </c>
      <c r="H116">
        <v>216.19306900000001</v>
      </c>
      <c r="I116">
        <v>323.88687399999998</v>
      </c>
      <c r="J116">
        <v>1.5</v>
      </c>
    </row>
    <row r="117" spans="1:10" ht="15" x14ac:dyDescent="0.25">
      <c r="A117" s="45" t="str">
        <f t="shared" si="1"/>
        <v>B2 referenceRepublic of Moldova2010</v>
      </c>
      <c r="B117">
        <v>5</v>
      </c>
      <c r="C117" t="s">
        <v>0</v>
      </c>
      <c r="D117" t="s">
        <v>149</v>
      </c>
      <c r="E117" t="s">
        <v>99</v>
      </c>
      <c r="F117" t="s">
        <v>113</v>
      </c>
      <c r="G117">
        <v>2010</v>
      </c>
      <c r="H117">
        <v>219.44284099999999</v>
      </c>
      <c r="I117">
        <v>316.54974700000002</v>
      </c>
      <c r="J117">
        <v>1.4</v>
      </c>
    </row>
    <row r="118" spans="1:10" ht="15" x14ac:dyDescent="0.25">
      <c r="A118" s="45" t="str">
        <f t="shared" si="1"/>
        <v>B2 referenceRepublic of Moldova2015</v>
      </c>
      <c r="B118">
        <v>5</v>
      </c>
      <c r="C118" t="s">
        <v>0</v>
      </c>
      <c r="D118" t="s">
        <v>149</v>
      </c>
      <c r="E118" t="s">
        <v>99</v>
      </c>
      <c r="F118" t="s">
        <v>113</v>
      </c>
      <c r="G118">
        <v>2015</v>
      </c>
      <c r="H118">
        <v>222.692871</v>
      </c>
      <c r="I118">
        <v>309.42477100000002</v>
      </c>
      <c r="J118">
        <v>1.4</v>
      </c>
    </row>
    <row r="119" spans="1:10" ht="15" x14ac:dyDescent="0.25">
      <c r="A119" s="45" t="str">
        <f t="shared" si="1"/>
        <v>B2 referenceRepublic of Moldova2020</v>
      </c>
      <c r="B119">
        <v>5</v>
      </c>
      <c r="C119" t="s">
        <v>0</v>
      </c>
      <c r="D119" t="s">
        <v>149</v>
      </c>
      <c r="E119" t="s">
        <v>99</v>
      </c>
      <c r="F119" t="s">
        <v>113</v>
      </c>
      <c r="G119">
        <v>2020</v>
      </c>
      <c r="H119">
        <v>225.942902</v>
      </c>
      <c r="I119">
        <v>303.33772399999998</v>
      </c>
      <c r="J119">
        <v>1.3</v>
      </c>
    </row>
    <row r="120" spans="1:10" ht="15" x14ac:dyDescent="0.25">
      <c r="A120" s="45" t="str">
        <f t="shared" si="1"/>
        <v>B2 referenceRepublic of Moldova2025</v>
      </c>
      <c r="B120">
        <v>5</v>
      </c>
      <c r="C120" t="s">
        <v>0</v>
      </c>
      <c r="D120" t="s">
        <v>149</v>
      </c>
      <c r="E120" t="s">
        <v>99</v>
      </c>
      <c r="F120" t="s">
        <v>113</v>
      </c>
      <c r="G120">
        <v>2025</v>
      </c>
      <c r="H120">
        <v>229.192947</v>
      </c>
      <c r="I120">
        <v>296.687906</v>
      </c>
      <c r="J120">
        <v>1.3</v>
      </c>
    </row>
    <row r="121" spans="1:10" ht="15" x14ac:dyDescent="0.25">
      <c r="A121" s="45" t="str">
        <f t="shared" si="1"/>
        <v>B2 referenceRepublic of Moldova2030</v>
      </c>
      <c r="B121">
        <v>5</v>
      </c>
      <c r="C121" t="s">
        <v>0</v>
      </c>
      <c r="D121" t="s">
        <v>149</v>
      </c>
      <c r="E121" t="s">
        <v>99</v>
      </c>
      <c r="F121" t="s">
        <v>113</v>
      </c>
      <c r="G121">
        <v>2030</v>
      </c>
      <c r="H121">
        <v>232.44300799999999</v>
      </c>
      <c r="I121">
        <v>289.38721800000002</v>
      </c>
      <c r="J121">
        <v>1.2</v>
      </c>
    </row>
    <row r="122" spans="1:10" ht="15" x14ac:dyDescent="0.25">
      <c r="A122" s="45" t="str">
        <f t="shared" si="1"/>
        <v>B2 referenceNetherlands2005</v>
      </c>
      <c r="B122">
        <v>5</v>
      </c>
      <c r="C122" t="s">
        <v>0</v>
      </c>
      <c r="D122" t="s">
        <v>152</v>
      </c>
      <c r="E122" t="s">
        <v>95</v>
      </c>
      <c r="F122" t="s">
        <v>112</v>
      </c>
      <c r="G122">
        <v>2005</v>
      </c>
      <c r="H122">
        <v>295.18229500000001</v>
      </c>
      <c r="I122">
        <v>608.303675</v>
      </c>
      <c r="J122">
        <v>2.1</v>
      </c>
    </row>
    <row r="123" spans="1:10" ht="15" x14ac:dyDescent="0.25">
      <c r="A123" s="45" t="str">
        <f t="shared" si="1"/>
        <v>B2 referenceNetherlands2010</v>
      </c>
      <c r="B123">
        <v>5</v>
      </c>
      <c r="C123" t="s">
        <v>0</v>
      </c>
      <c r="D123" t="s">
        <v>152</v>
      </c>
      <c r="E123" t="s">
        <v>95</v>
      </c>
      <c r="F123" t="s">
        <v>112</v>
      </c>
      <c r="G123">
        <v>2010</v>
      </c>
      <c r="H123">
        <v>295.18227200000001</v>
      </c>
      <c r="I123">
        <v>598.30143199999998</v>
      </c>
      <c r="J123">
        <v>2</v>
      </c>
    </row>
    <row r="124" spans="1:10" ht="15" x14ac:dyDescent="0.25">
      <c r="A124" s="45" t="str">
        <f t="shared" si="1"/>
        <v>B2 referenceNetherlands2015</v>
      </c>
      <c r="B124">
        <v>5</v>
      </c>
      <c r="C124" t="s">
        <v>0</v>
      </c>
      <c r="D124" t="s">
        <v>152</v>
      </c>
      <c r="E124" t="s">
        <v>95</v>
      </c>
      <c r="F124" t="s">
        <v>112</v>
      </c>
      <c r="G124">
        <v>2015</v>
      </c>
      <c r="H124">
        <v>295.18231200000002</v>
      </c>
      <c r="I124">
        <v>593.85824700000001</v>
      </c>
      <c r="J124">
        <v>2</v>
      </c>
    </row>
    <row r="125" spans="1:10" ht="15" x14ac:dyDescent="0.25">
      <c r="A125" s="45" t="str">
        <f t="shared" si="1"/>
        <v>B2 referenceNetherlands2020</v>
      </c>
      <c r="B125">
        <v>5</v>
      </c>
      <c r="C125" t="s">
        <v>0</v>
      </c>
      <c r="D125" t="s">
        <v>152</v>
      </c>
      <c r="E125" t="s">
        <v>95</v>
      </c>
      <c r="F125" t="s">
        <v>112</v>
      </c>
      <c r="G125">
        <v>2020</v>
      </c>
      <c r="H125">
        <v>295.18230599999998</v>
      </c>
      <c r="I125">
        <v>593.99978799999997</v>
      </c>
      <c r="J125">
        <v>2</v>
      </c>
    </row>
    <row r="126" spans="1:10" ht="15" x14ac:dyDescent="0.25">
      <c r="A126" s="45" t="str">
        <f t="shared" si="1"/>
        <v>B2 referenceNetherlands2025</v>
      </c>
      <c r="B126">
        <v>5</v>
      </c>
      <c r="C126" t="s">
        <v>0</v>
      </c>
      <c r="D126" t="s">
        <v>152</v>
      </c>
      <c r="E126" t="s">
        <v>95</v>
      </c>
      <c r="F126" t="s">
        <v>112</v>
      </c>
      <c r="G126">
        <v>2025</v>
      </c>
      <c r="H126">
        <v>295.182298</v>
      </c>
      <c r="I126">
        <v>593.40353400000004</v>
      </c>
      <c r="J126">
        <v>2</v>
      </c>
    </row>
    <row r="127" spans="1:10" ht="15" x14ac:dyDescent="0.25">
      <c r="A127" s="45" t="str">
        <f t="shared" si="1"/>
        <v>B2 referenceNetherlands2030</v>
      </c>
      <c r="B127">
        <v>5</v>
      </c>
      <c r="C127" t="s">
        <v>0</v>
      </c>
      <c r="D127" t="s">
        <v>152</v>
      </c>
      <c r="E127" t="s">
        <v>95</v>
      </c>
      <c r="F127" t="s">
        <v>112</v>
      </c>
      <c r="G127">
        <v>2030</v>
      </c>
      <c r="H127">
        <v>295.18232699999999</v>
      </c>
      <c r="I127">
        <v>595.36892999999998</v>
      </c>
      <c r="J127">
        <v>2</v>
      </c>
    </row>
    <row r="128" spans="1:10" ht="15" x14ac:dyDescent="0.25">
      <c r="A128" s="45" t="str">
        <f t="shared" si="1"/>
        <v>B2 referenceNorway2005</v>
      </c>
      <c r="B128">
        <v>5</v>
      </c>
      <c r="C128" t="s">
        <v>0</v>
      </c>
      <c r="D128" t="s">
        <v>153</v>
      </c>
      <c r="E128" t="s">
        <v>96</v>
      </c>
      <c r="F128" t="s">
        <v>114</v>
      </c>
      <c r="G128">
        <v>2005</v>
      </c>
      <c r="H128">
        <v>6499.2277700000004</v>
      </c>
      <c r="I128">
        <v>13074.15847</v>
      </c>
      <c r="J128">
        <v>2</v>
      </c>
    </row>
    <row r="129" spans="1:10" ht="15" x14ac:dyDescent="0.25">
      <c r="A129" s="45" t="str">
        <f t="shared" si="1"/>
        <v>B2 referenceNorway2010</v>
      </c>
      <c r="B129">
        <v>5</v>
      </c>
      <c r="C129" t="s">
        <v>0</v>
      </c>
      <c r="D129" t="s">
        <v>153</v>
      </c>
      <c r="E129" t="s">
        <v>96</v>
      </c>
      <c r="F129" t="s">
        <v>114</v>
      </c>
      <c r="G129">
        <v>2010</v>
      </c>
      <c r="H129">
        <v>6479.2276000000002</v>
      </c>
      <c r="I129">
        <v>12991.453448</v>
      </c>
      <c r="J129">
        <v>2</v>
      </c>
    </row>
    <row r="130" spans="1:10" ht="15" x14ac:dyDescent="0.25">
      <c r="A130" s="45" t="str">
        <f t="shared" ref="A130:A193" si="2">CONCATENATE(C130,E130,G130)</f>
        <v>B2 referenceNorway2015</v>
      </c>
      <c r="B130">
        <v>5</v>
      </c>
      <c r="C130" t="s">
        <v>0</v>
      </c>
      <c r="D130" t="s">
        <v>153</v>
      </c>
      <c r="E130" t="s">
        <v>96</v>
      </c>
      <c r="F130" t="s">
        <v>114</v>
      </c>
      <c r="G130">
        <v>2015</v>
      </c>
      <c r="H130">
        <v>6459.2277899999999</v>
      </c>
      <c r="I130">
        <v>12935.148783000001</v>
      </c>
      <c r="J130">
        <v>2</v>
      </c>
    </row>
    <row r="131" spans="1:10" ht="15" x14ac:dyDescent="0.25">
      <c r="A131" s="45" t="str">
        <f t="shared" si="2"/>
        <v>B2 referenceNorway2020</v>
      </c>
      <c r="B131">
        <v>5</v>
      </c>
      <c r="C131" t="s">
        <v>0</v>
      </c>
      <c r="D131" t="s">
        <v>153</v>
      </c>
      <c r="E131" t="s">
        <v>96</v>
      </c>
      <c r="F131" t="s">
        <v>114</v>
      </c>
      <c r="G131">
        <v>2020</v>
      </c>
      <c r="H131">
        <v>6439.2273349999996</v>
      </c>
      <c r="I131">
        <v>12956.208065999999</v>
      </c>
      <c r="J131">
        <v>2</v>
      </c>
    </row>
    <row r="132" spans="1:10" ht="15" x14ac:dyDescent="0.25">
      <c r="A132" s="45" t="str">
        <f t="shared" si="2"/>
        <v>B2 referenceNorway2025</v>
      </c>
      <c r="B132">
        <v>5</v>
      </c>
      <c r="C132" t="s">
        <v>0</v>
      </c>
      <c r="D132" t="s">
        <v>153</v>
      </c>
      <c r="E132" t="s">
        <v>96</v>
      </c>
      <c r="F132" t="s">
        <v>114</v>
      </c>
      <c r="G132">
        <v>2025</v>
      </c>
      <c r="H132">
        <v>6419.2270429999999</v>
      </c>
      <c r="I132">
        <v>13001.45671</v>
      </c>
      <c r="J132">
        <v>2</v>
      </c>
    </row>
    <row r="133" spans="1:10" ht="15" x14ac:dyDescent="0.25">
      <c r="A133" s="45" t="str">
        <f t="shared" si="2"/>
        <v>B2 referenceNorway2030</v>
      </c>
      <c r="B133">
        <v>5</v>
      </c>
      <c r="C133" t="s">
        <v>0</v>
      </c>
      <c r="D133" t="s">
        <v>153</v>
      </c>
      <c r="E133" t="s">
        <v>96</v>
      </c>
      <c r="F133" t="s">
        <v>114</v>
      </c>
      <c r="G133">
        <v>2030</v>
      </c>
      <c r="H133">
        <v>6399.2276970000003</v>
      </c>
      <c r="I133">
        <v>12913.382039</v>
      </c>
      <c r="J133">
        <v>2</v>
      </c>
    </row>
    <row r="134" spans="1:10" ht="15" x14ac:dyDescent="0.25">
      <c r="A134" s="45" t="str">
        <f t="shared" si="2"/>
        <v>B2 referencePoland2005</v>
      </c>
      <c r="B134">
        <v>5</v>
      </c>
      <c r="C134" t="s">
        <v>0</v>
      </c>
      <c r="D134" t="s">
        <v>154</v>
      </c>
      <c r="E134" t="s">
        <v>97</v>
      </c>
      <c r="F134" t="s">
        <v>113</v>
      </c>
      <c r="G134">
        <v>2005</v>
      </c>
      <c r="H134">
        <v>8417.008296</v>
      </c>
      <c r="I134">
        <v>19995.451814</v>
      </c>
      <c r="J134">
        <v>2.4</v>
      </c>
    </row>
    <row r="135" spans="1:10" ht="15" x14ac:dyDescent="0.25">
      <c r="A135" s="45" t="str">
        <f t="shared" si="2"/>
        <v>B2 referencePoland2010</v>
      </c>
      <c r="B135">
        <v>5</v>
      </c>
      <c r="C135" t="s">
        <v>0</v>
      </c>
      <c r="D135" t="s">
        <v>154</v>
      </c>
      <c r="E135" t="s">
        <v>97</v>
      </c>
      <c r="F135" t="s">
        <v>113</v>
      </c>
      <c r="G135">
        <v>2010</v>
      </c>
      <c r="H135">
        <v>8532.0073100000009</v>
      </c>
      <c r="I135">
        <v>20439.656385999999</v>
      </c>
      <c r="J135">
        <v>2.4</v>
      </c>
    </row>
    <row r="136" spans="1:10" ht="15" x14ac:dyDescent="0.25">
      <c r="A136" s="45" t="str">
        <f t="shared" si="2"/>
        <v>B2 referencePoland2015</v>
      </c>
      <c r="B136">
        <v>5</v>
      </c>
      <c r="C136" t="s">
        <v>0</v>
      </c>
      <c r="D136" t="s">
        <v>154</v>
      </c>
      <c r="E136" t="s">
        <v>97</v>
      </c>
      <c r="F136" t="s">
        <v>113</v>
      </c>
      <c r="G136">
        <v>2015</v>
      </c>
      <c r="H136">
        <v>8647.0087100000001</v>
      </c>
      <c r="I136">
        <v>21044.349539999999</v>
      </c>
      <c r="J136">
        <v>2.4</v>
      </c>
    </row>
    <row r="137" spans="1:10" ht="15" x14ac:dyDescent="0.25">
      <c r="A137" s="45" t="str">
        <f t="shared" si="2"/>
        <v>B2 referencePoland2020</v>
      </c>
      <c r="B137">
        <v>5</v>
      </c>
      <c r="C137" t="s">
        <v>0</v>
      </c>
      <c r="D137" t="s">
        <v>154</v>
      </c>
      <c r="E137" t="s">
        <v>97</v>
      </c>
      <c r="F137" t="s">
        <v>113</v>
      </c>
      <c r="G137">
        <v>2020</v>
      </c>
      <c r="H137">
        <v>8762.0079170000008</v>
      </c>
      <c r="I137">
        <v>21669.017338000001</v>
      </c>
      <c r="J137">
        <v>2.5</v>
      </c>
    </row>
    <row r="138" spans="1:10" ht="15" x14ac:dyDescent="0.25">
      <c r="A138" s="45" t="str">
        <f t="shared" si="2"/>
        <v>B2 referencePoland2025</v>
      </c>
      <c r="B138">
        <v>5</v>
      </c>
      <c r="C138" t="s">
        <v>0</v>
      </c>
      <c r="D138" t="s">
        <v>154</v>
      </c>
      <c r="E138" t="s">
        <v>97</v>
      </c>
      <c r="F138" t="s">
        <v>113</v>
      </c>
      <c r="G138">
        <v>2025</v>
      </c>
      <c r="H138">
        <v>8877.0076769999996</v>
      </c>
      <c r="I138">
        <v>22241.265375999999</v>
      </c>
      <c r="J138">
        <v>2.5</v>
      </c>
    </row>
    <row r="139" spans="1:10" ht="15" x14ac:dyDescent="0.25">
      <c r="A139" s="45" t="str">
        <f t="shared" si="2"/>
        <v>B2 referencePoland2030</v>
      </c>
      <c r="B139">
        <v>5</v>
      </c>
      <c r="C139" t="s">
        <v>0</v>
      </c>
      <c r="D139" t="s">
        <v>154</v>
      </c>
      <c r="E139" t="s">
        <v>97</v>
      </c>
      <c r="F139" t="s">
        <v>113</v>
      </c>
      <c r="G139">
        <v>2030</v>
      </c>
      <c r="H139">
        <v>8992.00713</v>
      </c>
      <c r="I139">
        <v>22311.723933000001</v>
      </c>
      <c r="J139">
        <v>2.5</v>
      </c>
    </row>
    <row r="140" spans="1:10" ht="15" x14ac:dyDescent="0.25">
      <c r="A140" s="45" t="str">
        <f t="shared" si="2"/>
        <v>B2 referencePortugal2005</v>
      </c>
      <c r="B140">
        <v>5</v>
      </c>
      <c r="C140" t="s">
        <v>0</v>
      </c>
      <c r="D140" t="s">
        <v>155</v>
      </c>
      <c r="E140" t="s">
        <v>98</v>
      </c>
      <c r="F140" t="s">
        <v>115</v>
      </c>
      <c r="G140">
        <v>2005</v>
      </c>
      <c r="H140">
        <v>1801.9219049999999</v>
      </c>
      <c r="I140">
        <v>6320.360541</v>
      </c>
      <c r="J140">
        <v>3.5</v>
      </c>
    </row>
    <row r="141" spans="1:10" ht="15" x14ac:dyDescent="0.25">
      <c r="A141" s="45" t="str">
        <f t="shared" si="2"/>
        <v>B2 referencePortugal2010</v>
      </c>
      <c r="B141">
        <v>5</v>
      </c>
      <c r="C141" t="s">
        <v>0</v>
      </c>
      <c r="D141" t="s">
        <v>155</v>
      </c>
      <c r="E141" t="s">
        <v>98</v>
      </c>
      <c r="F141" t="s">
        <v>115</v>
      </c>
      <c r="G141">
        <v>2010</v>
      </c>
      <c r="H141">
        <v>1821.921722</v>
      </c>
      <c r="I141">
        <v>6536.591668</v>
      </c>
      <c r="J141">
        <v>3.6</v>
      </c>
    </row>
    <row r="142" spans="1:10" ht="15" x14ac:dyDescent="0.25">
      <c r="A142" s="45" t="str">
        <f t="shared" si="2"/>
        <v>B2 referencePortugal2015</v>
      </c>
      <c r="B142">
        <v>5</v>
      </c>
      <c r="C142" t="s">
        <v>0</v>
      </c>
      <c r="D142" t="s">
        <v>155</v>
      </c>
      <c r="E142" t="s">
        <v>98</v>
      </c>
      <c r="F142" t="s">
        <v>115</v>
      </c>
      <c r="G142">
        <v>2015</v>
      </c>
      <c r="H142">
        <v>1841.9215690000001</v>
      </c>
      <c r="I142">
        <v>6640.2655580000001</v>
      </c>
      <c r="J142">
        <v>3.6</v>
      </c>
    </row>
    <row r="143" spans="1:10" ht="15" x14ac:dyDescent="0.25">
      <c r="A143" s="45" t="str">
        <f t="shared" si="2"/>
        <v>B2 referencePortugal2020</v>
      </c>
      <c r="B143">
        <v>5</v>
      </c>
      <c r="C143" t="s">
        <v>0</v>
      </c>
      <c r="D143" t="s">
        <v>155</v>
      </c>
      <c r="E143" t="s">
        <v>98</v>
      </c>
      <c r="F143" t="s">
        <v>115</v>
      </c>
      <c r="G143">
        <v>2020</v>
      </c>
      <c r="H143">
        <v>1861.9217530000001</v>
      </c>
      <c r="I143">
        <v>6732.1703390000002</v>
      </c>
      <c r="J143">
        <v>3.6</v>
      </c>
    </row>
    <row r="144" spans="1:10" ht="15" x14ac:dyDescent="0.25">
      <c r="A144" s="45" t="str">
        <f t="shared" si="2"/>
        <v>B2 referencePortugal2025</v>
      </c>
      <c r="B144">
        <v>5</v>
      </c>
      <c r="C144" t="s">
        <v>0</v>
      </c>
      <c r="D144" t="s">
        <v>155</v>
      </c>
      <c r="E144" t="s">
        <v>98</v>
      </c>
      <c r="F144" t="s">
        <v>115</v>
      </c>
      <c r="G144">
        <v>2025</v>
      </c>
      <c r="H144">
        <v>1881.9215999999999</v>
      </c>
      <c r="I144">
        <v>6803.3593629999996</v>
      </c>
      <c r="J144">
        <v>3.6</v>
      </c>
    </row>
    <row r="145" spans="1:10" ht="15" x14ac:dyDescent="0.25">
      <c r="A145" s="45" t="str">
        <f t="shared" si="2"/>
        <v>B2 referencePortugal2030</v>
      </c>
      <c r="B145">
        <v>5</v>
      </c>
      <c r="C145" t="s">
        <v>0</v>
      </c>
      <c r="D145" t="s">
        <v>155</v>
      </c>
      <c r="E145" t="s">
        <v>98</v>
      </c>
      <c r="F145" t="s">
        <v>115</v>
      </c>
      <c r="G145">
        <v>2030</v>
      </c>
      <c r="H145">
        <v>1901.9219660000001</v>
      </c>
      <c r="I145">
        <v>6821.506789</v>
      </c>
      <c r="J145">
        <v>3.6</v>
      </c>
    </row>
    <row r="146" spans="1:10" ht="15" x14ac:dyDescent="0.25">
      <c r="A146" s="45" t="str">
        <f t="shared" si="2"/>
        <v>B2 referenceRomania2005</v>
      </c>
      <c r="B146">
        <v>5</v>
      </c>
      <c r="C146" t="s">
        <v>0</v>
      </c>
      <c r="D146" t="s">
        <v>156</v>
      </c>
      <c r="E146" t="s">
        <v>100</v>
      </c>
      <c r="F146" t="s">
        <v>113</v>
      </c>
      <c r="G146">
        <v>2005</v>
      </c>
      <c r="H146">
        <v>5038.7404619999998</v>
      </c>
      <c r="I146">
        <v>7457.1611560000001</v>
      </c>
      <c r="J146">
        <v>1.5</v>
      </c>
    </row>
    <row r="147" spans="1:10" ht="15" x14ac:dyDescent="0.25">
      <c r="A147" s="45" t="str">
        <f t="shared" si="2"/>
        <v>B2 referenceRomania2010</v>
      </c>
      <c r="B147">
        <v>5</v>
      </c>
      <c r="C147" t="s">
        <v>0</v>
      </c>
      <c r="D147" t="s">
        <v>156</v>
      </c>
      <c r="E147" t="s">
        <v>100</v>
      </c>
      <c r="F147" t="s">
        <v>113</v>
      </c>
      <c r="G147">
        <v>2010</v>
      </c>
      <c r="H147">
        <v>5182.7405399999998</v>
      </c>
      <c r="I147">
        <v>7404.9356269999998</v>
      </c>
      <c r="J147">
        <v>1.4</v>
      </c>
    </row>
    <row r="148" spans="1:10" ht="15" x14ac:dyDescent="0.25">
      <c r="A148" s="45" t="str">
        <f t="shared" si="2"/>
        <v>B2 referenceRomania2015</v>
      </c>
      <c r="B148">
        <v>5</v>
      </c>
      <c r="C148" t="s">
        <v>0</v>
      </c>
      <c r="D148" t="s">
        <v>156</v>
      </c>
      <c r="E148" t="s">
        <v>100</v>
      </c>
      <c r="F148" t="s">
        <v>113</v>
      </c>
      <c r="G148">
        <v>2015</v>
      </c>
      <c r="H148">
        <v>5326.7405479999998</v>
      </c>
      <c r="I148">
        <v>7456.7022040000002</v>
      </c>
      <c r="J148">
        <v>1.4</v>
      </c>
    </row>
    <row r="149" spans="1:10" ht="15" x14ac:dyDescent="0.25">
      <c r="A149" s="45" t="str">
        <f t="shared" si="2"/>
        <v>B2 referenceRomania2020</v>
      </c>
      <c r="B149">
        <v>5</v>
      </c>
      <c r="C149" t="s">
        <v>0</v>
      </c>
      <c r="D149" t="s">
        <v>156</v>
      </c>
      <c r="E149" t="s">
        <v>100</v>
      </c>
      <c r="F149" t="s">
        <v>113</v>
      </c>
      <c r="G149">
        <v>2020</v>
      </c>
      <c r="H149">
        <v>5470.740796</v>
      </c>
      <c r="I149">
        <v>7783.593879</v>
      </c>
      <c r="J149">
        <v>1.4</v>
      </c>
    </row>
    <row r="150" spans="1:10" ht="15" x14ac:dyDescent="0.25">
      <c r="A150" s="45" t="str">
        <f t="shared" si="2"/>
        <v>B2 referenceRomania2025</v>
      </c>
      <c r="B150">
        <v>5</v>
      </c>
      <c r="C150" t="s">
        <v>0</v>
      </c>
      <c r="D150" t="s">
        <v>156</v>
      </c>
      <c r="E150" t="s">
        <v>100</v>
      </c>
      <c r="F150" t="s">
        <v>113</v>
      </c>
      <c r="G150">
        <v>2025</v>
      </c>
      <c r="H150">
        <v>5614.7408949999999</v>
      </c>
      <c r="I150">
        <v>8208.5659849999993</v>
      </c>
      <c r="J150">
        <v>1.5</v>
      </c>
    </row>
    <row r="151" spans="1:10" ht="15" x14ac:dyDescent="0.25">
      <c r="A151" s="45" t="str">
        <f t="shared" si="2"/>
        <v>B2 referenceRomania2030</v>
      </c>
      <c r="B151">
        <v>5</v>
      </c>
      <c r="C151" t="s">
        <v>0</v>
      </c>
      <c r="D151" t="s">
        <v>156</v>
      </c>
      <c r="E151" t="s">
        <v>100</v>
      </c>
      <c r="F151" t="s">
        <v>113</v>
      </c>
      <c r="G151">
        <v>2030</v>
      </c>
      <c r="H151">
        <v>5758.740229</v>
      </c>
      <c r="I151">
        <v>8689.3039640000006</v>
      </c>
      <c r="J151">
        <v>1.5</v>
      </c>
    </row>
    <row r="152" spans="1:10" ht="15" x14ac:dyDescent="0.25">
      <c r="A152" s="45" t="str">
        <f t="shared" si="2"/>
        <v>B2 referenceSweden2005</v>
      </c>
      <c r="B152">
        <v>5</v>
      </c>
      <c r="C152" t="s">
        <v>0</v>
      </c>
      <c r="D152" t="s">
        <v>158</v>
      </c>
      <c r="E152" t="s">
        <v>105</v>
      </c>
      <c r="F152" t="s">
        <v>114</v>
      </c>
      <c r="G152">
        <v>2005</v>
      </c>
      <c r="H152">
        <v>20631.419808999999</v>
      </c>
      <c r="I152">
        <v>48325.761577999998</v>
      </c>
      <c r="J152">
        <v>2.2999999999999998</v>
      </c>
    </row>
    <row r="153" spans="1:10" ht="15" x14ac:dyDescent="0.25">
      <c r="A153" s="45" t="str">
        <f t="shared" si="2"/>
        <v>B2 referenceSweden2010</v>
      </c>
      <c r="B153">
        <v>5</v>
      </c>
      <c r="C153" t="s">
        <v>0</v>
      </c>
      <c r="D153" t="s">
        <v>158</v>
      </c>
      <c r="E153" t="s">
        <v>105</v>
      </c>
      <c r="F153" t="s">
        <v>114</v>
      </c>
      <c r="G153">
        <v>2010</v>
      </c>
      <c r="H153">
        <v>20553.424029999998</v>
      </c>
      <c r="I153">
        <v>48657.314275999997</v>
      </c>
      <c r="J153">
        <v>2.4</v>
      </c>
    </row>
    <row r="154" spans="1:10" ht="15" x14ac:dyDescent="0.25">
      <c r="A154" s="45" t="str">
        <f t="shared" si="2"/>
        <v>B2 referenceSweden2015</v>
      </c>
      <c r="B154">
        <v>5</v>
      </c>
      <c r="C154" t="s">
        <v>0</v>
      </c>
      <c r="D154" t="s">
        <v>158</v>
      </c>
      <c r="E154" t="s">
        <v>105</v>
      </c>
      <c r="F154" t="s">
        <v>114</v>
      </c>
      <c r="G154">
        <v>2015</v>
      </c>
      <c r="H154">
        <v>20475.422178000001</v>
      </c>
      <c r="I154">
        <v>49327.14213</v>
      </c>
      <c r="J154">
        <v>2.4</v>
      </c>
    </row>
    <row r="155" spans="1:10" ht="15" x14ac:dyDescent="0.25">
      <c r="A155" s="45" t="str">
        <f t="shared" si="2"/>
        <v>B2 referenceSweden2020</v>
      </c>
      <c r="B155">
        <v>5</v>
      </c>
      <c r="C155" t="s">
        <v>0</v>
      </c>
      <c r="D155" t="s">
        <v>158</v>
      </c>
      <c r="E155" t="s">
        <v>105</v>
      </c>
      <c r="F155" t="s">
        <v>114</v>
      </c>
      <c r="G155">
        <v>2020</v>
      </c>
      <c r="H155">
        <v>20397.422931000001</v>
      </c>
      <c r="I155">
        <v>49468.860821000002</v>
      </c>
      <c r="J155">
        <v>2.4</v>
      </c>
    </row>
    <row r="156" spans="1:10" ht="15" x14ac:dyDescent="0.25">
      <c r="A156" s="45" t="str">
        <f t="shared" si="2"/>
        <v>B2 referenceSweden2025</v>
      </c>
      <c r="B156">
        <v>5</v>
      </c>
      <c r="C156" t="s">
        <v>0</v>
      </c>
      <c r="D156" t="s">
        <v>158</v>
      </c>
      <c r="E156" t="s">
        <v>105</v>
      </c>
      <c r="F156" t="s">
        <v>114</v>
      </c>
      <c r="G156">
        <v>2025</v>
      </c>
      <c r="H156">
        <v>20319.422178000001</v>
      </c>
      <c r="I156">
        <v>49494.824380999999</v>
      </c>
      <c r="J156">
        <v>2.4</v>
      </c>
    </row>
    <row r="157" spans="1:10" ht="15" x14ac:dyDescent="0.25">
      <c r="A157" s="45" t="str">
        <f t="shared" si="2"/>
        <v>B2 referenceSweden2030</v>
      </c>
      <c r="B157">
        <v>5</v>
      </c>
      <c r="C157" t="s">
        <v>0</v>
      </c>
      <c r="D157" t="s">
        <v>158</v>
      </c>
      <c r="E157" t="s">
        <v>105</v>
      </c>
      <c r="F157" t="s">
        <v>114</v>
      </c>
      <c r="G157">
        <v>2030</v>
      </c>
      <c r="H157">
        <v>20241.420834</v>
      </c>
      <c r="I157">
        <v>49392.405647</v>
      </c>
      <c r="J157">
        <v>2.4</v>
      </c>
    </row>
    <row r="158" spans="1:10" ht="15" x14ac:dyDescent="0.25">
      <c r="A158" s="45" t="str">
        <f t="shared" si="2"/>
        <v>B2 referenceSlovenia2005</v>
      </c>
      <c r="B158">
        <v>5</v>
      </c>
      <c r="C158" t="s">
        <v>0</v>
      </c>
      <c r="D158" t="s">
        <v>159</v>
      </c>
      <c r="E158" t="s">
        <v>103</v>
      </c>
      <c r="F158" t="s">
        <v>111</v>
      </c>
      <c r="G158">
        <v>2005</v>
      </c>
      <c r="H158">
        <v>1166.040315</v>
      </c>
      <c r="I158">
        <v>1438.2823109999999</v>
      </c>
      <c r="J158">
        <v>1.2</v>
      </c>
    </row>
    <row r="159" spans="1:10" ht="15" x14ac:dyDescent="0.25">
      <c r="A159" s="45" t="str">
        <f t="shared" si="2"/>
        <v>B2 referenceSlovenia2010</v>
      </c>
      <c r="B159">
        <v>5</v>
      </c>
      <c r="C159" t="s">
        <v>0</v>
      </c>
      <c r="D159" t="s">
        <v>159</v>
      </c>
      <c r="E159" t="s">
        <v>103</v>
      </c>
      <c r="F159" t="s">
        <v>111</v>
      </c>
      <c r="G159">
        <v>2010</v>
      </c>
      <c r="H159">
        <v>1175.040618</v>
      </c>
      <c r="I159">
        <v>1463.261485</v>
      </c>
      <c r="J159">
        <v>1.2</v>
      </c>
    </row>
    <row r="160" spans="1:10" ht="15" x14ac:dyDescent="0.25">
      <c r="A160" s="45" t="str">
        <f t="shared" si="2"/>
        <v>B2 referenceSlovenia2015</v>
      </c>
      <c r="B160">
        <v>5</v>
      </c>
      <c r="C160" t="s">
        <v>0</v>
      </c>
      <c r="D160" t="s">
        <v>159</v>
      </c>
      <c r="E160" t="s">
        <v>103</v>
      </c>
      <c r="F160" t="s">
        <v>111</v>
      </c>
      <c r="G160">
        <v>2015</v>
      </c>
      <c r="H160">
        <v>1184.0402979999999</v>
      </c>
      <c r="I160">
        <v>1494.4444149999999</v>
      </c>
      <c r="J160">
        <v>1.3</v>
      </c>
    </row>
    <row r="161" spans="1:10" ht="15" x14ac:dyDescent="0.25">
      <c r="A161" s="45" t="str">
        <f t="shared" si="2"/>
        <v>B2 referenceSlovenia2020</v>
      </c>
      <c r="B161">
        <v>5</v>
      </c>
      <c r="C161" t="s">
        <v>0</v>
      </c>
      <c r="D161" t="s">
        <v>159</v>
      </c>
      <c r="E161" t="s">
        <v>103</v>
      </c>
      <c r="F161" t="s">
        <v>111</v>
      </c>
      <c r="G161">
        <v>2020</v>
      </c>
      <c r="H161">
        <v>1193.0407259999999</v>
      </c>
      <c r="I161">
        <v>1530.200202</v>
      </c>
      <c r="J161">
        <v>1.3</v>
      </c>
    </row>
    <row r="162" spans="1:10" ht="15" x14ac:dyDescent="0.25">
      <c r="A162" s="45" t="str">
        <f t="shared" si="2"/>
        <v>B2 referenceSlovenia2025</v>
      </c>
      <c r="B162">
        <v>5</v>
      </c>
      <c r="C162" t="s">
        <v>0</v>
      </c>
      <c r="D162" t="s">
        <v>159</v>
      </c>
      <c r="E162" t="s">
        <v>103</v>
      </c>
      <c r="F162" t="s">
        <v>111</v>
      </c>
      <c r="G162">
        <v>2025</v>
      </c>
      <c r="H162">
        <v>1202.0404820000001</v>
      </c>
      <c r="I162">
        <v>1570.5497820000001</v>
      </c>
      <c r="J162">
        <v>1.3</v>
      </c>
    </row>
    <row r="163" spans="1:10" ht="15" x14ac:dyDescent="0.25">
      <c r="A163" s="45" t="str">
        <f t="shared" si="2"/>
        <v>B2 referenceSlovenia2030</v>
      </c>
      <c r="B163">
        <v>5</v>
      </c>
      <c r="C163" t="s">
        <v>0</v>
      </c>
      <c r="D163" t="s">
        <v>159</v>
      </c>
      <c r="E163" t="s">
        <v>103</v>
      </c>
      <c r="F163" t="s">
        <v>111</v>
      </c>
      <c r="G163">
        <v>2030</v>
      </c>
      <c r="H163">
        <v>1211.040618</v>
      </c>
      <c r="I163">
        <v>1649.874802</v>
      </c>
      <c r="J163">
        <v>1.4</v>
      </c>
    </row>
    <row r="164" spans="1:10" ht="15" x14ac:dyDescent="0.25">
      <c r="A164" s="45" t="str">
        <f t="shared" si="2"/>
        <v>B2 referenceSlovakia2005</v>
      </c>
      <c r="B164">
        <v>5</v>
      </c>
      <c r="C164" t="s">
        <v>0</v>
      </c>
      <c r="D164" t="s">
        <v>160</v>
      </c>
      <c r="E164" t="s">
        <v>102</v>
      </c>
      <c r="F164" t="s">
        <v>113</v>
      </c>
      <c r="G164">
        <v>2005</v>
      </c>
      <c r="H164">
        <v>1751.3403800000001</v>
      </c>
      <c r="I164">
        <v>2701.6400739999999</v>
      </c>
      <c r="J164">
        <v>1.5</v>
      </c>
    </row>
    <row r="165" spans="1:10" ht="15" x14ac:dyDescent="0.25">
      <c r="A165" s="45" t="str">
        <f t="shared" si="2"/>
        <v>B2 referenceSlovakia2010</v>
      </c>
      <c r="B165">
        <v>5</v>
      </c>
      <c r="C165" t="s">
        <v>0</v>
      </c>
      <c r="D165" t="s">
        <v>160</v>
      </c>
      <c r="E165" t="s">
        <v>102</v>
      </c>
      <c r="F165" t="s">
        <v>113</v>
      </c>
      <c r="G165">
        <v>2010</v>
      </c>
      <c r="H165">
        <v>1735.4403150000001</v>
      </c>
      <c r="I165">
        <v>2765.6193950000002</v>
      </c>
      <c r="J165">
        <v>1.6</v>
      </c>
    </row>
    <row r="166" spans="1:10" ht="15" x14ac:dyDescent="0.25">
      <c r="A166" s="45" t="str">
        <f t="shared" si="2"/>
        <v>B2 referenceSlovakia2015</v>
      </c>
      <c r="B166">
        <v>5</v>
      </c>
      <c r="C166" t="s">
        <v>0</v>
      </c>
      <c r="D166" t="s">
        <v>160</v>
      </c>
      <c r="E166" t="s">
        <v>102</v>
      </c>
      <c r="F166" t="s">
        <v>113</v>
      </c>
      <c r="G166">
        <v>2015</v>
      </c>
      <c r="H166">
        <v>1719.540334</v>
      </c>
      <c r="I166">
        <v>2812.0450449999998</v>
      </c>
      <c r="J166">
        <v>1.6</v>
      </c>
    </row>
    <row r="167" spans="1:10" ht="15" x14ac:dyDescent="0.25">
      <c r="A167" s="45" t="str">
        <f t="shared" si="2"/>
        <v>B2 referenceSlovakia2020</v>
      </c>
      <c r="B167">
        <v>5</v>
      </c>
      <c r="C167" t="s">
        <v>0</v>
      </c>
      <c r="D167" t="s">
        <v>160</v>
      </c>
      <c r="E167" t="s">
        <v>102</v>
      </c>
      <c r="F167" t="s">
        <v>113</v>
      </c>
      <c r="G167">
        <v>2020</v>
      </c>
      <c r="H167">
        <v>1703.6401450000001</v>
      </c>
      <c r="I167">
        <v>2832.082688</v>
      </c>
      <c r="J167">
        <v>1.7</v>
      </c>
    </row>
    <row r="168" spans="1:10" ht="15" x14ac:dyDescent="0.25">
      <c r="A168" s="45" t="str">
        <f t="shared" si="2"/>
        <v>B2 referenceSlovakia2025</v>
      </c>
      <c r="B168">
        <v>5</v>
      </c>
      <c r="C168" t="s">
        <v>0</v>
      </c>
      <c r="D168" t="s">
        <v>160</v>
      </c>
      <c r="E168" t="s">
        <v>102</v>
      </c>
      <c r="F168" t="s">
        <v>113</v>
      </c>
      <c r="G168">
        <v>2025</v>
      </c>
      <c r="H168">
        <v>1687.740309</v>
      </c>
      <c r="I168">
        <v>2839.8978120000002</v>
      </c>
      <c r="J168">
        <v>1.7</v>
      </c>
    </row>
    <row r="169" spans="1:10" ht="15" x14ac:dyDescent="0.25">
      <c r="A169" s="45" t="str">
        <f t="shared" si="2"/>
        <v>B2 referenceSlovakia2030</v>
      </c>
      <c r="B169">
        <v>5</v>
      </c>
      <c r="C169" t="s">
        <v>0</v>
      </c>
      <c r="D169" t="s">
        <v>160</v>
      </c>
      <c r="E169" t="s">
        <v>102</v>
      </c>
      <c r="F169" t="s">
        <v>113</v>
      </c>
      <c r="G169">
        <v>2030</v>
      </c>
      <c r="H169">
        <v>1671.840207</v>
      </c>
      <c r="I169">
        <v>2909.770317</v>
      </c>
      <c r="J169">
        <v>1.7</v>
      </c>
    </row>
    <row r="170" spans="1:10" ht="15" x14ac:dyDescent="0.25">
      <c r="A170" s="45" t="str">
        <f t="shared" si="2"/>
        <v>B2 referenceTurkey2005</v>
      </c>
      <c r="B170">
        <v>5</v>
      </c>
      <c r="C170" t="s">
        <v>0</v>
      </c>
      <c r="D170" t="s">
        <v>161</v>
      </c>
      <c r="E170" t="s">
        <v>108</v>
      </c>
      <c r="F170" t="s">
        <v>111</v>
      </c>
      <c r="G170">
        <v>2005</v>
      </c>
      <c r="H170">
        <v>8664.6995800000004</v>
      </c>
      <c r="I170">
        <v>21542.407961000001</v>
      </c>
      <c r="J170">
        <v>2.5</v>
      </c>
    </row>
    <row r="171" spans="1:10" ht="15" x14ac:dyDescent="0.25">
      <c r="A171" s="45" t="str">
        <f t="shared" si="2"/>
        <v>B2 referenceTurkey2010</v>
      </c>
      <c r="B171">
        <v>5</v>
      </c>
      <c r="C171" t="s">
        <v>0</v>
      </c>
      <c r="D171" t="s">
        <v>161</v>
      </c>
      <c r="E171" t="s">
        <v>108</v>
      </c>
      <c r="F171" t="s">
        <v>111</v>
      </c>
      <c r="G171">
        <v>2010</v>
      </c>
      <c r="H171">
        <v>8681.6996689999996</v>
      </c>
      <c r="I171">
        <v>22756.176285000001</v>
      </c>
      <c r="J171">
        <v>2.6</v>
      </c>
    </row>
    <row r="172" spans="1:10" ht="15" x14ac:dyDescent="0.25">
      <c r="A172" s="45" t="str">
        <f t="shared" si="2"/>
        <v>B2 referenceTurkey2015</v>
      </c>
      <c r="B172">
        <v>5</v>
      </c>
      <c r="C172" t="s">
        <v>0</v>
      </c>
      <c r="D172" t="s">
        <v>161</v>
      </c>
      <c r="E172" t="s">
        <v>108</v>
      </c>
      <c r="F172" t="s">
        <v>111</v>
      </c>
      <c r="G172">
        <v>2015</v>
      </c>
      <c r="H172">
        <v>8698.6995850000003</v>
      </c>
      <c r="I172">
        <v>23667.186645999998</v>
      </c>
      <c r="J172">
        <v>2.7</v>
      </c>
    </row>
    <row r="173" spans="1:10" ht="15" x14ac:dyDescent="0.25">
      <c r="A173" s="45" t="str">
        <f t="shared" si="2"/>
        <v>B2 referenceTurkey2020</v>
      </c>
      <c r="B173">
        <v>5</v>
      </c>
      <c r="C173" t="s">
        <v>0</v>
      </c>
      <c r="D173" t="s">
        <v>161</v>
      </c>
      <c r="E173" t="s">
        <v>108</v>
      </c>
      <c r="F173" t="s">
        <v>111</v>
      </c>
      <c r="G173">
        <v>2020</v>
      </c>
      <c r="H173">
        <v>8715.6991730000009</v>
      </c>
      <c r="I173">
        <v>24363.645972999999</v>
      </c>
      <c r="J173">
        <v>2.8</v>
      </c>
    </row>
    <row r="174" spans="1:10" ht="15" x14ac:dyDescent="0.25">
      <c r="A174" s="45" t="str">
        <f t="shared" si="2"/>
        <v>B2 referenceTurkey2025</v>
      </c>
      <c r="B174">
        <v>5</v>
      </c>
      <c r="C174" t="s">
        <v>0</v>
      </c>
      <c r="D174" t="s">
        <v>161</v>
      </c>
      <c r="E174" t="s">
        <v>108</v>
      </c>
      <c r="F174" t="s">
        <v>111</v>
      </c>
      <c r="G174">
        <v>2025</v>
      </c>
      <c r="H174">
        <v>8732.6996099999997</v>
      </c>
      <c r="I174">
        <v>24956.826378000002</v>
      </c>
      <c r="J174">
        <v>2.9</v>
      </c>
    </row>
    <row r="175" spans="1:10" ht="15" x14ac:dyDescent="0.25">
      <c r="A175" s="45" t="str">
        <f t="shared" si="2"/>
        <v>B2 referenceTurkey2030</v>
      </c>
      <c r="B175">
        <v>5</v>
      </c>
      <c r="C175" t="s">
        <v>0</v>
      </c>
      <c r="D175" t="s">
        <v>161</v>
      </c>
      <c r="E175" t="s">
        <v>108</v>
      </c>
      <c r="F175" t="s">
        <v>111</v>
      </c>
      <c r="G175">
        <v>2030</v>
      </c>
      <c r="H175">
        <v>8749.6992929999997</v>
      </c>
      <c r="I175">
        <v>25497.046127000001</v>
      </c>
      <c r="J175">
        <v>2.9</v>
      </c>
    </row>
    <row r="176" spans="1:10" ht="15" x14ac:dyDescent="0.25">
      <c r="A176" s="45" t="str">
        <f t="shared" si="2"/>
        <v>B2 referenceUkraine2005</v>
      </c>
      <c r="B176">
        <v>5</v>
      </c>
      <c r="C176" t="s">
        <v>0</v>
      </c>
      <c r="D176" t="s">
        <v>162</v>
      </c>
      <c r="E176" t="s">
        <v>109</v>
      </c>
      <c r="F176" t="s">
        <v>113</v>
      </c>
      <c r="G176">
        <v>2005</v>
      </c>
      <c r="H176">
        <v>5788.3697279999997</v>
      </c>
      <c r="I176">
        <v>11523.794819000001</v>
      </c>
      <c r="J176">
        <v>2</v>
      </c>
    </row>
    <row r="177" spans="1:10" ht="15" x14ac:dyDescent="0.25">
      <c r="A177" s="45" t="str">
        <f t="shared" si="2"/>
        <v>B2 referenceUkraine2010</v>
      </c>
      <c r="B177">
        <v>5</v>
      </c>
      <c r="C177" t="s">
        <v>0</v>
      </c>
      <c r="D177" t="s">
        <v>162</v>
      </c>
      <c r="E177" t="s">
        <v>109</v>
      </c>
      <c r="F177" t="s">
        <v>113</v>
      </c>
      <c r="G177">
        <v>2010</v>
      </c>
      <c r="H177">
        <v>5688.3702089999997</v>
      </c>
      <c r="I177">
        <v>10649.958775999999</v>
      </c>
      <c r="J177">
        <v>1.9</v>
      </c>
    </row>
    <row r="178" spans="1:10" ht="15" x14ac:dyDescent="0.25">
      <c r="A178" s="45" t="str">
        <f t="shared" si="2"/>
        <v>B2 referenceUkraine2015</v>
      </c>
      <c r="B178">
        <v>5</v>
      </c>
      <c r="C178" t="s">
        <v>0</v>
      </c>
      <c r="D178" t="s">
        <v>162</v>
      </c>
      <c r="E178" t="s">
        <v>109</v>
      </c>
      <c r="F178" t="s">
        <v>113</v>
      </c>
      <c r="G178">
        <v>2015</v>
      </c>
      <c r="H178">
        <v>5588.3692920000003</v>
      </c>
      <c r="I178">
        <v>9839.9092889999993</v>
      </c>
      <c r="J178">
        <v>1.8</v>
      </c>
    </row>
    <row r="179" spans="1:10" ht="15" x14ac:dyDescent="0.25">
      <c r="A179" s="45" t="str">
        <f t="shared" si="2"/>
        <v>B2 referenceUkraine2020</v>
      </c>
      <c r="B179">
        <v>5</v>
      </c>
      <c r="C179" t="s">
        <v>0</v>
      </c>
      <c r="D179" t="s">
        <v>162</v>
      </c>
      <c r="E179" t="s">
        <v>109</v>
      </c>
      <c r="F179" t="s">
        <v>113</v>
      </c>
      <c r="G179">
        <v>2020</v>
      </c>
      <c r="H179">
        <v>5488.3706599999996</v>
      </c>
      <c r="I179">
        <v>9437.2060060000003</v>
      </c>
      <c r="J179">
        <v>1.7</v>
      </c>
    </row>
    <row r="180" spans="1:10" ht="15" x14ac:dyDescent="0.25">
      <c r="A180" s="45" t="str">
        <f t="shared" si="2"/>
        <v>B2 referenceUkraine2025</v>
      </c>
      <c r="B180">
        <v>5</v>
      </c>
      <c r="C180" t="s">
        <v>0</v>
      </c>
      <c r="D180" t="s">
        <v>162</v>
      </c>
      <c r="E180" t="s">
        <v>109</v>
      </c>
      <c r="F180" t="s">
        <v>113</v>
      </c>
      <c r="G180">
        <v>2025</v>
      </c>
      <c r="H180">
        <v>5388.3700280000003</v>
      </c>
      <c r="I180">
        <v>9036.7909889999992</v>
      </c>
      <c r="J180">
        <v>1.7</v>
      </c>
    </row>
    <row r="181" spans="1:10" ht="15" x14ac:dyDescent="0.25">
      <c r="A181" s="45" t="str">
        <f t="shared" si="2"/>
        <v>B2 referenceUkraine2030</v>
      </c>
      <c r="B181">
        <v>5</v>
      </c>
      <c r="C181" t="s">
        <v>0</v>
      </c>
      <c r="D181" t="s">
        <v>162</v>
      </c>
      <c r="E181" t="s">
        <v>109</v>
      </c>
      <c r="F181" t="s">
        <v>113</v>
      </c>
      <c r="G181">
        <v>2030</v>
      </c>
      <c r="H181">
        <v>5288.3696760000003</v>
      </c>
      <c r="I181">
        <v>8755.5055560000001</v>
      </c>
      <c r="J181">
        <v>1.7</v>
      </c>
    </row>
    <row r="182" spans="1:10" ht="15" x14ac:dyDescent="0.25">
      <c r="A182" s="45" t="str">
        <f t="shared" si="2"/>
        <v>B2 referenceUnited Kingdom2005</v>
      </c>
      <c r="B182">
        <v>5</v>
      </c>
      <c r="C182" t="s">
        <v>0</v>
      </c>
      <c r="D182" t="s">
        <v>163</v>
      </c>
      <c r="E182" t="s">
        <v>110</v>
      </c>
      <c r="F182" t="s">
        <v>112</v>
      </c>
      <c r="G182">
        <v>2005</v>
      </c>
      <c r="H182">
        <v>2375.020575</v>
      </c>
      <c r="I182">
        <v>5718.2659709999998</v>
      </c>
      <c r="J182">
        <v>2.4</v>
      </c>
    </row>
    <row r="183" spans="1:10" ht="15" x14ac:dyDescent="0.25">
      <c r="A183" s="45" t="str">
        <f t="shared" si="2"/>
        <v>B2 referenceUnited Kingdom2010</v>
      </c>
      <c r="B183">
        <v>5</v>
      </c>
      <c r="C183" t="s">
        <v>0</v>
      </c>
      <c r="D183" t="s">
        <v>163</v>
      </c>
      <c r="E183" t="s">
        <v>110</v>
      </c>
      <c r="F183" t="s">
        <v>112</v>
      </c>
      <c r="G183">
        <v>2010</v>
      </c>
      <c r="H183">
        <v>2411.0204319999998</v>
      </c>
      <c r="I183">
        <v>5705.3707249999998</v>
      </c>
      <c r="J183">
        <v>2.4</v>
      </c>
    </row>
    <row r="184" spans="1:10" ht="15" x14ac:dyDescent="0.25">
      <c r="A184" s="45" t="str">
        <f t="shared" si="2"/>
        <v>B2 referenceUnited Kingdom2015</v>
      </c>
      <c r="B184">
        <v>5</v>
      </c>
      <c r="C184" t="s">
        <v>0</v>
      </c>
      <c r="D184" t="s">
        <v>163</v>
      </c>
      <c r="E184" t="s">
        <v>110</v>
      </c>
      <c r="F184" t="s">
        <v>112</v>
      </c>
      <c r="G184">
        <v>2015</v>
      </c>
      <c r="H184">
        <v>2447.0200559999998</v>
      </c>
      <c r="I184">
        <v>5677.1078360000001</v>
      </c>
      <c r="J184">
        <v>2.2999999999999998</v>
      </c>
    </row>
    <row r="185" spans="1:10" ht="15" x14ac:dyDescent="0.25">
      <c r="A185" s="45" t="str">
        <f t="shared" si="2"/>
        <v>B2 referenceUnited Kingdom2020</v>
      </c>
      <c r="B185">
        <v>5</v>
      </c>
      <c r="C185" t="s">
        <v>0</v>
      </c>
      <c r="D185" t="s">
        <v>163</v>
      </c>
      <c r="E185" t="s">
        <v>110</v>
      </c>
      <c r="F185" t="s">
        <v>112</v>
      </c>
      <c r="G185">
        <v>2020</v>
      </c>
      <c r="H185">
        <v>2483.0206149999999</v>
      </c>
      <c r="I185">
        <v>5654.6839689999997</v>
      </c>
      <c r="J185">
        <v>2.2999999999999998</v>
      </c>
    </row>
    <row r="186" spans="1:10" ht="15" x14ac:dyDescent="0.25">
      <c r="A186" s="45" t="str">
        <f t="shared" si="2"/>
        <v>B2 referenceUnited Kingdom2025</v>
      </c>
      <c r="B186">
        <v>5</v>
      </c>
      <c r="C186" t="s">
        <v>0</v>
      </c>
      <c r="D186" t="s">
        <v>163</v>
      </c>
      <c r="E186" t="s">
        <v>110</v>
      </c>
      <c r="F186" t="s">
        <v>112</v>
      </c>
      <c r="G186">
        <v>2025</v>
      </c>
      <c r="H186">
        <v>2519.0205999999998</v>
      </c>
      <c r="I186">
        <v>5624.7164700000003</v>
      </c>
      <c r="J186">
        <v>2.2000000000000002</v>
      </c>
    </row>
    <row r="187" spans="1:10" ht="15" x14ac:dyDescent="0.25">
      <c r="A187" s="45" t="str">
        <f t="shared" si="2"/>
        <v>B2 referenceUnited Kingdom2030</v>
      </c>
      <c r="B187">
        <v>5</v>
      </c>
      <c r="C187" t="s">
        <v>0</v>
      </c>
      <c r="D187" t="s">
        <v>163</v>
      </c>
      <c r="E187" t="s">
        <v>110</v>
      </c>
      <c r="F187" t="s">
        <v>112</v>
      </c>
      <c r="G187">
        <v>2030</v>
      </c>
      <c r="H187">
        <v>2555.0209420000001</v>
      </c>
      <c r="I187">
        <v>5639.1293240000005</v>
      </c>
      <c r="J187">
        <v>2.2000000000000002</v>
      </c>
    </row>
    <row r="188" spans="1:10" ht="15" x14ac:dyDescent="0.25">
      <c r="A188" s="45" t="str">
        <f t="shared" si="2"/>
        <v>B2 carbonAlbania2005</v>
      </c>
      <c r="B188">
        <v>6</v>
      </c>
      <c r="C188" t="s">
        <v>1</v>
      </c>
      <c r="D188" t="s">
        <v>126</v>
      </c>
      <c r="E188" t="s">
        <v>71</v>
      </c>
      <c r="F188" t="s">
        <v>111</v>
      </c>
      <c r="G188">
        <v>2005</v>
      </c>
      <c r="H188">
        <v>638.55777399999999</v>
      </c>
      <c r="I188">
        <v>1411.2789789999999</v>
      </c>
      <c r="J188">
        <v>2.2000000000000002</v>
      </c>
    </row>
    <row r="189" spans="1:10" ht="15" x14ac:dyDescent="0.25">
      <c r="A189" s="45" t="str">
        <f t="shared" si="2"/>
        <v>B2 carbonAlbania2010</v>
      </c>
      <c r="B189">
        <v>6</v>
      </c>
      <c r="C189" t="s">
        <v>1</v>
      </c>
      <c r="D189" t="s">
        <v>126</v>
      </c>
      <c r="E189" t="s">
        <v>71</v>
      </c>
      <c r="F189" t="s">
        <v>111</v>
      </c>
      <c r="G189">
        <v>2010</v>
      </c>
      <c r="H189">
        <v>637.27871200000004</v>
      </c>
      <c r="I189">
        <v>1400.6597650000001</v>
      </c>
      <c r="J189">
        <v>2.2000000000000002</v>
      </c>
    </row>
    <row r="190" spans="1:10" ht="15" x14ac:dyDescent="0.25">
      <c r="A190" s="45" t="str">
        <f t="shared" si="2"/>
        <v>B2 carbonAlbania2015</v>
      </c>
      <c r="B190">
        <v>6</v>
      </c>
      <c r="C190" t="s">
        <v>1</v>
      </c>
      <c r="D190" t="s">
        <v>126</v>
      </c>
      <c r="E190" t="s">
        <v>71</v>
      </c>
      <c r="F190" t="s">
        <v>111</v>
      </c>
      <c r="G190">
        <v>2015</v>
      </c>
      <c r="H190">
        <v>635.81466499999999</v>
      </c>
      <c r="I190">
        <v>1389.135354</v>
      </c>
      <c r="J190">
        <v>2.2000000000000002</v>
      </c>
    </row>
    <row r="191" spans="1:10" ht="15" x14ac:dyDescent="0.25">
      <c r="A191" s="45" t="str">
        <f t="shared" si="2"/>
        <v>B2 carbonAlbania2020</v>
      </c>
      <c r="B191">
        <v>6</v>
      </c>
      <c r="C191" t="s">
        <v>1</v>
      </c>
      <c r="D191" t="s">
        <v>126</v>
      </c>
      <c r="E191" t="s">
        <v>71</v>
      </c>
      <c r="F191" t="s">
        <v>111</v>
      </c>
      <c r="G191">
        <v>2020</v>
      </c>
      <c r="H191">
        <v>634.34616300000005</v>
      </c>
      <c r="I191">
        <v>1377.3750439999999</v>
      </c>
      <c r="J191">
        <v>2.2000000000000002</v>
      </c>
    </row>
    <row r="192" spans="1:10" ht="15" x14ac:dyDescent="0.25">
      <c r="A192" s="45" t="str">
        <f t="shared" si="2"/>
        <v>B2 carbonAlbania2025</v>
      </c>
      <c r="B192">
        <v>6</v>
      </c>
      <c r="C192" t="s">
        <v>1</v>
      </c>
      <c r="D192" t="s">
        <v>126</v>
      </c>
      <c r="E192" t="s">
        <v>71</v>
      </c>
      <c r="F192" t="s">
        <v>111</v>
      </c>
      <c r="G192">
        <v>2025</v>
      </c>
      <c r="H192">
        <v>632.87100599999997</v>
      </c>
      <c r="I192">
        <v>1343.906428</v>
      </c>
      <c r="J192">
        <v>2.1</v>
      </c>
    </row>
    <row r="193" spans="1:10" ht="15" x14ac:dyDescent="0.25">
      <c r="A193" s="45" t="str">
        <f t="shared" si="2"/>
        <v>B2 carbonAlbania2030</v>
      </c>
      <c r="B193">
        <v>6</v>
      </c>
      <c r="C193" t="s">
        <v>1</v>
      </c>
      <c r="D193" t="s">
        <v>126</v>
      </c>
      <c r="E193" t="s">
        <v>71</v>
      </c>
      <c r="F193" t="s">
        <v>111</v>
      </c>
      <c r="G193">
        <v>2030</v>
      </c>
      <c r="H193">
        <v>631.47546799999998</v>
      </c>
      <c r="I193">
        <v>1310.541039</v>
      </c>
      <c r="J193">
        <v>2.1</v>
      </c>
    </row>
    <row r="194" spans="1:10" ht="15" x14ac:dyDescent="0.25">
      <c r="A194" s="45" t="str">
        <f t="shared" ref="A194:A257" si="3">CONCATENATE(C194,E194,G194)</f>
        <v>B2 carbonAustria2005</v>
      </c>
      <c r="B194">
        <v>6</v>
      </c>
      <c r="C194" t="s">
        <v>1</v>
      </c>
      <c r="D194" t="s">
        <v>127</v>
      </c>
      <c r="E194" t="s">
        <v>72</v>
      </c>
      <c r="F194" t="s">
        <v>112</v>
      </c>
      <c r="G194">
        <v>2005</v>
      </c>
      <c r="H194">
        <v>3343.0596890000002</v>
      </c>
      <c r="I194">
        <v>6414.3143609999997</v>
      </c>
      <c r="J194">
        <v>1.9</v>
      </c>
    </row>
    <row r="195" spans="1:10" ht="15" x14ac:dyDescent="0.25">
      <c r="A195" s="45" t="str">
        <f t="shared" si="3"/>
        <v>B2 carbonAustria2010</v>
      </c>
      <c r="B195">
        <v>6</v>
      </c>
      <c r="C195" t="s">
        <v>1</v>
      </c>
      <c r="D195" t="s">
        <v>127</v>
      </c>
      <c r="E195" t="s">
        <v>72</v>
      </c>
      <c r="F195" t="s">
        <v>112</v>
      </c>
      <c r="G195">
        <v>2010</v>
      </c>
      <c r="H195">
        <v>3343.0594980000001</v>
      </c>
      <c r="I195">
        <v>6401.9957000000004</v>
      </c>
      <c r="J195">
        <v>1.9</v>
      </c>
    </row>
    <row r="196" spans="1:10" ht="15" x14ac:dyDescent="0.25">
      <c r="A196" s="45" t="str">
        <f t="shared" si="3"/>
        <v>B2 carbonAustria2015</v>
      </c>
      <c r="B196">
        <v>6</v>
      </c>
      <c r="C196" t="s">
        <v>1</v>
      </c>
      <c r="D196" t="s">
        <v>127</v>
      </c>
      <c r="E196" t="s">
        <v>72</v>
      </c>
      <c r="F196" t="s">
        <v>112</v>
      </c>
      <c r="G196">
        <v>2015</v>
      </c>
      <c r="H196">
        <v>3343.0594390000001</v>
      </c>
      <c r="I196">
        <v>6260.1705270000002</v>
      </c>
      <c r="J196">
        <v>1.9</v>
      </c>
    </row>
    <row r="197" spans="1:10" ht="15" x14ac:dyDescent="0.25">
      <c r="A197" s="45" t="str">
        <f t="shared" si="3"/>
        <v>B2 carbonAustria2020</v>
      </c>
      <c r="B197">
        <v>6</v>
      </c>
      <c r="C197" t="s">
        <v>1</v>
      </c>
      <c r="D197" t="s">
        <v>127</v>
      </c>
      <c r="E197" t="s">
        <v>72</v>
      </c>
      <c r="F197" t="s">
        <v>112</v>
      </c>
      <c r="G197">
        <v>2020</v>
      </c>
      <c r="H197">
        <v>3343.0593600000002</v>
      </c>
      <c r="I197">
        <v>6120.8033960000002</v>
      </c>
      <c r="J197">
        <v>1.8</v>
      </c>
    </row>
    <row r="198" spans="1:10" ht="15" x14ac:dyDescent="0.25">
      <c r="A198" s="45" t="str">
        <f t="shared" si="3"/>
        <v>B2 carbonAustria2025</v>
      </c>
      <c r="B198">
        <v>6</v>
      </c>
      <c r="C198" t="s">
        <v>1</v>
      </c>
      <c r="D198" t="s">
        <v>127</v>
      </c>
      <c r="E198" t="s">
        <v>72</v>
      </c>
      <c r="F198" t="s">
        <v>112</v>
      </c>
      <c r="G198">
        <v>2025</v>
      </c>
      <c r="H198">
        <v>3343.0594339999998</v>
      </c>
      <c r="I198">
        <v>5979.2134999999998</v>
      </c>
      <c r="J198">
        <v>1.8</v>
      </c>
    </row>
    <row r="199" spans="1:10" ht="15" x14ac:dyDescent="0.25">
      <c r="A199" s="45" t="str">
        <f t="shared" si="3"/>
        <v>B2 carbonAustria2030</v>
      </c>
      <c r="B199">
        <v>6</v>
      </c>
      <c r="C199" t="s">
        <v>1</v>
      </c>
      <c r="D199" t="s">
        <v>127</v>
      </c>
      <c r="E199" t="s">
        <v>72</v>
      </c>
      <c r="F199" t="s">
        <v>112</v>
      </c>
      <c r="G199">
        <v>2030</v>
      </c>
      <c r="H199">
        <v>3343.0590670000001</v>
      </c>
      <c r="I199">
        <v>5836.5117380000002</v>
      </c>
      <c r="J199">
        <v>1.7</v>
      </c>
    </row>
    <row r="200" spans="1:10" ht="15" x14ac:dyDescent="0.25">
      <c r="A200" s="45" t="str">
        <f t="shared" si="3"/>
        <v>B2 carbonBelgium2005</v>
      </c>
      <c r="B200">
        <v>6</v>
      </c>
      <c r="C200" t="s">
        <v>1</v>
      </c>
      <c r="D200" t="s">
        <v>129</v>
      </c>
      <c r="E200" t="s">
        <v>74</v>
      </c>
      <c r="F200" t="s">
        <v>112</v>
      </c>
      <c r="G200">
        <v>2005</v>
      </c>
      <c r="H200">
        <v>666.97930399999996</v>
      </c>
      <c r="I200">
        <v>1328.2044639999999</v>
      </c>
      <c r="J200">
        <v>2</v>
      </c>
    </row>
    <row r="201" spans="1:10" ht="15" x14ac:dyDescent="0.25">
      <c r="A201" s="45" t="str">
        <f t="shared" si="3"/>
        <v>B2 carbonBelgium2010</v>
      </c>
      <c r="B201">
        <v>6</v>
      </c>
      <c r="C201" t="s">
        <v>1</v>
      </c>
      <c r="D201" t="s">
        <v>129</v>
      </c>
      <c r="E201" t="s">
        <v>74</v>
      </c>
      <c r="F201" t="s">
        <v>112</v>
      </c>
      <c r="G201">
        <v>2010</v>
      </c>
      <c r="H201">
        <v>672.17942500000004</v>
      </c>
      <c r="I201">
        <v>1326.5305410000001</v>
      </c>
      <c r="J201">
        <v>2</v>
      </c>
    </row>
    <row r="202" spans="1:10" ht="15" x14ac:dyDescent="0.25">
      <c r="A202" s="45" t="str">
        <f t="shared" si="3"/>
        <v>B2 carbonBelgium2015</v>
      </c>
      <c r="B202">
        <v>6</v>
      </c>
      <c r="C202" t="s">
        <v>1</v>
      </c>
      <c r="D202" t="s">
        <v>129</v>
      </c>
      <c r="E202" t="s">
        <v>74</v>
      </c>
      <c r="F202" t="s">
        <v>112</v>
      </c>
      <c r="G202">
        <v>2015</v>
      </c>
      <c r="H202">
        <v>677.37938999999994</v>
      </c>
      <c r="I202">
        <v>1327.2914229999999</v>
      </c>
      <c r="J202">
        <v>2</v>
      </c>
    </row>
    <row r="203" spans="1:10" ht="15" x14ac:dyDescent="0.25">
      <c r="A203" s="45" t="str">
        <f t="shared" si="3"/>
        <v>B2 carbonBelgium2020</v>
      </c>
      <c r="B203">
        <v>6</v>
      </c>
      <c r="C203" t="s">
        <v>1</v>
      </c>
      <c r="D203" t="s">
        <v>129</v>
      </c>
      <c r="E203" t="s">
        <v>74</v>
      </c>
      <c r="F203" t="s">
        <v>112</v>
      </c>
      <c r="G203">
        <v>2020</v>
      </c>
      <c r="H203">
        <v>682.57926899999995</v>
      </c>
      <c r="I203">
        <v>1344.943941</v>
      </c>
      <c r="J203">
        <v>2</v>
      </c>
    </row>
    <row r="204" spans="1:10" ht="15" x14ac:dyDescent="0.25">
      <c r="A204" s="45" t="str">
        <f t="shared" si="3"/>
        <v>B2 carbonBelgium2025</v>
      </c>
      <c r="B204">
        <v>6</v>
      </c>
      <c r="C204" t="s">
        <v>1</v>
      </c>
      <c r="D204" t="s">
        <v>129</v>
      </c>
      <c r="E204" t="s">
        <v>74</v>
      </c>
      <c r="F204" t="s">
        <v>112</v>
      </c>
      <c r="G204">
        <v>2025</v>
      </c>
      <c r="H204">
        <v>687.77917500000001</v>
      </c>
      <c r="I204">
        <v>1357.6126609999999</v>
      </c>
      <c r="J204">
        <v>2</v>
      </c>
    </row>
    <row r="205" spans="1:10" ht="15" x14ac:dyDescent="0.25">
      <c r="A205" s="45" t="str">
        <f t="shared" si="3"/>
        <v>B2 carbonBelgium2030</v>
      </c>
      <c r="B205">
        <v>6</v>
      </c>
      <c r="C205" t="s">
        <v>1</v>
      </c>
      <c r="D205" t="s">
        <v>129</v>
      </c>
      <c r="E205" t="s">
        <v>74</v>
      </c>
      <c r="F205" t="s">
        <v>112</v>
      </c>
      <c r="G205">
        <v>2030</v>
      </c>
      <c r="H205">
        <v>692.97912499999995</v>
      </c>
      <c r="I205">
        <v>1396.310841</v>
      </c>
      <c r="J205">
        <v>2</v>
      </c>
    </row>
    <row r="206" spans="1:10" ht="15" x14ac:dyDescent="0.25">
      <c r="A206" s="45" t="str">
        <f t="shared" si="3"/>
        <v>B2 carbonBulgaria2005</v>
      </c>
      <c r="B206">
        <v>6</v>
      </c>
      <c r="C206" t="s">
        <v>1</v>
      </c>
      <c r="D206" t="s">
        <v>130</v>
      </c>
      <c r="E206" t="s">
        <v>76</v>
      </c>
      <c r="F206" t="s">
        <v>111</v>
      </c>
      <c r="G206">
        <v>2005</v>
      </c>
      <c r="H206">
        <v>2560.8744889999998</v>
      </c>
      <c r="I206">
        <v>5460.5281999999997</v>
      </c>
      <c r="J206">
        <v>2.1</v>
      </c>
    </row>
    <row r="207" spans="1:10" ht="15" x14ac:dyDescent="0.25">
      <c r="A207" s="45" t="str">
        <f t="shared" si="3"/>
        <v>B2 carbonBulgaria2010</v>
      </c>
      <c r="B207">
        <v>6</v>
      </c>
      <c r="C207" t="s">
        <v>1</v>
      </c>
      <c r="D207" t="s">
        <v>130</v>
      </c>
      <c r="E207" t="s">
        <v>76</v>
      </c>
      <c r="F207" t="s">
        <v>111</v>
      </c>
      <c r="G207">
        <v>2010</v>
      </c>
      <c r="H207">
        <v>2863.874159</v>
      </c>
      <c r="I207">
        <v>6053.9156949999997</v>
      </c>
      <c r="J207">
        <v>2.1</v>
      </c>
    </row>
    <row r="208" spans="1:10" ht="15" x14ac:dyDescent="0.25">
      <c r="A208" s="45" t="str">
        <f t="shared" si="3"/>
        <v>B2 carbonBulgaria2015</v>
      </c>
      <c r="B208">
        <v>6</v>
      </c>
      <c r="C208" t="s">
        <v>1</v>
      </c>
      <c r="D208" t="s">
        <v>130</v>
      </c>
      <c r="E208" t="s">
        <v>76</v>
      </c>
      <c r="F208" t="s">
        <v>111</v>
      </c>
      <c r="G208">
        <v>2015</v>
      </c>
      <c r="H208">
        <v>3166.8742200000002</v>
      </c>
      <c r="I208">
        <v>6629.884368</v>
      </c>
      <c r="J208">
        <v>2.1</v>
      </c>
    </row>
    <row r="209" spans="1:10" ht="15" x14ac:dyDescent="0.25">
      <c r="A209" s="45" t="str">
        <f t="shared" si="3"/>
        <v>B2 carbonBulgaria2020</v>
      </c>
      <c r="B209">
        <v>6</v>
      </c>
      <c r="C209" t="s">
        <v>1</v>
      </c>
      <c r="D209" t="s">
        <v>130</v>
      </c>
      <c r="E209" t="s">
        <v>76</v>
      </c>
      <c r="F209" t="s">
        <v>111</v>
      </c>
      <c r="G209">
        <v>2020</v>
      </c>
      <c r="H209">
        <v>3469.8744660000002</v>
      </c>
      <c r="I209">
        <v>7252.6080439999996</v>
      </c>
      <c r="J209">
        <v>2.1</v>
      </c>
    </row>
    <row r="210" spans="1:10" ht="15" x14ac:dyDescent="0.25">
      <c r="A210" s="45" t="str">
        <f t="shared" si="3"/>
        <v>B2 carbonBulgaria2025</v>
      </c>
      <c r="B210">
        <v>6</v>
      </c>
      <c r="C210" t="s">
        <v>1</v>
      </c>
      <c r="D210" t="s">
        <v>130</v>
      </c>
      <c r="E210" t="s">
        <v>76</v>
      </c>
      <c r="F210" t="s">
        <v>111</v>
      </c>
      <c r="G210">
        <v>2025</v>
      </c>
      <c r="H210">
        <v>3469.8740630000002</v>
      </c>
      <c r="I210">
        <v>7462.5478080000003</v>
      </c>
      <c r="J210">
        <v>2.2000000000000002</v>
      </c>
    </row>
    <row r="211" spans="1:10" ht="15" x14ac:dyDescent="0.25">
      <c r="A211" s="45" t="str">
        <f t="shared" si="3"/>
        <v>B2 carbonBulgaria2030</v>
      </c>
      <c r="B211">
        <v>6</v>
      </c>
      <c r="C211" t="s">
        <v>1</v>
      </c>
      <c r="D211" t="s">
        <v>130</v>
      </c>
      <c r="E211" t="s">
        <v>76</v>
      </c>
      <c r="F211" t="s">
        <v>111</v>
      </c>
      <c r="G211">
        <v>2030</v>
      </c>
      <c r="H211">
        <v>3469.8736220000001</v>
      </c>
      <c r="I211">
        <v>7508.5218619999996</v>
      </c>
      <c r="J211">
        <v>2.2000000000000002</v>
      </c>
    </row>
    <row r="212" spans="1:10" ht="15" x14ac:dyDescent="0.25">
      <c r="A212" s="45" t="str">
        <f t="shared" si="3"/>
        <v>B2 carbonBelarus2005</v>
      </c>
      <c r="B212">
        <v>6</v>
      </c>
      <c r="C212" t="s">
        <v>1</v>
      </c>
      <c r="D212" t="s">
        <v>131</v>
      </c>
      <c r="E212" t="s">
        <v>73</v>
      </c>
      <c r="F212" t="s">
        <v>113</v>
      </c>
      <c r="G212">
        <v>2005</v>
      </c>
      <c r="H212">
        <v>6375.886544</v>
      </c>
      <c r="I212">
        <v>14572.263405</v>
      </c>
      <c r="J212">
        <v>2.2999999999999998</v>
      </c>
    </row>
    <row r="213" spans="1:10" ht="15" x14ac:dyDescent="0.25">
      <c r="A213" s="45" t="str">
        <f t="shared" si="3"/>
        <v>B2 carbonBelarus2010</v>
      </c>
      <c r="B213">
        <v>6</v>
      </c>
      <c r="C213" t="s">
        <v>1</v>
      </c>
      <c r="D213" t="s">
        <v>131</v>
      </c>
      <c r="E213" t="s">
        <v>73</v>
      </c>
      <c r="F213" t="s">
        <v>113</v>
      </c>
      <c r="G213">
        <v>2010</v>
      </c>
      <c r="H213">
        <v>6440.8863060000003</v>
      </c>
      <c r="I213">
        <v>13859.849666</v>
      </c>
      <c r="J213">
        <v>2.2000000000000002</v>
      </c>
    </row>
    <row r="214" spans="1:10" ht="15" x14ac:dyDescent="0.25">
      <c r="A214" s="45" t="str">
        <f t="shared" si="3"/>
        <v>B2 carbonBelarus2015</v>
      </c>
      <c r="B214">
        <v>6</v>
      </c>
      <c r="C214" t="s">
        <v>1</v>
      </c>
      <c r="D214" t="s">
        <v>131</v>
      </c>
      <c r="E214" t="s">
        <v>73</v>
      </c>
      <c r="F214" t="s">
        <v>113</v>
      </c>
      <c r="G214">
        <v>2015</v>
      </c>
      <c r="H214">
        <v>6505.8866900000003</v>
      </c>
      <c r="I214">
        <v>13593.792672</v>
      </c>
      <c r="J214">
        <v>2.1</v>
      </c>
    </row>
    <row r="215" spans="1:10" ht="15" x14ac:dyDescent="0.25">
      <c r="A215" s="45" t="str">
        <f t="shared" si="3"/>
        <v>B2 carbonBelarus2020</v>
      </c>
      <c r="B215">
        <v>6</v>
      </c>
      <c r="C215" t="s">
        <v>1</v>
      </c>
      <c r="D215" t="s">
        <v>131</v>
      </c>
      <c r="E215" t="s">
        <v>73</v>
      </c>
      <c r="F215" t="s">
        <v>113</v>
      </c>
      <c r="G215">
        <v>2020</v>
      </c>
      <c r="H215">
        <v>6570.8866189999999</v>
      </c>
      <c r="I215">
        <v>13327.719692999999</v>
      </c>
      <c r="J215">
        <v>2</v>
      </c>
    </row>
    <row r="216" spans="1:10" ht="15" x14ac:dyDescent="0.25">
      <c r="A216" s="45" t="str">
        <f t="shared" si="3"/>
        <v>B2 carbonBelarus2025</v>
      </c>
      <c r="B216">
        <v>6</v>
      </c>
      <c r="C216" t="s">
        <v>1</v>
      </c>
      <c r="D216" t="s">
        <v>131</v>
      </c>
      <c r="E216" t="s">
        <v>73</v>
      </c>
      <c r="F216" t="s">
        <v>113</v>
      </c>
      <c r="G216">
        <v>2025</v>
      </c>
      <c r="H216">
        <v>6635.886904</v>
      </c>
      <c r="I216">
        <v>13062.303516</v>
      </c>
      <c r="J216">
        <v>2</v>
      </c>
    </row>
    <row r="217" spans="1:10" ht="15" x14ac:dyDescent="0.25">
      <c r="A217" s="45" t="str">
        <f t="shared" si="3"/>
        <v>B2 carbonBelarus2030</v>
      </c>
      <c r="B217">
        <v>6</v>
      </c>
      <c r="C217" t="s">
        <v>1</v>
      </c>
      <c r="D217" t="s">
        <v>131</v>
      </c>
      <c r="E217" t="s">
        <v>73</v>
      </c>
      <c r="F217" t="s">
        <v>113</v>
      </c>
      <c r="G217">
        <v>2030</v>
      </c>
      <c r="H217">
        <v>6700.8865509999996</v>
      </c>
      <c r="I217">
        <v>12829.039923</v>
      </c>
      <c r="J217">
        <v>1.9</v>
      </c>
    </row>
    <row r="218" spans="1:10" ht="15" x14ac:dyDescent="0.25">
      <c r="A218" s="45" t="str">
        <f t="shared" si="3"/>
        <v>B2 carbonSwitzerland2005</v>
      </c>
      <c r="B218">
        <v>6</v>
      </c>
      <c r="C218" t="s">
        <v>1</v>
      </c>
      <c r="D218" t="s">
        <v>132</v>
      </c>
      <c r="E218" t="s">
        <v>106</v>
      </c>
      <c r="F218" t="s">
        <v>112</v>
      </c>
      <c r="G218">
        <v>2005</v>
      </c>
      <c r="H218">
        <v>1177.987267</v>
      </c>
      <c r="I218">
        <v>1694.269869</v>
      </c>
      <c r="J218">
        <v>1.4</v>
      </c>
    </row>
    <row r="219" spans="1:10" ht="15" x14ac:dyDescent="0.25">
      <c r="A219" s="45" t="str">
        <f t="shared" si="3"/>
        <v>B2 carbonSwitzerland2010</v>
      </c>
      <c r="B219">
        <v>6</v>
      </c>
      <c r="C219" t="s">
        <v>1</v>
      </c>
      <c r="D219" t="s">
        <v>132</v>
      </c>
      <c r="E219" t="s">
        <v>106</v>
      </c>
      <c r="F219" t="s">
        <v>112</v>
      </c>
      <c r="G219">
        <v>2010</v>
      </c>
      <c r="H219">
        <v>1199.9873070000001</v>
      </c>
      <c r="I219">
        <v>1756.88975</v>
      </c>
      <c r="J219">
        <v>1.5</v>
      </c>
    </row>
    <row r="220" spans="1:10" ht="15" x14ac:dyDescent="0.25">
      <c r="A220" s="45" t="str">
        <f t="shared" si="3"/>
        <v>B2 carbonSwitzerland2015</v>
      </c>
      <c r="B220">
        <v>6</v>
      </c>
      <c r="C220" t="s">
        <v>1</v>
      </c>
      <c r="D220" t="s">
        <v>132</v>
      </c>
      <c r="E220" t="s">
        <v>106</v>
      </c>
      <c r="F220" t="s">
        <v>112</v>
      </c>
      <c r="G220">
        <v>2015</v>
      </c>
      <c r="H220">
        <v>1208.9871780000001</v>
      </c>
      <c r="I220">
        <v>1778.291489</v>
      </c>
      <c r="J220">
        <v>1.5</v>
      </c>
    </row>
    <row r="221" spans="1:10" ht="15" x14ac:dyDescent="0.25">
      <c r="A221" s="45" t="str">
        <f t="shared" si="3"/>
        <v>B2 carbonSwitzerland2020</v>
      </c>
      <c r="B221">
        <v>6</v>
      </c>
      <c r="C221" t="s">
        <v>1</v>
      </c>
      <c r="D221" t="s">
        <v>132</v>
      </c>
      <c r="E221" t="s">
        <v>106</v>
      </c>
      <c r="F221" t="s">
        <v>112</v>
      </c>
      <c r="G221">
        <v>2020</v>
      </c>
      <c r="H221">
        <v>1217.9872089999999</v>
      </c>
      <c r="I221">
        <v>1785.6131109999999</v>
      </c>
      <c r="J221">
        <v>1.5</v>
      </c>
    </row>
    <row r="222" spans="1:10" ht="15" x14ac:dyDescent="0.25">
      <c r="A222" s="45" t="str">
        <f t="shared" si="3"/>
        <v>B2 carbonSwitzerland2025</v>
      </c>
      <c r="B222">
        <v>6</v>
      </c>
      <c r="C222" t="s">
        <v>1</v>
      </c>
      <c r="D222" t="s">
        <v>132</v>
      </c>
      <c r="E222" t="s">
        <v>106</v>
      </c>
      <c r="F222" t="s">
        <v>112</v>
      </c>
      <c r="G222">
        <v>2025</v>
      </c>
      <c r="H222">
        <v>1226.987179</v>
      </c>
      <c r="I222">
        <v>1787.9091330000001</v>
      </c>
      <c r="J222">
        <v>1.5</v>
      </c>
    </row>
    <row r="223" spans="1:10" ht="15" x14ac:dyDescent="0.25">
      <c r="A223" s="45" t="str">
        <f t="shared" si="3"/>
        <v>B2 carbonSwitzerland2030</v>
      </c>
      <c r="B223">
        <v>6</v>
      </c>
      <c r="C223" t="s">
        <v>1</v>
      </c>
      <c r="D223" t="s">
        <v>132</v>
      </c>
      <c r="E223" t="s">
        <v>106</v>
      </c>
      <c r="F223" t="s">
        <v>112</v>
      </c>
      <c r="G223">
        <v>2030</v>
      </c>
      <c r="H223">
        <v>1235.98721</v>
      </c>
      <c r="I223">
        <v>1768.825243</v>
      </c>
      <c r="J223">
        <v>1.4</v>
      </c>
    </row>
    <row r="224" spans="1:10" ht="15" x14ac:dyDescent="0.25">
      <c r="A224" s="45" t="str">
        <f t="shared" si="3"/>
        <v>B2 carbonCzech Republic2005</v>
      </c>
      <c r="B224">
        <v>6</v>
      </c>
      <c r="C224" t="s">
        <v>1</v>
      </c>
      <c r="D224" t="s">
        <v>134</v>
      </c>
      <c r="E224" t="s">
        <v>79</v>
      </c>
      <c r="F224" t="s">
        <v>113</v>
      </c>
      <c r="G224">
        <v>2005</v>
      </c>
      <c r="H224">
        <v>2518.1030009999999</v>
      </c>
      <c r="I224">
        <v>4172.0301250000002</v>
      </c>
      <c r="J224">
        <v>1.7</v>
      </c>
    </row>
    <row r="225" spans="1:10" ht="15" x14ac:dyDescent="0.25">
      <c r="A225" s="45" t="str">
        <f t="shared" si="3"/>
        <v>B2 carbonCzech Republic2010</v>
      </c>
      <c r="B225">
        <v>6</v>
      </c>
      <c r="C225" t="s">
        <v>1</v>
      </c>
      <c r="D225" t="s">
        <v>134</v>
      </c>
      <c r="E225" t="s">
        <v>79</v>
      </c>
      <c r="F225" t="s">
        <v>113</v>
      </c>
      <c r="G225">
        <v>2010</v>
      </c>
      <c r="H225">
        <v>2475.1030609999998</v>
      </c>
      <c r="I225">
        <v>4335.3473800000002</v>
      </c>
      <c r="J225">
        <v>1.8</v>
      </c>
    </row>
    <row r="226" spans="1:10" ht="15" x14ac:dyDescent="0.25">
      <c r="A226" s="45" t="str">
        <f t="shared" si="3"/>
        <v>B2 carbonCzech Republic2015</v>
      </c>
      <c r="B226">
        <v>6</v>
      </c>
      <c r="C226" t="s">
        <v>1</v>
      </c>
      <c r="D226" t="s">
        <v>134</v>
      </c>
      <c r="E226" t="s">
        <v>79</v>
      </c>
      <c r="F226" t="s">
        <v>113</v>
      </c>
      <c r="G226">
        <v>2015</v>
      </c>
      <c r="H226">
        <v>2432.1029450000001</v>
      </c>
      <c r="I226">
        <v>4296.1750959999999</v>
      </c>
      <c r="J226">
        <v>1.8</v>
      </c>
    </row>
    <row r="227" spans="1:10" ht="15" x14ac:dyDescent="0.25">
      <c r="A227" s="45" t="str">
        <f t="shared" si="3"/>
        <v>B2 carbonCzech Republic2020</v>
      </c>
      <c r="B227">
        <v>6</v>
      </c>
      <c r="C227" t="s">
        <v>1</v>
      </c>
      <c r="D227" t="s">
        <v>134</v>
      </c>
      <c r="E227" t="s">
        <v>79</v>
      </c>
      <c r="F227" t="s">
        <v>113</v>
      </c>
      <c r="G227">
        <v>2020</v>
      </c>
      <c r="H227">
        <v>2389.1027509999999</v>
      </c>
      <c r="I227">
        <v>4180.7646089999998</v>
      </c>
      <c r="J227">
        <v>1.7</v>
      </c>
    </row>
    <row r="228" spans="1:10" ht="15" x14ac:dyDescent="0.25">
      <c r="A228" s="45" t="str">
        <f t="shared" si="3"/>
        <v>B2 carbonCzech Republic2025</v>
      </c>
      <c r="B228">
        <v>6</v>
      </c>
      <c r="C228" t="s">
        <v>1</v>
      </c>
      <c r="D228" t="s">
        <v>134</v>
      </c>
      <c r="E228" t="s">
        <v>79</v>
      </c>
      <c r="F228" t="s">
        <v>113</v>
      </c>
      <c r="G228">
        <v>2025</v>
      </c>
      <c r="H228">
        <v>2346.1031320000002</v>
      </c>
      <c r="I228">
        <v>4045.2224409999999</v>
      </c>
      <c r="J228">
        <v>1.7</v>
      </c>
    </row>
    <row r="229" spans="1:10" ht="15" x14ac:dyDescent="0.25">
      <c r="A229" s="45" t="str">
        <f t="shared" si="3"/>
        <v>B2 carbonCzech Republic2030</v>
      </c>
      <c r="B229">
        <v>6</v>
      </c>
      <c r="C229" t="s">
        <v>1</v>
      </c>
      <c r="D229" t="s">
        <v>134</v>
      </c>
      <c r="E229" t="s">
        <v>79</v>
      </c>
      <c r="F229" t="s">
        <v>113</v>
      </c>
      <c r="G229">
        <v>2030</v>
      </c>
      <c r="H229">
        <v>2303.1029979999998</v>
      </c>
      <c r="I229">
        <v>3897.3077170000001</v>
      </c>
      <c r="J229">
        <v>1.7</v>
      </c>
    </row>
    <row r="230" spans="1:10" ht="15" x14ac:dyDescent="0.25">
      <c r="A230" s="45" t="str">
        <f t="shared" si="3"/>
        <v>B2 carbonGermany2005</v>
      </c>
      <c r="B230">
        <v>6</v>
      </c>
      <c r="C230" t="s">
        <v>1</v>
      </c>
      <c r="D230" t="s">
        <v>135</v>
      </c>
      <c r="E230" t="s">
        <v>84</v>
      </c>
      <c r="F230" t="s">
        <v>112</v>
      </c>
      <c r="G230">
        <v>2005</v>
      </c>
      <c r="H230">
        <v>10568.133285</v>
      </c>
      <c r="I230">
        <v>19163.054598999999</v>
      </c>
      <c r="J230">
        <v>1.8</v>
      </c>
    </row>
    <row r="231" spans="1:10" ht="15" x14ac:dyDescent="0.25">
      <c r="A231" s="45" t="str">
        <f t="shared" si="3"/>
        <v>B2 carbonGermany2010</v>
      </c>
      <c r="B231">
        <v>6</v>
      </c>
      <c r="C231" t="s">
        <v>1</v>
      </c>
      <c r="D231" t="s">
        <v>135</v>
      </c>
      <c r="E231" t="s">
        <v>84</v>
      </c>
      <c r="F231" t="s">
        <v>112</v>
      </c>
      <c r="G231">
        <v>2010</v>
      </c>
      <c r="H231">
        <v>10568.13481</v>
      </c>
      <c r="I231">
        <v>19059.668226999998</v>
      </c>
      <c r="J231">
        <v>1.8</v>
      </c>
    </row>
    <row r="232" spans="1:10" ht="15" x14ac:dyDescent="0.25">
      <c r="A232" s="45" t="str">
        <f t="shared" si="3"/>
        <v>B2 carbonGermany2015</v>
      </c>
      <c r="B232">
        <v>6</v>
      </c>
      <c r="C232" t="s">
        <v>1</v>
      </c>
      <c r="D232" t="s">
        <v>135</v>
      </c>
      <c r="E232" t="s">
        <v>84</v>
      </c>
      <c r="F232" t="s">
        <v>112</v>
      </c>
      <c r="G232">
        <v>2015</v>
      </c>
      <c r="H232">
        <v>10568.138091999999</v>
      </c>
      <c r="I232">
        <v>19071.017133000001</v>
      </c>
      <c r="J232">
        <v>1.8</v>
      </c>
    </row>
    <row r="233" spans="1:10" ht="15" x14ac:dyDescent="0.25">
      <c r="A233" s="45" t="str">
        <f t="shared" si="3"/>
        <v>B2 carbonGermany2020</v>
      </c>
      <c r="B233">
        <v>6</v>
      </c>
      <c r="C233" t="s">
        <v>1</v>
      </c>
      <c r="D233" t="s">
        <v>135</v>
      </c>
      <c r="E233" t="s">
        <v>84</v>
      </c>
      <c r="F233" t="s">
        <v>112</v>
      </c>
      <c r="G233">
        <v>2020</v>
      </c>
      <c r="H233">
        <v>10568.134201000001</v>
      </c>
      <c r="I233">
        <v>19073.254725999999</v>
      </c>
      <c r="J233">
        <v>1.8</v>
      </c>
    </row>
    <row r="234" spans="1:10" ht="15" x14ac:dyDescent="0.25">
      <c r="A234" s="45" t="str">
        <f t="shared" si="3"/>
        <v>B2 carbonGermany2025</v>
      </c>
      <c r="B234">
        <v>6</v>
      </c>
      <c r="C234" t="s">
        <v>1</v>
      </c>
      <c r="D234" t="s">
        <v>135</v>
      </c>
      <c r="E234" t="s">
        <v>84</v>
      </c>
      <c r="F234" t="s">
        <v>112</v>
      </c>
      <c r="G234">
        <v>2025</v>
      </c>
      <c r="H234">
        <v>10568.133087</v>
      </c>
      <c r="I234">
        <v>19068.14934</v>
      </c>
      <c r="J234">
        <v>1.8</v>
      </c>
    </row>
    <row r="235" spans="1:10" ht="15" x14ac:dyDescent="0.25">
      <c r="A235" s="45" t="str">
        <f t="shared" si="3"/>
        <v>B2 carbonGermany2030</v>
      </c>
      <c r="B235">
        <v>6</v>
      </c>
      <c r="C235" t="s">
        <v>1</v>
      </c>
      <c r="D235" t="s">
        <v>135</v>
      </c>
      <c r="E235" t="s">
        <v>84</v>
      </c>
      <c r="F235" t="s">
        <v>112</v>
      </c>
      <c r="G235">
        <v>2030</v>
      </c>
      <c r="H235">
        <v>10568.135727000001</v>
      </c>
      <c r="I235">
        <v>19039.094236000001</v>
      </c>
      <c r="J235">
        <v>1.8</v>
      </c>
    </row>
    <row r="236" spans="1:10" ht="15" x14ac:dyDescent="0.25">
      <c r="A236" s="45" t="str">
        <f t="shared" si="3"/>
        <v>B2 carbonDenmark2005</v>
      </c>
      <c r="B236">
        <v>6</v>
      </c>
      <c r="C236" t="s">
        <v>1</v>
      </c>
      <c r="D236" t="s">
        <v>136</v>
      </c>
      <c r="E236" t="s">
        <v>80</v>
      </c>
      <c r="F236" t="s">
        <v>114</v>
      </c>
      <c r="G236">
        <v>2005</v>
      </c>
      <c r="H236">
        <v>545.586859</v>
      </c>
      <c r="I236">
        <v>1187.473207</v>
      </c>
      <c r="J236">
        <v>2.2000000000000002</v>
      </c>
    </row>
    <row r="237" spans="1:10" ht="15" x14ac:dyDescent="0.25">
      <c r="A237" s="45" t="str">
        <f t="shared" si="3"/>
        <v>B2 carbonDenmark2010</v>
      </c>
      <c r="B237">
        <v>6</v>
      </c>
      <c r="C237" t="s">
        <v>1</v>
      </c>
      <c r="D237" t="s">
        <v>136</v>
      </c>
      <c r="E237" t="s">
        <v>80</v>
      </c>
      <c r="F237" t="s">
        <v>114</v>
      </c>
      <c r="G237">
        <v>2010</v>
      </c>
      <c r="H237">
        <v>580.79582500000004</v>
      </c>
      <c r="I237">
        <v>1225.8679970000001</v>
      </c>
      <c r="J237">
        <v>2.1</v>
      </c>
    </row>
    <row r="238" spans="1:10" ht="15" x14ac:dyDescent="0.25">
      <c r="A238" s="45" t="str">
        <f t="shared" si="3"/>
        <v>B2 carbonDenmark2015</v>
      </c>
      <c r="B238">
        <v>6</v>
      </c>
      <c r="C238" t="s">
        <v>1</v>
      </c>
      <c r="D238" t="s">
        <v>136</v>
      </c>
      <c r="E238" t="s">
        <v>80</v>
      </c>
      <c r="F238" t="s">
        <v>114</v>
      </c>
      <c r="G238">
        <v>2015</v>
      </c>
      <c r="H238">
        <v>616.00479900000005</v>
      </c>
      <c r="I238">
        <v>1280.768464</v>
      </c>
      <c r="J238">
        <v>2.1</v>
      </c>
    </row>
    <row r="239" spans="1:10" ht="15" x14ac:dyDescent="0.25">
      <c r="A239" s="45" t="str">
        <f t="shared" si="3"/>
        <v>B2 carbonDenmark2020</v>
      </c>
      <c r="B239">
        <v>6</v>
      </c>
      <c r="C239" t="s">
        <v>1</v>
      </c>
      <c r="D239" t="s">
        <v>136</v>
      </c>
      <c r="E239" t="s">
        <v>80</v>
      </c>
      <c r="F239" t="s">
        <v>114</v>
      </c>
      <c r="G239">
        <v>2020</v>
      </c>
      <c r="H239">
        <v>651.21378700000002</v>
      </c>
      <c r="I239">
        <v>1341.0234989999999</v>
      </c>
      <c r="J239">
        <v>2.1</v>
      </c>
    </row>
    <row r="240" spans="1:10" ht="15" x14ac:dyDescent="0.25">
      <c r="A240" s="45" t="str">
        <f t="shared" si="3"/>
        <v>B2 carbonDenmark2025</v>
      </c>
      <c r="B240">
        <v>6</v>
      </c>
      <c r="C240" t="s">
        <v>1</v>
      </c>
      <c r="D240" t="s">
        <v>136</v>
      </c>
      <c r="E240" t="s">
        <v>80</v>
      </c>
      <c r="F240" t="s">
        <v>114</v>
      </c>
      <c r="G240">
        <v>2025</v>
      </c>
      <c r="H240">
        <v>686.42268799999999</v>
      </c>
      <c r="I240">
        <v>1424.748507</v>
      </c>
      <c r="J240">
        <v>2.1</v>
      </c>
    </row>
    <row r="241" spans="1:10" ht="15" x14ac:dyDescent="0.25">
      <c r="A241" s="45" t="str">
        <f t="shared" si="3"/>
        <v>B2 carbonDenmark2030</v>
      </c>
      <c r="B241">
        <v>6</v>
      </c>
      <c r="C241" t="s">
        <v>1</v>
      </c>
      <c r="D241" t="s">
        <v>136</v>
      </c>
      <c r="E241" t="s">
        <v>80</v>
      </c>
      <c r="F241" t="s">
        <v>114</v>
      </c>
      <c r="G241">
        <v>2030</v>
      </c>
      <c r="H241">
        <v>721.63163699999996</v>
      </c>
      <c r="I241">
        <v>1507.684217</v>
      </c>
      <c r="J241">
        <v>2.1</v>
      </c>
    </row>
    <row r="242" spans="1:10" ht="15" x14ac:dyDescent="0.25">
      <c r="A242" s="45" t="str">
        <f t="shared" si="3"/>
        <v>B2 carbonEstonia2005</v>
      </c>
      <c r="B242">
        <v>6</v>
      </c>
      <c r="C242" t="s">
        <v>1</v>
      </c>
      <c r="D242" t="s">
        <v>137</v>
      </c>
      <c r="E242" t="s">
        <v>81</v>
      </c>
      <c r="F242" t="s">
        <v>114</v>
      </c>
      <c r="G242">
        <v>2005</v>
      </c>
      <c r="H242">
        <v>2089.5841930000001</v>
      </c>
      <c r="I242">
        <v>4070.575006</v>
      </c>
      <c r="J242">
        <v>1.9</v>
      </c>
    </row>
    <row r="243" spans="1:10" ht="15" x14ac:dyDescent="0.25">
      <c r="A243" s="45" t="str">
        <f t="shared" si="3"/>
        <v>B2 carbonEstonia2010</v>
      </c>
      <c r="B243">
        <v>6</v>
      </c>
      <c r="C243" t="s">
        <v>1</v>
      </c>
      <c r="D243" t="s">
        <v>137</v>
      </c>
      <c r="E243" t="s">
        <v>81</v>
      </c>
      <c r="F243" t="s">
        <v>114</v>
      </c>
      <c r="G243">
        <v>2010</v>
      </c>
      <c r="H243">
        <v>2076.5839700000001</v>
      </c>
      <c r="I243">
        <v>3999.2315239999998</v>
      </c>
      <c r="J243">
        <v>1.9</v>
      </c>
    </row>
    <row r="244" spans="1:10" ht="15" x14ac:dyDescent="0.25">
      <c r="A244" s="45" t="str">
        <f t="shared" si="3"/>
        <v>B2 carbonEstonia2015</v>
      </c>
      <c r="B244">
        <v>6</v>
      </c>
      <c r="C244" t="s">
        <v>1</v>
      </c>
      <c r="D244" t="s">
        <v>137</v>
      </c>
      <c r="E244" t="s">
        <v>81</v>
      </c>
      <c r="F244" t="s">
        <v>114</v>
      </c>
      <c r="G244">
        <v>2015</v>
      </c>
      <c r="H244">
        <v>2063.5837059999999</v>
      </c>
      <c r="I244">
        <v>3930.0700259999999</v>
      </c>
      <c r="J244">
        <v>1.9</v>
      </c>
    </row>
    <row r="245" spans="1:10" ht="15" x14ac:dyDescent="0.25">
      <c r="A245" s="45" t="str">
        <f t="shared" si="3"/>
        <v>B2 carbonEstonia2020</v>
      </c>
      <c r="B245">
        <v>6</v>
      </c>
      <c r="C245" t="s">
        <v>1</v>
      </c>
      <c r="D245" t="s">
        <v>137</v>
      </c>
      <c r="E245" t="s">
        <v>81</v>
      </c>
      <c r="F245" t="s">
        <v>114</v>
      </c>
      <c r="G245">
        <v>2020</v>
      </c>
      <c r="H245">
        <v>2050.5842269999998</v>
      </c>
      <c r="I245">
        <v>3858.2335710000002</v>
      </c>
      <c r="J245">
        <v>1.9</v>
      </c>
    </row>
    <row r="246" spans="1:10" ht="15" x14ac:dyDescent="0.25">
      <c r="A246" s="45" t="str">
        <f t="shared" si="3"/>
        <v>B2 carbonEstonia2025</v>
      </c>
      <c r="B246">
        <v>6</v>
      </c>
      <c r="C246" t="s">
        <v>1</v>
      </c>
      <c r="D246" t="s">
        <v>137</v>
      </c>
      <c r="E246" t="s">
        <v>81</v>
      </c>
      <c r="F246" t="s">
        <v>114</v>
      </c>
      <c r="G246">
        <v>2025</v>
      </c>
      <c r="H246">
        <v>2037.583889</v>
      </c>
      <c r="I246">
        <v>3856.7338140000002</v>
      </c>
      <c r="J246">
        <v>1.9</v>
      </c>
    </row>
    <row r="247" spans="1:10" ht="15" x14ac:dyDescent="0.25">
      <c r="A247" s="45" t="str">
        <f t="shared" si="3"/>
        <v>B2 carbonEstonia2030</v>
      </c>
      <c r="B247">
        <v>6</v>
      </c>
      <c r="C247" t="s">
        <v>1</v>
      </c>
      <c r="D247" t="s">
        <v>137</v>
      </c>
      <c r="E247" t="s">
        <v>81</v>
      </c>
      <c r="F247" t="s">
        <v>114</v>
      </c>
      <c r="G247">
        <v>2030</v>
      </c>
      <c r="H247">
        <v>2024.5840880000001</v>
      </c>
      <c r="I247">
        <v>3857.3947229999999</v>
      </c>
      <c r="J247">
        <v>1.9</v>
      </c>
    </row>
    <row r="248" spans="1:10" ht="15" x14ac:dyDescent="0.25">
      <c r="A248" s="45" t="str">
        <f t="shared" si="3"/>
        <v>B2 carbonSpain2005</v>
      </c>
      <c r="B248">
        <v>6</v>
      </c>
      <c r="C248" t="s">
        <v>1</v>
      </c>
      <c r="D248" t="s">
        <v>138</v>
      </c>
      <c r="E248" t="s">
        <v>104</v>
      </c>
      <c r="F248" t="s">
        <v>115</v>
      </c>
      <c r="G248">
        <v>2005</v>
      </c>
      <c r="H248">
        <v>14193.005646</v>
      </c>
      <c r="I248">
        <v>35491.122749000002</v>
      </c>
      <c r="J248">
        <v>2.5</v>
      </c>
    </row>
    <row r="249" spans="1:10" ht="15" x14ac:dyDescent="0.25">
      <c r="A249" s="45" t="str">
        <f t="shared" si="3"/>
        <v>B2 carbonSpain2010</v>
      </c>
      <c r="B249">
        <v>6</v>
      </c>
      <c r="C249" t="s">
        <v>1</v>
      </c>
      <c r="D249" t="s">
        <v>138</v>
      </c>
      <c r="E249" t="s">
        <v>104</v>
      </c>
      <c r="F249" t="s">
        <v>115</v>
      </c>
      <c r="G249">
        <v>2010</v>
      </c>
      <c r="H249">
        <v>14915.308618999999</v>
      </c>
      <c r="I249">
        <v>37853.407726999998</v>
      </c>
      <c r="J249">
        <v>2.5</v>
      </c>
    </row>
    <row r="250" spans="1:10" ht="15" x14ac:dyDescent="0.25">
      <c r="A250" s="45" t="str">
        <f t="shared" si="3"/>
        <v>B2 carbonSpain2015</v>
      </c>
      <c r="B250">
        <v>6</v>
      </c>
      <c r="C250" t="s">
        <v>1</v>
      </c>
      <c r="D250" t="s">
        <v>138</v>
      </c>
      <c r="E250" t="s">
        <v>104</v>
      </c>
      <c r="F250" t="s">
        <v>115</v>
      </c>
      <c r="G250">
        <v>2015</v>
      </c>
      <c r="H250">
        <v>15637.622578</v>
      </c>
      <c r="I250">
        <v>40644.128633</v>
      </c>
      <c r="J250">
        <v>2.6</v>
      </c>
    </row>
    <row r="251" spans="1:10" ht="15" x14ac:dyDescent="0.25">
      <c r="A251" s="45" t="str">
        <f t="shared" si="3"/>
        <v>B2 carbonSpain2020</v>
      </c>
      <c r="B251">
        <v>6</v>
      </c>
      <c r="C251" t="s">
        <v>1</v>
      </c>
      <c r="D251" t="s">
        <v>138</v>
      </c>
      <c r="E251" t="s">
        <v>104</v>
      </c>
      <c r="F251" t="s">
        <v>115</v>
      </c>
      <c r="G251">
        <v>2020</v>
      </c>
      <c r="H251">
        <v>15637.618855999999</v>
      </c>
      <c r="I251">
        <v>42298.590280999997</v>
      </c>
      <c r="J251">
        <v>2.7</v>
      </c>
    </row>
    <row r="252" spans="1:10" ht="15" x14ac:dyDescent="0.25">
      <c r="A252" s="45" t="str">
        <f t="shared" si="3"/>
        <v>B2 carbonSpain2025</v>
      </c>
      <c r="B252">
        <v>6</v>
      </c>
      <c r="C252" t="s">
        <v>1</v>
      </c>
      <c r="D252" t="s">
        <v>138</v>
      </c>
      <c r="E252" t="s">
        <v>104</v>
      </c>
      <c r="F252" t="s">
        <v>115</v>
      </c>
      <c r="G252">
        <v>2025</v>
      </c>
      <c r="H252">
        <v>15637.619714</v>
      </c>
      <c r="I252">
        <v>43390.792687000001</v>
      </c>
      <c r="J252">
        <v>2.8</v>
      </c>
    </row>
    <row r="253" spans="1:10" ht="15" x14ac:dyDescent="0.25">
      <c r="A253" s="45" t="str">
        <f t="shared" si="3"/>
        <v>B2 carbonSpain2030</v>
      </c>
      <c r="B253">
        <v>6</v>
      </c>
      <c r="C253" t="s">
        <v>1</v>
      </c>
      <c r="D253" t="s">
        <v>138</v>
      </c>
      <c r="E253" t="s">
        <v>104</v>
      </c>
      <c r="F253" t="s">
        <v>115</v>
      </c>
      <c r="G253">
        <v>2030</v>
      </c>
      <c r="H253">
        <v>15637.597581</v>
      </c>
      <c r="I253">
        <v>44270.893386000003</v>
      </c>
      <c r="J253">
        <v>2.8</v>
      </c>
    </row>
    <row r="254" spans="1:10" ht="15" x14ac:dyDescent="0.25">
      <c r="A254" s="45" t="str">
        <f t="shared" si="3"/>
        <v>B2 carbonFinland2005</v>
      </c>
      <c r="B254">
        <v>6</v>
      </c>
      <c r="C254" t="s">
        <v>1</v>
      </c>
      <c r="D254" t="s">
        <v>139</v>
      </c>
      <c r="E254" t="s">
        <v>82</v>
      </c>
      <c r="F254" t="s">
        <v>114</v>
      </c>
      <c r="G254">
        <v>2005</v>
      </c>
      <c r="H254">
        <v>18551.383089999999</v>
      </c>
      <c r="I254">
        <v>43522.104397000003</v>
      </c>
      <c r="J254">
        <v>2.2999999999999998</v>
      </c>
    </row>
    <row r="255" spans="1:10" ht="15" x14ac:dyDescent="0.25">
      <c r="A255" s="45" t="str">
        <f t="shared" si="3"/>
        <v>B2 carbonFinland2010</v>
      </c>
      <c r="B255">
        <v>6</v>
      </c>
      <c r="C255" t="s">
        <v>1</v>
      </c>
      <c r="D255" t="s">
        <v>139</v>
      </c>
      <c r="E255" t="s">
        <v>82</v>
      </c>
      <c r="F255" t="s">
        <v>114</v>
      </c>
      <c r="G255">
        <v>2010</v>
      </c>
      <c r="H255">
        <v>18369.419506999999</v>
      </c>
      <c r="I255">
        <v>43542.902049999997</v>
      </c>
      <c r="J255">
        <v>2.4</v>
      </c>
    </row>
    <row r="256" spans="1:10" ht="15" x14ac:dyDescent="0.25">
      <c r="A256" s="45" t="str">
        <f t="shared" si="3"/>
        <v>B2 carbonFinland2015</v>
      </c>
      <c r="B256">
        <v>6</v>
      </c>
      <c r="C256" t="s">
        <v>1</v>
      </c>
      <c r="D256" t="s">
        <v>139</v>
      </c>
      <c r="E256" t="s">
        <v>82</v>
      </c>
      <c r="F256" t="s">
        <v>114</v>
      </c>
      <c r="G256">
        <v>2015</v>
      </c>
      <c r="H256">
        <v>18187.454737</v>
      </c>
      <c r="I256">
        <v>43780.414475999998</v>
      </c>
      <c r="J256">
        <v>2.4</v>
      </c>
    </row>
    <row r="257" spans="1:10" ht="15" x14ac:dyDescent="0.25">
      <c r="A257" s="45" t="str">
        <f t="shared" si="3"/>
        <v>B2 carbonFinland2020</v>
      </c>
      <c r="B257">
        <v>6</v>
      </c>
      <c r="C257" t="s">
        <v>1</v>
      </c>
      <c r="D257" t="s">
        <v>139</v>
      </c>
      <c r="E257" t="s">
        <v>82</v>
      </c>
      <c r="F257" t="s">
        <v>114</v>
      </c>
      <c r="G257">
        <v>2020</v>
      </c>
      <c r="H257">
        <v>18005.492889000001</v>
      </c>
      <c r="I257">
        <v>43891.054348999998</v>
      </c>
      <c r="J257">
        <v>2.4</v>
      </c>
    </row>
    <row r="258" spans="1:10" ht="15" x14ac:dyDescent="0.25">
      <c r="A258" s="45" t="str">
        <f t="shared" ref="A258:A321" si="4">CONCATENATE(C258,E258,G258)</f>
        <v>B2 carbonFinland2025</v>
      </c>
      <c r="B258">
        <v>6</v>
      </c>
      <c r="C258" t="s">
        <v>1</v>
      </c>
      <c r="D258" t="s">
        <v>139</v>
      </c>
      <c r="E258" t="s">
        <v>82</v>
      </c>
      <c r="F258" t="s">
        <v>114</v>
      </c>
      <c r="G258">
        <v>2025</v>
      </c>
      <c r="H258">
        <v>17823.530307000001</v>
      </c>
      <c r="I258">
        <v>43855.498054000003</v>
      </c>
      <c r="J258">
        <v>2.5</v>
      </c>
    </row>
    <row r="259" spans="1:10" ht="15" x14ac:dyDescent="0.25">
      <c r="A259" s="45" t="str">
        <f t="shared" si="4"/>
        <v>B2 carbonFinland2030</v>
      </c>
      <c r="B259">
        <v>6</v>
      </c>
      <c r="C259" t="s">
        <v>1</v>
      </c>
      <c r="D259" t="s">
        <v>139</v>
      </c>
      <c r="E259" t="s">
        <v>82</v>
      </c>
      <c r="F259" t="s">
        <v>114</v>
      </c>
      <c r="G259">
        <v>2030</v>
      </c>
      <c r="H259">
        <v>17641.564859999999</v>
      </c>
      <c r="I259">
        <v>43634.167436999996</v>
      </c>
      <c r="J259">
        <v>2.5</v>
      </c>
    </row>
    <row r="260" spans="1:10" ht="15" x14ac:dyDescent="0.25">
      <c r="A260" s="45" t="str">
        <f t="shared" si="4"/>
        <v>B2 carbonFrance2005</v>
      </c>
      <c r="B260">
        <v>6</v>
      </c>
      <c r="C260" t="s">
        <v>1</v>
      </c>
      <c r="D260" t="s">
        <v>140</v>
      </c>
      <c r="E260" t="s">
        <v>83</v>
      </c>
      <c r="F260" t="s">
        <v>112</v>
      </c>
      <c r="G260">
        <v>2005</v>
      </c>
      <c r="H260">
        <v>14744.109683000001</v>
      </c>
      <c r="I260">
        <v>30079.990763000002</v>
      </c>
      <c r="J260">
        <v>2</v>
      </c>
    </row>
    <row r="261" spans="1:10" ht="15" x14ac:dyDescent="0.25">
      <c r="A261" s="45" t="str">
        <f t="shared" si="4"/>
        <v>B2 carbonFrance2010</v>
      </c>
      <c r="B261">
        <v>6</v>
      </c>
      <c r="C261" t="s">
        <v>1</v>
      </c>
      <c r="D261" t="s">
        <v>140</v>
      </c>
      <c r="E261" t="s">
        <v>83</v>
      </c>
      <c r="F261" t="s">
        <v>112</v>
      </c>
      <c r="G261">
        <v>2010</v>
      </c>
      <c r="H261">
        <v>14842.10836</v>
      </c>
      <c r="I261">
        <v>30081.218394</v>
      </c>
      <c r="J261">
        <v>2</v>
      </c>
    </row>
    <row r="262" spans="1:10" ht="15" x14ac:dyDescent="0.25">
      <c r="A262" s="45" t="str">
        <f t="shared" si="4"/>
        <v>B2 carbonFrance2015</v>
      </c>
      <c r="B262">
        <v>6</v>
      </c>
      <c r="C262" t="s">
        <v>1</v>
      </c>
      <c r="D262" t="s">
        <v>140</v>
      </c>
      <c r="E262" t="s">
        <v>83</v>
      </c>
      <c r="F262" t="s">
        <v>112</v>
      </c>
      <c r="G262">
        <v>2015</v>
      </c>
      <c r="H262">
        <v>14940.107107</v>
      </c>
      <c r="I262">
        <v>29601.470608</v>
      </c>
      <c r="J262">
        <v>2</v>
      </c>
    </row>
    <row r="263" spans="1:10" ht="15" x14ac:dyDescent="0.25">
      <c r="A263" s="45" t="str">
        <f t="shared" si="4"/>
        <v>B2 carbonFrance2020</v>
      </c>
      <c r="B263">
        <v>6</v>
      </c>
      <c r="C263" t="s">
        <v>1</v>
      </c>
      <c r="D263" t="s">
        <v>140</v>
      </c>
      <c r="E263" t="s">
        <v>83</v>
      </c>
      <c r="F263" t="s">
        <v>112</v>
      </c>
      <c r="G263">
        <v>2020</v>
      </c>
      <c r="H263">
        <v>15038.108128</v>
      </c>
      <c r="I263">
        <v>29047.382146</v>
      </c>
      <c r="J263">
        <v>1.9</v>
      </c>
    </row>
    <row r="264" spans="1:10" ht="15" x14ac:dyDescent="0.25">
      <c r="A264" s="45" t="str">
        <f t="shared" si="4"/>
        <v>B2 carbonFrance2025</v>
      </c>
      <c r="B264">
        <v>6</v>
      </c>
      <c r="C264" t="s">
        <v>1</v>
      </c>
      <c r="D264" t="s">
        <v>140</v>
      </c>
      <c r="E264" t="s">
        <v>83</v>
      </c>
      <c r="F264" t="s">
        <v>112</v>
      </c>
      <c r="G264">
        <v>2025</v>
      </c>
      <c r="H264">
        <v>15136.106926</v>
      </c>
      <c r="I264">
        <v>28385.565752999999</v>
      </c>
      <c r="J264">
        <v>1.9</v>
      </c>
    </row>
    <row r="265" spans="1:10" ht="15" x14ac:dyDescent="0.25">
      <c r="A265" s="45" t="str">
        <f t="shared" si="4"/>
        <v>B2 carbonFrance2030</v>
      </c>
      <c r="B265">
        <v>6</v>
      </c>
      <c r="C265" t="s">
        <v>1</v>
      </c>
      <c r="D265" t="s">
        <v>140</v>
      </c>
      <c r="E265" t="s">
        <v>83</v>
      </c>
      <c r="F265" t="s">
        <v>112</v>
      </c>
      <c r="G265">
        <v>2030</v>
      </c>
      <c r="H265">
        <v>15234.107131000001</v>
      </c>
      <c r="I265">
        <v>27911.629595999999</v>
      </c>
      <c r="J265">
        <v>1.8</v>
      </c>
    </row>
    <row r="266" spans="1:10" ht="15" x14ac:dyDescent="0.25">
      <c r="A266" s="45" t="str">
        <f t="shared" si="4"/>
        <v>B2 carbonCroatia2005</v>
      </c>
      <c r="B266">
        <v>6</v>
      </c>
      <c r="C266" t="s">
        <v>1</v>
      </c>
      <c r="D266" t="s">
        <v>142</v>
      </c>
      <c r="E266" t="s">
        <v>77</v>
      </c>
      <c r="F266" t="s">
        <v>111</v>
      </c>
      <c r="G266">
        <v>2005</v>
      </c>
      <c r="H266">
        <v>1745.0332639999999</v>
      </c>
      <c r="I266">
        <v>2950.9261459999998</v>
      </c>
      <c r="J266">
        <v>1.7</v>
      </c>
    </row>
    <row r="267" spans="1:10" ht="15" x14ac:dyDescent="0.25">
      <c r="A267" s="45" t="str">
        <f t="shared" si="4"/>
        <v>B2 carbonCroatia2010</v>
      </c>
      <c r="B267">
        <v>6</v>
      </c>
      <c r="C267" t="s">
        <v>1</v>
      </c>
      <c r="D267" t="s">
        <v>142</v>
      </c>
      <c r="E267" t="s">
        <v>77</v>
      </c>
      <c r="F267" t="s">
        <v>111</v>
      </c>
      <c r="G267">
        <v>2010</v>
      </c>
      <c r="H267">
        <v>1741.0335700000001</v>
      </c>
      <c r="I267">
        <v>2907.4989449999998</v>
      </c>
      <c r="J267">
        <v>1.7</v>
      </c>
    </row>
    <row r="268" spans="1:10" ht="15" x14ac:dyDescent="0.25">
      <c r="A268" s="45" t="str">
        <f t="shared" si="4"/>
        <v>B2 carbonCroatia2015</v>
      </c>
      <c r="B268">
        <v>6</v>
      </c>
      <c r="C268" t="s">
        <v>1</v>
      </c>
      <c r="D268" t="s">
        <v>142</v>
      </c>
      <c r="E268" t="s">
        <v>77</v>
      </c>
      <c r="F268" t="s">
        <v>111</v>
      </c>
      <c r="G268">
        <v>2015</v>
      </c>
      <c r="H268">
        <v>1737.0335459999999</v>
      </c>
      <c r="I268">
        <v>2878.0965970000002</v>
      </c>
      <c r="J268">
        <v>1.7</v>
      </c>
    </row>
    <row r="269" spans="1:10" ht="15" x14ac:dyDescent="0.25">
      <c r="A269" s="45" t="str">
        <f t="shared" si="4"/>
        <v>B2 carbonCroatia2020</v>
      </c>
      <c r="B269">
        <v>6</v>
      </c>
      <c r="C269" t="s">
        <v>1</v>
      </c>
      <c r="D269" t="s">
        <v>142</v>
      </c>
      <c r="E269" t="s">
        <v>77</v>
      </c>
      <c r="F269" t="s">
        <v>111</v>
      </c>
      <c r="G269">
        <v>2020</v>
      </c>
      <c r="H269">
        <v>1733.033136</v>
      </c>
      <c r="I269">
        <v>2855.3534330000002</v>
      </c>
      <c r="J269">
        <v>1.6</v>
      </c>
    </row>
    <row r="270" spans="1:10" ht="15" x14ac:dyDescent="0.25">
      <c r="A270" s="45" t="str">
        <f t="shared" si="4"/>
        <v>B2 carbonCroatia2025</v>
      </c>
      <c r="B270">
        <v>6</v>
      </c>
      <c r="C270" t="s">
        <v>1</v>
      </c>
      <c r="D270" t="s">
        <v>142</v>
      </c>
      <c r="E270" t="s">
        <v>77</v>
      </c>
      <c r="F270" t="s">
        <v>111</v>
      </c>
      <c r="G270">
        <v>2025</v>
      </c>
      <c r="H270">
        <v>1729.0332370000001</v>
      </c>
      <c r="I270">
        <v>2835.3318039999999</v>
      </c>
      <c r="J270">
        <v>1.6</v>
      </c>
    </row>
    <row r="271" spans="1:10" ht="15" x14ac:dyDescent="0.25">
      <c r="A271" s="45" t="str">
        <f t="shared" si="4"/>
        <v>B2 carbonCroatia2030</v>
      </c>
      <c r="B271">
        <v>6</v>
      </c>
      <c r="C271" t="s">
        <v>1</v>
      </c>
      <c r="D271" t="s">
        <v>142</v>
      </c>
      <c r="E271" t="s">
        <v>77</v>
      </c>
      <c r="F271" t="s">
        <v>111</v>
      </c>
      <c r="G271">
        <v>2030</v>
      </c>
      <c r="H271">
        <v>1725.0332370000001</v>
      </c>
      <c r="I271">
        <v>2849.322357</v>
      </c>
      <c r="J271">
        <v>1.7</v>
      </c>
    </row>
    <row r="272" spans="1:10" ht="15" x14ac:dyDescent="0.25">
      <c r="A272" s="45" t="str">
        <f t="shared" si="4"/>
        <v>B2 carbonHungary2005</v>
      </c>
      <c r="B272">
        <v>6</v>
      </c>
      <c r="C272" t="s">
        <v>1</v>
      </c>
      <c r="D272" t="s">
        <v>143</v>
      </c>
      <c r="E272" t="s">
        <v>86</v>
      </c>
      <c r="F272" t="s">
        <v>113</v>
      </c>
      <c r="G272">
        <v>2005</v>
      </c>
      <c r="H272">
        <v>1684.347078</v>
      </c>
      <c r="I272">
        <v>3174.651429</v>
      </c>
      <c r="J272">
        <v>1.9</v>
      </c>
    </row>
    <row r="273" spans="1:10" ht="15" x14ac:dyDescent="0.25">
      <c r="A273" s="45" t="str">
        <f t="shared" si="4"/>
        <v>B2 carbonHungary2010</v>
      </c>
      <c r="B273">
        <v>6</v>
      </c>
      <c r="C273" t="s">
        <v>1</v>
      </c>
      <c r="D273" t="s">
        <v>143</v>
      </c>
      <c r="E273" t="s">
        <v>86</v>
      </c>
      <c r="F273" t="s">
        <v>113</v>
      </c>
      <c r="G273">
        <v>2010</v>
      </c>
      <c r="H273">
        <v>1726.3470050000001</v>
      </c>
      <c r="I273">
        <v>3147.4405959999999</v>
      </c>
      <c r="J273">
        <v>1.8</v>
      </c>
    </row>
    <row r="274" spans="1:10" ht="15" x14ac:dyDescent="0.25">
      <c r="A274" s="45" t="str">
        <f t="shared" si="4"/>
        <v>B2 carbonHungary2015</v>
      </c>
      <c r="B274">
        <v>6</v>
      </c>
      <c r="C274" t="s">
        <v>1</v>
      </c>
      <c r="D274" t="s">
        <v>143</v>
      </c>
      <c r="E274" t="s">
        <v>86</v>
      </c>
      <c r="F274" t="s">
        <v>113</v>
      </c>
      <c r="G274">
        <v>2015</v>
      </c>
      <c r="H274">
        <v>1768.347027</v>
      </c>
      <c r="I274">
        <v>3167.2831080000001</v>
      </c>
      <c r="J274">
        <v>1.8</v>
      </c>
    </row>
    <row r="275" spans="1:10" ht="15" x14ac:dyDescent="0.25">
      <c r="A275" s="45" t="str">
        <f t="shared" si="4"/>
        <v>B2 carbonHungary2020</v>
      </c>
      <c r="B275">
        <v>6</v>
      </c>
      <c r="C275" t="s">
        <v>1</v>
      </c>
      <c r="D275" t="s">
        <v>143</v>
      </c>
      <c r="E275" t="s">
        <v>86</v>
      </c>
      <c r="F275" t="s">
        <v>113</v>
      </c>
      <c r="G275">
        <v>2020</v>
      </c>
      <c r="H275">
        <v>1810.3468319999999</v>
      </c>
      <c r="I275">
        <v>3186.208834</v>
      </c>
      <c r="J275">
        <v>1.8</v>
      </c>
    </row>
    <row r="276" spans="1:10" ht="15" x14ac:dyDescent="0.25">
      <c r="A276" s="45" t="str">
        <f t="shared" si="4"/>
        <v>B2 carbonHungary2025</v>
      </c>
      <c r="B276">
        <v>6</v>
      </c>
      <c r="C276" t="s">
        <v>1</v>
      </c>
      <c r="D276" t="s">
        <v>143</v>
      </c>
      <c r="E276" t="s">
        <v>86</v>
      </c>
      <c r="F276" t="s">
        <v>113</v>
      </c>
      <c r="G276">
        <v>2025</v>
      </c>
      <c r="H276">
        <v>1852.3466679999999</v>
      </c>
      <c r="I276">
        <v>3225.1398530000001</v>
      </c>
      <c r="J276">
        <v>1.7</v>
      </c>
    </row>
    <row r="277" spans="1:10" ht="15" x14ac:dyDescent="0.25">
      <c r="A277" s="45" t="str">
        <f t="shared" si="4"/>
        <v>B2 carbonHungary2030</v>
      </c>
      <c r="B277">
        <v>6</v>
      </c>
      <c r="C277" t="s">
        <v>1</v>
      </c>
      <c r="D277" t="s">
        <v>143</v>
      </c>
      <c r="E277" t="s">
        <v>86</v>
      </c>
      <c r="F277" t="s">
        <v>113</v>
      </c>
      <c r="G277">
        <v>2030</v>
      </c>
      <c r="H277">
        <v>1894.346734</v>
      </c>
      <c r="I277">
        <v>3286.0828889999998</v>
      </c>
      <c r="J277">
        <v>1.7</v>
      </c>
    </row>
    <row r="278" spans="1:10" ht="15" x14ac:dyDescent="0.25">
      <c r="A278" s="45" t="str">
        <f t="shared" si="4"/>
        <v>B2 carbonIreland2005</v>
      </c>
      <c r="B278">
        <v>6</v>
      </c>
      <c r="C278" t="s">
        <v>1</v>
      </c>
      <c r="D278" t="s">
        <v>144</v>
      </c>
      <c r="E278" t="s">
        <v>88</v>
      </c>
      <c r="F278" t="s">
        <v>112</v>
      </c>
      <c r="G278">
        <v>2005</v>
      </c>
      <c r="H278">
        <v>656.28715699999998</v>
      </c>
      <c r="I278">
        <v>1824.9009470000001</v>
      </c>
      <c r="J278">
        <v>2.8</v>
      </c>
    </row>
    <row r="279" spans="1:10" ht="15" x14ac:dyDescent="0.25">
      <c r="A279" s="45" t="str">
        <f t="shared" si="4"/>
        <v>B2 carbonIreland2010</v>
      </c>
      <c r="B279">
        <v>6</v>
      </c>
      <c r="C279" t="s">
        <v>1</v>
      </c>
      <c r="D279" t="s">
        <v>144</v>
      </c>
      <c r="E279" t="s">
        <v>88</v>
      </c>
      <c r="F279" t="s">
        <v>112</v>
      </c>
      <c r="G279">
        <v>2010</v>
      </c>
      <c r="H279">
        <v>715.14711599999998</v>
      </c>
      <c r="I279">
        <v>1964.108446</v>
      </c>
      <c r="J279">
        <v>2.7</v>
      </c>
    </row>
    <row r="280" spans="1:10" ht="15" x14ac:dyDescent="0.25">
      <c r="A280" s="45" t="str">
        <f t="shared" si="4"/>
        <v>B2 carbonIreland2015</v>
      </c>
      <c r="B280">
        <v>6</v>
      </c>
      <c r="C280" t="s">
        <v>1</v>
      </c>
      <c r="D280" t="s">
        <v>144</v>
      </c>
      <c r="E280" t="s">
        <v>88</v>
      </c>
      <c r="F280" t="s">
        <v>112</v>
      </c>
      <c r="G280">
        <v>2015</v>
      </c>
      <c r="H280">
        <v>774.00727900000004</v>
      </c>
      <c r="I280">
        <v>2122.9151809999998</v>
      </c>
      <c r="J280">
        <v>2.7</v>
      </c>
    </row>
    <row r="281" spans="1:10" ht="15" x14ac:dyDescent="0.25">
      <c r="A281" s="45" t="str">
        <f t="shared" si="4"/>
        <v>B2 carbonIreland2020</v>
      </c>
      <c r="B281">
        <v>6</v>
      </c>
      <c r="C281" t="s">
        <v>1</v>
      </c>
      <c r="D281" t="s">
        <v>144</v>
      </c>
      <c r="E281" t="s">
        <v>88</v>
      </c>
      <c r="F281" t="s">
        <v>112</v>
      </c>
      <c r="G281">
        <v>2020</v>
      </c>
      <c r="H281">
        <v>832.867119</v>
      </c>
      <c r="I281">
        <v>2250.6058739999999</v>
      </c>
      <c r="J281">
        <v>2.7</v>
      </c>
    </row>
    <row r="282" spans="1:10" ht="15" x14ac:dyDescent="0.25">
      <c r="A282" s="45" t="str">
        <f t="shared" si="4"/>
        <v>B2 carbonIreland2025</v>
      </c>
      <c r="B282">
        <v>6</v>
      </c>
      <c r="C282" t="s">
        <v>1</v>
      </c>
      <c r="D282" t="s">
        <v>144</v>
      </c>
      <c r="E282" t="s">
        <v>88</v>
      </c>
      <c r="F282" t="s">
        <v>112</v>
      </c>
      <c r="G282">
        <v>2025</v>
      </c>
      <c r="H282">
        <v>891.72713099999999</v>
      </c>
      <c r="I282">
        <v>2379.7305470000001</v>
      </c>
      <c r="J282">
        <v>2.7</v>
      </c>
    </row>
    <row r="283" spans="1:10" ht="15" x14ac:dyDescent="0.25">
      <c r="A283" s="45" t="str">
        <f t="shared" si="4"/>
        <v>B2 carbonIreland2030</v>
      </c>
      <c r="B283">
        <v>6</v>
      </c>
      <c r="C283" t="s">
        <v>1</v>
      </c>
      <c r="D283" t="s">
        <v>144</v>
      </c>
      <c r="E283" t="s">
        <v>88</v>
      </c>
      <c r="F283" t="s">
        <v>112</v>
      </c>
      <c r="G283">
        <v>2030</v>
      </c>
      <c r="H283">
        <v>950.58722899999998</v>
      </c>
      <c r="I283">
        <v>2500.340874</v>
      </c>
      <c r="J283">
        <v>2.6</v>
      </c>
    </row>
    <row r="284" spans="1:10" ht="15" x14ac:dyDescent="0.25">
      <c r="A284" s="45" t="str">
        <f t="shared" si="4"/>
        <v>B2 carbonLithuania2005</v>
      </c>
      <c r="B284">
        <v>6</v>
      </c>
      <c r="C284" t="s">
        <v>1</v>
      </c>
      <c r="D284" t="s">
        <v>146</v>
      </c>
      <c r="E284" t="s">
        <v>91</v>
      </c>
      <c r="F284" t="s">
        <v>114</v>
      </c>
      <c r="G284">
        <v>2005</v>
      </c>
      <c r="H284">
        <v>1834.957582</v>
      </c>
      <c r="I284">
        <v>3491.0045580000001</v>
      </c>
      <c r="J284">
        <v>1.9</v>
      </c>
    </row>
    <row r="285" spans="1:10" ht="15" x14ac:dyDescent="0.25">
      <c r="A285" s="45" t="str">
        <f t="shared" si="4"/>
        <v>B2 carbonLithuania2010</v>
      </c>
      <c r="B285">
        <v>6</v>
      </c>
      <c r="C285" t="s">
        <v>1</v>
      </c>
      <c r="D285" t="s">
        <v>146</v>
      </c>
      <c r="E285" t="s">
        <v>91</v>
      </c>
      <c r="F285" t="s">
        <v>114</v>
      </c>
      <c r="G285">
        <v>2010</v>
      </c>
      <c r="H285">
        <v>1874.9575560000001</v>
      </c>
      <c r="I285">
        <v>3575.2267040000002</v>
      </c>
      <c r="J285">
        <v>1.9</v>
      </c>
    </row>
    <row r="286" spans="1:10" ht="15" x14ac:dyDescent="0.25">
      <c r="A286" s="45" t="str">
        <f t="shared" si="4"/>
        <v>B2 carbonLithuania2015</v>
      </c>
      <c r="B286">
        <v>6</v>
      </c>
      <c r="C286" t="s">
        <v>1</v>
      </c>
      <c r="D286" t="s">
        <v>146</v>
      </c>
      <c r="E286" t="s">
        <v>91</v>
      </c>
      <c r="F286" t="s">
        <v>114</v>
      </c>
      <c r="G286">
        <v>2015</v>
      </c>
      <c r="H286">
        <v>1914.9575560000001</v>
      </c>
      <c r="I286">
        <v>3751.1779860000001</v>
      </c>
      <c r="J286">
        <v>2</v>
      </c>
    </row>
    <row r="287" spans="1:10" ht="15" x14ac:dyDescent="0.25">
      <c r="A287" s="45" t="str">
        <f t="shared" si="4"/>
        <v>B2 carbonLithuania2020</v>
      </c>
      <c r="B287">
        <v>6</v>
      </c>
      <c r="C287" t="s">
        <v>1</v>
      </c>
      <c r="D287" t="s">
        <v>146</v>
      </c>
      <c r="E287" t="s">
        <v>91</v>
      </c>
      <c r="F287" t="s">
        <v>114</v>
      </c>
      <c r="G287">
        <v>2020</v>
      </c>
      <c r="H287">
        <v>1954.9572290000001</v>
      </c>
      <c r="I287">
        <v>3928.3264669999999</v>
      </c>
      <c r="J287">
        <v>2</v>
      </c>
    </row>
    <row r="288" spans="1:10" ht="15" x14ac:dyDescent="0.25">
      <c r="A288" s="45" t="str">
        <f t="shared" si="4"/>
        <v>B2 carbonLithuania2025</v>
      </c>
      <c r="B288">
        <v>6</v>
      </c>
      <c r="C288" t="s">
        <v>1</v>
      </c>
      <c r="D288" t="s">
        <v>146</v>
      </c>
      <c r="E288" t="s">
        <v>91</v>
      </c>
      <c r="F288" t="s">
        <v>114</v>
      </c>
      <c r="G288">
        <v>2025</v>
      </c>
      <c r="H288">
        <v>1994.9571659999999</v>
      </c>
      <c r="I288">
        <v>4102.4150659999996</v>
      </c>
      <c r="J288">
        <v>2.1</v>
      </c>
    </row>
    <row r="289" spans="1:10" ht="15" x14ac:dyDescent="0.25">
      <c r="A289" s="45" t="str">
        <f t="shared" si="4"/>
        <v>B2 carbonLithuania2030</v>
      </c>
      <c r="B289">
        <v>6</v>
      </c>
      <c r="C289" t="s">
        <v>1</v>
      </c>
      <c r="D289" t="s">
        <v>146</v>
      </c>
      <c r="E289" t="s">
        <v>91</v>
      </c>
      <c r="F289" t="s">
        <v>114</v>
      </c>
      <c r="G289">
        <v>2030</v>
      </c>
      <c r="H289">
        <v>2034.9568959999999</v>
      </c>
      <c r="I289">
        <v>4273.2944360000001</v>
      </c>
      <c r="J289">
        <v>2.1</v>
      </c>
    </row>
    <row r="290" spans="1:10" ht="15" x14ac:dyDescent="0.25">
      <c r="A290" s="45" t="str">
        <f t="shared" si="4"/>
        <v>B2 carbonLuxembourg2005</v>
      </c>
      <c r="B290">
        <v>6</v>
      </c>
      <c r="C290" t="s">
        <v>1</v>
      </c>
      <c r="D290" t="s">
        <v>147</v>
      </c>
      <c r="E290" t="s">
        <v>92</v>
      </c>
      <c r="F290" t="s">
        <v>112</v>
      </c>
      <c r="G290">
        <v>2005</v>
      </c>
      <c r="H290">
        <v>86.103448999999998</v>
      </c>
      <c r="I290">
        <v>142.96025900000001</v>
      </c>
      <c r="J290">
        <v>1.7</v>
      </c>
    </row>
    <row r="291" spans="1:10" ht="15" x14ac:dyDescent="0.25">
      <c r="A291" s="45" t="str">
        <f t="shared" si="4"/>
        <v>B2 carbonLuxembourg2010</v>
      </c>
      <c r="B291">
        <v>6</v>
      </c>
      <c r="C291" t="s">
        <v>1</v>
      </c>
      <c r="D291" t="s">
        <v>147</v>
      </c>
      <c r="E291" t="s">
        <v>92</v>
      </c>
      <c r="F291" t="s">
        <v>112</v>
      </c>
      <c r="G291">
        <v>2010</v>
      </c>
      <c r="H291">
        <v>86.103471999999996</v>
      </c>
      <c r="I291">
        <v>135.94652400000001</v>
      </c>
      <c r="J291">
        <v>1.6</v>
      </c>
    </row>
    <row r="292" spans="1:10" ht="15" x14ac:dyDescent="0.25">
      <c r="A292" s="45" t="str">
        <f t="shared" si="4"/>
        <v>B2 carbonLuxembourg2015</v>
      </c>
      <c r="B292">
        <v>6</v>
      </c>
      <c r="C292" t="s">
        <v>1</v>
      </c>
      <c r="D292" t="s">
        <v>147</v>
      </c>
      <c r="E292" t="s">
        <v>92</v>
      </c>
      <c r="F292" t="s">
        <v>112</v>
      </c>
      <c r="G292">
        <v>2015</v>
      </c>
      <c r="H292">
        <v>86.103437</v>
      </c>
      <c r="I292">
        <v>128.11882199999999</v>
      </c>
      <c r="J292">
        <v>1.5</v>
      </c>
    </row>
    <row r="293" spans="1:10" ht="15" x14ac:dyDescent="0.25">
      <c r="A293" s="45" t="str">
        <f t="shared" si="4"/>
        <v>B2 carbonLuxembourg2020</v>
      </c>
      <c r="B293">
        <v>6</v>
      </c>
      <c r="C293" t="s">
        <v>1</v>
      </c>
      <c r="D293" t="s">
        <v>147</v>
      </c>
      <c r="E293" t="s">
        <v>92</v>
      </c>
      <c r="F293" t="s">
        <v>112</v>
      </c>
      <c r="G293">
        <v>2020</v>
      </c>
      <c r="H293">
        <v>86.103457000000006</v>
      </c>
      <c r="I293">
        <v>120.093351</v>
      </c>
      <c r="J293">
        <v>1.4</v>
      </c>
    </row>
    <row r="294" spans="1:10" ht="15" x14ac:dyDescent="0.25">
      <c r="A294" s="45" t="str">
        <f t="shared" si="4"/>
        <v>B2 carbonLuxembourg2025</v>
      </c>
      <c r="B294">
        <v>6</v>
      </c>
      <c r="C294" t="s">
        <v>1</v>
      </c>
      <c r="D294" t="s">
        <v>147</v>
      </c>
      <c r="E294" t="s">
        <v>92</v>
      </c>
      <c r="F294" t="s">
        <v>112</v>
      </c>
      <c r="G294">
        <v>2025</v>
      </c>
      <c r="H294">
        <v>86.103474000000006</v>
      </c>
      <c r="I294">
        <v>117.735647</v>
      </c>
      <c r="J294">
        <v>1.4</v>
      </c>
    </row>
    <row r="295" spans="1:10" ht="15" x14ac:dyDescent="0.25">
      <c r="A295" s="45" t="str">
        <f t="shared" si="4"/>
        <v>B2 carbonLuxembourg2030</v>
      </c>
      <c r="B295">
        <v>6</v>
      </c>
      <c r="C295" t="s">
        <v>1</v>
      </c>
      <c r="D295" t="s">
        <v>147</v>
      </c>
      <c r="E295" t="s">
        <v>92</v>
      </c>
      <c r="F295" t="s">
        <v>112</v>
      </c>
      <c r="G295">
        <v>2030</v>
      </c>
      <c r="H295">
        <v>86.103466999999995</v>
      </c>
      <c r="I295">
        <v>115.364741</v>
      </c>
      <c r="J295">
        <v>1.3</v>
      </c>
    </row>
    <row r="296" spans="1:10" ht="15" x14ac:dyDescent="0.25">
      <c r="A296" s="45" t="str">
        <f t="shared" si="4"/>
        <v>B2 carbonLatvia2005</v>
      </c>
      <c r="B296">
        <v>6</v>
      </c>
      <c r="C296" t="s">
        <v>1</v>
      </c>
      <c r="D296" t="s">
        <v>148</v>
      </c>
      <c r="E296" t="s">
        <v>90</v>
      </c>
      <c r="F296" t="s">
        <v>114</v>
      </c>
      <c r="G296">
        <v>2005</v>
      </c>
      <c r="H296">
        <v>3088.2563409999998</v>
      </c>
      <c r="I296">
        <v>5466.7752799999998</v>
      </c>
      <c r="J296">
        <v>1.8</v>
      </c>
    </row>
    <row r="297" spans="1:10" ht="15" x14ac:dyDescent="0.25">
      <c r="A297" s="45" t="str">
        <f t="shared" si="4"/>
        <v>B2 carbonLatvia2010</v>
      </c>
      <c r="B297">
        <v>6</v>
      </c>
      <c r="C297" t="s">
        <v>1</v>
      </c>
      <c r="D297" t="s">
        <v>148</v>
      </c>
      <c r="E297" t="s">
        <v>90</v>
      </c>
      <c r="F297" t="s">
        <v>114</v>
      </c>
      <c r="G297">
        <v>2010</v>
      </c>
      <c r="H297">
        <v>3137.656806</v>
      </c>
      <c r="I297">
        <v>5832.4963079999998</v>
      </c>
      <c r="J297">
        <v>1.9</v>
      </c>
    </row>
    <row r="298" spans="1:10" ht="15" x14ac:dyDescent="0.25">
      <c r="A298" s="45" t="str">
        <f t="shared" si="4"/>
        <v>B2 carbonLatvia2015</v>
      </c>
      <c r="B298">
        <v>6</v>
      </c>
      <c r="C298" t="s">
        <v>1</v>
      </c>
      <c r="D298" t="s">
        <v>148</v>
      </c>
      <c r="E298" t="s">
        <v>90</v>
      </c>
      <c r="F298" t="s">
        <v>114</v>
      </c>
      <c r="G298">
        <v>2015</v>
      </c>
      <c r="H298">
        <v>3187.0565379999998</v>
      </c>
      <c r="I298">
        <v>6057.5900469999997</v>
      </c>
      <c r="J298">
        <v>1.9</v>
      </c>
    </row>
    <row r="299" spans="1:10" ht="15" x14ac:dyDescent="0.25">
      <c r="A299" s="45" t="str">
        <f t="shared" si="4"/>
        <v>B2 carbonLatvia2020</v>
      </c>
      <c r="B299">
        <v>6</v>
      </c>
      <c r="C299" t="s">
        <v>1</v>
      </c>
      <c r="D299" t="s">
        <v>148</v>
      </c>
      <c r="E299" t="s">
        <v>90</v>
      </c>
      <c r="F299" t="s">
        <v>114</v>
      </c>
      <c r="G299">
        <v>2020</v>
      </c>
      <c r="H299">
        <v>3236.4562380000002</v>
      </c>
      <c r="I299">
        <v>6239.5406160000002</v>
      </c>
      <c r="J299">
        <v>1.9</v>
      </c>
    </row>
    <row r="300" spans="1:10" ht="15" x14ac:dyDescent="0.25">
      <c r="A300" s="45" t="str">
        <f t="shared" si="4"/>
        <v>B2 carbonLatvia2025</v>
      </c>
      <c r="B300">
        <v>6</v>
      </c>
      <c r="C300" t="s">
        <v>1</v>
      </c>
      <c r="D300" t="s">
        <v>148</v>
      </c>
      <c r="E300" t="s">
        <v>90</v>
      </c>
      <c r="F300" t="s">
        <v>114</v>
      </c>
      <c r="G300">
        <v>2025</v>
      </c>
      <c r="H300">
        <v>3285.8556389999999</v>
      </c>
      <c r="I300">
        <v>6377.5696120000002</v>
      </c>
      <c r="J300">
        <v>1.9</v>
      </c>
    </row>
    <row r="301" spans="1:10" ht="15" x14ac:dyDescent="0.25">
      <c r="A301" s="45" t="str">
        <f t="shared" si="4"/>
        <v>B2 carbonLatvia2030</v>
      </c>
      <c r="B301">
        <v>6</v>
      </c>
      <c r="C301" t="s">
        <v>1</v>
      </c>
      <c r="D301" t="s">
        <v>148</v>
      </c>
      <c r="E301" t="s">
        <v>90</v>
      </c>
      <c r="F301" t="s">
        <v>114</v>
      </c>
      <c r="G301">
        <v>2030</v>
      </c>
      <c r="H301">
        <v>3335.2551659999999</v>
      </c>
      <c r="I301">
        <v>6556.2047689999999</v>
      </c>
      <c r="J301">
        <v>2</v>
      </c>
    </row>
    <row r="302" spans="1:10" ht="15" x14ac:dyDescent="0.25">
      <c r="A302" s="45" t="str">
        <f t="shared" si="4"/>
        <v>B2 carbonRepublic of Moldova2005</v>
      </c>
      <c r="B302">
        <v>6</v>
      </c>
      <c r="C302" t="s">
        <v>1</v>
      </c>
      <c r="D302" t="s">
        <v>149</v>
      </c>
      <c r="E302" t="s">
        <v>99</v>
      </c>
      <c r="F302" t="s">
        <v>113</v>
      </c>
      <c r="G302">
        <v>2005</v>
      </c>
      <c r="H302">
        <v>216.19300799999999</v>
      </c>
      <c r="I302">
        <v>323.897313</v>
      </c>
      <c r="J302">
        <v>1.5</v>
      </c>
    </row>
    <row r="303" spans="1:10" ht="15" x14ac:dyDescent="0.25">
      <c r="A303" s="45" t="str">
        <f t="shared" si="4"/>
        <v>B2 carbonRepublic of Moldova2010</v>
      </c>
      <c r="B303">
        <v>6</v>
      </c>
      <c r="C303" t="s">
        <v>1</v>
      </c>
      <c r="D303" t="s">
        <v>149</v>
      </c>
      <c r="E303" t="s">
        <v>99</v>
      </c>
      <c r="F303" t="s">
        <v>113</v>
      </c>
      <c r="G303">
        <v>2010</v>
      </c>
      <c r="H303">
        <v>219.44291699999999</v>
      </c>
      <c r="I303">
        <v>317.48512099999999</v>
      </c>
      <c r="J303">
        <v>1.4</v>
      </c>
    </row>
    <row r="304" spans="1:10" ht="15" x14ac:dyDescent="0.25">
      <c r="A304" s="45" t="str">
        <f t="shared" si="4"/>
        <v>B2 carbonRepublic of Moldova2015</v>
      </c>
      <c r="B304">
        <v>6</v>
      </c>
      <c r="C304" t="s">
        <v>1</v>
      </c>
      <c r="D304" t="s">
        <v>149</v>
      </c>
      <c r="E304" t="s">
        <v>99</v>
      </c>
      <c r="F304" t="s">
        <v>113</v>
      </c>
      <c r="G304">
        <v>2015</v>
      </c>
      <c r="H304">
        <v>222.69288599999999</v>
      </c>
      <c r="I304">
        <v>308.758217</v>
      </c>
      <c r="J304">
        <v>1.4</v>
      </c>
    </row>
    <row r="305" spans="1:10" ht="15" x14ac:dyDescent="0.25">
      <c r="A305" s="45" t="str">
        <f t="shared" si="4"/>
        <v>B2 carbonRepublic of Moldova2020</v>
      </c>
      <c r="B305">
        <v>6</v>
      </c>
      <c r="C305" t="s">
        <v>1</v>
      </c>
      <c r="D305" t="s">
        <v>149</v>
      </c>
      <c r="E305" t="s">
        <v>99</v>
      </c>
      <c r="F305" t="s">
        <v>113</v>
      </c>
      <c r="G305">
        <v>2020</v>
      </c>
      <c r="H305">
        <v>225.94305399999999</v>
      </c>
      <c r="I305">
        <v>299.90266800000001</v>
      </c>
      <c r="J305">
        <v>1.3</v>
      </c>
    </row>
    <row r="306" spans="1:10" ht="15" x14ac:dyDescent="0.25">
      <c r="A306" s="45" t="str">
        <f t="shared" si="4"/>
        <v>B2 carbonRepublic of Moldova2025</v>
      </c>
      <c r="B306">
        <v>6</v>
      </c>
      <c r="C306" t="s">
        <v>1</v>
      </c>
      <c r="D306" t="s">
        <v>149</v>
      </c>
      <c r="E306" t="s">
        <v>99</v>
      </c>
      <c r="F306" t="s">
        <v>113</v>
      </c>
      <c r="G306">
        <v>2025</v>
      </c>
      <c r="H306">
        <v>229.19296299999999</v>
      </c>
      <c r="I306">
        <v>290.991626</v>
      </c>
      <c r="J306">
        <v>1.3</v>
      </c>
    </row>
    <row r="307" spans="1:10" ht="15" x14ac:dyDescent="0.25">
      <c r="A307" s="45" t="str">
        <f t="shared" si="4"/>
        <v>B2 carbonRepublic of Moldova2030</v>
      </c>
      <c r="B307">
        <v>6</v>
      </c>
      <c r="C307" t="s">
        <v>1</v>
      </c>
      <c r="D307" t="s">
        <v>149</v>
      </c>
      <c r="E307" t="s">
        <v>99</v>
      </c>
      <c r="F307" t="s">
        <v>113</v>
      </c>
      <c r="G307">
        <v>2030</v>
      </c>
      <c r="H307">
        <v>232.442947</v>
      </c>
      <c r="I307">
        <v>282.06979999999999</v>
      </c>
      <c r="J307">
        <v>1.2</v>
      </c>
    </row>
    <row r="308" spans="1:10" ht="15" x14ac:dyDescent="0.25">
      <c r="A308" s="45" t="str">
        <f t="shared" si="4"/>
        <v>B2 carbonNetherlands2005</v>
      </c>
      <c r="B308">
        <v>6</v>
      </c>
      <c r="C308" t="s">
        <v>1</v>
      </c>
      <c r="D308" t="s">
        <v>152</v>
      </c>
      <c r="E308" t="s">
        <v>95</v>
      </c>
      <c r="F308" t="s">
        <v>112</v>
      </c>
      <c r="G308">
        <v>2005</v>
      </c>
      <c r="H308">
        <v>295.18229500000001</v>
      </c>
      <c r="I308">
        <v>608.303675</v>
      </c>
      <c r="J308">
        <v>2.1</v>
      </c>
    </row>
    <row r="309" spans="1:10" ht="15" x14ac:dyDescent="0.25">
      <c r="A309" s="45" t="str">
        <f t="shared" si="4"/>
        <v>B2 carbonNetherlands2010</v>
      </c>
      <c r="B309">
        <v>6</v>
      </c>
      <c r="C309" t="s">
        <v>1</v>
      </c>
      <c r="D309" t="s">
        <v>152</v>
      </c>
      <c r="E309" t="s">
        <v>95</v>
      </c>
      <c r="F309" t="s">
        <v>112</v>
      </c>
      <c r="G309">
        <v>2010</v>
      </c>
      <c r="H309">
        <v>295.18228499999998</v>
      </c>
      <c r="I309">
        <v>595.537601</v>
      </c>
      <c r="J309">
        <v>2</v>
      </c>
    </row>
    <row r="310" spans="1:10" ht="15" x14ac:dyDescent="0.25">
      <c r="A310" s="45" t="str">
        <f t="shared" si="4"/>
        <v>B2 carbonNetherlands2015</v>
      </c>
      <c r="B310">
        <v>6</v>
      </c>
      <c r="C310" t="s">
        <v>1</v>
      </c>
      <c r="D310" t="s">
        <v>152</v>
      </c>
      <c r="E310" t="s">
        <v>95</v>
      </c>
      <c r="F310" t="s">
        <v>112</v>
      </c>
      <c r="G310">
        <v>2015</v>
      </c>
      <c r="H310">
        <v>295.18228800000003</v>
      </c>
      <c r="I310">
        <v>586.36260400000003</v>
      </c>
      <c r="J310">
        <v>2</v>
      </c>
    </row>
    <row r="311" spans="1:10" ht="15" x14ac:dyDescent="0.25">
      <c r="A311" s="45" t="str">
        <f t="shared" si="4"/>
        <v>B2 carbonNetherlands2020</v>
      </c>
      <c r="B311">
        <v>6</v>
      </c>
      <c r="C311" t="s">
        <v>1</v>
      </c>
      <c r="D311" t="s">
        <v>152</v>
      </c>
      <c r="E311" t="s">
        <v>95</v>
      </c>
      <c r="F311" t="s">
        <v>112</v>
      </c>
      <c r="G311">
        <v>2020</v>
      </c>
      <c r="H311">
        <v>295.182301</v>
      </c>
      <c r="I311">
        <v>581.51343899999995</v>
      </c>
      <c r="J311">
        <v>2</v>
      </c>
    </row>
    <row r="312" spans="1:10" ht="15" x14ac:dyDescent="0.25">
      <c r="A312" s="45" t="str">
        <f t="shared" si="4"/>
        <v>B2 carbonNetherlands2025</v>
      </c>
      <c r="B312">
        <v>6</v>
      </c>
      <c r="C312" t="s">
        <v>1</v>
      </c>
      <c r="D312" t="s">
        <v>152</v>
      </c>
      <c r="E312" t="s">
        <v>95</v>
      </c>
      <c r="F312" t="s">
        <v>112</v>
      </c>
      <c r="G312">
        <v>2025</v>
      </c>
      <c r="H312">
        <v>295.18231200000002</v>
      </c>
      <c r="I312">
        <v>576.39460799999995</v>
      </c>
      <c r="J312">
        <v>2</v>
      </c>
    </row>
    <row r="313" spans="1:10" ht="15" x14ac:dyDescent="0.25">
      <c r="A313" s="45" t="str">
        <f t="shared" si="4"/>
        <v>B2 carbonNetherlands2030</v>
      </c>
      <c r="B313">
        <v>6</v>
      </c>
      <c r="C313" t="s">
        <v>1</v>
      </c>
      <c r="D313" t="s">
        <v>152</v>
      </c>
      <c r="E313" t="s">
        <v>95</v>
      </c>
      <c r="F313" t="s">
        <v>112</v>
      </c>
      <c r="G313">
        <v>2030</v>
      </c>
      <c r="H313">
        <v>295.18225200000001</v>
      </c>
      <c r="I313">
        <v>574.39349900000002</v>
      </c>
      <c r="J313">
        <v>1.9</v>
      </c>
    </row>
    <row r="314" spans="1:10" ht="15" x14ac:dyDescent="0.25">
      <c r="A314" s="45" t="str">
        <f t="shared" si="4"/>
        <v>B2 carbonNorway2005</v>
      </c>
      <c r="B314">
        <v>6</v>
      </c>
      <c r="C314" t="s">
        <v>1</v>
      </c>
      <c r="D314" t="s">
        <v>153</v>
      </c>
      <c r="E314" t="s">
        <v>96</v>
      </c>
      <c r="F314" t="s">
        <v>114</v>
      </c>
      <c r="G314">
        <v>2005</v>
      </c>
      <c r="H314">
        <v>6499.2275540000001</v>
      </c>
      <c r="I314">
        <v>13072.259458</v>
      </c>
      <c r="J314">
        <v>2</v>
      </c>
    </row>
    <row r="315" spans="1:10" ht="15" x14ac:dyDescent="0.25">
      <c r="A315" s="45" t="str">
        <f t="shared" si="4"/>
        <v>B2 carbonNorway2010</v>
      </c>
      <c r="B315">
        <v>6</v>
      </c>
      <c r="C315" t="s">
        <v>1</v>
      </c>
      <c r="D315" t="s">
        <v>153</v>
      </c>
      <c r="E315" t="s">
        <v>96</v>
      </c>
      <c r="F315" t="s">
        <v>114</v>
      </c>
      <c r="G315">
        <v>2010</v>
      </c>
      <c r="H315">
        <v>6479.2274390000002</v>
      </c>
      <c r="I315">
        <v>12945.591637</v>
      </c>
      <c r="J315">
        <v>2</v>
      </c>
    </row>
    <row r="316" spans="1:10" ht="15" x14ac:dyDescent="0.25">
      <c r="A316" s="45" t="str">
        <f t="shared" si="4"/>
        <v>B2 carbonNorway2015</v>
      </c>
      <c r="B316">
        <v>6</v>
      </c>
      <c r="C316" t="s">
        <v>1</v>
      </c>
      <c r="D316" t="s">
        <v>153</v>
      </c>
      <c r="E316" t="s">
        <v>96</v>
      </c>
      <c r="F316" t="s">
        <v>114</v>
      </c>
      <c r="G316">
        <v>2015</v>
      </c>
      <c r="H316">
        <v>6459.2280270000001</v>
      </c>
      <c r="I316">
        <v>12780.610789</v>
      </c>
      <c r="J316">
        <v>2</v>
      </c>
    </row>
    <row r="317" spans="1:10" ht="15" x14ac:dyDescent="0.25">
      <c r="A317" s="45" t="str">
        <f t="shared" si="4"/>
        <v>B2 carbonNorway2020</v>
      </c>
      <c r="B317">
        <v>6</v>
      </c>
      <c r="C317" t="s">
        <v>1</v>
      </c>
      <c r="D317" t="s">
        <v>153</v>
      </c>
      <c r="E317" t="s">
        <v>96</v>
      </c>
      <c r="F317" t="s">
        <v>114</v>
      </c>
      <c r="G317">
        <v>2020</v>
      </c>
      <c r="H317">
        <v>6439.2274070000003</v>
      </c>
      <c r="I317">
        <v>12666.927331000001</v>
      </c>
      <c r="J317">
        <v>2</v>
      </c>
    </row>
    <row r="318" spans="1:10" ht="15" x14ac:dyDescent="0.25">
      <c r="A318" s="45" t="str">
        <f t="shared" si="4"/>
        <v>B2 carbonNorway2025</v>
      </c>
      <c r="B318">
        <v>6</v>
      </c>
      <c r="C318" t="s">
        <v>1</v>
      </c>
      <c r="D318" t="s">
        <v>153</v>
      </c>
      <c r="E318" t="s">
        <v>96</v>
      </c>
      <c r="F318" t="s">
        <v>114</v>
      </c>
      <c r="G318">
        <v>2025</v>
      </c>
      <c r="H318">
        <v>6419.2271229999997</v>
      </c>
      <c r="I318">
        <v>12563.065396</v>
      </c>
      <c r="J318">
        <v>2</v>
      </c>
    </row>
    <row r="319" spans="1:10" ht="15" x14ac:dyDescent="0.25">
      <c r="A319" s="45" t="str">
        <f t="shared" si="4"/>
        <v>B2 carbonNorway2030</v>
      </c>
      <c r="B319">
        <v>6</v>
      </c>
      <c r="C319" t="s">
        <v>1</v>
      </c>
      <c r="D319" t="s">
        <v>153</v>
      </c>
      <c r="E319" t="s">
        <v>96</v>
      </c>
      <c r="F319" t="s">
        <v>114</v>
      </c>
      <c r="G319">
        <v>2030</v>
      </c>
      <c r="H319">
        <v>6399.22732</v>
      </c>
      <c r="I319">
        <v>12317.519128</v>
      </c>
      <c r="J319">
        <v>1.9</v>
      </c>
    </row>
    <row r="320" spans="1:10" ht="15" x14ac:dyDescent="0.25">
      <c r="A320" s="45" t="str">
        <f t="shared" si="4"/>
        <v>B2 carbonPoland2005</v>
      </c>
      <c r="B320">
        <v>6</v>
      </c>
      <c r="C320" t="s">
        <v>1</v>
      </c>
      <c r="D320" t="s">
        <v>154</v>
      </c>
      <c r="E320" t="s">
        <v>97</v>
      </c>
      <c r="F320" t="s">
        <v>113</v>
      </c>
      <c r="G320">
        <v>2005</v>
      </c>
      <c r="H320">
        <v>8417.0081829999999</v>
      </c>
      <c r="I320">
        <v>19996.233216000001</v>
      </c>
      <c r="J320">
        <v>2.4</v>
      </c>
    </row>
    <row r="321" spans="1:10" ht="15" x14ac:dyDescent="0.25">
      <c r="A321" s="45" t="str">
        <f t="shared" si="4"/>
        <v>B2 carbonPoland2010</v>
      </c>
      <c r="B321">
        <v>6</v>
      </c>
      <c r="C321" t="s">
        <v>1</v>
      </c>
      <c r="D321" t="s">
        <v>154</v>
      </c>
      <c r="E321" t="s">
        <v>97</v>
      </c>
      <c r="F321" t="s">
        <v>113</v>
      </c>
      <c r="G321">
        <v>2010</v>
      </c>
      <c r="H321">
        <v>8532.0079769999993</v>
      </c>
      <c r="I321">
        <v>20404.694191999999</v>
      </c>
      <c r="J321">
        <v>2.4</v>
      </c>
    </row>
    <row r="322" spans="1:10" ht="15" x14ac:dyDescent="0.25">
      <c r="A322" s="45" t="str">
        <f t="shared" ref="A322:A385" si="5">CONCATENATE(C322,E322,G322)</f>
        <v>B2 carbonPoland2015</v>
      </c>
      <c r="B322">
        <v>6</v>
      </c>
      <c r="C322" t="s">
        <v>1</v>
      </c>
      <c r="D322" t="s">
        <v>154</v>
      </c>
      <c r="E322" t="s">
        <v>97</v>
      </c>
      <c r="F322" t="s">
        <v>113</v>
      </c>
      <c r="G322">
        <v>2015</v>
      </c>
      <c r="H322">
        <v>8647.0072980000004</v>
      </c>
      <c r="I322">
        <v>20933.427151</v>
      </c>
      <c r="J322">
        <v>2.4</v>
      </c>
    </row>
    <row r="323" spans="1:10" ht="15" x14ac:dyDescent="0.25">
      <c r="A323" s="45" t="str">
        <f t="shared" si="5"/>
        <v>B2 carbonPoland2020</v>
      </c>
      <c r="B323">
        <v>6</v>
      </c>
      <c r="C323" t="s">
        <v>1</v>
      </c>
      <c r="D323" t="s">
        <v>154</v>
      </c>
      <c r="E323" t="s">
        <v>97</v>
      </c>
      <c r="F323" t="s">
        <v>113</v>
      </c>
      <c r="G323">
        <v>2020</v>
      </c>
      <c r="H323">
        <v>8762.0079910000004</v>
      </c>
      <c r="I323">
        <v>21468.438560999999</v>
      </c>
      <c r="J323">
        <v>2.5</v>
      </c>
    </row>
    <row r="324" spans="1:10" ht="15" x14ac:dyDescent="0.25">
      <c r="A324" s="45" t="str">
        <f t="shared" si="5"/>
        <v>B2 carbonPoland2025</v>
      </c>
      <c r="B324">
        <v>6</v>
      </c>
      <c r="C324" t="s">
        <v>1</v>
      </c>
      <c r="D324" t="s">
        <v>154</v>
      </c>
      <c r="E324" t="s">
        <v>97</v>
      </c>
      <c r="F324" t="s">
        <v>113</v>
      </c>
      <c r="G324">
        <v>2025</v>
      </c>
      <c r="H324">
        <v>8877.0082459999994</v>
      </c>
      <c r="I324">
        <v>21958.542538999998</v>
      </c>
      <c r="J324">
        <v>2.5</v>
      </c>
    </row>
    <row r="325" spans="1:10" ht="15" x14ac:dyDescent="0.25">
      <c r="A325" s="45" t="str">
        <f t="shared" si="5"/>
        <v>B2 carbonPoland2030</v>
      </c>
      <c r="B325">
        <v>6</v>
      </c>
      <c r="C325" t="s">
        <v>1</v>
      </c>
      <c r="D325" t="s">
        <v>154</v>
      </c>
      <c r="E325" t="s">
        <v>97</v>
      </c>
      <c r="F325" t="s">
        <v>113</v>
      </c>
      <c r="G325">
        <v>2030</v>
      </c>
      <c r="H325">
        <v>8992.0073209999991</v>
      </c>
      <c r="I325">
        <v>21953.407147999998</v>
      </c>
      <c r="J325">
        <v>2.4</v>
      </c>
    </row>
    <row r="326" spans="1:10" ht="15" x14ac:dyDescent="0.25">
      <c r="A326" s="45" t="str">
        <f t="shared" si="5"/>
        <v>B2 carbonPortugal2005</v>
      </c>
      <c r="B326">
        <v>6</v>
      </c>
      <c r="C326" t="s">
        <v>1</v>
      </c>
      <c r="D326" t="s">
        <v>155</v>
      </c>
      <c r="E326" t="s">
        <v>98</v>
      </c>
      <c r="F326" t="s">
        <v>115</v>
      </c>
      <c r="G326">
        <v>2005</v>
      </c>
      <c r="H326">
        <v>1801.9219049999999</v>
      </c>
      <c r="I326">
        <v>6320.3604429999996</v>
      </c>
      <c r="J326">
        <v>3.5</v>
      </c>
    </row>
    <row r="327" spans="1:10" ht="15" x14ac:dyDescent="0.25">
      <c r="A327" s="45" t="str">
        <f t="shared" si="5"/>
        <v>B2 carbonPortugal2010</v>
      </c>
      <c r="B327">
        <v>6</v>
      </c>
      <c r="C327" t="s">
        <v>1</v>
      </c>
      <c r="D327" t="s">
        <v>155</v>
      </c>
      <c r="E327" t="s">
        <v>98</v>
      </c>
      <c r="F327" t="s">
        <v>115</v>
      </c>
      <c r="G327">
        <v>2010</v>
      </c>
      <c r="H327">
        <v>1821.92157</v>
      </c>
      <c r="I327">
        <v>6534.3604690000002</v>
      </c>
      <c r="J327">
        <v>3.6</v>
      </c>
    </row>
    <row r="328" spans="1:10" ht="15" x14ac:dyDescent="0.25">
      <c r="A328" s="45" t="str">
        <f t="shared" si="5"/>
        <v>B2 carbonPortugal2015</v>
      </c>
      <c r="B328">
        <v>6</v>
      </c>
      <c r="C328" t="s">
        <v>1</v>
      </c>
      <c r="D328" t="s">
        <v>155</v>
      </c>
      <c r="E328" t="s">
        <v>98</v>
      </c>
      <c r="F328" t="s">
        <v>115</v>
      </c>
      <c r="G328">
        <v>2015</v>
      </c>
      <c r="H328">
        <v>1841.921662</v>
      </c>
      <c r="I328">
        <v>6639.7172870000004</v>
      </c>
      <c r="J328">
        <v>3.6</v>
      </c>
    </row>
    <row r="329" spans="1:10" ht="15" x14ac:dyDescent="0.25">
      <c r="A329" s="45" t="str">
        <f t="shared" si="5"/>
        <v>B2 carbonPortugal2020</v>
      </c>
      <c r="B329">
        <v>6</v>
      </c>
      <c r="C329" t="s">
        <v>1</v>
      </c>
      <c r="D329" t="s">
        <v>155</v>
      </c>
      <c r="E329" t="s">
        <v>98</v>
      </c>
      <c r="F329" t="s">
        <v>115</v>
      </c>
      <c r="G329">
        <v>2020</v>
      </c>
      <c r="H329">
        <v>1861.921509</v>
      </c>
      <c r="I329">
        <v>6746.9109550000003</v>
      </c>
      <c r="J329">
        <v>3.6</v>
      </c>
    </row>
    <row r="330" spans="1:10" ht="15" x14ac:dyDescent="0.25">
      <c r="A330" s="45" t="str">
        <f t="shared" si="5"/>
        <v>B2 carbonPortugal2025</v>
      </c>
      <c r="B330">
        <v>6</v>
      </c>
      <c r="C330" t="s">
        <v>1</v>
      </c>
      <c r="D330" t="s">
        <v>155</v>
      </c>
      <c r="E330" t="s">
        <v>98</v>
      </c>
      <c r="F330" t="s">
        <v>115</v>
      </c>
      <c r="G330">
        <v>2025</v>
      </c>
      <c r="H330">
        <v>1881.921906</v>
      </c>
      <c r="I330">
        <v>6832.9184359999999</v>
      </c>
      <c r="J330">
        <v>3.6</v>
      </c>
    </row>
    <row r="331" spans="1:10" ht="15" x14ac:dyDescent="0.25">
      <c r="A331" s="45" t="str">
        <f t="shared" si="5"/>
        <v>B2 carbonPortugal2030</v>
      </c>
      <c r="B331">
        <v>6</v>
      </c>
      <c r="C331" t="s">
        <v>1</v>
      </c>
      <c r="D331" t="s">
        <v>155</v>
      </c>
      <c r="E331" t="s">
        <v>98</v>
      </c>
      <c r="F331" t="s">
        <v>115</v>
      </c>
      <c r="G331">
        <v>2030</v>
      </c>
      <c r="H331">
        <v>1901.9214480000001</v>
      </c>
      <c r="I331">
        <v>6867.0430059999999</v>
      </c>
      <c r="J331">
        <v>3.6</v>
      </c>
    </row>
    <row r="332" spans="1:10" ht="15" x14ac:dyDescent="0.25">
      <c r="A332" s="45" t="str">
        <f t="shared" si="5"/>
        <v>B2 carbonRomania2005</v>
      </c>
      <c r="B332">
        <v>6</v>
      </c>
      <c r="C332" t="s">
        <v>1</v>
      </c>
      <c r="D332" t="s">
        <v>156</v>
      </c>
      <c r="E332" t="s">
        <v>100</v>
      </c>
      <c r="F332" t="s">
        <v>113</v>
      </c>
      <c r="G332">
        <v>2005</v>
      </c>
      <c r="H332">
        <v>5053.6226200000001</v>
      </c>
      <c r="I332">
        <v>7500.8668790000002</v>
      </c>
      <c r="J332">
        <v>1.5</v>
      </c>
    </row>
    <row r="333" spans="1:10" ht="15" x14ac:dyDescent="0.25">
      <c r="A333" s="45" t="str">
        <f t="shared" si="5"/>
        <v>B2 carbonRomania2010</v>
      </c>
      <c r="B333">
        <v>6</v>
      </c>
      <c r="C333" t="s">
        <v>1</v>
      </c>
      <c r="D333" t="s">
        <v>156</v>
      </c>
      <c r="E333" t="s">
        <v>100</v>
      </c>
      <c r="F333" t="s">
        <v>113</v>
      </c>
      <c r="G333">
        <v>2010</v>
      </c>
      <c r="H333">
        <v>5197.6223380000001</v>
      </c>
      <c r="I333">
        <v>7454.5609439999998</v>
      </c>
      <c r="J333">
        <v>1.4</v>
      </c>
    </row>
    <row r="334" spans="1:10" ht="15" x14ac:dyDescent="0.25">
      <c r="A334" s="45" t="str">
        <f t="shared" si="5"/>
        <v>B2 carbonRomania2015</v>
      </c>
      <c r="B334">
        <v>6</v>
      </c>
      <c r="C334" t="s">
        <v>1</v>
      </c>
      <c r="D334" t="s">
        <v>156</v>
      </c>
      <c r="E334" t="s">
        <v>100</v>
      </c>
      <c r="F334" t="s">
        <v>113</v>
      </c>
      <c r="G334">
        <v>2015</v>
      </c>
      <c r="H334">
        <v>5341.62201</v>
      </c>
      <c r="I334">
        <v>7491.480055</v>
      </c>
      <c r="J334">
        <v>1.4</v>
      </c>
    </row>
    <row r="335" spans="1:10" ht="15" x14ac:dyDescent="0.25">
      <c r="A335" s="45" t="str">
        <f t="shared" si="5"/>
        <v>B2 carbonRomania2020</v>
      </c>
      <c r="B335">
        <v>6</v>
      </c>
      <c r="C335" t="s">
        <v>1</v>
      </c>
      <c r="D335" t="s">
        <v>156</v>
      </c>
      <c r="E335" t="s">
        <v>100</v>
      </c>
      <c r="F335" t="s">
        <v>113</v>
      </c>
      <c r="G335">
        <v>2020</v>
      </c>
      <c r="H335">
        <v>5485.6225359999999</v>
      </c>
      <c r="I335">
        <v>7745.7376039999999</v>
      </c>
      <c r="J335">
        <v>1.4</v>
      </c>
    </row>
    <row r="336" spans="1:10" ht="15" x14ac:dyDescent="0.25">
      <c r="A336" s="45" t="str">
        <f t="shared" si="5"/>
        <v>B2 carbonRomania2025</v>
      </c>
      <c r="B336">
        <v>6</v>
      </c>
      <c r="C336" t="s">
        <v>1</v>
      </c>
      <c r="D336" t="s">
        <v>156</v>
      </c>
      <c r="E336" t="s">
        <v>100</v>
      </c>
      <c r="F336" t="s">
        <v>113</v>
      </c>
      <c r="G336">
        <v>2025</v>
      </c>
      <c r="H336">
        <v>5629.6224949999996</v>
      </c>
      <c r="I336">
        <v>8125.6524900000004</v>
      </c>
      <c r="J336">
        <v>1.4</v>
      </c>
    </row>
    <row r="337" spans="1:10" ht="15" x14ac:dyDescent="0.25">
      <c r="A337" s="45" t="str">
        <f t="shared" si="5"/>
        <v>B2 carbonRomania2030</v>
      </c>
      <c r="B337">
        <v>6</v>
      </c>
      <c r="C337" t="s">
        <v>1</v>
      </c>
      <c r="D337" t="s">
        <v>156</v>
      </c>
      <c r="E337" t="s">
        <v>100</v>
      </c>
      <c r="F337" t="s">
        <v>113</v>
      </c>
      <c r="G337">
        <v>2030</v>
      </c>
      <c r="H337">
        <v>5773.6222150000003</v>
      </c>
      <c r="I337">
        <v>8574.919903</v>
      </c>
      <c r="J337">
        <v>1.5</v>
      </c>
    </row>
    <row r="338" spans="1:10" ht="15" x14ac:dyDescent="0.25">
      <c r="A338" s="45" t="str">
        <f t="shared" si="5"/>
        <v>B2 carbonSweden2005</v>
      </c>
      <c r="B338">
        <v>6</v>
      </c>
      <c r="C338" t="s">
        <v>1</v>
      </c>
      <c r="D338" t="s">
        <v>158</v>
      </c>
      <c r="E338" t="s">
        <v>105</v>
      </c>
      <c r="F338" t="s">
        <v>114</v>
      </c>
      <c r="G338">
        <v>2005</v>
      </c>
      <c r="H338">
        <v>20631.419811</v>
      </c>
      <c r="I338">
        <v>48325.761578999998</v>
      </c>
      <c r="J338">
        <v>2.2999999999999998</v>
      </c>
    </row>
    <row r="339" spans="1:10" ht="15" x14ac:dyDescent="0.25">
      <c r="A339" s="45" t="str">
        <f t="shared" si="5"/>
        <v>B2 carbonSweden2010</v>
      </c>
      <c r="B339">
        <v>6</v>
      </c>
      <c r="C339" t="s">
        <v>1</v>
      </c>
      <c r="D339" t="s">
        <v>158</v>
      </c>
      <c r="E339" t="s">
        <v>105</v>
      </c>
      <c r="F339" t="s">
        <v>114</v>
      </c>
      <c r="G339">
        <v>2010</v>
      </c>
      <c r="H339">
        <v>20553.423435000001</v>
      </c>
      <c r="I339">
        <v>48524.309149000001</v>
      </c>
      <c r="J339">
        <v>2.4</v>
      </c>
    </row>
    <row r="340" spans="1:10" ht="15" x14ac:dyDescent="0.25">
      <c r="A340" s="45" t="str">
        <f t="shared" si="5"/>
        <v>B2 carbonSweden2015</v>
      </c>
      <c r="B340">
        <v>6</v>
      </c>
      <c r="C340" t="s">
        <v>1</v>
      </c>
      <c r="D340" t="s">
        <v>158</v>
      </c>
      <c r="E340" t="s">
        <v>105</v>
      </c>
      <c r="F340" t="s">
        <v>114</v>
      </c>
      <c r="G340">
        <v>2015</v>
      </c>
      <c r="H340">
        <v>20475.423036</v>
      </c>
      <c r="I340">
        <v>48895.491206999999</v>
      </c>
      <c r="J340">
        <v>2.4</v>
      </c>
    </row>
    <row r="341" spans="1:10" ht="15" x14ac:dyDescent="0.25">
      <c r="A341" s="45" t="str">
        <f t="shared" si="5"/>
        <v>B2 carbonSweden2020</v>
      </c>
      <c r="B341">
        <v>6</v>
      </c>
      <c r="C341" t="s">
        <v>1</v>
      </c>
      <c r="D341" t="s">
        <v>158</v>
      </c>
      <c r="E341" t="s">
        <v>105</v>
      </c>
      <c r="F341" t="s">
        <v>114</v>
      </c>
      <c r="G341">
        <v>2020</v>
      </c>
      <c r="H341">
        <v>20397.422732999999</v>
      </c>
      <c r="I341">
        <v>48692.388607000001</v>
      </c>
      <c r="J341">
        <v>2.4</v>
      </c>
    </row>
    <row r="342" spans="1:10" ht="15" x14ac:dyDescent="0.25">
      <c r="A342" s="45" t="str">
        <f t="shared" si="5"/>
        <v>B2 carbonSweden2025</v>
      </c>
      <c r="B342">
        <v>6</v>
      </c>
      <c r="C342" t="s">
        <v>1</v>
      </c>
      <c r="D342" t="s">
        <v>158</v>
      </c>
      <c r="E342" t="s">
        <v>105</v>
      </c>
      <c r="F342" t="s">
        <v>114</v>
      </c>
      <c r="G342">
        <v>2025</v>
      </c>
      <c r="H342">
        <v>20319.421034999999</v>
      </c>
      <c r="I342">
        <v>48373.371557999999</v>
      </c>
      <c r="J342">
        <v>2.4</v>
      </c>
    </row>
    <row r="343" spans="1:10" ht="15" x14ac:dyDescent="0.25">
      <c r="A343" s="45" t="str">
        <f t="shared" si="5"/>
        <v>B2 carbonSweden2030</v>
      </c>
      <c r="B343">
        <v>6</v>
      </c>
      <c r="C343" t="s">
        <v>1</v>
      </c>
      <c r="D343" t="s">
        <v>158</v>
      </c>
      <c r="E343" t="s">
        <v>105</v>
      </c>
      <c r="F343" t="s">
        <v>114</v>
      </c>
      <c r="G343">
        <v>2030</v>
      </c>
      <c r="H343">
        <v>20241.423993</v>
      </c>
      <c r="I343">
        <v>47947.735849999997</v>
      </c>
      <c r="J343">
        <v>2.4</v>
      </c>
    </row>
    <row r="344" spans="1:10" ht="15" x14ac:dyDescent="0.25">
      <c r="A344" s="45" t="str">
        <f t="shared" si="5"/>
        <v>B2 carbonSlovenia2005</v>
      </c>
      <c r="B344">
        <v>6</v>
      </c>
      <c r="C344" t="s">
        <v>1</v>
      </c>
      <c r="D344" t="s">
        <v>159</v>
      </c>
      <c r="E344" t="s">
        <v>103</v>
      </c>
      <c r="F344" t="s">
        <v>111</v>
      </c>
      <c r="G344">
        <v>2005</v>
      </c>
      <c r="H344">
        <v>1166.040436</v>
      </c>
      <c r="I344">
        <v>1434.792156</v>
      </c>
      <c r="J344">
        <v>1.2</v>
      </c>
    </row>
    <row r="345" spans="1:10" ht="15" x14ac:dyDescent="0.25">
      <c r="A345" s="45" t="str">
        <f t="shared" si="5"/>
        <v>B2 carbonSlovenia2010</v>
      </c>
      <c r="B345">
        <v>6</v>
      </c>
      <c r="C345" t="s">
        <v>1</v>
      </c>
      <c r="D345" t="s">
        <v>159</v>
      </c>
      <c r="E345" t="s">
        <v>103</v>
      </c>
      <c r="F345" t="s">
        <v>111</v>
      </c>
      <c r="G345">
        <v>2010</v>
      </c>
      <c r="H345">
        <v>1175.040313</v>
      </c>
      <c r="I345">
        <v>1447.943444</v>
      </c>
      <c r="J345">
        <v>1.2</v>
      </c>
    </row>
    <row r="346" spans="1:10" ht="15" x14ac:dyDescent="0.25">
      <c r="A346" s="45" t="str">
        <f t="shared" si="5"/>
        <v>B2 carbonSlovenia2015</v>
      </c>
      <c r="B346">
        <v>6</v>
      </c>
      <c r="C346" t="s">
        <v>1</v>
      </c>
      <c r="D346" t="s">
        <v>159</v>
      </c>
      <c r="E346" t="s">
        <v>103</v>
      </c>
      <c r="F346" t="s">
        <v>111</v>
      </c>
      <c r="G346">
        <v>2015</v>
      </c>
      <c r="H346">
        <v>1184.040557</v>
      </c>
      <c r="I346">
        <v>1457.6947029999999</v>
      </c>
      <c r="J346">
        <v>1.2</v>
      </c>
    </row>
    <row r="347" spans="1:10" ht="15" x14ac:dyDescent="0.25">
      <c r="A347" s="45" t="str">
        <f t="shared" si="5"/>
        <v>B2 carbonSlovenia2020</v>
      </c>
      <c r="B347">
        <v>6</v>
      </c>
      <c r="C347" t="s">
        <v>1</v>
      </c>
      <c r="D347" t="s">
        <v>159</v>
      </c>
      <c r="E347" t="s">
        <v>103</v>
      </c>
      <c r="F347" t="s">
        <v>111</v>
      </c>
      <c r="G347">
        <v>2020</v>
      </c>
      <c r="H347">
        <v>1193.0404209999999</v>
      </c>
      <c r="I347">
        <v>1467.457903</v>
      </c>
      <c r="J347">
        <v>1.2</v>
      </c>
    </row>
    <row r="348" spans="1:10" ht="15" x14ac:dyDescent="0.25">
      <c r="A348" s="45" t="str">
        <f t="shared" si="5"/>
        <v>B2 carbonSlovenia2025</v>
      </c>
      <c r="B348">
        <v>6</v>
      </c>
      <c r="C348" t="s">
        <v>1</v>
      </c>
      <c r="D348" t="s">
        <v>159</v>
      </c>
      <c r="E348" t="s">
        <v>103</v>
      </c>
      <c r="F348" t="s">
        <v>111</v>
      </c>
      <c r="G348">
        <v>2025</v>
      </c>
      <c r="H348">
        <v>1202.0404510000001</v>
      </c>
      <c r="I348">
        <v>1478.7325719999999</v>
      </c>
      <c r="J348">
        <v>1.2</v>
      </c>
    </row>
    <row r="349" spans="1:10" ht="15" x14ac:dyDescent="0.25">
      <c r="A349" s="45" t="str">
        <f t="shared" si="5"/>
        <v>B2 carbonSlovenia2030</v>
      </c>
      <c r="B349">
        <v>6</v>
      </c>
      <c r="C349" t="s">
        <v>1</v>
      </c>
      <c r="D349" t="s">
        <v>159</v>
      </c>
      <c r="E349" t="s">
        <v>103</v>
      </c>
      <c r="F349" t="s">
        <v>111</v>
      </c>
      <c r="G349">
        <v>2030</v>
      </c>
      <c r="H349">
        <v>1211.0406029999999</v>
      </c>
      <c r="I349">
        <v>1524.789387</v>
      </c>
      <c r="J349">
        <v>1.3</v>
      </c>
    </row>
    <row r="350" spans="1:10" ht="15" x14ac:dyDescent="0.25">
      <c r="A350" s="45" t="str">
        <f t="shared" si="5"/>
        <v>B2 carbonSlovakia2005</v>
      </c>
      <c r="B350">
        <v>6</v>
      </c>
      <c r="C350" t="s">
        <v>1</v>
      </c>
      <c r="D350" t="s">
        <v>160</v>
      </c>
      <c r="E350" t="s">
        <v>102</v>
      </c>
      <c r="F350" t="s">
        <v>113</v>
      </c>
      <c r="G350">
        <v>2005</v>
      </c>
      <c r="H350">
        <v>1751.340418</v>
      </c>
      <c r="I350">
        <v>2701.6403439999999</v>
      </c>
      <c r="J350">
        <v>1.5</v>
      </c>
    </row>
    <row r="351" spans="1:10" ht="15" x14ac:dyDescent="0.25">
      <c r="A351" s="45" t="str">
        <f t="shared" si="5"/>
        <v>B2 carbonSlovakia2010</v>
      </c>
      <c r="B351">
        <v>6</v>
      </c>
      <c r="C351" t="s">
        <v>1</v>
      </c>
      <c r="D351" t="s">
        <v>160</v>
      </c>
      <c r="E351" t="s">
        <v>102</v>
      </c>
      <c r="F351" t="s">
        <v>113</v>
      </c>
      <c r="G351">
        <v>2010</v>
      </c>
      <c r="H351">
        <v>1735.440388</v>
      </c>
      <c r="I351">
        <v>2764.047262</v>
      </c>
      <c r="J351">
        <v>1.6</v>
      </c>
    </row>
    <row r="352" spans="1:10" ht="15" x14ac:dyDescent="0.25">
      <c r="A352" s="45" t="str">
        <f t="shared" si="5"/>
        <v>B2 carbonSlovakia2015</v>
      </c>
      <c r="B352">
        <v>6</v>
      </c>
      <c r="C352" t="s">
        <v>1</v>
      </c>
      <c r="D352" t="s">
        <v>160</v>
      </c>
      <c r="E352" t="s">
        <v>102</v>
      </c>
      <c r="F352" t="s">
        <v>113</v>
      </c>
      <c r="G352">
        <v>2015</v>
      </c>
      <c r="H352">
        <v>1719.5399299999999</v>
      </c>
      <c r="I352">
        <v>2807.5189679999999</v>
      </c>
      <c r="J352">
        <v>1.6</v>
      </c>
    </row>
    <row r="353" spans="1:10" ht="15" x14ac:dyDescent="0.25">
      <c r="A353" s="45" t="str">
        <f t="shared" si="5"/>
        <v>B2 carbonSlovakia2020</v>
      </c>
      <c r="B353">
        <v>6</v>
      </c>
      <c r="C353" t="s">
        <v>1</v>
      </c>
      <c r="D353" t="s">
        <v>160</v>
      </c>
      <c r="E353" t="s">
        <v>102</v>
      </c>
      <c r="F353" t="s">
        <v>113</v>
      </c>
      <c r="G353">
        <v>2020</v>
      </c>
      <c r="H353">
        <v>1703.6397959999999</v>
      </c>
      <c r="I353">
        <v>2824.4184530000002</v>
      </c>
      <c r="J353">
        <v>1.7</v>
      </c>
    </row>
    <row r="354" spans="1:10" ht="15" x14ac:dyDescent="0.25">
      <c r="A354" s="45" t="str">
        <f t="shared" si="5"/>
        <v>B2 carbonSlovakia2025</v>
      </c>
      <c r="B354">
        <v>6</v>
      </c>
      <c r="C354" t="s">
        <v>1</v>
      </c>
      <c r="D354" t="s">
        <v>160</v>
      </c>
      <c r="E354" t="s">
        <v>102</v>
      </c>
      <c r="F354" t="s">
        <v>113</v>
      </c>
      <c r="G354">
        <v>2025</v>
      </c>
      <c r="H354">
        <v>1687.740407</v>
      </c>
      <c r="I354">
        <v>2829.210779</v>
      </c>
      <c r="J354">
        <v>1.7</v>
      </c>
    </row>
    <row r="355" spans="1:10" ht="15" x14ac:dyDescent="0.25">
      <c r="A355" s="45" t="str">
        <f t="shared" si="5"/>
        <v>B2 carbonSlovakia2030</v>
      </c>
      <c r="B355">
        <v>6</v>
      </c>
      <c r="C355" t="s">
        <v>1</v>
      </c>
      <c r="D355" t="s">
        <v>160</v>
      </c>
      <c r="E355" t="s">
        <v>102</v>
      </c>
      <c r="F355" t="s">
        <v>113</v>
      </c>
      <c r="G355">
        <v>2030</v>
      </c>
      <c r="H355">
        <v>1671.8402719999999</v>
      </c>
      <c r="I355">
        <v>2896.1271120000001</v>
      </c>
      <c r="J355">
        <v>1.7</v>
      </c>
    </row>
    <row r="356" spans="1:10" ht="15" x14ac:dyDescent="0.25">
      <c r="A356" s="45" t="str">
        <f t="shared" si="5"/>
        <v>B2 carbonTurkey2005</v>
      </c>
      <c r="B356">
        <v>6</v>
      </c>
      <c r="C356" t="s">
        <v>1</v>
      </c>
      <c r="D356" t="s">
        <v>161</v>
      </c>
      <c r="E356" t="s">
        <v>108</v>
      </c>
      <c r="F356" t="s">
        <v>111</v>
      </c>
      <c r="G356">
        <v>2005</v>
      </c>
      <c r="H356">
        <v>8664.6997740000006</v>
      </c>
      <c r="I356">
        <v>21615.466100000001</v>
      </c>
      <c r="J356">
        <v>2.5</v>
      </c>
    </row>
    <row r="357" spans="1:10" ht="15" x14ac:dyDescent="0.25">
      <c r="A357" s="45" t="str">
        <f t="shared" si="5"/>
        <v>B2 carbonTurkey2010</v>
      </c>
      <c r="B357">
        <v>6</v>
      </c>
      <c r="C357" t="s">
        <v>1</v>
      </c>
      <c r="D357" t="s">
        <v>161</v>
      </c>
      <c r="E357" t="s">
        <v>108</v>
      </c>
      <c r="F357" t="s">
        <v>111</v>
      </c>
      <c r="G357">
        <v>2010</v>
      </c>
      <c r="H357">
        <v>8681.6996999999992</v>
      </c>
      <c r="I357">
        <v>22874.046673000001</v>
      </c>
      <c r="J357">
        <v>2.6</v>
      </c>
    </row>
    <row r="358" spans="1:10" ht="15" x14ac:dyDescent="0.25">
      <c r="A358" s="45" t="str">
        <f t="shared" si="5"/>
        <v>B2 carbonTurkey2015</v>
      </c>
      <c r="B358">
        <v>6</v>
      </c>
      <c r="C358" t="s">
        <v>1</v>
      </c>
      <c r="D358" t="s">
        <v>161</v>
      </c>
      <c r="E358" t="s">
        <v>108</v>
      </c>
      <c r="F358" t="s">
        <v>111</v>
      </c>
      <c r="G358">
        <v>2015</v>
      </c>
      <c r="H358">
        <v>8698.6997790000005</v>
      </c>
      <c r="I358">
        <v>23687.087320999999</v>
      </c>
      <c r="J358">
        <v>2.7</v>
      </c>
    </row>
    <row r="359" spans="1:10" ht="15" x14ac:dyDescent="0.25">
      <c r="A359" s="45" t="str">
        <f t="shared" si="5"/>
        <v>B2 carbonTurkey2020</v>
      </c>
      <c r="B359">
        <v>6</v>
      </c>
      <c r="C359" t="s">
        <v>1</v>
      </c>
      <c r="D359" t="s">
        <v>161</v>
      </c>
      <c r="E359" t="s">
        <v>108</v>
      </c>
      <c r="F359" t="s">
        <v>111</v>
      </c>
      <c r="G359">
        <v>2020</v>
      </c>
      <c r="H359">
        <v>8715.6988359999996</v>
      </c>
      <c r="I359">
        <v>24214.463102999998</v>
      </c>
      <c r="J359">
        <v>2.8</v>
      </c>
    </row>
    <row r="360" spans="1:10" ht="15" x14ac:dyDescent="0.25">
      <c r="A360" s="45" t="str">
        <f t="shared" si="5"/>
        <v>B2 carbonTurkey2025</v>
      </c>
      <c r="B360">
        <v>6</v>
      </c>
      <c r="C360" t="s">
        <v>1</v>
      </c>
      <c r="D360" t="s">
        <v>161</v>
      </c>
      <c r="E360" t="s">
        <v>108</v>
      </c>
      <c r="F360" t="s">
        <v>111</v>
      </c>
      <c r="G360">
        <v>2025</v>
      </c>
      <c r="H360">
        <v>8732.6997319999991</v>
      </c>
      <c r="I360">
        <v>24608.812763000002</v>
      </c>
      <c r="J360">
        <v>2.8</v>
      </c>
    </row>
    <row r="361" spans="1:10" ht="15" x14ac:dyDescent="0.25">
      <c r="A361" s="45" t="str">
        <f t="shared" si="5"/>
        <v>B2 carbonTurkey2030</v>
      </c>
      <c r="B361">
        <v>6</v>
      </c>
      <c r="C361" t="s">
        <v>1</v>
      </c>
      <c r="D361" t="s">
        <v>161</v>
      </c>
      <c r="E361" t="s">
        <v>108</v>
      </c>
      <c r="F361" t="s">
        <v>111</v>
      </c>
      <c r="G361">
        <v>2030</v>
      </c>
      <c r="H361">
        <v>8749.699842</v>
      </c>
      <c r="I361">
        <v>24938.440018000001</v>
      </c>
      <c r="J361">
        <v>2.9</v>
      </c>
    </row>
    <row r="362" spans="1:10" ht="15" x14ac:dyDescent="0.25">
      <c r="A362" s="45" t="str">
        <f t="shared" si="5"/>
        <v>B2 carbonUkraine2005</v>
      </c>
      <c r="B362">
        <v>6</v>
      </c>
      <c r="C362" t="s">
        <v>1</v>
      </c>
      <c r="D362" t="s">
        <v>162</v>
      </c>
      <c r="E362" t="s">
        <v>109</v>
      </c>
      <c r="F362" t="s">
        <v>113</v>
      </c>
      <c r="G362">
        <v>2005</v>
      </c>
      <c r="H362">
        <v>5815.2609300000004</v>
      </c>
      <c r="I362">
        <v>11580.79573</v>
      </c>
      <c r="J362">
        <v>2</v>
      </c>
    </row>
    <row r="363" spans="1:10" ht="15" x14ac:dyDescent="0.25">
      <c r="A363" s="45" t="str">
        <f t="shared" si="5"/>
        <v>B2 carbonUkraine2010</v>
      </c>
      <c r="B363">
        <v>6</v>
      </c>
      <c r="C363" t="s">
        <v>1</v>
      </c>
      <c r="D363" t="s">
        <v>162</v>
      </c>
      <c r="E363" t="s">
        <v>109</v>
      </c>
      <c r="F363" t="s">
        <v>113</v>
      </c>
      <c r="G363">
        <v>2010</v>
      </c>
      <c r="H363">
        <v>5753.4176550000002</v>
      </c>
      <c r="I363">
        <v>10686.313635</v>
      </c>
      <c r="J363">
        <v>1.9</v>
      </c>
    </row>
    <row r="364" spans="1:10" ht="15" x14ac:dyDescent="0.25">
      <c r="A364" s="45" t="str">
        <f t="shared" si="5"/>
        <v>B2 carbonUkraine2015</v>
      </c>
      <c r="B364">
        <v>6</v>
      </c>
      <c r="C364" t="s">
        <v>1</v>
      </c>
      <c r="D364" t="s">
        <v>162</v>
      </c>
      <c r="E364" t="s">
        <v>109</v>
      </c>
      <c r="F364" t="s">
        <v>113</v>
      </c>
      <c r="G364">
        <v>2015</v>
      </c>
      <c r="H364">
        <v>5691.378342</v>
      </c>
      <c r="I364">
        <v>9772.134129</v>
      </c>
      <c r="J364">
        <v>1.7</v>
      </c>
    </row>
    <row r="365" spans="1:10" ht="15" x14ac:dyDescent="0.25">
      <c r="A365" s="45" t="str">
        <f t="shared" si="5"/>
        <v>B2 carbonUkraine2020</v>
      </c>
      <c r="B365">
        <v>6</v>
      </c>
      <c r="C365" t="s">
        <v>1</v>
      </c>
      <c r="D365" t="s">
        <v>162</v>
      </c>
      <c r="E365" t="s">
        <v>109</v>
      </c>
      <c r="F365" t="s">
        <v>113</v>
      </c>
      <c r="G365">
        <v>2020</v>
      </c>
      <c r="H365">
        <v>5628.8780649999999</v>
      </c>
      <c r="I365">
        <v>9239.812414</v>
      </c>
      <c r="J365">
        <v>1.6</v>
      </c>
    </row>
    <row r="366" spans="1:10" ht="15" x14ac:dyDescent="0.25">
      <c r="A366" s="45" t="str">
        <f t="shared" si="5"/>
        <v>B2 carbonUkraine2025</v>
      </c>
      <c r="B366">
        <v>6</v>
      </c>
      <c r="C366" t="s">
        <v>1</v>
      </c>
      <c r="D366" t="s">
        <v>162</v>
      </c>
      <c r="E366" t="s">
        <v>109</v>
      </c>
      <c r="F366" t="s">
        <v>113</v>
      </c>
      <c r="G366">
        <v>2025</v>
      </c>
      <c r="H366">
        <v>5567.542942</v>
      </c>
      <c r="I366">
        <v>8707.1967769999992</v>
      </c>
      <c r="J366">
        <v>1.6</v>
      </c>
    </row>
    <row r="367" spans="1:10" ht="15" x14ac:dyDescent="0.25">
      <c r="A367" s="45" t="str">
        <f t="shared" si="5"/>
        <v>B2 carbonUkraine2030</v>
      </c>
      <c r="B367">
        <v>6</v>
      </c>
      <c r="C367" t="s">
        <v>1</v>
      </c>
      <c r="D367" t="s">
        <v>162</v>
      </c>
      <c r="E367" t="s">
        <v>109</v>
      </c>
      <c r="F367" t="s">
        <v>113</v>
      </c>
      <c r="G367">
        <v>2030</v>
      </c>
      <c r="H367">
        <v>5508.4453510000003</v>
      </c>
      <c r="I367">
        <v>8305.1592959999998</v>
      </c>
      <c r="J367">
        <v>1.5</v>
      </c>
    </row>
    <row r="368" spans="1:10" ht="15" x14ac:dyDescent="0.25">
      <c r="A368" s="45" t="str">
        <f t="shared" si="5"/>
        <v>B2 carbonUnited Kingdom2005</v>
      </c>
      <c r="B368">
        <v>6</v>
      </c>
      <c r="C368" t="s">
        <v>1</v>
      </c>
      <c r="D368" t="s">
        <v>163</v>
      </c>
      <c r="E368" t="s">
        <v>110</v>
      </c>
      <c r="F368" t="s">
        <v>112</v>
      </c>
      <c r="G368">
        <v>2005</v>
      </c>
      <c r="H368">
        <v>2375.020462</v>
      </c>
      <c r="I368">
        <v>5702.8773000000001</v>
      </c>
      <c r="J368">
        <v>2.4</v>
      </c>
    </row>
    <row r="369" spans="1:10" ht="15" x14ac:dyDescent="0.25">
      <c r="A369" s="45" t="str">
        <f t="shared" si="5"/>
        <v>B2 carbonUnited Kingdom2010</v>
      </c>
      <c r="B369">
        <v>6</v>
      </c>
      <c r="C369" t="s">
        <v>1</v>
      </c>
      <c r="D369" t="s">
        <v>163</v>
      </c>
      <c r="E369" t="s">
        <v>110</v>
      </c>
      <c r="F369" t="s">
        <v>112</v>
      </c>
      <c r="G369">
        <v>2010</v>
      </c>
      <c r="H369">
        <v>2411.0197790000002</v>
      </c>
      <c r="I369">
        <v>5659.5218489999997</v>
      </c>
      <c r="J369">
        <v>2.2999999999999998</v>
      </c>
    </row>
    <row r="370" spans="1:10" ht="15" x14ac:dyDescent="0.25">
      <c r="A370" s="45" t="str">
        <f t="shared" si="5"/>
        <v>B2 carbonUnited Kingdom2015</v>
      </c>
      <c r="B370">
        <v>6</v>
      </c>
      <c r="C370" t="s">
        <v>1</v>
      </c>
      <c r="D370" t="s">
        <v>163</v>
      </c>
      <c r="E370" t="s">
        <v>110</v>
      </c>
      <c r="F370" t="s">
        <v>112</v>
      </c>
      <c r="G370">
        <v>2015</v>
      </c>
      <c r="H370">
        <v>2447.020278</v>
      </c>
      <c r="I370">
        <v>5596.6135029999996</v>
      </c>
      <c r="J370">
        <v>2.2999999999999998</v>
      </c>
    </row>
    <row r="371" spans="1:10" ht="15" x14ac:dyDescent="0.25">
      <c r="A371" s="45" t="str">
        <f t="shared" si="5"/>
        <v>B2 carbonUnited Kingdom2020</v>
      </c>
      <c r="B371">
        <v>6</v>
      </c>
      <c r="C371" t="s">
        <v>1</v>
      </c>
      <c r="D371" t="s">
        <v>163</v>
      </c>
      <c r="E371" t="s">
        <v>110</v>
      </c>
      <c r="F371" t="s">
        <v>112</v>
      </c>
      <c r="G371">
        <v>2020</v>
      </c>
      <c r="H371">
        <v>2483.0203219999999</v>
      </c>
      <c r="I371">
        <v>5537.1058119999998</v>
      </c>
      <c r="J371">
        <v>2.2000000000000002</v>
      </c>
    </row>
    <row r="372" spans="1:10" ht="15" x14ac:dyDescent="0.25">
      <c r="A372" s="45" t="str">
        <f t="shared" si="5"/>
        <v>B2 carbonUnited Kingdom2025</v>
      </c>
      <c r="B372">
        <v>6</v>
      </c>
      <c r="C372" t="s">
        <v>1</v>
      </c>
      <c r="D372" t="s">
        <v>163</v>
      </c>
      <c r="E372" t="s">
        <v>110</v>
      </c>
      <c r="F372" t="s">
        <v>112</v>
      </c>
      <c r="G372">
        <v>2025</v>
      </c>
      <c r="H372">
        <v>2519.020258</v>
      </c>
      <c r="I372">
        <v>5471.9729500000003</v>
      </c>
      <c r="J372">
        <v>2.2000000000000002</v>
      </c>
    </row>
    <row r="373" spans="1:10" ht="15" x14ac:dyDescent="0.25">
      <c r="A373" s="45" t="str">
        <f t="shared" si="5"/>
        <v>B2 carbonUnited Kingdom2030</v>
      </c>
      <c r="B373">
        <v>6</v>
      </c>
      <c r="C373" t="s">
        <v>1</v>
      </c>
      <c r="D373" t="s">
        <v>163</v>
      </c>
      <c r="E373" t="s">
        <v>110</v>
      </c>
      <c r="F373" t="s">
        <v>112</v>
      </c>
      <c r="G373">
        <v>2030</v>
      </c>
      <c r="H373">
        <v>2555.0204440000002</v>
      </c>
      <c r="I373">
        <v>5448.6270370000002</v>
      </c>
      <c r="J373">
        <v>2.1</v>
      </c>
    </row>
    <row r="374" spans="1:10" ht="15" x14ac:dyDescent="0.25">
      <c r="A374" s="45" t="str">
        <f t="shared" si="5"/>
        <v>B2 wood energyAlbania2005</v>
      </c>
      <c r="B374">
        <v>7</v>
      </c>
      <c r="C374" t="s">
        <v>3</v>
      </c>
      <c r="D374" t="s">
        <v>126</v>
      </c>
      <c r="E374" t="s">
        <v>71</v>
      </c>
      <c r="F374" t="s">
        <v>111</v>
      </c>
      <c r="G374">
        <v>2005</v>
      </c>
      <c r="H374">
        <v>631.10673399999996</v>
      </c>
      <c r="I374">
        <v>1407.0574320000001</v>
      </c>
      <c r="J374">
        <v>2.2000000000000002</v>
      </c>
    </row>
    <row r="375" spans="1:10" ht="15" x14ac:dyDescent="0.25">
      <c r="A375" s="45" t="str">
        <f t="shared" si="5"/>
        <v>B2 wood energyAlbania2010</v>
      </c>
      <c r="B375">
        <v>7</v>
      </c>
      <c r="C375" t="s">
        <v>3</v>
      </c>
      <c r="D375" t="s">
        <v>126</v>
      </c>
      <c r="E375" t="s">
        <v>71</v>
      </c>
      <c r="F375" t="s">
        <v>111</v>
      </c>
      <c r="G375">
        <v>2010</v>
      </c>
      <c r="H375">
        <v>622.40662999999995</v>
      </c>
      <c r="I375">
        <v>1375.270669</v>
      </c>
      <c r="J375">
        <v>2.2000000000000002</v>
      </c>
    </row>
    <row r="376" spans="1:10" ht="15" x14ac:dyDescent="0.25">
      <c r="A376" s="45" t="str">
        <f t="shared" si="5"/>
        <v>B2 wood energyAlbania2015</v>
      </c>
      <c r="B376">
        <v>7</v>
      </c>
      <c r="C376" t="s">
        <v>3</v>
      </c>
      <c r="D376" t="s">
        <v>126</v>
      </c>
      <c r="E376" t="s">
        <v>71</v>
      </c>
      <c r="F376" t="s">
        <v>111</v>
      </c>
      <c r="G376">
        <v>2015</v>
      </c>
      <c r="H376">
        <v>613.70665899999995</v>
      </c>
      <c r="I376">
        <v>1346.918369</v>
      </c>
      <c r="J376">
        <v>2.2000000000000002</v>
      </c>
    </row>
    <row r="377" spans="1:10" ht="15" x14ac:dyDescent="0.25">
      <c r="A377" s="45" t="str">
        <f t="shared" si="5"/>
        <v>B2 wood energyAlbania2020</v>
      </c>
      <c r="B377">
        <v>7</v>
      </c>
      <c r="C377" t="s">
        <v>3</v>
      </c>
      <c r="D377" t="s">
        <v>126</v>
      </c>
      <c r="E377" t="s">
        <v>71</v>
      </c>
      <c r="F377" t="s">
        <v>111</v>
      </c>
      <c r="G377">
        <v>2020</v>
      </c>
      <c r="H377">
        <v>605.00665500000002</v>
      </c>
      <c r="I377">
        <v>1320.7924700000001</v>
      </c>
      <c r="J377">
        <v>2.2000000000000002</v>
      </c>
    </row>
    <row r="378" spans="1:10" ht="15" x14ac:dyDescent="0.25">
      <c r="A378" s="45" t="str">
        <f t="shared" si="5"/>
        <v>B2 wood energyAlbania2025</v>
      </c>
      <c r="B378">
        <v>7</v>
      </c>
      <c r="C378" t="s">
        <v>3</v>
      </c>
      <c r="D378" t="s">
        <v>126</v>
      </c>
      <c r="E378" t="s">
        <v>71</v>
      </c>
      <c r="F378" t="s">
        <v>111</v>
      </c>
      <c r="G378">
        <v>2025</v>
      </c>
      <c r="H378">
        <v>596.30668200000002</v>
      </c>
      <c r="I378">
        <v>1275.689284</v>
      </c>
      <c r="J378">
        <v>2.1</v>
      </c>
    </row>
    <row r="379" spans="1:10" ht="15" x14ac:dyDescent="0.25">
      <c r="A379" s="45" t="str">
        <f t="shared" si="5"/>
        <v>B2 wood energyAlbania2030</v>
      </c>
      <c r="B379">
        <v>7</v>
      </c>
      <c r="C379" t="s">
        <v>3</v>
      </c>
      <c r="D379" t="s">
        <v>126</v>
      </c>
      <c r="E379" t="s">
        <v>71</v>
      </c>
      <c r="F379" t="s">
        <v>111</v>
      </c>
      <c r="G379">
        <v>2030</v>
      </c>
      <c r="H379">
        <v>587.60666600000002</v>
      </c>
      <c r="I379">
        <v>1231.8891189999999</v>
      </c>
      <c r="J379">
        <v>2.1</v>
      </c>
    </row>
    <row r="380" spans="1:10" ht="15" x14ac:dyDescent="0.25">
      <c r="A380" s="45" t="str">
        <f t="shared" si="5"/>
        <v>B2 wood energyAustria2005</v>
      </c>
      <c r="B380">
        <v>7</v>
      </c>
      <c r="C380" t="s">
        <v>3</v>
      </c>
      <c r="D380" t="s">
        <v>127</v>
      </c>
      <c r="E380" t="s">
        <v>72</v>
      </c>
      <c r="F380" t="s">
        <v>112</v>
      </c>
      <c r="G380">
        <v>2005</v>
      </c>
      <c r="H380">
        <v>3343.0591060000002</v>
      </c>
      <c r="I380">
        <v>6413.5655450000004</v>
      </c>
      <c r="J380">
        <v>1.9</v>
      </c>
    </row>
    <row r="381" spans="1:10" ht="15" x14ac:dyDescent="0.25">
      <c r="A381" s="45" t="str">
        <f t="shared" si="5"/>
        <v>B2 wood energyAustria2010</v>
      </c>
      <c r="B381">
        <v>7</v>
      </c>
      <c r="C381" t="s">
        <v>3</v>
      </c>
      <c r="D381" t="s">
        <v>127</v>
      </c>
      <c r="E381" t="s">
        <v>72</v>
      </c>
      <c r="F381" t="s">
        <v>112</v>
      </c>
      <c r="G381">
        <v>2010</v>
      </c>
      <c r="H381">
        <v>3343.0597579999999</v>
      </c>
      <c r="I381">
        <v>6460.1106989999998</v>
      </c>
      <c r="J381">
        <v>1.9</v>
      </c>
    </row>
    <row r="382" spans="1:10" ht="15" x14ac:dyDescent="0.25">
      <c r="A382" s="45" t="str">
        <f t="shared" si="5"/>
        <v>B2 wood energyAustria2015</v>
      </c>
      <c r="B382">
        <v>7</v>
      </c>
      <c r="C382" t="s">
        <v>3</v>
      </c>
      <c r="D382" t="s">
        <v>127</v>
      </c>
      <c r="E382" t="s">
        <v>72</v>
      </c>
      <c r="F382" t="s">
        <v>112</v>
      </c>
      <c r="G382">
        <v>2015</v>
      </c>
      <c r="H382">
        <v>3343.0593159999999</v>
      </c>
      <c r="I382">
        <v>6414.9695060000004</v>
      </c>
      <c r="J382">
        <v>1.9</v>
      </c>
    </row>
    <row r="383" spans="1:10" ht="15" x14ac:dyDescent="0.25">
      <c r="A383" s="45" t="str">
        <f t="shared" si="5"/>
        <v>B2 wood energyAustria2020</v>
      </c>
      <c r="B383">
        <v>7</v>
      </c>
      <c r="C383" t="s">
        <v>3</v>
      </c>
      <c r="D383" t="s">
        <v>127</v>
      </c>
      <c r="E383" t="s">
        <v>72</v>
      </c>
      <c r="F383" t="s">
        <v>112</v>
      </c>
      <c r="G383">
        <v>2020</v>
      </c>
      <c r="H383">
        <v>3343.0593199999998</v>
      </c>
      <c r="I383">
        <v>6381.8460500000001</v>
      </c>
      <c r="J383">
        <v>1.9</v>
      </c>
    </row>
    <row r="384" spans="1:10" ht="15" x14ac:dyDescent="0.25">
      <c r="A384" s="45" t="str">
        <f t="shared" si="5"/>
        <v>B2 wood energyAustria2025</v>
      </c>
      <c r="B384">
        <v>7</v>
      </c>
      <c r="C384" t="s">
        <v>3</v>
      </c>
      <c r="D384" t="s">
        <v>127</v>
      </c>
      <c r="E384" t="s">
        <v>72</v>
      </c>
      <c r="F384" t="s">
        <v>112</v>
      </c>
      <c r="G384">
        <v>2025</v>
      </c>
      <c r="H384">
        <v>3343.059722</v>
      </c>
      <c r="I384">
        <v>6355.9255130000001</v>
      </c>
      <c r="J384">
        <v>1.9</v>
      </c>
    </row>
    <row r="385" spans="1:10" ht="15" x14ac:dyDescent="0.25">
      <c r="A385" s="45" t="str">
        <f t="shared" si="5"/>
        <v>B2 wood energyAustria2030</v>
      </c>
      <c r="B385">
        <v>7</v>
      </c>
      <c r="C385" t="s">
        <v>3</v>
      </c>
      <c r="D385" t="s">
        <v>127</v>
      </c>
      <c r="E385" t="s">
        <v>72</v>
      </c>
      <c r="F385" t="s">
        <v>112</v>
      </c>
      <c r="G385">
        <v>2030</v>
      </c>
      <c r="H385">
        <v>3343.0587150000001</v>
      </c>
      <c r="I385">
        <v>6330.7276400000001</v>
      </c>
      <c r="J385">
        <v>1.9</v>
      </c>
    </row>
    <row r="386" spans="1:10" ht="15" x14ac:dyDescent="0.25">
      <c r="A386" s="45" t="str">
        <f t="shared" ref="A386:A449" si="6">CONCATENATE(C386,E386,G386)</f>
        <v>B2 wood energyBelgium2005</v>
      </c>
      <c r="B386">
        <v>7</v>
      </c>
      <c r="C386" t="s">
        <v>3</v>
      </c>
      <c r="D386" t="s">
        <v>129</v>
      </c>
      <c r="E386" t="s">
        <v>74</v>
      </c>
      <c r="F386" t="s">
        <v>112</v>
      </c>
      <c r="G386">
        <v>2005</v>
      </c>
      <c r="H386">
        <v>666.97924999999998</v>
      </c>
      <c r="I386">
        <v>1330.572559</v>
      </c>
      <c r="J386">
        <v>2</v>
      </c>
    </row>
    <row r="387" spans="1:10" ht="15" x14ac:dyDescent="0.25">
      <c r="A387" s="45" t="str">
        <f t="shared" si="6"/>
        <v>B2 wood energyBelgium2010</v>
      </c>
      <c r="B387">
        <v>7</v>
      </c>
      <c r="C387" t="s">
        <v>3</v>
      </c>
      <c r="D387" t="s">
        <v>129</v>
      </c>
      <c r="E387" t="s">
        <v>74</v>
      </c>
      <c r="F387" t="s">
        <v>112</v>
      </c>
      <c r="G387">
        <v>2010</v>
      </c>
      <c r="H387">
        <v>672.17942700000003</v>
      </c>
      <c r="I387">
        <v>1331.7466850000001</v>
      </c>
      <c r="J387">
        <v>2</v>
      </c>
    </row>
    <row r="388" spans="1:10" ht="15" x14ac:dyDescent="0.25">
      <c r="A388" s="45" t="str">
        <f t="shared" si="6"/>
        <v>B2 wood energyBelgium2015</v>
      </c>
      <c r="B388">
        <v>7</v>
      </c>
      <c r="C388" t="s">
        <v>3</v>
      </c>
      <c r="D388" t="s">
        <v>129</v>
      </c>
      <c r="E388" t="s">
        <v>74</v>
      </c>
      <c r="F388" t="s">
        <v>112</v>
      </c>
      <c r="G388">
        <v>2015</v>
      </c>
      <c r="H388">
        <v>677.37943299999995</v>
      </c>
      <c r="I388">
        <v>1335.940805</v>
      </c>
      <c r="J388">
        <v>2</v>
      </c>
    </row>
    <row r="389" spans="1:10" ht="15" x14ac:dyDescent="0.25">
      <c r="A389" s="45" t="str">
        <f t="shared" si="6"/>
        <v>B2 wood energyBelgium2020</v>
      </c>
      <c r="B389">
        <v>7</v>
      </c>
      <c r="C389" t="s">
        <v>3</v>
      </c>
      <c r="D389" t="s">
        <v>129</v>
      </c>
      <c r="E389" t="s">
        <v>74</v>
      </c>
      <c r="F389" t="s">
        <v>112</v>
      </c>
      <c r="G389">
        <v>2020</v>
      </c>
      <c r="H389">
        <v>682.57931599999995</v>
      </c>
      <c r="I389">
        <v>1358.242033</v>
      </c>
      <c r="J389">
        <v>2</v>
      </c>
    </row>
    <row r="390" spans="1:10" ht="15" x14ac:dyDescent="0.25">
      <c r="A390" s="45" t="str">
        <f t="shared" si="6"/>
        <v>B2 wood energyBelgium2025</v>
      </c>
      <c r="B390">
        <v>7</v>
      </c>
      <c r="C390" t="s">
        <v>3</v>
      </c>
      <c r="D390" t="s">
        <v>129</v>
      </c>
      <c r="E390" t="s">
        <v>74</v>
      </c>
      <c r="F390" t="s">
        <v>112</v>
      </c>
      <c r="G390">
        <v>2025</v>
      </c>
      <c r="H390">
        <v>687.77944200000002</v>
      </c>
      <c r="I390">
        <v>1374.8753819999999</v>
      </c>
      <c r="J390">
        <v>2</v>
      </c>
    </row>
    <row r="391" spans="1:10" ht="15" x14ac:dyDescent="0.25">
      <c r="A391" s="45" t="str">
        <f t="shared" si="6"/>
        <v>B2 wood energyBelgium2030</v>
      </c>
      <c r="B391">
        <v>7</v>
      </c>
      <c r="C391" t="s">
        <v>3</v>
      </c>
      <c r="D391" t="s">
        <v>129</v>
      </c>
      <c r="E391" t="s">
        <v>74</v>
      </c>
      <c r="F391" t="s">
        <v>112</v>
      </c>
      <c r="G391">
        <v>2030</v>
      </c>
      <c r="H391">
        <v>692.97948799999995</v>
      </c>
      <c r="I391">
        <v>1418.7530469999999</v>
      </c>
      <c r="J391">
        <v>2</v>
      </c>
    </row>
    <row r="392" spans="1:10" ht="15" x14ac:dyDescent="0.25">
      <c r="A392" s="45" t="str">
        <f t="shared" si="6"/>
        <v>B2 wood energyBulgaria2005</v>
      </c>
      <c r="B392">
        <v>7</v>
      </c>
      <c r="C392" t="s">
        <v>3</v>
      </c>
      <c r="D392" t="s">
        <v>130</v>
      </c>
      <c r="E392" t="s">
        <v>76</v>
      </c>
      <c r="F392" t="s">
        <v>111</v>
      </c>
      <c r="G392">
        <v>2005</v>
      </c>
      <c r="H392">
        <v>2560.8745050000002</v>
      </c>
      <c r="I392">
        <v>5454.0523240000002</v>
      </c>
      <c r="J392">
        <v>2.1</v>
      </c>
    </row>
    <row r="393" spans="1:10" ht="15" x14ac:dyDescent="0.25">
      <c r="A393" s="45" t="str">
        <f t="shared" si="6"/>
        <v>B2 wood energyBulgaria2010</v>
      </c>
      <c r="B393">
        <v>7</v>
      </c>
      <c r="C393" t="s">
        <v>3</v>
      </c>
      <c r="D393" t="s">
        <v>130</v>
      </c>
      <c r="E393" t="s">
        <v>76</v>
      </c>
      <c r="F393" t="s">
        <v>111</v>
      </c>
      <c r="G393">
        <v>2010</v>
      </c>
      <c r="H393">
        <v>2863.8744360000001</v>
      </c>
      <c r="I393">
        <v>6020.0361519999997</v>
      </c>
      <c r="J393">
        <v>2.1</v>
      </c>
    </row>
    <row r="394" spans="1:10" ht="15" x14ac:dyDescent="0.25">
      <c r="A394" s="45" t="str">
        <f t="shared" si="6"/>
        <v>B2 wood energyBulgaria2015</v>
      </c>
      <c r="B394">
        <v>7</v>
      </c>
      <c r="C394" t="s">
        <v>3</v>
      </c>
      <c r="D394" t="s">
        <v>130</v>
      </c>
      <c r="E394" t="s">
        <v>76</v>
      </c>
      <c r="F394" t="s">
        <v>111</v>
      </c>
      <c r="G394">
        <v>2015</v>
      </c>
      <c r="H394">
        <v>3166.8742339999999</v>
      </c>
      <c r="I394">
        <v>6605.8582619999997</v>
      </c>
      <c r="J394">
        <v>2.1</v>
      </c>
    </row>
    <row r="395" spans="1:10" ht="15" x14ac:dyDescent="0.25">
      <c r="A395" s="45" t="str">
        <f t="shared" si="6"/>
        <v>B2 wood energyBulgaria2020</v>
      </c>
      <c r="B395">
        <v>7</v>
      </c>
      <c r="C395" t="s">
        <v>3</v>
      </c>
      <c r="D395" t="s">
        <v>130</v>
      </c>
      <c r="E395" t="s">
        <v>76</v>
      </c>
      <c r="F395" t="s">
        <v>111</v>
      </c>
      <c r="G395">
        <v>2020</v>
      </c>
      <c r="H395">
        <v>3469.8746040000001</v>
      </c>
      <c r="I395">
        <v>7252.1395199999997</v>
      </c>
      <c r="J395">
        <v>2.1</v>
      </c>
    </row>
    <row r="396" spans="1:10" ht="15" x14ac:dyDescent="0.25">
      <c r="A396" s="45" t="str">
        <f t="shared" si="6"/>
        <v>B2 wood energyBulgaria2025</v>
      </c>
      <c r="B396">
        <v>7</v>
      </c>
      <c r="C396" t="s">
        <v>3</v>
      </c>
      <c r="D396" t="s">
        <v>130</v>
      </c>
      <c r="E396" t="s">
        <v>76</v>
      </c>
      <c r="F396" t="s">
        <v>111</v>
      </c>
      <c r="G396">
        <v>2025</v>
      </c>
      <c r="H396">
        <v>3469.8740640000001</v>
      </c>
      <c r="I396">
        <v>7488.1937429999998</v>
      </c>
      <c r="J396">
        <v>2.2000000000000002</v>
      </c>
    </row>
    <row r="397" spans="1:10" ht="15" x14ac:dyDescent="0.25">
      <c r="A397" s="45" t="str">
        <f t="shared" si="6"/>
        <v>B2 wood energyBulgaria2030</v>
      </c>
      <c r="B397">
        <v>7</v>
      </c>
      <c r="C397" t="s">
        <v>3</v>
      </c>
      <c r="D397" t="s">
        <v>130</v>
      </c>
      <c r="E397" t="s">
        <v>76</v>
      </c>
      <c r="F397" t="s">
        <v>111</v>
      </c>
      <c r="G397">
        <v>2030</v>
      </c>
      <c r="H397">
        <v>3469.8741789999999</v>
      </c>
      <c r="I397">
        <v>7569.0349779999997</v>
      </c>
      <c r="J397">
        <v>2.2000000000000002</v>
      </c>
    </row>
    <row r="398" spans="1:10" ht="15" x14ac:dyDescent="0.25">
      <c r="A398" s="45" t="str">
        <f t="shared" si="6"/>
        <v>B2 wood energyBelarus2005</v>
      </c>
      <c r="B398">
        <v>7</v>
      </c>
      <c r="C398" t="s">
        <v>3</v>
      </c>
      <c r="D398" t="s">
        <v>131</v>
      </c>
      <c r="E398" t="s">
        <v>73</v>
      </c>
      <c r="F398" t="s">
        <v>113</v>
      </c>
      <c r="G398">
        <v>2005</v>
      </c>
      <c r="H398">
        <v>6375.8865649999998</v>
      </c>
      <c r="I398">
        <v>14551.082554000001</v>
      </c>
      <c r="J398">
        <v>2.2999999999999998</v>
      </c>
    </row>
    <row r="399" spans="1:10" ht="15" x14ac:dyDescent="0.25">
      <c r="A399" s="45" t="str">
        <f t="shared" si="6"/>
        <v>B2 wood energyBelarus2010</v>
      </c>
      <c r="B399">
        <v>7</v>
      </c>
      <c r="C399" t="s">
        <v>3</v>
      </c>
      <c r="D399" t="s">
        <v>131</v>
      </c>
      <c r="E399" t="s">
        <v>73</v>
      </c>
      <c r="F399" t="s">
        <v>113</v>
      </c>
      <c r="G399">
        <v>2010</v>
      </c>
      <c r="H399">
        <v>6440.886837</v>
      </c>
      <c r="I399">
        <v>13930.233661</v>
      </c>
      <c r="J399">
        <v>2.2000000000000002</v>
      </c>
    </row>
    <row r="400" spans="1:10" ht="15" x14ac:dyDescent="0.25">
      <c r="A400" s="45" t="str">
        <f t="shared" si="6"/>
        <v>B2 wood energyBelarus2015</v>
      </c>
      <c r="B400">
        <v>7</v>
      </c>
      <c r="C400" t="s">
        <v>3</v>
      </c>
      <c r="D400" t="s">
        <v>131</v>
      </c>
      <c r="E400" t="s">
        <v>73</v>
      </c>
      <c r="F400" t="s">
        <v>113</v>
      </c>
      <c r="G400">
        <v>2015</v>
      </c>
      <c r="H400">
        <v>6505.8864629999998</v>
      </c>
      <c r="I400">
        <v>13856.210148</v>
      </c>
      <c r="J400">
        <v>2.1</v>
      </c>
    </row>
    <row r="401" spans="1:10" ht="15" x14ac:dyDescent="0.25">
      <c r="A401" s="45" t="str">
        <f t="shared" si="6"/>
        <v>B2 wood energyBelarus2020</v>
      </c>
      <c r="B401">
        <v>7</v>
      </c>
      <c r="C401" t="s">
        <v>3</v>
      </c>
      <c r="D401" t="s">
        <v>131</v>
      </c>
      <c r="E401" t="s">
        <v>73</v>
      </c>
      <c r="F401" t="s">
        <v>113</v>
      </c>
      <c r="G401">
        <v>2020</v>
      </c>
      <c r="H401">
        <v>6570.8865649999998</v>
      </c>
      <c r="I401">
        <v>13814.336955000001</v>
      </c>
      <c r="J401">
        <v>2.1</v>
      </c>
    </row>
    <row r="402" spans="1:10" ht="15" x14ac:dyDescent="0.25">
      <c r="A402" s="45" t="str">
        <f t="shared" si="6"/>
        <v>B2 wood energyBelarus2025</v>
      </c>
      <c r="B402">
        <v>7</v>
      </c>
      <c r="C402" t="s">
        <v>3</v>
      </c>
      <c r="D402" t="s">
        <v>131</v>
      </c>
      <c r="E402" t="s">
        <v>73</v>
      </c>
      <c r="F402" t="s">
        <v>113</v>
      </c>
      <c r="G402">
        <v>2025</v>
      </c>
      <c r="H402">
        <v>6635.8862209999998</v>
      </c>
      <c r="I402">
        <v>13832.388391</v>
      </c>
      <c r="J402">
        <v>2.1</v>
      </c>
    </row>
    <row r="403" spans="1:10" ht="15" x14ac:dyDescent="0.25">
      <c r="A403" s="45" t="str">
        <f t="shared" si="6"/>
        <v>B2 wood energyBelarus2030</v>
      </c>
      <c r="B403">
        <v>7</v>
      </c>
      <c r="C403" t="s">
        <v>3</v>
      </c>
      <c r="D403" t="s">
        <v>131</v>
      </c>
      <c r="E403" t="s">
        <v>73</v>
      </c>
      <c r="F403" t="s">
        <v>113</v>
      </c>
      <c r="G403">
        <v>2030</v>
      </c>
      <c r="H403">
        <v>6700.8862680000002</v>
      </c>
      <c r="I403">
        <v>13937.046028000001</v>
      </c>
      <c r="J403">
        <v>2.1</v>
      </c>
    </row>
    <row r="404" spans="1:10" ht="15" x14ac:dyDescent="0.25">
      <c r="A404" s="45" t="str">
        <f t="shared" si="6"/>
        <v>B2 wood energySwitzerland2005</v>
      </c>
      <c r="B404">
        <v>7</v>
      </c>
      <c r="C404" t="s">
        <v>3</v>
      </c>
      <c r="D404" t="s">
        <v>132</v>
      </c>
      <c r="E404" t="s">
        <v>106</v>
      </c>
      <c r="F404" t="s">
        <v>112</v>
      </c>
      <c r="G404">
        <v>2005</v>
      </c>
      <c r="H404">
        <v>1177.9875050000001</v>
      </c>
      <c r="I404">
        <v>1684.095444</v>
      </c>
      <c r="J404">
        <v>1.4</v>
      </c>
    </row>
    <row r="405" spans="1:10" ht="15" x14ac:dyDescent="0.25">
      <c r="A405" s="45" t="str">
        <f t="shared" si="6"/>
        <v>B2 wood energySwitzerland2010</v>
      </c>
      <c r="B405">
        <v>7</v>
      </c>
      <c r="C405" t="s">
        <v>3</v>
      </c>
      <c r="D405" t="s">
        <v>132</v>
      </c>
      <c r="E405" t="s">
        <v>106</v>
      </c>
      <c r="F405" t="s">
        <v>112</v>
      </c>
      <c r="G405">
        <v>2010</v>
      </c>
      <c r="H405">
        <v>1199.987341</v>
      </c>
      <c r="I405">
        <v>1771.636195</v>
      </c>
      <c r="J405">
        <v>1.5</v>
      </c>
    </row>
    <row r="406" spans="1:10" ht="15" x14ac:dyDescent="0.25">
      <c r="A406" s="45" t="str">
        <f t="shared" si="6"/>
        <v>B2 wood energySwitzerland2015</v>
      </c>
      <c r="B406">
        <v>7</v>
      </c>
      <c r="C406" t="s">
        <v>3</v>
      </c>
      <c r="D406" t="s">
        <v>132</v>
      </c>
      <c r="E406" t="s">
        <v>106</v>
      </c>
      <c r="F406" t="s">
        <v>112</v>
      </c>
      <c r="G406">
        <v>2015</v>
      </c>
      <c r="H406">
        <v>1208.987147</v>
      </c>
      <c r="I406">
        <v>1835.0566630000001</v>
      </c>
      <c r="J406">
        <v>1.5</v>
      </c>
    </row>
    <row r="407" spans="1:10" ht="15" x14ac:dyDescent="0.25">
      <c r="A407" s="45" t="str">
        <f t="shared" si="6"/>
        <v>B2 wood energySwitzerland2020</v>
      </c>
      <c r="B407">
        <v>7</v>
      </c>
      <c r="C407" t="s">
        <v>3</v>
      </c>
      <c r="D407" t="s">
        <v>132</v>
      </c>
      <c r="E407" t="s">
        <v>106</v>
      </c>
      <c r="F407" t="s">
        <v>112</v>
      </c>
      <c r="G407">
        <v>2020</v>
      </c>
      <c r="H407">
        <v>1217.9872820000001</v>
      </c>
      <c r="I407">
        <v>1887.6434850000001</v>
      </c>
      <c r="J407">
        <v>1.5</v>
      </c>
    </row>
    <row r="408" spans="1:10" ht="15" x14ac:dyDescent="0.25">
      <c r="A408" s="45" t="str">
        <f t="shared" si="6"/>
        <v>B2 wood energySwitzerland2025</v>
      </c>
      <c r="B408">
        <v>7</v>
      </c>
      <c r="C408" t="s">
        <v>3</v>
      </c>
      <c r="D408" t="s">
        <v>132</v>
      </c>
      <c r="E408" t="s">
        <v>106</v>
      </c>
      <c r="F408" t="s">
        <v>112</v>
      </c>
      <c r="G408">
        <v>2025</v>
      </c>
      <c r="H408">
        <v>1226.987204</v>
      </c>
      <c r="I408">
        <v>1936.271146</v>
      </c>
      <c r="J408">
        <v>1.6</v>
      </c>
    </row>
    <row r="409" spans="1:10" ht="15" x14ac:dyDescent="0.25">
      <c r="A409" s="45" t="str">
        <f t="shared" si="6"/>
        <v>B2 wood energySwitzerland2030</v>
      </c>
      <c r="B409">
        <v>7</v>
      </c>
      <c r="C409" t="s">
        <v>3</v>
      </c>
      <c r="D409" t="s">
        <v>132</v>
      </c>
      <c r="E409" t="s">
        <v>106</v>
      </c>
      <c r="F409" t="s">
        <v>112</v>
      </c>
      <c r="G409">
        <v>2030</v>
      </c>
      <c r="H409">
        <v>1235.987306</v>
      </c>
      <c r="I409">
        <v>1965.5434749999999</v>
      </c>
      <c r="J409">
        <v>1.6</v>
      </c>
    </row>
    <row r="410" spans="1:10" ht="15" x14ac:dyDescent="0.25">
      <c r="A410" s="45" t="str">
        <f t="shared" si="6"/>
        <v>B2 wood energyCzech Republic2005</v>
      </c>
      <c r="B410">
        <v>7</v>
      </c>
      <c r="C410" t="s">
        <v>3</v>
      </c>
      <c r="D410" t="s">
        <v>134</v>
      </c>
      <c r="E410" t="s">
        <v>79</v>
      </c>
      <c r="F410" t="s">
        <v>113</v>
      </c>
      <c r="G410">
        <v>2005</v>
      </c>
      <c r="H410">
        <v>2518.1030270000001</v>
      </c>
      <c r="I410">
        <v>4172.0301289999998</v>
      </c>
      <c r="J410">
        <v>1.7</v>
      </c>
    </row>
    <row r="411" spans="1:10" ht="15" x14ac:dyDescent="0.25">
      <c r="A411" s="45" t="str">
        <f t="shared" si="6"/>
        <v>B2 wood energyCzech Republic2010</v>
      </c>
      <c r="B411">
        <v>7</v>
      </c>
      <c r="C411" t="s">
        <v>3</v>
      </c>
      <c r="D411" t="s">
        <v>134</v>
      </c>
      <c r="E411" t="s">
        <v>79</v>
      </c>
      <c r="F411" t="s">
        <v>113</v>
      </c>
      <c r="G411">
        <v>2010</v>
      </c>
      <c r="H411">
        <v>2475.1028249999999</v>
      </c>
      <c r="I411">
        <v>4368.5224950000002</v>
      </c>
      <c r="J411">
        <v>1.8</v>
      </c>
    </row>
    <row r="412" spans="1:10" ht="15" x14ac:dyDescent="0.25">
      <c r="A412" s="45" t="str">
        <f t="shared" si="6"/>
        <v>B2 wood energyCzech Republic2015</v>
      </c>
      <c r="B412">
        <v>7</v>
      </c>
      <c r="C412" t="s">
        <v>3</v>
      </c>
      <c r="D412" t="s">
        <v>134</v>
      </c>
      <c r="E412" t="s">
        <v>79</v>
      </c>
      <c r="F412" t="s">
        <v>113</v>
      </c>
      <c r="G412">
        <v>2015</v>
      </c>
      <c r="H412">
        <v>2432.1028030000002</v>
      </c>
      <c r="I412">
        <v>4391.4361310000004</v>
      </c>
      <c r="J412">
        <v>1.8</v>
      </c>
    </row>
    <row r="413" spans="1:10" ht="15" x14ac:dyDescent="0.25">
      <c r="A413" s="45" t="str">
        <f t="shared" si="6"/>
        <v>B2 wood energyCzech Republic2020</v>
      </c>
      <c r="B413">
        <v>7</v>
      </c>
      <c r="C413" t="s">
        <v>3</v>
      </c>
      <c r="D413" t="s">
        <v>134</v>
      </c>
      <c r="E413" t="s">
        <v>79</v>
      </c>
      <c r="F413" t="s">
        <v>113</v>
      </c>
      <c r="G413">
        <v>2020</v>
      </c>
      <c r="H413">
        <v>2389.1030890000002</v>
      </c>
      <c r="I413">
        <v>4349.7135550000003</v>
      </c>
      <c r="J413">
        <v>1.8</v>
      </c>
    </row>
    <row r="414" spans="1:10" ht="15" x14ac:dyDescent="0.25">
      <c r="A414" s="45" t="str">
        <f t="shared" si="6"/>
        <v>B2 wood energyCzech Republic2025</v>
      </c>
      <c r="B414">
        <v>7</v>
      </c>
      <c r="C414" t="s">
        <v>3</v>
      </c>
      <c r="D414" t="s">
        <v>134</v>
      </c>
      <c r="E414" t="s">
        <v>79</v>
      </c>
      <c r="F414" t="s">
        <v>113</v>
      </c>
      <c r="G414">
        <v>2025</v>
      </c>
      <c r="H414">
        <v>2346.1029229999999</v>
      </c>
      <c r="I414">
        <v>4291.7405269999999</v>
      </c>
      <c r="J414">
        <v>1.8</v>
      </c>
    </row>
    <row r="415" spans="1:10" ht="15" x14ac:dyDescent="0.25">
      <c r="A415" s="45" t="str">
        <f t="shared" si="6"/>
        <v>B2 wood energyCzech Republic2030</v>
      </c>
      <c r="B415">
        <v>7</v>
      </c>
      <c r="C415" t="s">
        <v>3</v>
      </c>
      <c r="D415" t="s">
        <v>134</v>
      </c>
      <c r="E415" t="s">
        <v>79</v>
      </c>
      <c r="F415" t="s">
        <v>113</v>
      </c>
      <c r="G415">
        <v>2030</v>
      </c>
      <c r="H415">
        <v>2303.1030000000001</v>
      </c>
      <c r="I415">
        <v>4219.5034779999996</v>
      </c>
      <c r="J415">
        <v>1.8</v>
      </c>
    </row>
    <row r="416" spans="1:10" ht="15" x14ac:dyDescent="0.25">
      <c r="A416" s="45" t="str">
        <f t="shared" si="6"/>
        <v>B2 wood energyGermany2005</v>
      </c>
      <c r="B416">
        <v>7</v>
      </c>
      <c r="C416" t="s">
        <v>3</v>
      </c>
      <c r="D416" t="s">
        <v>135</v>
      </c>
      <c r="E416" t="s">
        <v>84</v>
      </c>
      <c r="F416" t="s">
        <v>112</v>
      </c>
      <c r="G416">
        <v>2005</v>
      </c>
      <c r="H416">
        <v>10568.135316</v>
      </c>
      <c r="I416">
        <v>19177.580385000001</v>
      </c>
      <c r="J416">
        <v>1.8</v>
      </c>
    </row>
    <row r="417" spans="1:10" ht="15" x14ac:dyDescent="0.25">
      <c r="A417" s="45" t="str">
        <f t="shared" si="6"/>
        <v>B2 wood energyGermany2010</v>
      </c>
      <c r="B417">
        <v>7</v>
      </c>
      <c r="C417" t="s">
        <v>3</v>
      </c>
      <c r="D417" t="s">
        <v>135</v>
      </c>
      <c r="E417" t="s">
        <v>84</v>
      </c>
      <c r="F417" t="s">
        <v>112</v>
      </c>
      <c r="G417">
        <v>2010</v>
      </c>
      <c r="H417">
        <v>10568.134017</v>
      </c>
      <c r="I417">
        <v>19109.105018999999</v>
      </c>
      <c r="J417">
        <v>1.8</v>
      </c>
    </row>
    <row r="418" spans="1:10" ht="15" x14ac:dyDescent="0.25">
      <c r="A418" s="45" t="str">
        <f t="shared" si="6"/>
        <v>B2 wood energyGermany2015</v>
      </c>
      <c r="B418">
        <v>7</v>
      </c>
      <c r="C418" t="s">
        <v>3</v>
      </c>
      <c r="D418" t="s">
        <v>135</v>
      </c>
      <c r="E418" t="s">
        <v>84</v>
      </c>
      <c r="F418" t="s">
        <v>112</v>
      </c>
      <c r="G418">
        <v>2015</v>
      </c>
      <c r="H418">
        <v>10568.135254000001</v>
      </c>
      <c r="I418">
        <v>19170.969832999999</v>
      </c>
      <c r="J418">
        <v>1.8</v>
      </c>
    </row>
    <row r="419" spans="1:10" ht="15" x14ac:dyDescent="0.25">
      <c r="A419" s="45" t="str">
        <f t="shared" si="6"/>
        <v>B2 wood energyGermany2020</v>
      </c>
      <c r="B419">
        <v>7</v>
      </c>
      <c r="C419" t="s">
        <v>3</v>
      </c>
      <c r="D419" t="s">
        <v>135</v>
      </c>
      <c r="E419" t="s">
        <v>84</v>
      </c>
      <c r="F419" t="s">
        <v>112</v>
      </c>
      <c r="G419">
        <v>2020</v>
      </c>
      <c r="H419">
        <v>10568.13501</v>
      </c>
      <c r="I419">
        <v>19223.859135999999</v>
      </c>
      <c r="J419">
        <v>1.8</v>
      </c>
    </row>
    <row r="420" spans="1:10" ht="15" x14ac:dyDescent="0.25">
      <c r="A420" s="45" t="str">
        <f t="shared" si="6"/>
        <v>B2 wood energyGermany2025</v>
      </c>
      <c r="B420">
        <v>7</v>
      </c>
      <c r="C420" t="s">
        <v>3</v>
      </c>
      <c r="D420" t="s">
        <v>135</v>
      </c>
      <c r="E420" t="s">
        <v>84</v>
      </c>
      <c r="F420" t="s">
        <v>112</v>
      </c>
      <c r="G420">
        <v>2025</v>
      </c>
      <c r="H420">
        <v>10568.131896000001</v>
      </c>
      <c r="I420">
        <v>19281.655901999999</v>
      </c>
      <c r="J420">
        <v>1.8</v>
      </c>
    </row>
    <row r="421" spans="1:10" ht="15" x14ac:dyDescent="0.25">
      <c r="A421" s="45" t="str">
        <f t="shared" si="6"/>
        <v>B2 wood energyGermany2030</v>
      </c>
      <c r="B421">
        <v>7</v>
      </c>
      <c r="C421" t="s">
        <v>3</v>
      </c>
      <c r="D421" t="s">
        <v>135</v>
      </c>
      <c r="E421" t="s">
        <v>84</v>
      </c>
      <c r="F421" t="s">
        <v>112</v>
      </c>
      <c r="G421">
        <v>2030</v>
      </c>
      <c r="H421">
        <v>10568.133851000001</v>
      </c>
      <c r="I421">
        <v>19332.919564</v>
      </c>
      <c r="J421">
        <v>1.8</v>
      </c>
    </row>
    <row r="422" spans="1:10" ht="15" x14ac:dyDescent="0.25">
      <c r="A422" s="45" t="str">
        <f t="shared" si="6"/>
        <v>B2 wood energyDenmark2005</v>
      </c>
      <c r="B422">
        <v>7</v>
      </c>
      <c r="C422" t="s">
        <v>3</v>
      </c>
      <c r="D422" t="s">
        <v>136</v>
      </c>
      <c r="E422" t="s">
        <v>80</v>
      </c>
      <c r="F422" t="s">
        <v>114</v>
      </c>
      <c r="G422">
        <v>2005</v>
      </c>
      <c r="H422">
        <v>545.58685000000003</v>
      </c>
      <c r="I422">
        <v>1189.167416</v>
      </c>
      <c r="J422">
        <v>2.2000000000000002</v>
      </c>
    </row>
    <row r="423" spans="1:10" ht="15" x14ac:dyDescent="0.25">
      <c r="A423" s="45" t="str">
        <f t="shared" si="6"/>
        <v>B2 wood energyDenmark2010</v>
      </c>
      <c r="B423">
        <v>7</v>
      </c>
      <c r="C423" t="s">
        <v>3</v>
      </c>
      <c r="D423" t="s">
        <v>136</v>
      </c>
      <c r="E423" t="s">
        <v>80</v>
      </c>
      <c r="F423" t="s">
        <v>114</v>
      </c>
      <c r="G423">
        <v>2010</v>
      </c>
      <c r="H423">
        <v>580.795794</v>
      </c>
      <c r="I423">
        <v>1234.8160580000001</v>
      </c>
      <c r="J423">
        <v>2.1</v>
      </c>
    </row>
    <row r="424" spans="1:10" ht="15" x14ac:dyDescent="0.25">
      <c r="A424" s="45" t="str">
        <f t="shared" si="6"/>
        <v>B2 wood energyDenmark2015</v>
      </c>
      <c r="B424">
        <v>7</v>
      </c>
      <c r="C424" t="s">
        <v>3</v>
      </c>
      <c r="D424" t="s">
        <v>136</v>
      </c>
      <c r="E424" t="s">
        <v>80</v>
      </c>
      <c r="F424" t="s">
        <v>114</v>
      </c>
      <c r="G424">
        <v>2015</v>
      </c>
      <c r="H424">
        <v>616.00482</v>
      </c>
      <c r="I424">
        <v>1301.9729380000001</v>
      </c>
      <c r="J424">
        <v>2.1</v>
      </c>
    </row>
    <row r="425" spans="1:10" ht="15" x14ac:dyDescent="0.25">
      <c r="A425" s="45" t="str">
        <f t="shared" si="6"/>
        <v>B2 wood energyDenmark2020</v>
      </c>
      <c r="B425">
        <v>7</v>
      </c>
      <c r="C425" t="s">
        <v>3</v>
      </c>
      <c r="D425" t="s">
        <v>136</v>
      </c>
      <c r="E425" t="s">
        <v>80</v>
      </c>
      <c r="F425" t="s">
        <v>114</v>
      </c>
      <c r="G425">
        <v>2020</v>
      </c>
      <c r="H425">
        <v>651.21384799999998</v>
      </c>
      <c r="I425">
        <v>1375.480587</v>
      </c>
      <c r="J425">
        <v>2.1</v>
      </c>
    </row>
    <row r="426" spans="1:10" ht="15" x14ac:dyDescent="0.25">
      <c r="A426" s="45" t="str">
        <f t="shared" si="6"/>
        <v>B2 wood energyDenmark2025</v>
      </c>
      <c r="B426">
        <v>7</v>
      </c>
      <c r="C426" t="s">
        <v>3</v>
      </c>
      <c r="D426" t="s">
        <v>136</v>
      </c>
      <c r="E426" t="s">
        <v>80</v>
      </c>
      <c r="F426" t="s">
        <v>114</v>
      </c>
      <c r="G426">
        <v>2025</v>
      </c>
      <c r="H426">
        <v>686.42276300000003</v>
      </c>
      <c r="I426">
        <v>1472.414012</v>
      </c>
      <c r="J426">
        <v>2.1</v>
      </c>
    </row>
    <row r="427" spans="1:10" ht="15" x14ac:dyDescent="0.25">
      <c r="A427" s="45" t="str">
        <f t="shared" si="6"/>
        <v>B2 wood energyDenmark2030</v>
      </c>
      <c r="B427">
        <v>7</v>
      </c>
      <c r="C427" t="s">
        <v>3</v>
      </c>
      <c r="D427" t="s">
        <v>136</v>
      </c>
      <c r="E427" t="s">
        <v>80</v>
      </c>
      <c r="F427" t="s">
        <v>114</v>
      </c>
      <c r="G427">
        <v>2030</v>
      </c>
      <c r="H427">
        <v>721.63157100000001</v>
      </c>
      <c r="I427">
        <v>1568.035179</v>
      </c>
      <c r="J427">
        <v>2.2000000000000002</v>
      </c>
    </row>
    <row r="428" spans="1:10" ht="15" x14ac:dyDescent="0.25">
      <c r="A428" s="45" t="str">
        <f t="shared" si="6"/>
        <v>B2 wood energyEstonia2005</v>
      </c>
      <c r="B428">
        <v>7</v>
      </c>
      <c r="C428" t="s">
        <v>3</v>
      </c>
      <c r="D428" t="s">
        <v>137</v>
      </c>
      <c r="E428" t="s">
        <v>81</v>
      </c>
      <c r="F428" t="s">
        <v>114</v>
      </c>
      <c r="G428">
        <v>2005</v>
      </c>
      <c r="H428">
        <v>2089.5839059999998</v>
      </c>
      <c r="I428">
        <v>4060.5891219999999</v>
      </c>
      <c r="J428">
        <v>1.9</v>
      </c>
    </row>
    <row r="429" spans="1:10" ht="15" x14ac:dyDescent="0.25">
      <c r="A429" s="45" t="str">
        <f t="shared" si="6"/>
        <v>B2 wood energyEstonia2010</v>
      </c>
      <c r="B429">
        <v>7</v>
      </c>
      <c r="C429" t="s">
        <v>3</v>
      </c>
      <c r="D429" t="s">
        <v>137</v>
      </c>
      <c r="E429" t="s">
        <v>81</v>
      </c>
      <c r="F429" t="s">
        <v>114</v>
      </c>
      <c r="G429">
        <v>2010</v>
      </c>
      <c r="H429">
        <v>2076.583928</v>
      </c>
      <c r="I429">
        <v>3999.2563</v>
      </c>
      <c r="J429">
        <v>1.9</v>
      </c>
    </row>
    <row r="430" spans="1:10" ht="15" x14ac:dyDescent="0.25">
      <c r="A430" s="45" t="str">
        <f t="shared" si="6"/>
        <v>B2 wood energyEstonia2015</v>
      </c>
      <c r="B430">
        <v>7</v>
      </c>
      <c r="C430" t="s">
        <v>3</v>
      </c>
      <c r="D430" t="s">
        <v>137</v>
      </c>
      <c r="E430" t="s">
        <v>81</v>
      </c>
      <c r="F430" t="s">
        <v>114</v>
      </c>
      <c r="G430">
        <v>2015</v>
      </c>
      <c r="H430">
        <v>2063.583787</v>
      </c>
      <c r="I430">
        <v>3958.5326839999998</v>
      </c>
      <c r="J430">
        <v>1.9</v>
      </c>
    </row>
    <row r="431" spans="1:10" ht="15" x14ac:dyDescent="0.25">
      <c r="A431" s="45" t="str">
        <f t="shared" si="6"/>
        <v>B2 wood energyEstonia2020</v>
      </c>
      <c r="B431">
        <v>7</v>
      </c>
      <c r="C431" t="s">
        <v>3</v>
      </c>
      <c r="D431" t="s">
        <v>137</v>
      </c>
      <c r="E431" t="s">
        <v>81</v>
      </c>
      <c r="F431" t="s">
        <v>114</v>
      </c>
      <c r="G431">
        <v>2020</v>
      </c>
      <c r="H431">
        <v>2050.5839729999998</v>
      </c>
      <c r="I431">
        <v>3928.0691999999999</v>
      </c>
      <c r="J431">
        <v>1.9</v>
      </c>
    </row>
    <row r="432" spans="1:10" ht="15" x14ac:dyDescent="0.25">
      <c r="A432" s="45" t="str">
        <f t="shared" si="6"/>
        <v>B2 wood energyEstonia2025</v>
      </c>
      <c r="B432">
        <v>7</v>
      </c>
      <c r="C432" t="s">
        <v>3</v>
      </c>
      <c r="D432" t="s">
        <v>137</v>
      </c>
      <c r="E432" t="s">
        <v>81</v>
      </c>
      <c r="F432" t="s">
        <v>114</v>
      </c>
      <c r="G432">
        <v>2025</v>
      </c>
      <c r="H432">
        <v>2037.5837750000001</v>
      </c>
      <c r="I432">
        <v>3970.6756540000001</v>
      </c>
      <c r="J432">
        <v>1.9</v>
      </c>
    </row>
    <row r="433" spans="1:10" ht="15" x14ac:dyDescent="0.25">
      <c r="A433" s="45" t="str">
        <f t="shared" si="6"/>
        <v>B2 wood energyEstonia2030</v>
      </c>
      <c r="B433">
        <v>7</v>
      </c>
      <c r="C433" t="s">
        <v>3</v>
      </c>
      <c r="D433" t="s">
        <v>137</v>
      </c>
      <c r="E433" t="s">
        <v>81</v>
      </c>
      <c r="F433" t="s">
        <v>114</v>
      </c>
      <c r="G433">
        <v>2030</v>
      </c>
      <c r="H433">
        <v>2024.5844810000001</v>
      </c>
      <c r="I433">
        <v>4016.1575339999999</v>
      </c>
      <c r="J433">
        <v>2</v>
      </c>
    </row>
    <row r="434" spans="1:10" ht="15" x14ac:dyDescent="0.25">
      <c r="A434" s="45" t="str">
        <f t="shared" si="6"/>
        <v>B2 wood energySpain2005</v>
      </c>
      <c r="B434">
        <v>7</v>
      </c>
      <c r="C434" t="s">
        <v>3</v>
      </c>
      <c r="D434" t="s">
        <v>138</v>
      </c>
      <c r="E434" t="s">
        <v>104</v>
      </c>
      <c r="F434" t="s">
        <v>115</v>
      </c>
      <c r="G434">
        <v>2005</v>
      </c>
      <c r="H434">
        <v>14193.001270000001</v>
      </c>
      <c r="I434">
        <v>35509.060317000003</v>
      </c>
      <c r="J434">
        <v>2.5</v>
      </c>
    </row>
    <row r="435" spans="1:10" ht="15" x14ac:dyDescent="0.25">
      <c r="A435" s="45" t="str">
        <f t="shared" si="6"/>
        <v>B2 wood energySpain2010</v>
      </c>
      <c r="B435">
        <v>7</v>
      </c>
      <c r="C435" t="s">
        <v>3</v>
      </c>
      <c r="D435" t="s">
        <v>138</v>
      </c>
      <c r="E435" t="s">
        <v>104</v>
      </c>
      <c r="F435" t="s">
        <v>115</v>
      </c>
      <c r="G435">
        <v>2010</v>
      </c>
      <c r="H435">
        <v>14915.30942</v>
      </c>
      <c r="I435">
        <v>37699.603523999998</v>
      </c>
      <c r="J435">
        <v>2.5</v>
      </c>
    </row>
    <row r="436" spans="1:10" ht="15" x14ac:dyDescent="0.25">
      <c r="A436" s="45" t="str">
        <f t="shared" si="6"/>
        <v>B2 wood energySpain2015</v>
      </c>
      <c r="B436">
        <v>7</v>
      </c>
      <c r="C436" t="s">
        <v>3</v>
      </c>
      <c r="D436" t="s">
        <v>138</v>
      </c>
      <c r="E436" t="s">
        <v>104</v>
      </c>
      <c r="F436" t="s">
        <v>115</v>
      </c>
      <c r="G436">
        <v>2015</v>
      </c>
      <c r="H436">
        <v>15637.621429999999</v>
      </c>
      <c r="I436">
        <v>40544.506399999998</v>
      </c>
      <c r="J436">
        <v>2.6</v>
      </c>
    </row>
    <row r="437" spans="1:10" ht="15" x14ac:dyDescent="0.25">
      <c r="A437" s="45" t="str">
        <f t="shared" si="6"/>
        <v>B2 wood energySpain2020</v>
      </c>
      <c r="B437">
        <v>7</v>
      </c>
      <c r="C437" t="s">
        <v>3</v>
      </c>
      <c r="D437" t="s">
        <v>138</v>
      </c>
      <c r="E437" t="s">
        <v>104</v>
      </c>
      <c r="F437" t="s">
        <v>115</v>
      </c>
      <c r="G437">
        <v>2020</v>
      </c>
      <c r="H437">
        <v>15637.614727</v>
      </c>
      <c r="I437">
        <v>42351.317129000003</v>
      </c>
      <c r="J437">
        <v>2.7</v>
      </c>
    </row>
    <row r="438" spans="1:10" ht="15" x14ac:dyDescent="0.25">
      <c r="A438" s="45" t="str">
        <f t="shared" si="6"/>
        <v>B2 wood energySpain2025</v>
      </c>
      <c r="B438">
        <v>7</v>
      </c>
      <c r="C438" t="s">
        <v>3</v>
      </c>
      <c r="D438" t="s">
        <v>138</v>
      </c>
      <c r="E438" t="s">
        <v>104</v>
      </c>
      <c r="F438" t="s">
        <v>115</v>
      </c>
      <c r="G438">
        <v>2025</v>
      </c>
      <c r="H438">
        <v>15637.624737</v>
      </c>
      <c r="I438">
        <v>43674.646669000002</v>
      </c>
      <c r="J438">
        <v>2.8</v>
      </c>
    </row>
    <row r="439" spans="1:10" ht="15" x14ac:dyDescent="0.25">
      <c r="A439" s="45" t="str">
        <f t="shared" si="6"/>
        <v>B2 wood energySpain2030</v>
      </c>
      <c r="B439">
        <v>7</v>
      </c>
      <c r="C439" t="s">
        <v>3</v>
      </c>
      <c r="D439" t="s">
        <v>138</v>
      </c>
      <c r="E439" t="s">
        <v>104</v>
      </c>
      <c r="F439" t="s">
        <v>115</v>
      </c>
      <c r="G439">
        <v>2030</v>
      </c>
      <c r="H439">
        <v>15637.621929000001</v>
      </c>
      <c r="I439">
        <v>44905.476085000002</v>
      </c>
      <c r="J439">
        <v>2.9</v>
      </c>
    </row>
    <row r="440" spans="1:10" ht="15" x14ac:dyDescent="0.25">
      <c r="A440" s="45" t="str">
        <f t="shared" si="6"/>
        <v>B2 wood energyFinland2005</v>
      </c>
      <c r="B440">
        <v>7</v>
      </c>
      <c r="C440" t="s">
        <v>3</v>
      </c>
      <c r="D440" t="s">
        <v>139</v>
      </c>
      <c r="E440" t="s">
        <v>82</v>
      </c>
      <c r="F440" t="s">
        <v>114</v>
      </c>
      <c r="G440">
        <v>2005</v>
      </c>
      <c r="H440">
        <v>18551.383089999999</v>
      </c>
      <c r="I440">
        <v>43522.104397000003</v>
      </c>
      <c r="J440">
        <v>2.2999999999999998</v>
      </c>
    </row>
    <row r="441" spans="1:10" ht="15" x14ac:dyDescent="0.25">
      <c r="A441" s="45" t="str">
        <f t="shared" si="6"/>
        <v>B2 wood energyFinland2010</v>
      </c>
      <c r="B441">
        <v>7</v>
      </c>
      <c r="C441" t="s">
        <v>3</v>
      </c>
      <c r="D441" t="s">
        <v>139</v>
      </c>
      <c r="E441" t="s">
        <v>82</v>
      </c>
      <c r="F441" t="s">
        <v>114</v>
      </c>
      <c r="G441">
        <v>2010</v>
      </c>
      <c r="H441">
        <v>18369.419604999999</v>
      </c>
      <c r="I441">
        <v>43542.901638000003</v>
      </c>
      <c r="J441">
        <v>2.4</v>
      </c>
    </row>
    <row r="442" spans="1:10" ht="15" x14ac:dyDescent="0.25">
      <c r="A442" s="45" t="str">
        <f t="shared" si="6"/>
        <v>B2 wood energyFinland2015</v>
      </c>
      <c r="B442">
        <v>7</v>
      </c>
      <c r="C442" t="s">
        <v>3</v>
      </c>
      <c r="D442" t="s">
        <v>139</v>
      </c>
      <c r="E442" t="s">
        <v>82</v>
      </c>
      <c r="F442" t="s">
        <v>114</v>
      </c>
      <c r="G442">
        <v>2015</v>
      </c>
      <c r="H442">
        <v>18187.455077999999</v>
      </c>
      <c r="I442">
        <v>43791.033020000003</v>
      </c>
      <c r="J442">
        <v>2.4</v>
      </c>
    </row>
    <row r="443" spans="1:10" ht="15" x14ac:dyDescent="0.25">
      <c r="A443" s="45" t="str">
        <f t="shared" si="6"/>
        <v>B2 wood energyFinland2020</v>
      </c>
      <c r="B443">
        <v>7</v>
      </c>
      <c r="C443" t="s">
        <v>3</v>
      </c>
      <c r="D443" t="s">
        <v>139</v>
      </c>
      <c r="E443" t="s">
        <v>82</v>
      </c>
      <c r="F443" t="s">
        <v>114</v>
      </c>
      <c r="G443">
        <v>2020</v>
      </c>
      <c r="H443">
        <v>18005.493104000001</v>
      </c>
      <c r="I443">
        <v>43940.648523999997</v>
      </c>
      <c r="J443">
        <v>2.4</v>
      </c>
    </row>
    <row r="444" spans="1:10" ht="15" x14ac:dyDescent="0.25">
      <c r="A444" s="45" t="str">
        <f t="shared" si="6"/>
        <v>B2 wood energyFinland2025</v>
      </c>
      <c r="B444">
        <v>7</v>
      </c>
      <c r="C444" t="s">
        <v>3</v>
      </c>
      <c r="D444" t="s">
        <v>139</v>
      </c>
      <c r="E444" t="s">
        <v>82</v>
      </c>
      <c r="F444" t="s">
        <v>114</v>
      </c>
      <c r="G444">
        <v>2025</v>
      </c>
      <c r="H444">
        <v>17823.528613999999</v>
      </c>
      <c r="I444">
        <v>43969.236788000002</v>
      </c>
      <c r="J444">
        <v>2.5</v>
      </c>
    </row>
    <row r="445" spans="1:10" ht="15" x14ac:dyDescent="0.25">
      <c r="A445" s="45" t="str">
        <f t="shared" si="6"/>
        <v>B2 wood energyFinland2030</v>
      </c>
      <c r="B445">
        <v>7</v>
      </c>
      <c r="C445" t="s">
        <v>3</v>
      </c>
      <c r="D445" t="s">
        <v>139</v>
      </c>
      <c r="E445" t="s">
        <v>82</v>
      </c>
      <c r="F445" t="s">
        <v>114</v>
      </c>
      <c r="G445">
        <v>2030</v>
      </c>
      <c r="H445">
        <v>17641.568412000001</v>
      </c>
      <c r="I445">
        <v>43771.491092999997</v>
      </c>
      <c r="J445">
        <v>2.5</v>
      </c>
    </row>
    <row r="446" spans="1:10" ht="15" x14ac:dyDescent="0.25">
      <c r="A446" s="45" t="str">
        <f t="shared" si="6"/>
        <v>B2 wood energyFrance2005</v>
      </c>
      <c r="B446">
        <v>7</v>
      </c>
      <c r="C446" t="s">
        <v>3</v>
      </c>
      <c r="D446" t="s">
        <v>140</v>
      </c>
      <c r="E446" t="s">
        <v>83</v>
      </c>
      <c r="F446" t="s">
        <v>112</v>
      </c>
      <c r="G446">
        <v>2005</v>
      </c>
      <c r="H446">
        <v>14744.110403999999</v>
      </c>
      <c r="I446">
        <v>30087.504647999998</v>
      </c>
      <c r="J446">
        <v>2</v>
      </c>
    </row>
    <row r="447" spans="1:10" ht="15" x14ac:dyDescent="0.25">
      <c r="A447" s="45" t="str">
        <f t="shared" si="6"/>
        <v>B2 wood energyFrance2010</v>
      </c>
      <c r="B447">
        <v>7</v>
      </c>
      <c r="C447" t="s">
        <v>3</v>
      </c>
      <c r="D447" t="s">
        <v>140</v>
      </c>
      <c r="E447" t="s">
        <v>83</v>
      </c>
      <c r="F447" t="s">
        <v>112</v>
      </c>
      <c r="G447">
        <v>2010</v>
      </c>
      <c r="H447">
        <v>14842.109974999999</v>
      </c>
      <c r="I447">
        <v>30422.516242999998</v>
      </c>
      <c r="J447">
        <v>2</v>
      </c>
    </row>
    <row r="448" spans="1:10" ht="15" x14ac:dyDescent="0.25">
      <c r="A448" s="45" t="str">
        <f t="shared" si="6"/>
        <v>B2 wood energyFrance2015</v>
      </c>
      <c r="B448">
        <v>7</v>
      </c>
      <c r="C448" t="s">
        <v>3</v>
      </c>
      <c r="D448" t="s">
        <v>140</v>
      </c>
      <c r="E448" t="s">
        <v>83</v>
      </c>
      <c r="F448" t="s">
        <v>112</v>
      </c>
      <c r="G448">
        <v>2015</v>
      </c>
      <c r="H448">
        <v>14940.109297999999</v>
      </c>
      <c r="I448">
        <v>30514.555047000002</v>
      </c>
      <c r="J448">
        <v>2</v>
      </c>
    </row>
    <row r="449" spans="1:10" ht="15" x14ac:dyDescent="0.25">
      <c r="A449" s="45" t="str">
        <f t="shared" si="6"/>
        <v>B2 wood energyFrance2020</v>
      </c>
      <c r="B449">
        <v>7</v>
      </c>
      <c r="C449" t="s">
        <v>3</v>
      </c>
      <c r="D449" t="s">
        <v>140</v>
      </c>
      <c r="E449" t="s">
        <v>83</v>
      </c>
      <c r="F449" t="s">
        <v>112</v>
      </c>
      <c r="G449">
        <v>2020</v>
      </c>
      <c r="H449">
        <v>15038.110032000001</v>
      </c>
      <c r="I449">
        <v>30605.685547000001</v>
      </c>
      <c r="J449">
        <v>2</v>
      </c>
    </row>
    <row r="450" spans="1:10" ht="15" x14ac:dyDescent="0.25">
      <c r="A450" s="45" t="str">
        <f t="shared" ref="A450:A513" si="7">CONCATENATE(C450,E450,G450)</f>
        <v>B2 wood energyFrance2025</v>
      </c>
      <c r="B450">
        <v>7</v>
      </c>
      <c r="C450" t="s">
        <v>3</v>
      </c>
      <c r="D450" t="s">
        <v>140</v>
      </c>
      <c r="E450" t="s">
        <v>83</v>
      </c>
      <c r="F450" t="s">
        <v>112</v>
      </c>
      <c r="G450">
        <v>2025</v>
      </c>
      <c r="H450">
        <v>15136.107665</v>
      </c>
      <c r="I450">
        <v>30655.325824</v>
      </c>
      <c r="J450">
        <v>2</v>
      </c>
    </row>
    <row r="451" spans="1:10" ht="15" x14ac:dyDescent="0.25">
      <c r="A451" s="45" t="str">
        <f t="shared" si="7"/>
        <v>B2 wood energyFrance2030</v>
      </c>
      <c r="B451">
        <v>7</v>
      </c>
      <c r="C451" t="s">
        <v>3</v>
      </c>
      <c r="D451" t="s">
        <v>140</v>
      </c>
      <c r="E451" t="s">
        <v>83</v>
      </c>
      <c r="F451" t="s">
        <v>112</v>
      </c>
      <c r="G451">
        <v>2030</v>
      </c>
      <c r="H451">
        <v>15234.105648000001</v>
      </c>
      <c r="I451">
        <v>30933.817282</v>
      </c>
      <c r="J451">
        <v>2</v>
      </c>
    </row>
    <row r="452" spans="1:10" ht="15" x14ac:dyDescent="0.25">
      <c r="A452" s="45" t="str">
        <f t="shared" si="7"/>
        <v>B2 wood energyCroatia2005</v>
      </c>
      <c r="B452">
        <v>7</v>
      </c>
      <c r="C452" t="s">
        <v>3</v>
      </c>
      <c r="D452" t="s">
        <v>142</v>
      </c>
      <c r="E452" t="s">
        <v>77</v>
      </c>
      <c r="F452" t="s">
        <v>111</v>
      </c>
      <c r="G452">
        <v>2005</v>
      </c>
      <c r="H452">
        <v>1745.0332960000001</v>
      </c>
      <c r="I452">
        <v>2948.4114370000002</v>
      </c>
      <c r="J452">
        <v>1.7</v>
      </c>
    </row>
    <row r="453" spans="1:10" ht="15" x14ac:dyDescent="0.25">
      <c r="A453" s="45" t="str">
        <f t="shared" si="7"/>
        <v>B2 wood energyCroatia2010</v>
      </c>
      <c r="B453">
        <v>7</v>
      </c>
      <c r="C453" t="s">
        <v>3</v>
      </c>
      <c r="D453" t="s">
        <v>142</v>
      </c>
      <c r="E453" t="s">
        <v>77</v>
      </c>
      <c r="F453" t="s">
        <v>111</v>
      </c>
      <c r="G453">
        <v>2010</v>
      </c>
      <c r="H453">
        <v>1741.0338959999999</v>
      </c>
      <c r="I453">
        <v>2905.8867270000001</v>
      </c>
      <c r="J453">
        <v>1.7</v>
      </c>
    </row>
    <row r="454" spans="1:10" ht="15" x14ac:dyDescent="0.25">
      <c r="A454" s="45" t="str">
        <f t="shared" si="7"/>
        <v>B2 wood energyCroatia2015</v>
      </c>
      <c r="B454">
        <v>7</v>
      </c>
      <c r="C454" t="s">
        <v>3</v>
      </c>
      <c r="D454" t="s">
        <v>142</v>
      </c>
      <c r="E454" t="s">
        <v>77</v>
      </c>
      <c r="F454" t="s">
        <v>111</v>
      </c>
      <c r="G454">
        <v>2015</v>
      </c>
      <c r="H454">
        <v>1737.0336110000001</v>
      </c>
      <c r="I454">
        <v>2879.0766319999998</v>
      </c>
      <c r="J454">
        <v>1.7</v>
      </c>
    </row>
    <row r="455" spans="1:10" ht="15" x14ac:dyDescent="0.25">
      <c r="A455" s="45" t="str">
        <f t="shared" si="7"/>
        <v>B2 wood energyCroatia2020</v>
      </c>
      <c r="B455">
        <v>7</v>
      </c>
      <c r="C455" t="s">
        <v>3</v>
      </c>
      <c r="D455" t="s">
        <v>142</v>
      </c>
      <c r="E455" t="s">
        <v>77</v>
      </c>
      <c r="F455" t="s">
        <v>111</v>
      </c>
      <c r="G455">
        <v>2020</v>
      </c>
      <c r="H455">
        <v>1733.0337019999999</v>
      </c>
      <c r="I455">
        <v>2858.6977219999999</v>
      </c>
      <c r="J455">
        <v>1.6</v>
      </c>
    </row>
    <row r="456" spans="1:10" ht="15" x14ac:dyDescent="0.25">
      <c r="A456" s="45" t="str">
        <f t="shared" si="7"/>
        <v>B2 wood energyCroatia2025</v>
      </c>
      <c r="B456">
        <v>7</v>
      </c>
      <c r="C456" t="s">
        <v>3</v>
      </c>
      <c r="D456" t="s">
        <v>142</v>
      </c>
      <c r="E456" t="s">
        <v>77</v>
      </c>
      <c r="F456" t="s">
        <v>111</v>
      </c>
      <c r="G456">
        <v>2025</v>
      </c>
      <c r="H456">
        <v>1729.033492</v>
      </c>
      <c r="I456">
        <v>2841.3077669999998</v>
      </c>
      <c r="J456">
        <v>1.6</v>
      </c>
    </row>
    <row r="457" spans="1:10" ht="15" x14ac:dyDescent="0.25">
      <c r="A457" s="45" t="str">
        <f t="shared" si="7"/>
        <v>B2 wood energyCroatia2030</v>
      </c>
      <c r="B457">
        <v>7</v>
      </c>
      <c r="C457" t="s">
        <v>3</v>
      </c>
      <c r="D457" t="s">
        <v>142</v>
      </c>
      <c r="E457" t="s">
        <v>77</v>
      </c>
      <c r="F457" t="s">
        <v>111</v>
      </c>
      <c r="G457">
        <v>2030</v>
      </c>
      <c r="H457">
        <v>1725.03307</v>
      </c>
      <c r="I457">
        <v>2858.7322610000001</v>
      </c>
      <c r="J457">
        <v>1.7</v>
      </c>
    </row>
    <row r="458" spans="1:10" ht="15" x14ac:dyDescent="0.25">
      <c r="A458" s="45" t="str">
        <f t="shared" si="7"/>
        <v>B2 wood energyHungary2005</v>
      </c>
      <c r="B458">
        <v>7</v>
      </c>
      <c r="C458" t="s">
        <v>3</v>
      </c>
      <c r="D458" t="s">
        <v>143</v>
      </c>
      <c r="E458" t="s">
        <v>86</v>
      </c>
      <c r="F458" t="s">
        <v>113</v>
      </c>
      <c r="G458">
        <v>2005</v>
      </c>
      <c r="H458">
        <v>1684.347078</v>
      </c>
      <c r="I458">
        <v>3174.651429</v>
      </c>
      <c r="J458">
        <v>1.9</v>
      </c>
    </row>
    <row r="459" spans="1:10" ht="15" x14ac:dyDescent="0.25">
      <c r="A459" s="45" t="str">
        <f t="shared" si="7"/>
        <v>B2 wood energyHungary2010</v>
      </c>
      <c r="B459">
        <v>7</v>
      </c>
      <c r="C459" t="s">
        <v>3</v>
      </c>
      <c r="D459" t="s">
        <v>143</v>
      </c>
      <c r="E459" t="s">
        <v>86</v>
      </c>
      <c r="F459" t="s">
        <v>113</v>
      </c>
      <c r="G459">
        <v>2010</v>
      </c>
      <c r="H459">
        <v>1726.347127</v>
      </c>
      <c r="I459">
        <v>3130.685293</v>
      </c>
      <c r="J459">
        <v>1.8</v>
      </c>
    </row>
    <row r="460" spans="1:10" ht="15" x14ac:dyDescent="0.25">
      <c r="A460" s="45" t="str">
        <f t="shared" si="7"/>
        <v>B2 wood energyHungary2015</v>
      </c>
      <c r="B460">
        <v>7</v>
      </c>
      <c r="C460" t="s">
        <v>3</v>
      </c>
      <c r="D460" t="s">
        <v>143</v>
      </c>
      <c r="E460" t="s">
        <v>86</v>
      </c>
      <c r="F460" t="s">
        <v>113</v>
      </c>
      <c r="G460">
        <v>2015</v>
      </c>
      <c r="H460">
        <v>1768.3472340000001</v>
      </c>
      <c r="I460">
        <v>3143.7591400000001</v>
      </c>
      <c r="J460">
        <v>1.8</v>
      </c>
    </row>
    <row r="461" spans="1:10" ht="15" x14ac:dyDescent="0.25">
      <c r="A461" s="45" t="str">
        <f t="shared" si="7"/>
        <v>B2 wood energyHungary2020</v>
      </c>
      <c r="B461">
        <v>7</v>
      </c>
      <c r="C461" t="s">
        <v>3</v>
      </c>
      <c r="D461" t="s">
        <v>143</v>
      </c>
      <c r="E461" t="s">
        <v>86</v>
      </c>
      <c r="F461" t="s">
        <v>113</v>
      </c>
      <c r="G461">
        <v>2020</v>
      </c>
      <c r="H461">
        <v>1810.3469339999999</v>
      </c>
      <c r="I461">
        <v>3165.7197390000001</v>
      </c>
      <c r="J461">
        <v>1.7</v>
      </c>
    </row>
    <row r="462" spans="1:10" ht="15" x14ac:dyDescent="0.25">
      <c r="A462" s="45" t="str">
        <f t="shared" si="7"/>
        <v>B2 wood energyHungary2025</v>
      </c>
      <c r="B462">
        <v>7</v>
      </c>
      <c r="C462" t="s">
        <v>3</v>
      </c>
      <c r="D462" t="s">
        <v>143</v>
      </c>
      <c r="E462" t="s">
        <v>86</v>
      </c>
      <c r="F462" t="s">
        <v>113</v>
      </c>
      <c r="G462">
        <v>2025</v>
      </c>
      <c r="H462">
        <v>1852.3468869999999</v>
      </c>
      <c r="I462">
        <v>3216.2327420000001</v>
      </c>
      <c r="J462">
        <v>1.7</v>
      </c>
    </row>
    <row r="463" spans="1:10" ht="15" x14ac:dyDescent="0.25">
      <c r="A463" s="45" t="str">
        <f t="shared" si="7"/>
        <v>B2 wood energyHungary2030</v>
      </c>
      <c r="B463">
        <v>7</v>
      </c>
      <c r="C463" t="s">
        <v>3</v>
      </c>
      <c r="D463" t="s">
        <v>143</v>
      </c>
      <c r="E463" t="s">
        <v>86</v>
      </c>
      <c r="F463" t="s">
        <v>113</v>
      </c>
      <c r="G463">
        <v>2030</v>
      </c>
      <c r="H463">
        <v>1894.3468949999999</v>
      </c>
      <c r="I463">
        <v>3291.195397</v>
      </c>
      <c r="J463">
        <v>1.7</v>
      </c>
    </row>
    <row r="464" spans="1:10" ht="15" x14ac:dyDescent="0.25">
      <c r="A464" s="45" t="str">
        <f t="shared" si="7"/>
        <v>B2 wood energyIreland2005</v>
      </c>
      <c r="B464">
        <v>7</v>
      </c>
      <c r="C464" t="s">
        <v>3</v>
      </c>
      <c r="D464" t="s">
        <v>144</v>
      </c>
      <c r="E464" t="s">
        <v>88</v>
      </c>
      <c r="F464" t="s">
        <v>112</v>
      </c>
      <c r="G464">
        <v>2005</v>
      </c>
      <c r="H464">
        <v>656.28715699999998</v>
      </c>
      <c r="I464">
        <v>1824.9009470000001</v>
      </c>
      <c r="J464">
        <v>2.8</v>
      </c>
    </row>
    <row r="465" spans="1:10" ht="15" x14ac:dyDescent="0.25">
      <c r="A465" s="45" t="str">
        <f t="shared" si="7"/>
        <v>B2 wood energyIreland2010</v>
      </c>
      <c r="B465">
        <v>7</v>
      </c>
      <c r="C465" t="s">
        <v>3</v>
      </c>
      <c r="D465" t="s">
        <v>144</v>
      </c>
      <c r="E465" t="s">
        <v>88</v>
      </c>
      <c r="F465" t="s">
        <v>112</v>
      </c>
      <c r="G465">
        <v>2010</v>
      </c>
      <c r="H465">
        <v>715.14709400000004</v>
      </c>
      <c r="I465">
        <v>1961.80061</v>
      </c>
      <c r="J465">
        <v>2.7</v>
      </c>
    </row>
    <row r="466" spans="1:10" ht="15" x14ac:dyDescent="0.25">
      <c r="A466" s="45" t="str">
        <f t="shared" si="7"/>
        <v>B2 wood energyIreland2015</v>
      </c>
      <c r="B466">
        <v>7</v>
      </c>
      <c r="C466" t="s">
        <v>3</v>
      </c>
      <c r="D466" t="s">
        <v>144</v>
      </c>
      <c r="E466" t="s">
        <v>88</v>
      </c>
      <c r="F466" t="s">
        <v>112</v>
      </c>
      <c r="G466">
        <v>2015</v>
      </c>
      <c r="H466">
        <v>774.00735099999997</v>
      </c>
      <c r="I466">
        <v>2122.9827359999999</v>
      </c>
      <c r="J466">
        <v>2.7</v>
      </c>
    </row>
    <row r="467" spans="1:10" ht="15" x14ac:dyDescent="0.25">
      <c r="A467" s="45" t="str">
        <f t="shared" si="7"/>
        <v>B2 wood energyIreland2020</v>
      </c>
      <c r="B467">
        <v>7</v>
      </c>
      <c r="C467" t="s">
        <v>3</v>
      </c>
      <c r="D467" t="s">
        <v>144</v>
      </c>
      <c r="E467" t="s">
        <v>88</v>
      </c>
      <c r="F467" t="s">
        <v>112</v>
      </c>
      <c r="G467">
        <v>2020</v>
      </c>
      <c r="H467">
        <v>832.86726799999997</v>
      </c>
      <c r="I467">
        <v>2266.687735</v>
      </c>
      <c r="J467">
        <v>2.7</v>
      </c>
    </row>
    <row r="468" spans="1:10" ht="15" x14ac:dyDescent="0.25">
      <c r="A468" s="45" t="str">
        <f t="shared" si="7"/>
        <v>B2 wood energyIreland2025</v>
      </c>
      <c r="B468">
        <v>7</v>
      </c>
      <c r="C468" t="s">
        <v>3</v>
      </c>
      <c r="D468" t="s">
        <v>144</v>
      </c>
      <c r="E468" t="s">
        <v>88</v>
      </c>
      <c r="F468" t="s">
        <v>112</v>
      </c>
      <c r="G468">
        <v>2025</v>
      </c>
      <c r="H468">
        <v>891.72714699999995</v>
      </c>
      <c r="I468">
        <v>2414.6659949999998</v>
      </c>
      <c r="J468">
        <v>2.7</v>
      </c>
    </row>
    <row r="469" spans="1:10" ht="15" x14ac:dyDescent="0.25">
      <c r="A469" s="45" t="str">
        <f t="shared" si="7"/>
        <v>B2 wood energyIreland2030</v>
      </c>
      <c r="B469">
        <v>7</v>
      </c>
      <c r="C469" t="s">
        <v>3</v>
      </c>
      <c r="D469" t="s">
        <v>144</v>
      </c>
      <c r="E469" t="s">
        <v>88</v>
      </c>
      <c r="F469" t="s">
        <v>112</v>
      </c>
      <c r="G469">
        <v>2030</v>
      </c>
      <c r="H469">
        <v>950.58731999999998</v>
      </c>
      <c r="I469">
        <v>2555.0406240000002</v>
      </c>
      <c r="J469">
        <v>2.7</v>
      </c>
    </row>
    <row r="470" spans="1:10" ht="15" x14ac:dyDescent="0.25">
      <c r="A470" s="45" t="str">
        <f t="shared" si="7"/>
        <v>B2 wood energyLithuania2005</v>
      </c>
      <c r="B470">
        <v>7</v>
      </c>
      <c r="C470" t="s">
        <v>3</v>
      </c>
      <c r="D470" t="s">
        <v>146</v>
      </c>
      <c r="E470" t="s">
        <v>91</v>
      </c>
      <c r="F470" t="s">
        <v>114</v>
      </c>
      <c r="G470">
        <v>2005</v>
      </c>
      <c r="H470">
        <v>1834.9576119999999</v>
      </c>
      <c r="I470">
        <v>3491.0045279999999</v>
      </c>
      <c r="J470">
        <v>1.9</v>
      </c>
    </row>
    <row r="471" spans="1:10" ht="15" x14ac:dyDescent="0.25">
      <c r="A471" s="45" t="str">
        <f t="shared" si="7"/>
        <v>B2 wood energyLithuania2010</v>
      </c>
      <c r="B471">
        <v>7</v>
      </c>
      <c r="C471" t="s">
        <v>3</v>
      </c>
      <c r="D471" t="s">
        <v>146</v>
      </c>
      <c r="E471" t="s">
        <v>91</v>
      </c>
      <c r="F471" t="s">
        <v>114</v>
      </c>
      <c r="G471">
        <v>2010</v>
      </c>
      <c r="H471">
        <v>1874.9576939999999</v>
      </c>
      <c r="I471">
        <v>3576.4433610000001</v>
      </c>
      <c r="J471">
        <v>1.9</v>
      </c>
    </row>
    <row r="472" spans="1:10" ht="15" x14ac:dyDescent="0.25">
      <c r="A472" s="45" t="str">
        <f t="shared" si="7"/>
        <v>B2 wood energyLithuania2015</v>
      </c>
      <c r="B472">
        <v>7</v>
      </c>
      <c r="C472" t="s">
        <v>3</v>
      </c>
      <c r="D472" t="s">
        <v>146</v>
      </c>
      <c r="E472" t="s">
        <v>91</v>
      </c>
      <c r="F472" t="s">
        <v>114</v>
      </c>
      <c r="G472">
        <v>2015</v>
      </c>
      <c r="H472">
        <v>1914.9575299999999</v>
      </c>
      <c r="I472">
        <v>3756.1882449999998</v>
      </c>
      <c r="J472">
        <v>2</v>
      </c>
    </row>
    <row r="473" spans="1:10" ht="15" x14ac:dyDescent="0.25">
      <c r="A473" s="45" t="str">
        <f t="shared" si="7"/>
        <v>B2 wood energyLithuania2020</v>
      </c>
      <c r="B473">
        <v>7</v>
      </c>
      <c r="C473" t="s">
        <v>3</v>
      </c>
      <c r="D473" t="s">
        <v>146</v>
      </c>
      <c r="E473" t="s">
        <v>91</v>
      </c>
      <c r="F473" t="s">
        <v>114</v>
      </c>
      <c r="G473">
        <v>2020</v>
      </c>
      <c r="H473">
        <v>1954.9571820000001</v>
      </c>
      <c r="I473">
        <v>3938.8922499999999</v>
      </c>
      <c r="J473">
        <v>2</v>
      </c>
    </row>
    <row r="474" spans="1:10" ht="15" x14ac:dyDescent="0.25">
      <c r="A474" s="45" t="str">
        <f t="shared" si="7"/>
        <v>B2 wood energyLithuania2025</v>
      </c>
      <c r="B474">
        <v>7</v>
      </c>
      <c r="C474" t="s">
        <v>3</v>
      </c>
      <c r="D474" t="s">
        <v>146</v>
      </c>
      <c r="E474" t="s">
        <v>91</v>
      </c>
      <c r="F474" t="s">
        <v>114</v>
      </c>
      <c r="G474">
        <v>2025</v>
      </c>
      <c r="H474">
        <v>1994.9570249999999</v>
      </c>
      <c r="I474">
        <v>4119.6378789999999</v>
      </c>
      <c r="J474">
        <v>2.1</v>
      </c>
    </row>
    <row r="475" spans="1:10" ht="15" x14ac:dyDescent="0.25">
      <c r="A475" s="45" t="str">
        <f t="shared" si="7"/>
        <v>B2 wood energyLithuania2030</v>
      </c>
      <c r="B475">
        <v>7</v>
      </c>
      <c r="C475" t="s">
        <v>3</v>
      </c>
      <c r="D475" t="s">
        <v>146</v>
      </c>
      <c r="E475" t="s">
        <v>91</v>
      </c>
      <c r="F475" t="s">
        <v>114</v>
      </c>
      <c r="G475">
        <v>2030</v>
      </c>
      <c r="H475">
        <v>2034.9568850000001</v>
      </c>
      <c r="I475">
        <v>4297.4620750000004</v>
      </c>
      <c r="J475">
        <v>2.1</v>
      </c>
    </row>
    <row r="476" spans="1:10" ht="15" x14ac:dyDescent="0.25">
      <c r="A476" s="45" t="str">
        <f t="shared" si="7"/>
        <v>B2 wood energyLuxembourg2005</v>
      </c>
      <c r="B476">
        <v>7</v>
      </c>
      <c r="C476" t="s">
        <v>3</v>
      </c>
      <c r="D476" t="s">
        <v>147</v>
      </c>
      <c r="E476" t="s">
        <v>92</v>
      </c>
      <c r="F476" t="s">
        <v>112</v>
      </c>
      <c r="G476">
        <v>2005</v>
      </c>
      <c r="H476">
        <v>86.103437</v>
      </c>
      <c r="I476">
        <v>143.18651</v>
      </c>
      <c r="J476">
        <v>1.7</v>
      </c>
    </row>
    <row r="477" spans="1:10" ht="15" x14ac:dyDescent="0.25">
      <c r="A477" s="45" t="str">
        <f t="shared" si="7"/>
        <v>B2 wood energyLuxembourg2010</v>
      </c>
      <c r="B477">
        <v>7</v>
      </c>
      <c r="C477" t="s">
        <v>3</v>
      </c>
      <c r="D477" t="s">
        <v>147</v>
      </c>
      <c r="E477" t="s">
        <v>92</v>
      </c>
      <c r="F477" t="s">
        <v>112</v>
      </c>
      <c r="G477">
        <v>2010</v>
      </c>
      <c r="H477">
        <v>86.103482</v>
      </c>
      <c r="I477">
        <v>137.002692</v>
      </c>
      <c r="J477">
        <v>1.6</v>
      </c>
    </row>
    <row r="478" spans="1:10" ht="15" x14ac:dyDescent="0.25">
      <c r="A478" s="45" t="str">
        <f t="shared" si="7"/>
        <v>B2 wood energyLuxembourg2015</v>
      </c>
      <c r="B478">
        <v>7</v>
      </c>
      <c r="C478" t="s">
        <v>3</v>
      </c>
      <c r="D478" t="s">
        <v>147</v>
      </c>
      <c r="E478" t="s">
        <v>92</v>
      </c>
      <c r="F478" t="s">
        <v>112</v>
      </c>
      <c r="G478">
        <v>2015</v>
      </c>
      <c r="H478">
        <v>86.103441000000004</v>
      </c>
      <c r="I478">
        <v>130.625372</v>
      </c>
      <c r="J478">
        <v>1.5</v>
      </c>
    </row>
    <row r="479" spans="1:10" ht="15" x14ac:dyDescent="0.25">
      <c r="A479" s="45" t="str">
        <f t="shared" si="7"/>
        <v>B2 wood energyLuxembourg2020</v>
      </c>
      <c r="B479">
        <v>7</v>
      </c>
      <c r="C479" t="s">
        <v>3</v>
      </c>
      <c r="D479" t="s">
        <v>147</v>
      </c>
      <c r="E479" t="s">
        <v>92</v>
      </c>
      <c r="F479" t="s">
        <v>112</v>
      </c>
      <c r="G479">
        <v>2020</v>
      </c>
      <c r="H479">
        <v>86.103448</v>
      </c>
      <c r="I479">
        <v>124.26225700000001</v>
      </c>
      <c r="J479">
        <v>1.4</v>
      </c>
    </row>
    <row r="480" spans="1:10" ht="15" x14ac:dyDescent="0.25">
      <c r="A480" s="45" t="str">
        <f t="shared" si="7"/>
        <v>B2 wood energyLuxembourg2025</v>
      </c>
      <c r="B480">
        <v>7</v>
      </c>
      <c r="C480" t="s">
        <v>3</v>
      </c>
      <c r="D480" t="s">
        <v>147</v>
      </c>
      <c r="E480" t="s">
        <v>92</v>
      </c>
      <c r="F480" t="s">
        <v>112</v>
      </c>
      <c r="G480">
        <v>2025</v>
      </c>
      <c r="H480">
        <v>86.103453999999999</v>
      </c>
      <c r="I480">
        <v>123.646822</v>
      </c>
      <c r="J480">
        <v>1.4</v>
      </c>
    </row>
    <row r="481" spans="1:10" ht="15" x14ac:dyDescent="0.25">
      <c r="A481" s="45" t="str">
        <f t="shared" si="7"/>
        <v>B2 wood energyLuxembourg2030</v>
      </c>
      <c r="B481">
        <v>7</v>
      </c>
      <c r="C481" t="s">
        <v>3</v>
      </c>
      <c r="D481" t="s">
        <v>147</v>
      </c>
      <c r="E481" t="s">
        <v>92</v>
      </c>
      <c r="F481" t="s">
        <v>112</v>
      </c>
      <c r="G481">
        <v>2030</v>
      </c>
      <c r="H481">
        <v>86.103458000000003</v>
      </c>
      <c r="I481">
        <v>123.021069</v>
      </c>
      <c r="J481">
        <v>1.4</v>
      </c>
    </row>
    <row r="482" spans="1:10" ht="15" x14ac:dyDescent="0.25">
      <c r="A482" s="45" t="str">
        <f t="shared" si="7"/>
        <v>B2 wood energyLatvia2005</v>
      </c>
      <c r="B482">
        <v>7</v>
      </c>
      <c r="C482" t="s">
        <v>3</v>
      </c>
      <c r="D482" t="s">
        <v>148</v>
      </c>
      <c r="E482" t="s">
        <v>90</v>
      </c>
      <c r="F482" t="s">
        <v>114</v>
      </c>
      <c r="G482">
        <v>2005</v>
      </c>
      <c r="H482">
        <v>3088.2563409999998</v>
      </c>
      <c r="I482">
        <v>5466.7752799999998</v>
      </c>
      <c r="J482">
        <v>1.8</v>
      </c>
    </row>
    <row r="483" spans="1:10" ht="15" x14ac:dyDescent="0.25">
      <c r="A483" s="45" t="str">
        <f t="shared" si="7"/>
        <v>B2 wood energyLatvia2010</v>
      </c>
      <c r="B483">
        <v>7</v>
      </c>
      <c r="C483" t="s">
        <v>3</v>
      </c>
      <c r="D483" t="s">
        <v>148</v>
      </c>
      <c r="E483" t="s">
        <v>90</v>
      </c>
      <c r="F483" t="s">
        <v>114</v>
      </c>
      <c r="G483">
        <v>2010</v>
      </c>
      <c r="H483">
        <v>3137.656806</v>
      </c>
      <c r="I483">
        <v>5832.4961489999996</v>
      </c>
      <c r="J483">
        <v>1.9</v>
      </c>
    </row>
    <row r="484" spans="1:10" ht="15" x14ac:dyDescent="0.25">
      <c r="A484" s="45" t="str">
        <f t="shared" si="7"/>
        <v>B2 wood energyLatvia2015</v>
      </c>
      <c r="B484">
        <v>7</v>
      </c>
      <c r="C484" t="s">
        <v>3</v>
      </c>
      <c r="D484" t="s">
        <v>148</v>
      </c>
      <c r="E484" t="s">
        <v>90</v>
      </c>
      <c r="F484" t="s">
        <v>114</v>
      </c>
      <c r="G484">
        <v>2015</v>
      </c>
      <c r="H484">
        <v>3187.0566979999999</v>
      </c>
      <c r="I484">
        <v>6057.9765289999996</v>
      </c>
      <c r="J484">
        <v>1.9</v>
      </c>
    </row>
    <row r="485" spans="1:10" ht="15" x14ac:dyDescent="0.25">
      <c r="A485" s="45" t="str">
        <f t="shared" si="7"/>
        <v>B2 wood energyLatvia2020</v>
      </c>
      <c r="B485">
        <v>7</v>
      </c>
      <c r="C485" t="s">
        <v>3</v>
      </c>
      <c r="D485" t="s">
        <v>148</v>
      </c>
      <c r="E485" t="s">
        <v>90</v>
      </c>
      <c r="F485" t="s">
        <v>114</v>
      </c>
      <c r="G485">
        <v>2020</v>
      </c>
      <c r="H485">
        <v>3236.4559859999999</v>
      </c>
      <c r="I485">
        <v>6241.7825730000004</v>
      </c>
      <c r="J485">
        <v>1.9</v>
      </c>
    </row>
    <row r="486" spans="1:10" ht="15" x14ac:dyDescent="0.25">
      <c r="A486" s="45" t="str">
        <f t="shared" si="7"/>
        <v>B2 wood energyLatvia2025</v>
      </c>
      <c r="B486">
        <v>7</v>
      </c>
      <c r="C486" t="s">
        <v>3</v>
      </c>
      <c r="D486" t="s">
        <v>148</v>
      </c>
      <c r="E486" t="s">
        <v>90</v>
      </c>
      <c r="F486" t="s">
        <v>114</v>
      </c>
      <c r="G486">
        <v>2025</v>
      </c>
      <c r="H486">
        <v>3285.8563810000001</v>
      </c>
      <c r="I486">
        <v>6383.4974869999996</v>
      </c>
      <c r="J486">
        <v>1.9</v>
      </c>
    </row>
    <row r="487" spans="1:10" ht="15" x14ac:dyDescent="0.25">
      <c r="A487" s="45" t="str">
        <f t="shared" si="7"/>
        <v>B2 wood energyLatvia2030</v>
      </c>
      <c r="B487">
        <v>7</v>
      </c>
      <c r="C487" t="s">
        <v>3</v>
      </c>
      <c r="D487" t="s">
        <v>148</v>
      </c>
      <c r="E487" t="s">
        <v>90</v>
      </c>
      <c r="F487" t="s">
        <v>114</v>
      </c>
      <c r="G487">
        <v>2030</v>
      </c>
      <c r="H487">
        <v>3335.2564539999998</v>
      </c>
      <c r="I487">
        <v>6567.2784879999999</v>
      </c>
      <c r="J487">
        <v>2</v>
      </c>
    </row>
    <row r="488" spans="1:10" ht="15" x14ac:dyDescent="0.25">
      <c r="A488" s="45" t="str">
        <f t="shared" si="7"/>
        <v>B2 wood energyRepublic of Moldova2005</v>
      </c>
      <c r="B488">
        <v>7</v>
      </c>
      <c r="C488" t="s">
        <v>3</v>
      </c>
      <c r="D488" t="s">
        <v>149</v>
      </c>
      <c r="E488" t="s">
        <v>99</v>
      </c>
      <c r="F488" t="s">
        <v>113</v>
      </c>
      <c r="G488">
        <v>2005</v>
      </c>
      <c r="H488">
        <v>216.19306900000001</v>
      </c>
      <c r="I488">
        <v>323.88687399999998</v>
      </c>
      <c r="J488">
        <v>1.5</v>
      </c>
    </row>
    <row r="489" spans="1:10" ht="15" x14ac:dyDescent="0.25">
      <c r="A489" s="45" t="str">
        <f t="shared" si="7"/>
        <v>B2 wood energyRepublic of Moldova2010</v>
      </c>
      <c r="B489">
        <v>7</v>
      </c>
      <c r="C489" t="s">
        <v>3</v>
      </c>
      <c r="D489" t="s">
        <v>149</v>
      </c>
      <c r="E489" t="s">
        <v>99</v>
      </c>
      <c r="F489" t="s">
        <v>113</v>
      </c>
      <c r="G489">
        <v>2010</v>
      </c>
      <c r="H489">
        <v>219.44284099999999</v>
      </c>
      <c r="I489">
        <v>316.54974600000003</v>
      </c>
      <c r="J489">
        <v>1.4</v>
      </c>
    </row>
    <row r="490" spans="1:10" ht="15" x14ac:dyDescent="0.25">
      <c r="A490" s="45" t="str">
        <f t="shared" si="7"/>
        <v>B2 wood energyRepublic of Moldova2015</v>
      </c>
      <c r="B490">
        <v>7</v>
      </c>
      <c r="C490" t="s">
        <v>3</v>
      </c>
      <c r="D490" t="s">
        <v>149</v>
      </c>
      <c r="E490" t="s">
        <v>99</v>
      </c>
      <c r="F490" t="s">
        <v>113</v>
      </c>
      <c r="G490">
        <v>2015</v>
      </c>
      <c r="H490">
        <v>222.69288599999999</v>
      </c>
      <c r="I490">
        <v>309.42476499999998</v>
      </c>
      <c r="J490">
        <v>1.4</v>
      </c>
    </row>
    <row r="491" spans="1:10" ht="15" x14ac:dyDescent="0.25">
      <c r="A491" s="45" t="str">
        <f t="shared" si="7"/>
        <v>B2 wood energyRepublic of Moldova2020</v>
      </c>
      <c r="B491">
        <v>7</v>
      </c>
      <c r="C491" t="s">
        <v>3</v>
      </c>
      <c r="D491" t="s">
        <v>149</v>
      </c>
      <c r="E491" t="s">
        <v>99</v>
      </c>
      <c r="F491" t="s">
        <v>113</v>
      </c>
      <c r="G491">
        <v>2020</v>
      </c>
      <c r="H491">
        <v>225.942902</v>
      </c>
      <c r="I491">
        <v>303.337717</v>
      </c>
      <c r="J491">
        <v>1.3</v>
      </c>
    </row>
    <row r="492" spans="1:10" ht="15" x14ac:dyDescent="0.25">
      <c r="A492" s="45" t="str">
        <f t="shared" si="7"/>
        <v>B2 wood energyRepublic of Moldova2025</v>
      </c>
      <c r="B492">
        <v>7</v>
      </c>
      <c r="C492" t="s">
        <v>3</v>
      </c>
      <c r="D492" t="s">
        <v>149</v>
      </c>
      <c r="E492" t="s">
        <v>99</v>
      </c>
      <c r="F492" t="s">
        <v>113</v>
      </c>
      <c r="G492">
        <v>2025</v>
      </c>
      <c r="H492">
        <v>229.19291699999999</v>
      </c>
      <c r="I492">
        <v>296.68790200000001</v>
      </c>
      <c r="J492">
        <v>1.3</v>
      </c>
    </row>
    <row r="493" spans="1:10" ht="15" x14ac:dyDescent="0.25">
      <c r="A493" s="45" t="str">
        <f t="shared" si="7"/>
        <v>B2 wood energyRepublic of Moldova2030</v>
      </c>
      <c r="B493">
        <v>7</v>
      </c>
      <c r="C493" t="s">
        <v>3</v>
      </c>
      <c r="D493" t="s">
        <v>149</v>
      </c>
      <c r="E493" t="s">
        <v>99</v>
      </c>
      <c r="F493" t="s">
        <v>113</v>
      </c>
      <c r="G493">
        <v>2030</v>
      </c>
      <c r="H493">
        <v>232.442947</v>
      </c>
      <c r="I493">
        <v>289.38722799999999</v>
      </c>
      <c r="J493">
        <v>1.2</v>
      </c>
    </row>
    <row r="494" spans="1:10" ht="15" x14ac:dyDescent="0.25">
      <c r="A494" s="45" t="str">
        <f t="shared" si="7"/>
        <v>B2 wood energyNetherlands2005</v>
      </c>
      <c r="B494">
        <v>7</v>
      </c>
      <c r="C494" t="s">
        <v>3</v>
      </c>
      <c r="D494" t="s">
        <v>152</v>
      </c>
      <c r="E494" t="s">
        <v>95</v>
      </c>
      <c r="F494" t="s">
        <v>112</v>
      </c>
      <c r="G494">
        <v>2005</v>
      </c>
      <c r="H494">
        <v>295.18229500000001</v>
      </c>
      <c r="I494">
        <v>608.303675</v>
      </c>
      <c r="J494">
        <v>2.1</v>
      </c>
    </row>
    <row r="495" spans="1:10" ht="15" x14ac:dyDescent="0.25">
      <c r="A495" s="45" t="str">
        <f t="shared" si="7"/>
        <v>B2 wood energyNetherlands2010</v>
      </c>
      <c r="B495">
        <v>7</v>
      </c>
      <c r="C495" t="s">
        <v>3</v>
      </c>
      <c r="D495" t="s">
        <v>152</v>
      </c>
      <c r="E495" t="s">
        <v>95</v>
      </c>
      <c r="F495" t="s">
        <v>112</v>
      </c>
      <c r="G495">
        <v>2010</v>
      </c>
      <c r="H495">
        <v>295.18227200000001</v>
      </c>
      <c r="I495">
        <v>598.30143199999998</v>
      </c>
      <c r="J495">
        <v>2</v>
      </c>
    </row>
    <row r="496" spans="1:10" ht="15" x14ac:dyDescent="0.25">
      <c r="A496" s="45" t="str">
        <f t="shared" si="7"/>
        <v>B2 wood energyNetherlands2015</v>
      </c>
      <c r="B496">
        <v>7</v>
      </c>
      <c r="C496" t="s">
        <v>3</v>
      </c>
      <c r="D496" t="s">
        <v>152</v>
      </c>
      <c r="E496" t="s">
        <v>95</v>
      </c>
      <c r="F496" t="s">
        <v>112</v>
      </c>
      <c r="G496">
        <v>2015</v>
      </c>
      <c r="H496">
        <v>295.18226299999998</v>
      </c>
      <c r="I496">
        <v>593.998065</v>
      </c>
      <c r="J496">
        <v>2</v>
      </c>
    </row>
    <row r="497" spans="1:10" ht="15" x14ac:dyDescent="0.25">
      <c r="A497" s="45" t="str">
        <f t="shared" si="7"/>
        <v>B2 wood energyNetherlands2020</v>
      </c>
      <c r="B497">
        <v>7</v>
      </c>
      <c r="C497" t="s">
        <v>3</v>
      </c>
      <c r="D497" t="s">
        <v>152</v>
      </c>
      <c r="E497" t="s">
        <v>95</v>
      </c>
      <c r="F497" t="s">
        <v>112</v>
      </c>
      <c r="G497">
        <v>2020</v>
      </c>
      <c r="H497">
        <v>295.18226900000002</v>
      </c>
      <c r="I497">
        <v>594.55301699999995</v>
      </c>
      <c r="J497">
        <v>2</v>
      </c>
    </row>
    <row r="498" spans="1:10" ht="15" x14ac:dyDescent="0.25">
      <c r="A498" s="45" t="str">
        <f t="shared" si="7"/>
        <v>B2 wood energyNetherlands2025</v>
      </c>
      <c r="B498">
        <v>7</v>
      </c>
      <c r="C498" t="s">
        <v>3</v>
      </c>
      <c r="D498" t="s">
        <v>152</v>
      </c>
      <c r="E498" t="s">
        <v>95</v>
      </c>
      <c r="F498" t="s">
        <v>112</v>
      </c>
      <c r="G498">
        <v>2025</v>
      </c>
      <c r="H498">
        <v>295.18228699999997</v>
      </c>
      <c r="I498">
        <v>594.55250100000001</v>
      </c>
      <c r="J498">
        <v>2</v>
      </c>
    </row>
    <row r="499" spans="1:10" ht="15" x14ac:dyDescent="0.25">
      <c r="A499" s="45" t="str">
        <f t="shared" si="7"/>
        <v>B2 wood energyNetherlands2030</v>
      </c>
      <c r="B499">
        <v>7</v>
      </c>
      <c r="C499" t="s">
        <v>3</v>
      </c>
      <c r="D499" t="s">
        <v>152</v>
      </c>
      <c r="E499" t="s">
        <v>95</v>
      </c>
      <c r="F499" t="s">
        <v>112</v>
      </c>
      <c r="G499">
        <v>2030</v>
      </c>
      <c r="H499">
        <v>295.18228099999999</v>
      </c>
      <c r="I499">
        <v>597.14949000000001</v>
      </c>
      <c r="J499">
        <v>2</v>
      </c>
    </row>
    <row r="500" spans="1:10" ht="15" x14ac:dyDescent="0.25">
      <c r="A500" s="45" t="str">
        <f t="shared" si="7"/>
        <v>B2 wood energyNorway2005</v>
      </c>
      <c r="B500">
        <v>7</v>
      </c>
      <c r="C500" t="s">
        <v>3</v>
      </c>
      <c r="D500" t="s">
        <v>153</v>
      </c>
      <c r="E500" t="s">
        <v>96</v>
      </c>
      <c r="F500" t="s">
        <v>114</v>
      </c>
      <c r="G500">
        <v>2005</v>
      </c>
      <c r="H500">
        <v>6499.2277700000004</v>
      </c>
      <c r="I500">
        <v>13074.15847</v>
      </c>
      <c r="J500">
        <v>2</v>
      </c>
    </row>
    <row r="501" spans="1:10" ht="15" x14ac:dyDescent="0.25">
      <c r="A501" s="45" t="str">
        <f t="shared" si="7"/>
        <v>B2 wood energyNorway2010</v>
      </c>
      <c r="B501">
        <v>7</v>
      </c>
      <c r="C501" t="s">
        <v>3</v>
      </c>
      <c r="D501" t="s">
        <v>153</v>
      </c>
      <c r="E501" t="s">
        <v>96</v>
      </c>
      <c r="F501" t="s">
        <v>114</v>
      </c>
      <c r="G501">
        <v>2010</v>
      </c>
      <c r="H501">
        <v>6479.2275040000004</v>
      </c>
      <c r="I501">
        <v>12991.453224999999</v>
      </c>
      <c r="J501">
        <v>2</v>
      </c>
    </row>
    <row r="502" spans="1:10" ht="15" x14ac:dyDescent="0.25">
      <c r="A502" s="45" t="str">
        <f t="shared" si="7"/>
        <v>B2 wood energyNorway2015</v>
      </c>
      <c r="B502">
        <v>7</v>
      </c>
      <c r="C502" t="s">
        <v>3</v>
      </c>
      <c r="D502" t="s">
        <v>153</v>
      </c>
      <c r="E502" t="s">
        <v>96</v>
      </c>
      <c r="F502" t="s">
        <v>114</v>
      </c>
      <c r="G502">
        <v>2015</v>
      </c>
      <c r="H502">
        <v>6459.2279559999997</v>
      </c>
      <c r="I502">
        <v>12935.116598000001</v>
      </c>
      <c r="J502">
        <v>2</v>
      </c>
    </row>
    <row r="503" spans="1:10" ht="15" x14ac:dyDescent="0.25">
      <c r="A503" s="45" t="str">
        <f t="shared" si="7"/>
        <v>B2 wood energyNorway2020</v>
      </c>
      <c r="B503">
        <v>7</v>
      </c>
      <c r="C503" t="s">
        <v>3</v>
      </c>
      <c r="D503" t="s">
        <v>153</v>
      </c>
      <c r="E503" t="s">
        <v>96</v>
      </c>
      <c r="F503" t="s">
        <v>114</v>
      </c>
      <c r="G503">
        <v>2020</v>
      </c>
      <c r="H503">
        <v>6439.2272990000001</v>
      </c>
      <c r="I503">
        <v>12956.082004</v>
      </c>
      <c r="J503">
        <v>2</v>
      </c>
    </row>
    <row r="504" spans="1:10" ht="15" x14ac:dyDescent="0.25">
      <c r="A504" s="45" t="str">
        <f t="shared" si="7"/>
        <v>B2 wood energyNorway2025</v>
      </c>
      <c r="B504">
        <v>7</v>
      </c>
      <c r="C504" t="s">
        <v>3</v>
      </c>
      <c r="D504" t="s">
        <v>153</v>
      </c>
      <c r="E504" t="s">
        <v>96</v>
      </c>
      <c r="F504" t="s">
        <v>114</v>
      </c>
      <c r="G504">
        <v>2025</v>
      </c>
      <c r="H504">
        <v>6419.2272249999996</v>
      </c>
      <c r="I504">
        <v>13023.392922000001</v>
      </c>
      <c r="J504">
        <v>2</v>
      </c>
    </row>
    <row r="505" spans="1:10" ht="15" x14ac:dyDescent="0.25">
      <c r="A505" s="45" t="str">
        <f t="shared" si="7"/>
        <v>B2 wood energyNorway2030</v>
      </c>
      <c r="B505">
        <v>7</v>
      </c>
      <c r="C505" t="s">
        <v>3</v>
      </c>
      <c r="D505" t="s">
        <v>153</v>
      </c>
      <c r="E505" t="s">
        <v>96</v>
      </c>
      <c r="F505" t="s">
        <v>114</v>
      </c>
      <c r="G505">
        <v>2030</v>
      </c>
      <c r="H505">
        <v>6399.227425</v>
      </c>
      <c r="I505">
        <v>12977.323269</v>
      </c>
      <c r="J505">
        <v>2</v>
      </c>
    </row>
    <row r="506" spans="1:10" ht="15" x14ac:dyDescent="0.25">
      <c r="A506" s="45" t="str">
        <f t="shared" si="7"/>
        <v>B2 wood energyPoland2005</v>
      </c>
      <c r="B506">
        <v>7</v>
      </c>
      <c r="C506" t="s">
        <v>3</v>
      </c>
      <c r="D506" t="s">
        <v>154</v>
      </c>
      <c r="E506" t="s">
        <v>97</v>
      </c>
      <c r="F506" t="s">
        <v>113</v>
      </c>
      <c r="G506">
        <v>2005</v>
      </c>
      <c r="H506">
        <v>8417.008296</v>
      </c>
      <c r="I506">
        <v>19995.451814</v>
      </c>
      <c r="J506">
        <v>2.4</v>
      </c>
    </row>
    <row r="507" spans="1:10" ht="15" x14ac:dyDescent="0.25">
      <c r="A507" s="45" t="str">
        <f t="shared" si="7"/>
        <v>B2 wood energyPoland2010</v>
      </c>
      <c r="B507">
        <v>7</v>
      </c>
      <c r="C507" t="s">
        <v>3</v>
      </c>
      <c r="D507" t="s">
        <v>154</v>
      </c>
      <c r="E507" t="s">
        <v>97</v>
      </c>
      <c r="F507" t="s">
        <v>113</v>
      </c>
      <c r="G507">
        <v>2010</v>
      </c>
      <c r="H507">
        <v>8532.0073100000009</v>
      </c>
      <c r="I507">
        <v>20439.656385999999</v>
      </c>
      <c r="J507">
        <v>2.4</v>
      </c>
    </row>
    <row r="508" spans="1:10" ht="15" x14ac:dyDescent="0.25">
      <c r="A508" s="45" t="str">
        <f t="shared" si="7"/>
        <v>B2 wood energyPoland2015</v>
      </c>
      <c r="B508">
        <v>7</v>
      </c>
      <c r="C508" t="s">
        <v>3</v>
      </c>
      <c r="D508" t="s">
        <v>154</v>
      </c>
      <c r="E508" t="s">
        <v>97</v>
      </c>
      <c r="F508" t="s">
        <v>113</v>
      </c>
      <c r="G508">
        <v>2015</v>
      </c>
      <c r="H508">
        <v>8647.0085610000006</v>
      </c>
      <c r="I508">
        <v>21043.356910999999</v>
      </c>
      <c r="J508">
        <v>2.4</v>
      </c>
    </row>
    <row r="509" spans="1:10" ht="15" x14ac:dyDescent="0.25">
      <c r="A509" s="45" t="str">
        <f t="shared" si="7"/>
        <v>B2 wood energyPoland2020</v>
      </c>
      <c r="B509">
        <v>7</v>
      </c>
      <c r="C509" t="s">
        <v>3</v>
      </c>
      <c r="D509" t="s">
        <v>154</v>
      </c>
      <c r="E509" t="s">
        <v>97</v>
      </c>
      <c r="F509" t="s">
        <v>113</v>
      </c>
      <c r="G509">
        <v>2020</v>
      </c>
      <c r="H509">
        <v>8762.0074659999991</v>
      </c>
      <c r="I509">
        <v>21670.171327</v>
      </c>
      <c r="J509">
        <v>2.5</v>
      </c>
    </row>
    <row r="510" spans="1:10" ht="15" x14ac:dyDescent="0.25">
      <c r="A510" s="45" t="str">
        <f t="shared" si="7"/>
        <v>B2 wood energyPoland2025</v>
      </c>
      <c r="B510">
        <v>7</v>
      </c>
      <c r="C510" t="s">
        <v>3</v>
      </c>
      <c r="D510" t="s">
        <v>154</v>
      </c>
      <c r="E510" t="s">
        <v>97</v>
      </c>
      <c r="F510" t="s">
        <v>113</v>
      </c>
      <c r="G510">
        <v>2025</v>
      </c>
      <c r="H510">
        <v>8877.0069029999995</v>
      </c>
      <c r="I510">
        <v>22248.337442</v>
      </c>
      <c r="J510">
        <v>2.5</v>
      </c>
    </row>
    <row r="511" spans="1:10" ht="15" x14ac:dyDescent="0.25">
      <c r="A511" s="45" t="str">
        <f t="shared" si="7"/>
        <v>B2 wood energyPoland2030</v>
      </c>
      <c r="B511">
        <v>7</v>
      </c>
      <c r="C511" t="s">
        <v>3</v>
      </c>
      <c r="D511" t="s">
        <v>154</v>
      </c>
      <c r="E511" t="s">
        <v>97</v>
      </c>
      <c r="F511" t="s">
        <v>113</v>
      </c>
      <c r="G511">
        <v>2030</v>
      </c>
      <c r="H511">
        <v>8992.007087</v>
      </c>
      <c r="I511">
        <v>22325.719301000001</v>
      </c>
      <c r="J511">
        <v>2.5</v>
      </c>
    </row>
    <row r="512" spans="1:10" ht="15" x14ac:dyDescent="0.25">
      <c r="A512" s="45" t="str">
        <f t="shared" si="7"/>
        <v>B2 wood energyPortugal2005</v>
      </c>
      <c r="B512">
        <v>7</v>
      </c>
      <c r="C512" t="s">
        <v>3</v>
      </c>
      <c r="D512" t="s">
        <v>155</v>
      </c>
      <c r="E512" t="s">
        <v>98</v>
      </c>
      <c r="F512" t="s">
        <v>115</v>
      </c>
      <c r="G512">
        <v>2005</v>
      </c>
      <c r="H512">
        <v>1801.9219049999999</v>
      </c>
      <c r="I512">
        <v>6320.360541</v>
      </c>
      <c r="J512">
        <v>3.5</v>
      </c>
    </row>
    <row r="513" spans="1:10" ht="15" x14ac:dyDescent="0.25">
      <c r="A513" s="45" t="str">
        <f t="shared" si="7"/>
        <v>B2 wood energyPortugal2010</v>
      </c>
      <c r="B513">
        <v>7</v>
      </c>
      <c r="C513" t="s">
        <v>3</v>
      </c>
      <c r="D513" t="s">
        <v>155</v>
      </c>
      <c r="E513" t="s">
        <v>98</v>
      </c>
      <c r="F513" t="s">
        <v>115</v>
      </c>
      <c r="G513">
        <v>2010</v>
      </c>
      <c r="H513">
        <v>1821.921722</v>
      </c>
      <c r="I513">
        <v>6536.591668</v>
      </c>
      <c r="J513">
        <v>3.6</v>
      </c>
    </row>
    <row r="514" spans="1:10" ht="15" x14ac:dyDescent="0.25">
      <c r="A514" s="45" t="str">
        <f t="shared" ref="A514:A577" si="8">CONCATENATE(C514,E514,G514)</f>
        <v>B2 wood energyPortugal2015</v>
      </c>
      <c r="B514">
        <v>7</v>
      </c>
      <c r="C514" t="s">
        <v>3</v>
      </c>
      <c r="D514" t="s">
        <v>155</v>
      </c>
      <c r="E514" t="s">
        <v>98</v>
      </c>
      <c r="F514" t="s">
        <v>115</v>
      </c>
      <c r="G514">
        <v>2015</v>
      </c>
      <c r="H514">
        <v>1841.921906</v>
      </c>
      <c r="I514">
        <v>6639.677721</v>
      </c>
      <c r="J514">
        <v>3.6</v>
      </c>
    </row>
    <row r="515" spans="1:10" ht="15" x14ac:dyDescent="0.25">
      <c r="A515" s="45" t="str">
        <f t="shared" si="8"/>
        <v>B2 wood energyPortugal2020</v>
      </c>
      <c r="B515">
        <v>7</v>
      </c>
      <c r="C515" t="s">
        <v>3</v>
      </c>
      <c r="D515" t="s">
        <v>155</v>
      </c>
      <c r="E515" t="s">
        <v>98</v>
      </c>
      <c r="F515" t="s">
        <v>115</v>
      </c>
      <c r="G515">
        <v>2020</v>
      </c>
      <c r="H515">
        <v>1861.9219350000001</v>
      </c>
      <c r="I515">
        <v>6732.2184470000002</v>
      </c>
      <c r="J515">
        <v>3.6</v>
      </c>
    </row>
    <row r="516" spans="1:10" ht="15" x14ac:dyDescent="0.25">
      <c r="A516" s="45" t="str">
        <f t="shared" si="8"/>
        <v>B2 wood energyPortugal2025</v>
      </c>
      <c r="B516">
        <v>7</v>
      </c>
      <c r="C516" t="s">
        <v>3</v>
      </c>
      <c r="D516" t="s">
        <v>155</v>
      </c>
      <c r="E516" t="s">
        <v>98</v>
      </c>
      <c r="F516" t="s">
        <v>115</v>
      </c>
      <c r="G516">
        <v>2025</v>
      </c>
      <c r="H516">
        <v>1881.9219969999999</v>
      </c>
      <c r="I516">
        <v>6806.029434</v>
      </c>
      <c r="J516">
        <v>3.6</v>
      </c>
    </row>
    <row r="517" spans="1:10" ht="15" x14ac:dyDescent="0.25">
      <c r="A517" s="45" t="str">
        <f t="shared" si="8"/>
        <v>B2 wood energyPortugal2030</v>
      </c>
      <c r="B517">
        <v>7</v>
      </c>
      <c r="C517" t="s">
        <v>3</v>
      </c>
      <c r="D517" t="s">
        <v>155</v>
      </c>
      <c r="E517" t="s">
        <v>98</v>
      </c>
      <c r="F517" t="s">
        <v>115</v>
      </c>
      <c r="G517">
        <v>2030</v>
      </c>
      <c r="H517">
        <v>1901.9217530000001</v>
      </c>
      <c r="I517">
        <v>6827.9061089999996</v>
      </c>
      <c r="J517">
        <v>3.6</v>
      </c>
    </row>
    <row r="518" spans="1:10" ht="15" x14ac:dyDescent="0.25">
      <c r="A518" s="45" t="str">
        <f t="shared" si="8"/>
        <v>B2 wood energyRomania2005</v>
      </c>
      <c r="B518">
        <v>7</v>
      </c>
      <c r="C518" t="s">
        <v>3</v>
      </c>
      <c r="D518" t="s">
        <v>156</v>
      </c>
      <c r="E518" t="s">
        <v>100</v>
      </c>
      <c r="F518" t="s">
        <v>113</v>
      </c>
      <c r="G518">
        <v>2005</v>
      </c>
      <c r="H518">
        <v>5038.7404619999998</v>
      </c>
      <c r="I518">
        <v>7457.1611560000001</v>
      </c>
      <c r="J518">
        <v>1.5</v>
      </c>
    </row>
    <row r="519" spans="1:10" ht="15" x14ac:dyDescent="0.25">
      <c r="A519" s="45" t="str">
        <f t="shared" si="8"/>
        <v>B2 wood energyRomania2010</v>
      </c>
      <c r="B519">
        <v>7</v>
      </c>
      <c r="C519" t="s">
        <v>3</v>
      </c>
      <c r="D519" t="s">
        <v>156</v>
      </c>
      <c r="E519" t="s">
        <v>100</v>
      </c>
      <c r="F519" t="s">
        <v>113</v>
      </c>
      <c r="G519">
        <v>2010</v>
      </c>
      <c r="H519">
        <v>5182.7407329999996</v>
      </c>
      <c r="I519">
        <v>7404.9359340000001</v>
      </c>
      <c r="J519">
        <v>1.4</v>
      </c>
    </row>
    <row r="520" spans="1:10" ht="15" x14ac:dyDescent="0.25">
      <c r="A520" s="45" t="str">
        <f t="shared" si="8"/>
        <v>B2 wood energyRomania2015</v>
      </c>
      <c r="B520">
        <v>7</v>
      </c>
      <c r="C520" t="s">
        <v>3</v>
      </c>
      <c r="D520" t="s">
        <v>156</v>
      </c>
      <c r="E520" t="s">
        <v>100</v>
      </c>
      <c r="F520" t="s">
        <v>113</v>
      </c>
      <c r="G520">
        <v>2015</v>
      </c>
      <c r="H520">
        <v>5326.7400600000001</v>
      </c>
      <c r="I520">
        <v>7456.9409269999996</v>
      </c>
      <c r="J520">
        <v>1.4</v>
      </c>
    </row>
    <row r="521" spans="1:10" ht="15" x14ac:dyDescent="0.25">
      <c r="A521" s="45" t="str">
        <f t="shared" si="8"/>
        <v>B2 wood energyRomania2020</v>
      </c>
      <c r="B521">
        <v>7</v>
      </c>
      <c r="C521" t="s">
        <v>3</v>
      </c>
      <c r="D521" t="s">
        <v>156</v>
      </c>
      <c r="E521" t="s">
        <v>100</v>
      </c>
      <c r="F521" t="s">
        <v>113</v>
      </c>
      <c r="G521">
        <v>2020</v>
      </c>
      <c r="H521">
        <v>5470.7405390000004</v>
      </c>
      <c r="I521">
        <v>7782.9069900000004</v>
      </c>
      <c r="J521">
        <v>1.4</v>
      </c>
    </row>
    <row r="522" spans="1:10" ht="15" x14ac:dyDescent="0.25">
      <c r="A522" s="45" t="str">
        <f t="shared" si="8"/>
        <v>B2 wood energyRomania2025</v>
      </c>
      <c r="B522">
        <v>7</v>
      </c>
      <c r="C522" t="s">
        <v>3</v>
      </c>
      <c r="D522" t="s">
        <v>156</v>
      </c>
      <c r="E522" t="s">
        <v>100</v>
      </c>
      <c r="F522" t="s">
        <v>113</v>
      </c>
      <c r="G522">
        <v>2025</v>
      </c>
      <c r="H522">
        <v>5614.7408439999999</v>
      </c>
      <c r="I522">
        <v>8209.7413089999991</v>
      </c>
      <c r="J522">
        <v>1.5</v>
      </c>
    </row>
    <row r="523" spans="1:10" ht="15" x14ac:dyDescent="0.25">
      <c r="A523" s="45" t="str">
        <f t="shared" si="8"/>
        <v>B2 wood energyRomania2030</v>
      </c>
      <c r="B523">
        <v>7</v>
      </c>
      <c r="C523" t="s">
        <v>3</v>
      </c>
      <c r="D523" t="s">
        <v>156</v>
      </c>
      <c r="E523" t="s">
        <v>100</v>
      </c>
      <c r="F523" t="s">
        <v>113</v>
      </c>
      <c r="G523">
        <v>2030</v>
      </c>
      <c r="H523">
        <v>5758.7405570000001</v>
      </c>
      <c r="I523">
        <v>8694.2797140000002</v>
      </c>
      <c r="J523">
        <v>1.5</v>
      </c>
    </row>
    <row r="524" spans="1:10" ht="15" x14ac:dyDescent="0.25">
      <c r="A524" s="45" t="str">
        <f t="shared" si="8"/>
        <v>B2 wood energySweden2005</v>
      </c>
      <c r="B524">
        <v>7</v>
      </c>
      <c r="C524" t="s">
        <v>3</v>
      </c>
      <c r="D524" t="s">
        <v>158</v>
      </c>
      <c r="E524" t="s">
        <v>105</v>
      </c>
      <c r="F524" t="s">
        <v>114</v>
      </c>
      <c r="G524">
        <v>2005</v>
      </c>
      <c r="H524">
        <v>20631.419808999999</v>
      </c>
      <c r="I524">
        <v>48325.761577999998</v>
      </c>
      <c r="J524">
        <v>2.2999999999999998</v>
      </c>
    </row>
    <row r="525" spans="1:10" ht="15" x14ac:dyDescent="0.25">
      <c r="A525" s="45" t="str">
        <f t="shared" si="8"/>
        <v>B2 wood energySweden2010</v>
      </c>
      <c r="B525">
        <v>7</v>
      </c>
      <c r="C525" t="s">
        <v>3</v>
      </c>
      <c r="D525" t="s">
        <v>158</v>
      </c>
      <c r="E525" t="s">
        <v>105</v>
      </c>
      <c r="F525" t="s">
        <v>114</v>
      </c>
      <c r="G525">
        <v>2010</v>
      </c>
      <c r="H525">
        <v>20553.423880999999</v>
      </c>
      <c r="I525">
        <v>48657.314681999997</v>
      </c>
      <c r="J525">
        <v>2.4</v>
      </c>
    </row>
    <row r="526" spans="1:10" ht="15" x14ac:dyDescent="0.25">
      <c r="A526" s="45" t="str">
        <f t="shared" si="8"/>
        <v>B2 wood energySweden2015</v>
      </c>
      <c r="B526">
        <v>7</v>
      </c>
      <c r="C526" t="s">
        <v>3</v>
      </c>
      <c r="D526" t="s">
        <v>158</v>
      </c>
      <c r="E526" t="s">
        <v>105</v>
      </c>
      <c r="F526" t="s">
        <v>114</v>
      </c>
      <c r="G526">
        <v>2015</v>
      </c>
      <c r="H526">
        <v>20475.421935999999</v>
      </c>
      <c r="I526">
        <v>49335.910133999998</v>
      </c>
      <c r="J526">
        <v>2.4</v>
      </c>
    </row>
    <row r="527" spans="1:10" ht="15" x14ac:dyDescent="0.25">
      <c r="A527" s="45" t="str">
        <f t="shared" si="8"/>
        <v>B2 wood energySweden2020</v>
      </c>
      <c r="B527">
        <v>7</v>
      </c>
      <c r="C527" t="s">
        <v>3</v>
      </c>
      <c r="D527" t="s">
        <v>158</v>
      </c>
      <c r="E527" t="s">
        <v>105</v>
      </c>
      <c r="F527" t="s">
        <v>114</v>
      </c>
      <c r="G527">
        <v>2020</v>
      </c>
      <c r="H527">
        <v>20397.422233000001</v>
      </c>
      <c r="I527">
        <v>49511.641631999999</v>
      </c>
      <c r="J527">
        <v>2.4</v>
      </c>
    </row>
    <row r="528" spans="1:10" ht="15" x14ac:dyDescent="0.25">
      <c r="A528" s="45" t="str">
        <f t="shared" si="8"/>
        <v>B2 wood energySweden2025</v>
      </c>
      <c r="B528">
        <v>7</v>
      </c>
      <c r="C528" t="s">
        <v>3</v>
      </c>
      <c r="D528" t="s">
        <v>158</v>
      </c>
      <c r="E528" t="s">
        <v>105</v>
      </c>
      <c r="F528" t="s">
        <v>114</v>
      </c>
      <c r="G528">
        <v>2025</v>
      </c>
      <c r="H528">
        <v>20319.423617</v>
      </c>
      <c r="I528">
        <v>49599.060254000004</v>
      </c>
      <c r="J528">
        <v>2.4</v>
      </c>
    </row>
    <row r="529" spans="1:10" ht="15" x14ac:dyDescent="0.25">
      <c r="A529" s="45" t="str">
        <f t="shared" si="8"/>
        <v>B2 wood energySweden2030</v>
      </c>
      <c r="B529">
        <v>7</v>
      </c>
      <c r="C529" t="s">
        <v>3</v>
      </c>
      <c r="D529" t="s">
        <v>158</v>
      </c>
      <c r="E529" t="s">
        <v>105</v>
      </c>
      <c r="F529" t="s">
        <v>114</v>
      </c>
      <c r="G529">
        <v>2030</v>
      </c>
      <c r="H529">
        <v>20241.421839999999</v>
      </c>
      <c r="I529">
        <v>49570.231845000002</v>
      </c>
      <c r="J529">
        <v>2.4</v>
      </c>
    </row>
    <row r="530" spans="1:10" ht="15" x14ac:dyDescent="0.25">
      <c r="A530" s="45" t="str">
        <f t="shared" si="8"/>
        <v>B2 wood energySlovenia2005</v>
      </c>
      <c r="B530">
        <v>7</v>
      </c>
      <c r="C530" t="s">
        <v>3</v>
      </c>
      <c r="D530" t="s">
        <v>159</v>
      </c>
      <c r="E530" t="s">
        <v>103</v>
      </c>
      <c r="F530" t="s">
        <v>111</v>
      </c>
      <c r="G530">
        <v>2005</v>
      </c>
      <c r="H530">
        <v>1166.040315</v>
      </c>
      <c r="I530">
        <v>1438.2823109999999</v>
      </c>
      <c r="J530">
        <v>1.2</v>
      </c>
    </row>
    <row r="531" spans="1:10" ht="15" x14ac:dyDescent="0.25">
      <c r="A531" s="45" t="str">
        <f t="shared" si="8"/>
        <v>B2 wood energySlovenia2010</v>
      </c>
      <c r="B531">
        <v>7</v>
      </c>
      <c r="C531" t="s">
        <v>3</v>
      </c>
      <c r="D531" t="s">
        <v>159</v>
      </c>
      <c r="E531" t="s">
        <v>103</v>
      </c>
      <c r="F531" t="s">
        <v>111</v>
      </c>
      <c r="G531">
        <v>2010</v>
      </c>
      <c r="H531">
        <v>1175.040618</v>
      </c>
      <c r="I531">
        <v>1463.261485</v>
      </c>
      <c r="J531">
        <v>1.2</v>
      </c>
    </row>
    <row r="532" spans="1:10" ht="15" x14ac:dyDescent="0.25">
      <c r="A532" s="45" t="str">
        <f t="shared" si="8"/>
        <v>B2 wood energySlovenia2015</v>
      </c>
      <c r="B532">
        <v>7</v>
      </c>
      <c r="C532" t="s">
        <v>3</v>
      </c>
      <c r="D532" t="s">
        <v>159</v>
      </c>
      <c r="E532" t="s">
        <v>103</v>
      </c>
      <c r="F532" t="s">
        <v>111</v>
      </c>
      <c r="G532">
        <v>2015</v>
      </c>
      <c r="H532">
        <v>1184.0402979999999</v>
      </c>
      <c r="I532">
        <v>1494.421885</v>
      </c>
      <c r="J532">
        <v>1.3</v>
      </c>
    </row>
    <row r="533" spans="1:10" ht="15" x14ac:dyDescent="0.25">
      <c r="A533" s="45" t="str">
        <f t="shared" si="8"/>
        <v>B2 wood energySlovenia2020</v>
      </c>
      <c r="B533">
        <v>7</v>
      </c>
      <c r="C533" t="s">
        <v>3</v>
      </c>
      <c r="D533" t="s">
        <v>159</v>
      </c>
      <c r="E533" t="s">
        <v>103</v>
      </c>
      <c r="F533" t="s">
        <v>111</v>
      </c>
      <c r="G533">
        <v>2020</v>
      </c>
      <c r="H533">
        <v>1193.040939</v>
      </c>
      <c r="I533">
        <v>1530.2666220000001</v>
      </c>
      <c r="J533">
        <v>1.3</v>
      </c>
    </row>
    <row r="534" spans="1:10" ht="15" x14ac:dyDescent="0.25">
      <c r="A534" s="45" t="str">
        <f t="shared" si="8"/>
        <v>B2 wood energySlovenia2025</v>
      </c>
      <c r="B534">
        <v>7</v>
      </c>
      <c r="C534" t="s">
        <v>3</v>
      </c>
      <c r="D534" t="s">
        <v>159</v>
      </c>
      <c r="E534" t="s">
        <v>103</v>
      </c>
      <c r="F534" t="s">
        <v>111</v>
      </c>
      <c r="G534">
        <v>2025</v>
      </c>
      <c r="H534">
        <v>1202.040375</v>
      </c>
      <c r="I534">
        <v>1575.232829</v>
      </c>
      <c r="J534">
        <v>1.3</v>
      </c>
    </row>
    <row r="535" spans="1:10" ht="15" x14ac:dyDescent="0.25">
      <c r="A535" s="45" t="str">
        <f t="shared" si="8"/>
        <v>B2 wood energySlovenia2030</v>
      </c>
      <c r="B535">
        <v>7</v>
      </c>
      <c r="C535" t="s">
        <v>3</v>
      </c>
      <c r="D535" t="s">
        <v>159</v>
      </c>
      <c r="E535" t="s">
        <v>103</v>
      </c>
      <c r="F535" t="s">
        <v>111</v>
      </c>
      <c r="G535">
        <v>2030</v>
      </c>
      <c r="H535">
        <v>1211.040283</v>
      </c>
      <c r="I535">
        <v>1660.3413459999999</v>
      </c>
      <c r="J535">
        <v>1.4</v>
      </c>
    </row>
    <row r="536" spans="1:10" ht="15" x14ac:dyDescent="0.25">
      <c r="A536" s="45" t="str">
        <f t="shared" si="8"/>
        <v>B2 wood energySlovakia2005</v>
      </c>
      <c r="B536">
        <v>7</v>
      </c>
      <c r="C536" t="s">
        <v>3</v>
      </c>
      <c r="D536" t="s">
        <v>160</v>
      </c>
      <c r="E536" t="s">
        <v>102</v>
      </c>
      <c r="F536" t="s">
        <v>113</v>
      </c>
      <c r="G536">
        <v>2005</v>
      </c>
      <c r="H536">
        <v>1751.3403800000001</v>
      </c>
      <c r="I536">
        <v>2701.6400739999999</v>
      </c>
      <c r="J536">
        <v>1.5</v>
      </c>
    </row>
    <row r="537" spans="1:10" ht="15" x14ac:dyDescent="0.25">
      <c r="A537" s="45" t="str">
        <f t="shared" si="8"/>
        <v>B2 wood energySlovakia2010</v>
      </c>
      <c r="B537">
        <v>7</v>
      </c>
      <c r="C537" t="s">
        <v>3</v>
      </c>
      <c r="D537" t="s">
        <v>160</v>
      </c>
      <c r="E537" t="s">
        <v>102</v>
      </c>
      <c r="F537" t="s">
        <v>113</v>
      </c>
      <c r="G537">
        <v>2010</v>
      </c>
      <c r="H537">
        <v>1735.4403150000001</v>
      </c>
      <c r="I537">
        <v>2765.6193950000002</v>
      </c>
      <c r="J537">
        <v>1.6</v>
      </c>
    </row>
    <row r="538" spans="1:10" ht="15" x14ac:dyDescent="0.25">
      <c r="A538" s="45" t="str">
        <f t="shared" si="8"/>
        <v>B2 wood energySlovakia2015</v>
      </c>
      <c r="B538">
        <v>7</v>
      </c>
      <c r="C538" t="s">
        <v>3</v>
      </c>
      <c r="D538" t="s">
        <v>160</v>
      </c>
      <c r="E538" t="s">
        <v>102</v>
      </c>
      <c r="F538" t="s">
        <v>113</v>
      </c>
      <c r="G538">
        <v>2015</v>
      </c>
      <c r="H538">
        <v>1719.5405840000001</v>
      </c>
      <c r="I538">
        <v>2812.4666790000001</v>
      </c>
      <c r="J538">
        <v>1.6</v>
      </c>
    </row>
    <row r="539" spans="1:10" ht="15" x14ac:dyDescent="0.25">
      <c r="A539" s="45" t="str">
        <f t="shared" si="8"/>
        <v>B2 wood energySlovakia2020</v>
      </c>
      <c r="B539">
        <v>7</v>
      </c>
      <c r="C539" t="s">
        <v>3</v>
      </c>
      <c r="D539" t="s">
        <v>160</v>
      </c>
      <c r="E539" t="s">
        <v>102</v>
      </c>
      <c r="F539" t="s">
        <v>113</v>
      </c>
      <c r="G539">
        <v>2020</v>
      </c>
      <c r="H539">
        <v>1703.6401189999999</v>
      </c>
      <c r="I539">
        <v>2833.745304</v>
      </c>
      <c r="J539">
        <v>1.7</v>
      </c>
    </row>
    <row r="540" spans="1:10" ht="15" x14ac:dyDescent="0.25">
      <c r="A540" s="45" t="str">
        <f t="shared" si="8"/>
        <v>B2 wood energySlovakia2025</v>
      </c>
      <c r="B540">
        <v>7</v>
      </c>
      <c r="C540" t="s">
        <v>3</v>
      </c>
      <c r="D540" t="s">
        <v>160</v>
      </c>
      <c r="E540" t="s">
        <v>102</v>
      </c>
      <c r="F540" t="s">
        <v>113</v>
      </c>
      <c r="G540">
        <v>2025</v>
      </c>
      <c r="H540">
        <v>1687.739785</v>
      </c>
      <c r="I540">
        <v>2843.4101249999999</v>
      </c>
      <c r="J540">
        <v>1.7</v>
      </c>
    </row>
    <row r="541" spans="1:10" ht="15" x14ac:dyDescent="0.25">
      <c r="A541" s="45" t="str">
        <f t="shared" si="8"/>
        <v>B2 wood energySlovakia2030</v>
      </c>
      <c r="B541">
        <v>7</v>
      </c>
      <c r="C541" t="s">
        <v>3</v>
      </c>
      <c r="D541" t="s">
        <v>160</v>
      </c>
      <c r="E541" t="s">
        <v>102</v>
      </c>
      <c r="F541" t="s">
        <v>113</v>
      </c>
      <c r="G541">
        <v>2030</v>
      </c>
      <c r="H541">
        <v>1671.8398689999999</v>
      </c>
      <c r="I541">
        <v>2915.41876</v>
      </c>
      <c r="J541">
        <v>1.7</v>
      </c>
    </row>
    <row r="542" spans="1:10" ht="15" x14ac:dyDescent="0.25">
      <c r="A542" s="45" t="str">
        <f t="shared" si="8"/>
        <v>B2 wood energyTurkey2005</v>
      </c>
      <c r="B542">
        <v>7</v>
      </c>
      <c r="C542" t="s">
        <v>3</v>
      </c>
      <c r="D542" t="s">
        <v>161</v>
      </c>
      <c r="E542" t="s">
        <v>108</v>
      </c>
      <c r="F542" t="s">
        <v>111</v>
      </c>
      <c r="G542">
        <v>2005</v>
      </c>
      <c r="H542">
        <v>8664.6995800000004</v>
      </c>
      <c r="I542">
        <v>21542.407961000001</v>
      </c>
      <c r="J542">
        <v>2.5</v>
      </c>
    </row>
    <row r="543" spans="1:10" ht="15" x14ac:dyDescent="0.25">
      <c r="A543" s="45" t="str">
        <f t="shared" si="8"/>
        <v>B2 wood energyTurkey2010</v>
      </c>
      <c r="B543">
        <v>7</v>
      </c>
      <c r="C543" t="s">
        <v>3</v>
      </c>
      <c r="D543" t="s">
        <v>161</v>
      </c>
      <c r="E543" t="s">
        <v>108</v>
      </c>
      <c r="F543" t="s">
        <v>111</v>
      </c>
      <c r="G543">
        <v>2010</v>
      </c>
      <c r="H543">
        <v>8681.6996689999996</v>
      </c>
      <c r="I543">
        <v>22756.176285000001</v>
      </c>
      <c r="J543">
        <v>2.6</v>
      </c>
    </row>
    <row r="544" spans="1:10" ht="15" x14ac:dyDescent="0.25">
      <c r="A544" s="45" t="str">
        <f t="shared" si="8"/>
        <v>B2 wood energyTurkey2015</v>
      </c>
      <c r="B544">
        <v>7</v>
      </c>
      <c r="C544" t="s">
        <v>3</v>
      </c>
      <c r="D544" t="s">
        <v>161</v>
      </c>
      <c r="E544" t="s">
        <v>108</v>
      </c>
      <c r="F544" t="s">
        <v>111</v>
      </c>
      <c r="G544">
        <v>2015</v>
      </c>
      <c r="H544">
        <v>8698.6993980000007</v>
      </c>
      <c r="I544">
        <v>23667.187033999999</v>
      </c>
      <c r="J544">
        <v>2.7</v>
      </c>
    </row>
    <row r="545" spans="1:10" ht="15" x14ac:dyDescent="0.25">
      <c r="A545" s="45" t="str">
        <f t="shared" si="8"/>
        <v>B2 wood energyTurkey2020</v>
      </c>
      <c r="B545">
        <v>7</v>
      </c>
      <c r="C545" t="s">
        <v>3</v>
      </c>
      <c r="D545" t="s">
        <v>161</v>
      </c>
      <c r="E545" t="s">
        <v>108</v>
      </c>
      <c r="F545" t="s">
        <v>111</v>
      </c>
      <c r="G545">
        <v>2020</v>
      </c>
      <c r="H545">
        <v>8715.6995939999997</v>
      </c>
      <c r="I545">
        <v>24363.576132999999</v>
      </c>
      <c r="J545">
        <v>2.8</v>
      </c>
    </row>
    <row r="546" spans="1:10" ht="15" x14ac:dyDescent="0.25">
      <c r="A546" s="45" t="str">
        <f t="shared" si="8"/>
        <v>B2 wood energyTurkey2025</v>
      </c>
      <c r="B546">
        <v>7</v>
      </c>
      <c r="C546" t="s">
        <v>3</v>
      </c>
      <c r="D546" t="s">
        <v>161</v>
      </c>
      <c r="E546" t="s">
        <v>108</v>
      </c>
      <c r="F546" t="s">
        <v>111</v>
      </c>
      <c r="G546">
        <v>2025</v>
      </c>
      <c r="H546">
        <v>8732.6992879999998</v>
      </c>
      <c r="I546">
        <v>24956.054564999999</v>
      </c>
      <c r="J546">
        <v>2.9</v>
      </c>
    </row>
    <row r="547" spans="1:10" ht="15" x14ac:dyDescent="0.25">
      <c r="A547" s="45" t="str">
        <f t="shared" si="8"/>
        <v>B2 wood energyTurkey2030</v>
      </c>
      <c r="B547">
        <v>7</v>
      </c>
      <c r="C547" t="s">
        <v>3</v>
      </c>
      <c r="D547" t="s">
        <v>161</v>
      </c>
      <c r="E547" t="s">
        <v>108</v>
      </c>
      <c r="F547" t="s">
        <v>111</v>
      </c>
      <c r="G547">
        <v>2030</v>
      </c>
      <c r="H547">
        <v>8749.6991600000001</v>
      </c>
      <c r="I547">
        <v>25496.062020000001</v>
      </c>
      <c r="J547">
        <v>2.9</v>
      </c>
    </row>
    <row r="548" spans="1:10" ht="15" x14ac:dyDescent="0.25">
      <c r="A548" s="45" t="str">
        <f t="shared" si="8"/>
        <v>B2 wood energyUkraine2005</v>
      </c>
      <c r="B548">
        <v>7</v>
      </c>
      <c r="C548" t="s">
        <v>3</v>
      </c>
      <c r="D548" t="s">
        <v>162</v>
      </c>
      <c r="E548" t="s">
        <v>109</v>
      </c>
      <c r="F548" t="s">
        <v>113</v>
      </c>
      <c r="G548">
        <v>2005</v>
      </c>
      <c r="H548">
        <v>5788.3697279999997</v>
      </c>
      <c r="I548">
        <v>11523.794819000001</v>
      </c>
      <c r="J548">
        <v>2</v>
      </c>
    </row>
    <row r="549" spans="1:10" ht="15" x14ac:dyDescent="0.25">
      <c r="A549" s="45" t="str">
        <f t="shared" si="8"/>
        <v>B2 wood energyUkraine2010</v>
      </c>
      <c r="B549">
        <v>7</v>
      </c>
      <c r="C549" t="s">
        <v>3</v>
      </c>
      <c r="D549" t="s">
        <v>162</v>
      </c>
      <c r="E549" t="s">
        <v>109</v>
      </c>
      <c r="F549" t="s">
        <v>113</v>
      </c>
      <c r="G549">
        <v>2010</v>
      </c>
      <c r="H549">
        <v>5688.3702089999997</v>
      </c>
      <c r="I549">
        <v>10649.958775999999</v>
      </c>
      <c r="J549">
        <v>1.9</v>
      </c>
    </row>
    <row r="550" spans="1:10" ht="15" x14ac:dyDescent="0.25">
      <c r="A550" s="45" t="str">
        <f t="shared" si="8"/>
        <v>B2 wood energyUkraine2015</v>
      </c>
      <c r="B550">
        <v>7</v>
      </c>
      <c r="C550" t="s">
        <v>3</v>
      </c>
      <c r="D550" t="s">
        <v>162</v>
      </c>
      <c r="E550" t="s">
        <v>109</v>
      </c>
      <c r="F550" t="s">
        <v>113</v>
      </c>
      <c r="G550">
        <v>2015</v>
      </c>
      <c r="H550">
        <v>5588.3697220000004</v>
      </c>
      <c r="I550">
        <v>9839.9161879999992</v>
      </c>
      <c r="J550">
        <v>1.8</v>
      </c>
    </row>
    <row r="551" spans="1:10" ht="15" x14ac:dyDescent="0.25">
      <c r="A551" s="45" t="str">
        <f t="shared" si="8"/>
        <v>B2 wood energyUkraine2020</v>
      </c>
      <c r="B551">
        <v>7</v>
      </c>
      <c r="C551" t="s">
        <v>3</v>
      </c>
      <c r="D551" t="s">
        <v>162</v>
      </c>
      <c r="E551" t="s">
        <v>109</v>
      </c>
      <c r="F551" t="s">
        <v>113</v>
      </c>
      <c r="G551">
        <v>2020</v>
      </c>
      <c r="H551">
        <v>5488.3687529999997</v>
      </c>
      <c r="I551">
        <v>9437.2211800000005</v>
      </c>
      <c r="J551">
        <v>1.7</v>
      </c>
    </row>
    <row r="552" spans="1:10" ht="15" x14ac:dyDescent="0.25">
      <c r="A552" s="45" t="str">
        <f t="shared" si="8"/>
        <v>B2 wood energyUkraine2025</v>
      </c>
      <c r="B552">
        <v>7</v>
      </c>
      <c r="C552" t="s">
        <v>3</v>
      </c>
      <c r="D552" t="s">
        <v>162</v>
      </c>
      <c r="E552" t="s">
        <v>109</v>
      </c>
      <c r="F552" t="s">
        <v>113</v>
      </c>
      <c r="G552">
        <v>2025</v>
      </c>
      <c r="H552">
        <v>5388.3698279999999</v>
      </c>
      <c r="I552">
        <v>9036.8102139999992</v>
      </c>
      <c r="J552">
        <v>1.7</v>
      </c>
    </row>
    <row r="553" spans="1:10" ht="15" x14ac:dyDescent="0.25">
      <c r="A553" s="45" t="str">
        <f t="shared" si="8"/>
        <v>B2 wood energyUkraine2030</v>
      </c>
      <c r="B553">
        <v>7</v>
      </c>
      <c r="C553" t="s">
        <v>3</v>
      </c>
      <c r="D553" t="s">
        <v>162</v>
      </c>
      <c r="E553" t="s">
        <v>109</v>
      </c>
      <c r="F553" t="s">
        <v>113</v>
      </c>
      <c r="G553">
        <v>2030</v>
      </c>
      <c r="H553">
        <v>5288.3699509999997</v>
      </c>
      <c r="I553">
        <v>8755.5263809999997</v>
      </c>
      <c r="J553">
        <v>1.7</v>
      </c>
    </row>
    <row r="554" spans="1:10" ht="15" x14ac:dyDescent="0.25">
      <c r="A554" s="45" t="str">
        <f t="shared" si="8"/>
        <v>B2 wood energyUnited Kingdom2005</v>
      </c>
      <c r="B554">
        <v>7</v>
      </c>
      <c r="C554" t="s">
        <v>3</v>
      </c>
      <c r="D554" t="s">
        <v>163</v>
      </c>
      <c r="E554" t="s">
        <v>110</v>
      </c>
      <c r="F554" t="s">
        <v>112</v>
      </c>
      <c r="G554">
        <v>2005</v>
      </c>
      <c r="H554">
        <v>2375.020575</v>
      </c>
      <c r="I554">
        <v>5718.2659709999998</v>
      </c>
      <c r="J554">
        <v>2.4</v>
      </c>
    </row>
    <row r="555" spans="1:10" ht="15" x14ac:dyDescent="0.25">
      <c r="A555" s="45" t="str">
        <f t="shared" si="8"/>
        <v>B2 wood energyUnited Kingdom2010</v>
      </c>
      <c r="B555">
        <v>7</v>
      </c>
      <c r="C555" t="s">
        <v>3</v>
      </c>
      <c r="D555" t="s">
        <v>163</v>
      </c>
      <c r="E555" t="s">
        <v>110</v>
      </c>
      <c r="F555" t="s">
        <v>112</v>
      </c>
      <c r="G555">
        <v>2010</v>
      </c>
      <c r="H555">
        <v>2411.0204319999998</v>
      </c>
      <c r="I555">
        <v>5705.3707249999998</v>
      </c>
      <c r="J555">
        <v>2.4</v>
      </c>
    </row>
    <row r="556" spans="1:10" ht="15" x14ac:dyDescent="0.25">
      <c r="A556" s="45" t="str">
        <f t="shared" si="8"/>
        <v>B2 wood energyUnited Kingdom2015</v>
      </c>
      <c r="B556">
        <v>7</v>
      </c>
      <c r="C556" t="s">
        <v>3</v>
      </c>
      <c r="D556" t="s">
        <v>163</v>
      </c>
      <c r="E556" t="s">
        <v>110</v>
      </c>
      <c r="F556" t="s">
        <v>112</v>
      </c>
      <c r="G556">
        <v>2015</v>
      </c>
      <c r="H556">
        <v>2447.0203849999998</v>
      </c>
      <c r="I556">
        <v>5679.1319389999999</v>
      </c>
      <c r="J556">
        <v>2.2999999999999998</v>
      </c>
    </row>
    <row r="557" spans="1:10" ht="15" x14ac:dyDescent="0.25">
      <c r="A557" s="45" t="str">
        <f t="shared" si="8"/>
        <v>B2 wood energyUnited Kingdom2020</v>
      </c>
      <c r="B557">
        <v>7</v>
      </c>
      <c r="C557" t="s">
        <v>3</v>
      </c>
      <c r="D557" t="s">
        <v>163</v>
      </c>
      <c r="E557" t="s">
        <v>110</v>
      </c>
      <c r="F557" t="s">
        <v>112</v>
      </c>
      <c r="G557">
        <v>2020</v>
      </c>
      <c r="H557">
        <v>2483.0204349999999</v>
      </c>
      <c r="I557">
        <v>5661.9075460000004</v>
      </c>
      <c r="J557">
        <v>2.2999999999999998</v>
      </c>
    </row>
    <row r="558" spans="1:10" ht="15" x14ac:dyDescent="0.25">
      <c r="A558" s="45" t="str">
        <f t="shared" si="8"/>
        <v>B2 wood energyUnited Kingdom2025</v>
      </c>
      <c r="B558">
        <v>7</v>
      </c>
      <c r="C558" t="s">
        <v>3</v>
      </c>
      <c r="D558" t="s">
        <v>163</v>
      </c>
      <c r="E558" t="s">
        <v>110</v>
      </c>
      <c r="F558" t="s">
        <v>112</v>
      </c>
      <c r="G558">
        <v>2025</v>
      </c>
      <c r="H558">
        <v>2519.02043</v>
      </c>
      <c r="I558">
        <v>5638.8955319999995</v>
      </c>
      <c r="J558">
        <v>2.2000000000000002</v>
      </c>
    </row>
    <row r="559" spans="1:10" ht="15" x14ac:dyDescent="0.25">
      <c r="A559" s="45" t="str">
        <f t="shared" si="8"/>
        <v>B2 wood energyUnited Kingdom2030</v>
      </c>
      <c r="B559">
        <v>7</v>
      </c>
      <c r="C559" t="s">
        <v>3</v>
      </c>
      <c r="D559" t="s">
        <v>163</v>
      </c>
      <c r="E559" t="s">
        <v>110</v>
      </c>
      <c r="F559" t="s">
        <v>112</v>
      </c>
      <c r="G559">
        <v>2030</v>
      </c>
      <c r="H559">
        <v>2555.0203320000001</v>
      </c>
      <c r="I559">
        <v>5661.4017690000001</v>
      </c>
      <c r="J559">
        <v>2.2000000000000002</v>
      </c>
    </row>
    <row r="560" spans="1:10" ht="15" x14ac:dyDescent="0.25">
      <c r="A560" s="45" t="str">
        <f t="shared" si="8"/>
        <v>B2 biodiversityAlbania2005</v>
      </c>
      <c r="B560">
        <v>8</v>
      </c>
      <c r="C560" t="s">
        <v>2</v>
      </c>
      <c r="D560" t="s">
        <v>126</v>
      </c>
      <c r="E560" t="s">
        <v>71</v>
      </c>
      <c r="F560" t="s">
        <v>111</v>
      </c>
      <c r="G560">
        <v>2005</v>
      </c>
      <c r="H560">
        <v>609.78679799999998</v>
      </c>
      <c r="I560">
        <v>1364.7916090000001</v>
      </c>
      <c r="J560">
        <v>2.2000000000000002</v>
      </c>
    </row>
    <row r="561" spans="1:10" ht="15" x14ac:dyDescent="0.25">
      <c r="A561" s="45" t="str">
        <f t="shared" si="8"/>
        <v>B2 biodiversityAlbania2010</v>
      </c>
      <c r="B561">
        <v>8</v>
      </c>
      <c r="C561" t="s">
        <v>2</v>
      </c>
      <c r="D561" t="s">
        <v>126</v>
      </c>
      <c r="E561" t="s">
        <v>71</v>
      </c>
      <c r="F561" t="s">
        <v>111</v>
      </c>
      <c r="G561">
        <v>2010</v>
      </c>
      <c r="H561">
        <v>601.73376699999994</v>
      </c>
      <c r="I561">
        <v>1331.401361</v>
      </c>
      <c r="J561">
        <v>2.2000000000000002</v>
      </c>
    </row>
    <row r="562" spans="1:10" ht="15" x14ac:dyDescent="0.25">
      <c r="A562" s="45" t="str">
        <f t="shared" si="8"/>
        <v>B2 biodiversityAlbania2015</v>
      </c>
      <c r="B562">
        <v>8</v>
      </c>
      <c r="C562" t="s">
        <v>2</v>
      </c>
      <c r="D562" t="s">
        <v>126</v>
      </c>
      <c r="E562" t="s">
        <v>71</v>
      </c>
      <c r="F562" t="s">
        <v>111</v>
      </c>
      <c r="G562">
        <v>2015</v>
      </c>
      <c r="H562">
        <v>593.70748200000003</v>
      </c>
      <c r="I562">
        <v>1304.8689509999999</v>
      </c>
      <c r="J562">
        <v>2.2000000000000002</v>
      </c>
    </row>
    <row r="563" spans="1:10" ht="15" x14ac:dyDescent="0.25">
      <c r="A563" s="45" t="str">
        <f t="shared" si="8"/>
        <v>B2 biodiversityAlbania2020</v>
      </c>
      <c r="B563">
        <v>8</v>
      </c>
      <c r="C563" t="s">
        <v>2</v>
      </c>
      <c r="D563" t="s">
        <v>126</v>
      </c>
      <c r="E563" t="s">
        <v>71</v>
      </c>
      <c r="F563" t="s">
        <v>111</v>
      </c>
      <c r="G563">
        <v>2020</v>
      </c>
      <c r="H563">
        <v>585.72044800000003</v>
      </c>
      <c r="I563">
        <v>1280.4393909999999</v>
      </c>
      <c r="J563">
        <v>2.2000000000000002</v>
      </c>
    </row>
    <row r="564" spans="1:10" ht="15" x14ac:dyDescent="0.25">
      <c r="A564" s="45" t="str">
        <f t="shared" si="8"/>
        <v>B2 biodiversityAlbania2025</v>
      </c>
      <c r="B564">
        <v>8</v>
      </c>
      <c r="C564" t="s">
        <v>2</v>
      </c>
      <c r="D564" t="s">
        <v>126</v>
      </c>
      <c r="E564" t="s">
        <v>71</v>
      </c>
      <c r="F564" t="s">
        <v>111</v>
      </c>
      <c r="G564">
        <v>2025</v>
      </c>
      <c r="H564">
        <v>577.77546299999995</v>
      </c>
      <c r="I564">
        <v>1237.3875599999999</v>
      </c>
      <c r="J564">
        <v>2.1</v>
      </c>
    </row>
    <row r="565" spans="1:10" ht="15" x14ac:dyDescent="0.25">
      <c r="A565" s="45" t="str">
        <f t="shared" si="8"/>
        <v>B2 biodiversityAlbania2030</v>
      </c>
      <c r="B565">
        <v>8</v>
      </c>
      <c r="C565" t="s">
        <v>2</v>
      </c>
      <c r="D565" t="s">
        <v>126</v>
      </c>
      <c r="E565" t="s">
        <v>71</v>
      </c>
      <c r="F565" t="s">
        <v>111</v>
      </c>
      <c r="G565">
        <v>2030</v>
      </c>
      <c r="H565">
        <v>569.882744</v>
      </c>
      <c r="I565">
        <v>1195.613869</v>
      </c>
      <c r="J565">
        <v>2.1</v>
      </c>
    </row>
    <row r="566" spans="1:10" ht="15" x14ac:dyDescent="0.25">
      <c r="A566" s="45" t="str">
        <f t="shared" si="8"/>
        <v>B2 biodiversityAustria2005</v>
      </c>
      <c r="B566">
        <v>8</v>
      </c>
      <c r="C566" t="s">
        <v>2</v>
      </c>
      <c r="D566" t="s">
        <v>127</v>
      </c>
      <c r="E566" t="s">
        <v>72</v>
      </c>
      <c r="F566" t="s">
        <v>112</v>
      </c>
      <c r="G566">
        <v>2005</v>
      </c>
      <c r="H566">
        <v>3175.9225759999999</v>
      </c>
      <c r="I566">
        <v>6028.7192409999998</v>
      </c>
      <c r="J566">
        <v>1.9</v>
      </c>
    </row>
    <row r="567" spans="1:10" ht="15" x14ac:dyDescent="0.25">
      <c r="A567" s="45" t="str">
        <f t="shared" si="8"/>
        <v>B2 biodiversityAustria2010</v>
      </c>
      <c r="B567">
        <v>8</v>
      </c>
      <c r="C567" t="s">
        <v>2</v>
      </c>
      <c r="D567" t="s">
        <v>127</v>
      </c>
      <c r="E567" t="s">
        <v>72</v>
      </c>
      <c r="F567" t="s">
        <v>112</v>
      </c>
      <c r="G567">
        <v>2010</v>
      </c>
      <c r="H567">
        <v>3175.9227729999998</v>
      </c>
      <c r="I567">
        <v>5965.7370270000001</v>
      </c>
      <c r="J567">
        <v>1.9</v>
      </c>
    </row>
    <row r="568" spans="1:10" ht="15" x14ac:dyDescent="0.25">
      <c r="A568" s="45" t="str">
        <f t="shared" si="8"/>
        <v>B2 biodiversityAustria2015</v>
      </c>
      <c r="B568">
        <v>8</v>
      </c>
      <c r="C568" t="s">
        <v>2</v>
      </c>
      <c r="D568" t="s">
        <v>127</v>
      </c>
      <c r="E568" t="s">
        <v>72</v>
      </c>
      <c r="F568" t="s">
        <v>112</v>
      </c>
      <c r="G568">
        <v>2015</v>
      </c>
      <c r="H568">
        <v>3175.9223029999998</v>
      </c>
      <c r="I568">
        <v>5803.4347680000001</v>
      </c>
      <c r="J568">
        <v>1.8</v>
      </c>
    </row>
    <row r="569" spans="1:10" ht="15" x14ac:dyDescent="0.25">
      <c r="A569" s="45" t="str">
        <f t="shared" si="8"/>
        <v>B2 biodiversityAustria2020</v>
      </c>
      <c r="B569">
        <v>8</v>
      </c>
      <c r="C569" t="s">
        <v>2</v>
      </c>
      <c r="D569" t="s">
        <v>127</v>
      </c>
      <c r="E569" t="s">
        <v>72</v>
      </c>
      <c r="F569" t="s">
        <v>112</v>
      </c>
      <c r="G569">
        <v>2020</v>
      </c>
      <c r="H569">
        <v>3175.9224850000001</v>
      </c>
      <c r="I569">
        <v>5650.3978589999997</v>
      </c>
      <c r="J569">
        <v>1.8</v>
      </c>
    </row>
    <row r="570" spans="1:10" ht="15" x14ac:dyDescent="0.25">
      <c r="A570" s="45" t="str">
        <f t="shared" si="8"/>
        <v>B2 biodiversityAustria2025</v>
      </c>
      <c r="B570">
        <v>8</v>
      </c>
      <c r="C570" t="s">
        <v>2</v>
      </c>
      <c r="D570" t="s">
        <v>127</v>
      </c>
      <c r="E570" t="s">
        <v>72</v>
      </c>
      <c r="F570" t="s">
        <v>112</v>
      </c>
      <c r="G570">
        <v>2025</v>
      </c>
      <c r="H570">
        <v>3175.9226370000001</v>
      </c>
      <c r="I570">
        <v>5499.1799270000001</v>
      </c>
      <c r="J570">
        <v>1.7</v>
      </c>
    </row>
    <row r="571" spans="1:10" ht="15" x14ac:dyDescent="0.25">
      <c r="A571" s="45" t="str">
        <f t="shared" si="8"/>
        <v>B2 biodiversityAustria2030</v>
      </c>
      <c r="B571">
        <v>8</v>
      </c>
      <c r="C571" t="s">
        <v>2</v>
      </c>
      <c r="D571" t="s">
        <v>127</v>
      </c>
      <c r="E571" t="s">
        <v>72</v>
      </c>
      <c r="F571" t="s">
        <v>112</v>
      </c>
      <c r="G571">
        <v>2030</v>
      </c>
      <c r="H571">
        <v>3175.9221640000001</v>
      </c>
      <c r="I571">
        <v>5347.2708140000004</v>
      </c>
      <c r="J571">
        <v>1.7</v>
      </c>
    </row>
    <row r="572" spans="1:10" ht="15" x14ac:dyDescent="0.25">
      <c r="A572" s="45" t="str">
        <f t="shared" si="8"/>
        <v>B2 biodiversityBelgium2005</v>
      </c>
      <c r="B572">
        <v>8</v>
      </c>
      <c r="C572" t="s">
        <v>2</v>
      </c>
      <c r="D572" t="s">
        <v>129</v>
      </c>
      <c r="E572" t="s">
        <v>74</v>
      </c>
      <c r="F572" t="s">
        <v>112</v>
      </c>
      <c r="G572">
        <v>2005</v>
      </c>
      <c r="H572">
        <v>634.39663599999994</v>
      </c>
      <c r="I572">
        <v>1242.108201</v>
      </c>
      <c r="J572">
        <v>2</v>
      </c>
    </row>
    <row r="573" spans="1:10" ht="15" x14ac:dyDescent="0.25">
      <c r="A573" s="45" t="str">
        <f t="shared" si="8"/>
        <v>B2 biodiversityBelgium2010</v>
      </c>
      <c r="B573">
        <v>8</v>
      </c>
      <c r="C573" t="s">
        <v>2</v>
      </c>
      <c r="D573" t="s">
        <v>129</v>
      </c>
      <c r="E573" t="s">
        <v>74</v>
      </c>
      <c r="F573" t="s">
        <v>112</v>
      </c>
      <c r="G573">
        <v>2010</v>
      </c>
      <c r="H573">
        <v>639.59655999999995</v>
      </c>
      <c r="I573">
        <v>1214.630879</v>
      </c>
      <c r="J573">
        <v>1.9</v>
      </c>
    </row>
    <row r="574" spans="1:10" ht="15" x14ac:dyDescent="0.25">
      <c r="A574" s="45" t="str">
        <f t="shared" si="8"/>
        <v>B2 biodiversityBelgium2015</v>
      </c>
      <c r="B574">
        <v>8</v>
      </c>
      <c r="C574" t="s">
        <v>2</v>
      </c>
      <c r="D574" t="s">
        <v>129</v>
      </c>
      <c r="E574" t="s">
        <v>74</v>
      </c>
      <c r="F574" t="s">
        <v>112</v>
      </c>
      <c r="G574">
        <v>2015</v>
      </c>
      <c r="H574">
        <v>644.79658300000006</v>
      </c>
      <c r="I574">
        <v>1180.9004279999999</v>
      </c>
      <c r="J574">
        <v>1.8</v>
      </c>
    </row>
    <row r="575" spans="1:10" ht="15" x14ac:dyDescent="0.25">
      <c r="A575" s="45" t="str">
        <f t="shared" si="8"/>
        <v>B2 biodiversityBelgium2020</v>
      </c>
      <c r="B575">
        <v>8</v>
      </c>
      <c r="C575" t="s">
        <v>2</v>
      </c>
      <c r="D575" t="s">
        <v>129</v>
      </c>
      <c r="E575" t="s">
        <v>74</v>
      </c>
      <c r="F575" t="s">
        <v>112</v>
      </c>
      <c r="G575">
        <v>2020</v>
      </c>
      <c r="H575">
        <v>649.99659599999995</v>
      </c>
      <c r="I575">
        <v>1164.534774</v>
      </c>
      <c r="J575">
        <v>1.8</v>
      </c>
    </row>
    <row r="576" spans="1:10" ht="15" x14ac:dyDescent="0.25">
      <c r="A576" s="45" t="str">
        <f t="shared" si="8"/>
        <v>B2 biodiversityBelgium2025</v>
      </c>
      <c r="B576">
        <v>8</v>
      </c>
      <c r="C576" t="s">
        <v>2</v>
      </c>
      <c r="D576" t="s">
        <v>129</v>
      </c>
      <c r="E576" t="s">
        <v>74</v>
      </c>
      <c r="F576" t="s">
        <v>112</v>
      </c>
      <c r="G576">
        <v>2025</v>
      </c>
      <c r="H576">
        <v>655.19660499999998</v>
      </c>
      <c r="I576">
        <v>1149.069739</v>
      </c>
      <c r="J576">
        <v>1.8</v>
      </c>
    </row>
    <row r="577" spans="1:10" ht="15" x14ac:dyDescent="0.25">
      <c r="A577" s="45" t="str">
        <f t="shared" si="8"/>
        <v>B2 biodiversityBelgium2030</v>
      </c>
      <c r="B577">
        <v>8</v>
      </c>
      <c r="C577" t="s">
        <v>2</v>
      </c>
      <c r="D577" t="s">
        <v>129</v>
      </c>
      <c r="E577" t="s">
        <v>74</v>
      </c>
      <c r="F577" t="s">
        <v>112</v>
      </c>
      <c r="G577">
        <v>2030</v>
      </c>
      <c r="H577">
        <v>660.39654700000006</v>
      </c>
      <c r="I577">
        <v>1170.0030859999999</v>
      </c>
      <c r="J577">
        <v>1.8</v>
      </c>
    </row>
    <row r="578" spans="1:10" ht="15" x14ac:dyDescent="0.25">
      <c r="A578" s="45" t="str">
        <f t="shared" ref="A578:A641" si="9">CONCATENATE(C578,E578,G578)</f>
        <v>B2 biodiversityBulgaria2005</v>
      </c>
      <c r="B578">
        <v>8</v>
      </c>
      <c r="C578" t="s">
        <v>2</v>
      </c>
      <c r="D578" t="s">
        <v>130</v>
      </c>
      <c r="E578" t="s">
        <v>76</v>
      </c>
      <c r="F578" t="s">
        <v>111</v>
      </c>
      <c r="G578">
        <v>2005</v>
      </c>
      <c r="H578">
        <v>2447.852754</v>
      </c>
      <c r="I578">
        <v>5187.7680140000002</v>
      </c>
      <c r="J578">
        <v>2.1</v>
      </c>
    </row>
    <row r="579" spans="1:10" ht="15" x14ac:dyDescent="0.25">
      <c r="A579" s="45" t="str">
        <f t="shared" si="9"/>
        <v>B2 biodiversityBulgaria2010</v>
      </c>
      <c r="B579">
        <v>8</v>
      </c>
      <c r="C579" t="s">
        <v>2</v>
      </c>
      <c r="D579" t="s">
        <v>130</v>
      </c>
      <c r="E579" t="s">
        <v>76</v>
      </c>
      <c r="F579" t="s">
        <v>111</v>
      </c>
      <c r="G579">
        <v>2010</v>
      </c>
      <c r="H579">
        <v>2750.8528569999999</v>
      </c>
      <c r="I579">
        <v>5778.6220219999996</v>
      </c>
      <c r="J579">
        <v>2.1</v>
      </c>
    </row>
    <row r="580" spans="1:10" ht="15" x14ac:dyDescent="0.25">
      <c r="A580" s="45" t="str">
        <f t="shared" si="9"/>
        <v>B2 biodiversityBulgaria2015</v>
      </c>
      <c r="B580">
        <v>8</v>
      </c>
      <c r="C580" t="s">
        <v>2</v>
      </c>
      <c r="D580" t="s">
        <v>130</v>
      </c>
      <c r="E580" t="s">
        <v>76</v>
      </c>
      <c r="F580" t="s">
        <v>111</v>
      </c>
      <c r="G580">
        <v>2015</v>
      </c>
      <c r="H580">
        <v>3053.8529159999998</v>
      </c>
      <c r="I580">
        <v>6362.1390000000001</v>
      </c>
      <c r="J580">
        <v>2.1</v>
      </c>
    </row>
    <row r="581" spans="1:10" ht="15" x14ac:dyDescent="0.25">
      <c r="A581" s="45" t="str">
        <f t="shared" si="9"/>
        <v>B2 biodiversityBulgaria2020</v>
      </c>
      <c r="B581">
        <v>8</v>
      </c>
      <c r="C581" t="s">
        <v>2</v>
      </c>
      <c r="D581" t="s">
        <v>130</v>
      </c>
      <c r="E581" t="s">
        <v>76</v>
      </c>
      <c r="F581" t="s">
        <v>111</v>
      </c>
      <c r="G581">
        <v>2020</v>
      </c>
      <c r="H581">
        <v>3356.8531939999998</v>
      </c>
      <c r="I581">
        <v>6975.285554</v>
      </c>
      <c r="J581">
        <v>2.1</v>
      </c>
    </row>
    <row r="582" spans="1:10" ht="15" x14ac:dyDescent="0.25">
      <c r="A582" s="45" t="str">
        <f t="shared" si="9"/>
        <v>B2 biodiversityBulgaria2025</v>
      </c>
      <c r="B582">
        <v>8</v>
      </c>
      <c r="C582" t="s">
        <v>2</v>
      </c>
      <c r="D582" t="s">
        <v>130</v>
      </c>
      <c r="E582" t="s">
        <v>76</v>
      </c>
      <c r="F582" t="s">
        <v>111</v>
      </c>
      <c r="G582">
        <v>2025</v>
      </c>
      <c r="H582">
        <v>3356.852797</v>
      </c>
      <c r="I582">
        <v>7165.7516969999997</v>
      </c>
      <c r="J582">
        <v>2.1</v>
      </c>
    </row>
    <row r="583" spans="1:10" ht="15" x14ac:dyDescent="0.25">
      <c r="A583" s="45" t="str">
        <f t="shared" si="9"/>
        <v>B2 biodiversityBulgaria2030</v>
      </c>
      <c r="B583">
        <v>8</v>
      </c>
      <c r="C583" t="s">
        <v>2</v>
      </c>
      <c r="D583" t="s">
        <v>130</v>
      </c>
      <c r="E583" t="s">
        <v>76</v>
      </c>
      <c r="F583" t="s">
        <v>111</v>
      </c>
      <c r="G583">
        <v>2030</v>
      </c>
      <c r="H583">
        <v>3356.8529830000002</v>
      </c>
      <c r="I583">
        <v>7189.5754630000001</v>
      </c>
      <c r="J583">
        <v>2.1</v>
      </c>
    </row>
    <row r="584" spans="1:10" ht="15" x14ac:dyDescent="0.25">
      <c r="A584" s="45" t="str">
        <f t="shared" si="9"/>
        <v>B2 biodiversityBelarus2005</v>
      </c>
      <c r="B584">
        <v>8</v>
      </c>
      <c r="C584" t="s">
        <v>2</v>
      </c>
      <c r="D584" t="s">
        <v>131</v>
      </c>
      <c r="E584" t="s">
        <v>73</v>
      </c>
      <c r="F584" t="s">
        <v>113</v>
      </c>
      <c r="G584">
        <v>2005</v>
      </c>
      <c r="H584">
        <v>6058.7177959999999</v>
      </c>
      <c r="I584">
        <v>13814.947043</v>
      </c>
      <c r="J584">
        <v>2.2999999999999998</v>
      </c>
    </row>
    <row r="585" spans="1:10" ht="15" x14ac:dyDescent="0.25">
      <c r="A585" s="45" t="str">
        <f t="shared" si="9"/>
        <v>B2 biodiversityBelarus2010</v>
      </c>
      <c r="B585">
        <v>8</v>
      </c>
      <c r="C585" t="s">
        <v>2</v>
      </c>
      <c r="D585" t="s">
        <v>131</v>
      </c>
      <c r="E585" t="s">
        <v>73</v>
      </c>
      <c r="F585" t="s">
        <v>113</v>
      </c>
      <c r="G585">
        <v>2010</v>
      </c>
      <c r="H585">
        <v>6123.7178329999997</v>
      </c>
      <c r="I585">
        <v>13193.635783</v>
      </c>
      <c r="J585">
        <v>2.2000000000000002</v>
      </c>
    </row>
    <row r="586" spans="1:10" ht="15" x14ac:dyDescent="0.25">
      <c r="A586" s="45" t="str">
        <f t="shared" si="9"/>
        <v>B2 biodiversityBelarus2015</v>
      </c>
      <c r="B586">
        <v>8</v>
      </c>
      <c r="C586" t="s">
        <v>2</v>
      </c>
      <c r="D586" t="s">
        <v>131</v>
      </c>
      <c r="E586" t="s">
        <v>73</v>
      </c>
      <c r="F586" t="s">
        <v>113</v>
      </c>
      <c r="G586">
        <v>2015</v>
      </c>
      <c r="H586">
        <v>6188.7175550000002</v>
      </c>
      <c r="I586">
        <v>13061.492375</v>
      </c>
      <c r="J586">
        <v>2.1</v>
      </c>
    </row>
    <row r="587" spans="1:10" ht="15" x14ac:dyDescent="0.25">
      <c r="A587" s="45" t="str">
        <f t="shared" si="9"/>
        <v>B2 biodiversityBelarus2020</v>
      </c>
      <c r="B587">
        <v>8</v>
      </c>
      <c r="C587" t="s">
        <v>2</v>
      </c>
      <c r="D587" t="s">
        <v>131</v>
      </c>
      <c r="E587" t="s">
        <v>73</v>
      </c>
      <c r="F587" t="s">
        <v>113</v>
      </c>
      <c r="G587">
        <v>2020</v>
      </c>
      <c r="H587">
        <v>6253.7177979999997</v>
      </c>
      <c r="I587">
        <v>12938.925986</v>
      </c>
      <c r="J587">
        <v>2.1</v>
      </c>
    </row>
    <row r="588" spans="1:10" ht="15" x14ac:dyDescent="0.25">
      <c r="A588" s="45" t="str">
        <f t="shared" si="9"/>
        <v>B2 biodiversityBelarus2025</v>
      </c>
      <c r="B588">
        <v>8</v>
      </c>
      <c r="C588" t="s">
        <v>2</v>
      </c>
      <c r="D588" t="s">
        <v>131</v>
      </c>
      <c r="E588" t="s">
        <v>73</v>
      </c>
      <c r="F588" t="s">
        <v>113</v>
      </c>
      <c r="G588">
        <v>2025</v>
      </c>
      <c r="H588">
        <v>6318.7176090000003</v>
      </c>
      <c r="I588">
        <v>12822.204851</v>
      </c>
      <c r="J588">
        <v>2</v>
      </c>
    </row>
    <row r="589" spans="1:10" ht="15" x14ac:dyDescent="0.25">
      <c r="A589" s="45" t="str">
        <f t="shared" si="9"/>
        <v>B2 biodiversityBelarus2030</v>
      </c>
      <c r="B589">
        <v>8</v>
      </c>
      <c r="C589" t="s">
        <v>2</v>
      </c>
      <c r="D589" t="s">
        <v>131</v>
      </c>
      <c r="E589" t="s">
        <v>73</v>
      </c>
      <c r="F589" t="s">
        <v>113</v>
      </c>
      <c r="G589">
        <v>2030</v>
      </c>
      <c r="H589">
        <v>6383.7177039999997</v>
      </c>
      <c r="I589">
        <v>12750.212568000001</v>
      </c>
      <c r="J589">
        <v>2</v>
      </c>
    </row>
    <row r="590" spans="1:10" ht="15" x14ac:dyDescent="0.25">
      <c r="A590" s="45" t="str">
        <f t="shared" si="9"/>
        <v>B2 biodiversitySwitzerland2005</v>
      </c>
      <c r="B590">
        <v>8</v>
      </c>
      <c r="C590" t="s">
        <v>2</v>
      </c>
      <c r="D590" t="s">
        <v>132</v>
      </c>
      <c r="E590" t="s">
        <v>106</v>
      </c>
      <c r="F590" t="s">
        <v>112</v>
      </c>
      <c r="G590">
        <v>2005</v>
      </c>
      <c r="H590">
        <v>1121.219859</v>
      </c>
      <c r="I590">
        <v>1554.681476</v>
      </c>
      <c r="J590">
        <v>1.4</v>
      </c>
    </row>
    <row r="591" spans="1:10" ht="15" x14ac:dyDescent="0.25">
      <c r="A591" s="45" t="str">
        <f t="shared" si="9"/>
        <v>B2 biodiversitySwitzerland2010</v>
      </c>
      <c r="B591">
        <v>8</v>
      </c>
      <c r="C591" t="s">
        <v>2</v>
      </c>
      <c r="D591" t="s">
        <v>132</v>
      </c>
      <c r="E591" t="s">
        <v>106</v>
      </c>
      <c r="F591" t="s">
        <v>112</v>
      </c>
      <c r="G591">
        <v>2010</v>
      </c>
      <c r="H591">
        <v>1143.219828</v>
      </c>
      <c r="I591">
        <v>1619.5661889999999</v>
      </c>
      <c r="J591">
        <v>1.4</v>
      </c>
    </row>
    <row r="592" spans="1:10" ht="15" x14ac:dyDescent="0.25">
      <c r="A592" s="45" t="str">
        <f t="shared" si="9"/>
        <v>B2 biodiversitySwitzerland2015</v>
      </c>
      <c r="B592">
        <v>8</v>
      </c>
      <c r="C592" t="s">
        <v>2</v>
      </c>
      <c r="D592" t="s">
        <v>132</v>
      </c>
      <c r="E592" t="s">
        <v>106</v>
      </c>
      <c r="F592" t="s">
        <v>112</v>
      </c>
      <c r="G592">
        <v>2015</v>
      </c>
      <c r="H592">
        <v>1152.2198100000001</v>
      </c>
      <c r="I592">
        <v>1663.7475669999999</v>
      </c>
      <c r="J592">
        <v>1.4</v>
      </c>
    </row>
    <row r="593" spans="1:10" ht="15" x14ac:dyDescent="0.25">
      <c r="A593" s="45" t="str">
        <f t="shared" si="9"/>
        <v>B2 biodiversitySwitzerland2020</v>
      </c>
      <c r="B593">
        <v>8</v>
      </c>
      <c r="C593" t="s">
        <v>2</v>
      </c>
      <c r="D593" t="s">
        <v>132</v>
      </c>
      <c r="E593" t="s">
        <v>106</v>
      </c>
      <c r="F593" t="s">
        <v>112</v>
      </c>
      <c r="G593">
        <v>2020</v>
      </c>
      <c r="H593">
        <v>1161.2199390000001</v>
      </c>
      <c r="I593">
        <v>1697.59557</v>
      </c>
      <c r="J593">
        <v>1.5</v>
      </c>
    </row>
    <row r="594" spans="1:10" ht="15" x14ac:dyDescent="0.25">
      <c r="A594" s="45" t="str">
        <f t="shared" si="9"/>
        <v>B2 biodiversitySwitzerland2025</v>
      </c>
      <c r="B594">
        <v>8</v>
      </c>
      <c r="C594" t="s">
        <v>2</v>
      </c>
      <c r="D594" t="s">
        <v>132</v>
      </c>
      <c r="E594" t="s">
        <v>106</v>
      </c>
      <c r="F594" t="s">
        <v>112</v>
      </c>
      <c r="G594">
        <v>2025</v>
      </c>
      <c r="H594">
        <v>1170.2198330000001</v>
      </c>
      <c r="I594">
        <v>1726.99549</v>
      </c>
      <c r="J594">
        <v>1.5</v>
      </c>
    </row>
    <row r="595" spans="1:10" ht="15" x14ac:dyDescent="0.25">
      <c r="A595" s="45" t="str">
        <f t="shared" si="9"/>
        <v>B2 biodiversitySwitzerland2030</v>
      </c>
      <c r="B595">
        <v>8</v>
      </c>
      <c r="C595" t="s">
        <v>2</v>
      </c>
      <c r="D595" t="s">
        <v>132</v>
      </c>
      <c r="E595" t="s">
        <v>106</v>
      </c>
      <c r="F595" t="s">
        <v>112</v>
      </c>
      <c r="G595">
        <v>2030</v>
      </c>
      <c r="H595">
        <v>1179.2197679999999</v>
      </c>
      <c r="I595">
        <v>1735.891216</v>
      </c>
      <c r="J595">
        <v>1.5</v>
      </c>
    </row>
    <row r="596" spans="1:10" ht="15" x14ac:dyDescent="0.25">
      <c r="A596" s="45" t="str">
        <f t="shared" si="9"/>
        <v>B2 biodiversityCzech Republic2005</v>
      </c>
      <c r="B596">
        <v>8</v>
      </c>
      <c r="C596" t="s">
        <v>2</v>
      </c>
      <c r="D596" t="s">
        <v>134</v>
      </c>
      <c r="E596" t="s">
        <v>79</v>
      </c>
      <c r="F596" t="s">
        <v>113</v>
      </c>
      <c r="G596">
        <v>2005</v>
      </c>
      <c r="H596">
        <v>2392.224385</v>
      </c>
      <c r="I596">
        <v>3963.473172</v>
      </c>
      <c r="J596">
        <v>1.7</v>
      </c>
    </row>
    <row r="597" spans="1:10" ht="15" x14ac:dyDescent="0.25">
      <c r="A597" s="45" t="str">
        <f t="shared" si="9"/>
        <v>B2 biodiversityCzech Republic2010</v>
      </c>
      <c r="B597">
        <v>8</v>
      </c>
      <c r="C597" t="s">
        <v>2</v>
      </c>
      <c r="D597" t="s">
        <v>134</v>
      </c>
      <c r="E597" t="s">
        <v>79</v>
      </c>
      <c r="F597" t="s">
        <v>113</v>
      </c>
      <c r="G597">
        <v>2010</v>
      </c>
      <c r="H597">
        <v>2349.224667</v>
      </c>
      <c r="I597">
        <v>4147.5472019999997</v>
      </c>
      <c r="J597">
        <v>1.8</v>
      </c>
    </row>
    <row r="598" spans="1:10" ht="15" x14ac:dyDescent="0.25">
      <c r="A598" s="45" t="str">
        <f t="shared" si="9"/>
        <v>B2 biodiversityCzech Republic2015</v>
      </c>
      <c r="B598">
        <v>8</v>
      </c>
      <c r="C598" t="s">
        <v>2</v>
      </c>
      <c r="D598" t="s">
        <v>134</v>
      </c>
      <c r="E598" t="s">
        <v>79</v>
      </c>
      <c r="F598" t="s">
        <v>113</v>
      </c>
      <c r="G598">
        <v>2015</v>
      </c>
      <c r="H598">
        <v>2306.2247029999999</v>
      </c>
      <c r="I598">
        <v>4136.1528189999999</v>
      </c>
      <c r="J598">
        <v>1.8</v>
      </c>
    </row>
    <row r="599" spans="1:10" ht="15" x14ac:dyDescent="0.25">
      <c r="A599" s="45" t="str">
        <f t="shared" si="9"/>
        <v>B2 biodiversityCzech Republic2020</v>
      </c>
      <c r="B599">
        <v>8</v>
      </c>
      <c r="C599" t="s">
        <v>2</v>
      </c>
      <c r="D599" t="s">
        <v>134</v>
      </c>
      <c r="E599" t="s">
        <v>79</v>
      </c>
      <c r="F599" t="s">
        <v>113</v>
      </c>
      <c r="G599">
        <v>2020</v>
      </c>
      <c r="H599">
        <v>2263.224471</v>
      </c>
      <c r="I599">
        <v>4024.134133</v>
      </c>
      <c r="J599">
        <v>1.8</v>
      </c>
    </row>
    <row r="600" spans="1:10" ht="15" x14ac:dyDescent="0.25">
      <c r="A600" s="45" t="str">
        <f t="shared" si="9"/>
        <v>B2 biodiversityCzech Republic2025</v>
      </c>
      <c r="B600">
        <v>8</v>
      </c>
      <c r="C600" t="s">
        <v>2</v>
      </c>
      <c r="D600" t="s">
        <v>134</v>
      </c>
      <c r="E600" t="s">
        <v>79</v>
      </c>
      <c r="F600" t="s">
        <v>113</v>
      </c>
      <c r="G600">
        <v>2025</v>
      </c>
      <c r="H600">
        <v>2220.224655</v>
      </c>
      <c r="I600">
        <v>3879.2746179999999</v>
      </c>
      <c r="J600">
        <v>1.7</v>
      </c>
    </row>
    <row r="601" spans="1:10" ht="15" x14ac:dyDescent="0.25">
      <c r="A601" s="45" t="str">
        <f t="shared" si="9"/>
        <v>B2 biodiversityCzech Republic2030</v>
      </c>
      <c r="B601">
        <v>8</v>
      </c>
      <c r="C601" t="s">
        <v>2</v>
      </c>
      <c r="D601" t="s">
        <v>134</v>
      </c>
      <c r="E601" t="s">
        <v>79</v>
      </c>
      <c r="F601" t="s">
        <v>113</v>
      </c>
      <c r="G601">
        <v>2030</v>
      </c>
      <c r="H601">
        <v>2177.2244730000002</v>
      </c>
      <c r="I601">
        <v>3727.9941100000001</v>
      </c>
      <c r="J601">
        <v>1.7</v>
      </c>
    </row>
    <row r="602" spans="1:10" ht="15" x14ac:dyDescent="0.25">
      <c r="A602" s="45" t="str">
        <f t="shared" si="9"/>
        <v>B2 biodiversityGermany2005</v>
      </c>
      <c r="B602">
        <v>8</v>
      </c>
      <c r="C602" t="s">
        <v>2</v>
      </c>
      <c r="D602" t="s">
        <v>135</v>
      </c>
      <c r="E602" t="s">
        <v>84</v>
      </c>
      <c r="F602" t="s">
        <v>112</v>
      </c>
      <c r="G602">
        <v>2005</v>
      </c>
      <c r="H602">
        <v>10039.678878999999</v>
      </c>
      <c r="I602">
        <v>18010.902053000002</v>
      </c>
      <c r="J602">
        <v>1.8</v>
      </c>
    </row>
    <row r="603" spans="1:10" ht="15" x14ac:dyDescent="0.25">
      <c r="A603" s="45" t="str">
        <f t="shared" si="9"/>
        <v>B2 biodiversityGermany2010</v>
      </c>
      <c r="B603">
        <v>8</v>
      </c>
      <c r="C603" t="s">
        <v>2</v>
      </c>
      <c r="D603" t="s">
        <v>135</v>
      </c>
      <c r="E603" t="s">
        <v>84</v>
      </c>
      <c r="F603" t="s">
        <v>112</v>
      </c>
      <c r="G603">
        <v>2010</v>
      </c>
      <c r="H603">
        <v>10039.674058000001</v>
      </c>
      <c r="I603">
        <v>17674.713395999999</v>
      </c>
      <c r="J603">
        <v>1.8</v>
      </c>
    </row>
    <row r="604" spans="1:10" ht="15" x14ac:dyDescent="0.25">
      <c r="A604" s="45" t="str">
        <f t="shared" si="9"/>
        <v>B2 biodiversityGermany2015</v>
      </c>
      <c r="B604">
        <v>8</v>
      </c>
      <c r="C604" t="s">
        <v>2</v>
      </c>
      <c r="D604" t="s">
        <v>135</v>
      </c>
      <c r="E604" t="s">
        <v>84</v>
      </c>
      <c r="F604" t="s">
        <v>112</v>
      </c>
      <c r="G604">
        <v>2015</v>
      </c>
      <c r="H604">
        <v>10039.678878999999</v>
      </c>
      <c r="I604">
        <v>17403.817907000001</v>
      </c>
      <c r="J604">
        <v>1.7</v>
      </c>
    </row>
    <row r="605" spans="1:10" ht="15" x14ac:dyDescent="0.25">
      <c r="A605" s="45" t="str">
        <f t="shared" si="9"/>
        <v>B2 biodiversityGermany2020</v>
      </c>
      <c r="B605">
        <v>8</v>
      </c>
      <c r="C605" t="s">
        <v>2</v>
      </c>
      <c r="D605" t="s">
        <v>135</v>
      </c>
      <c r="E605" t="s">
        <v>84</v>
      </c>
      <c r="F605" t="s">
        <v>112</v>
      </c>
      <c r="G605">
        <v>2020</v>
      </c>
      <c r="H605">
        <v>10039.678443999999</v>
      </c>
      <c r="I605">
        <v>17071.981125999999</v>
      </c>
      <c r="J605">
        <v>1.7</v>
      </c>
    </row>
    <row r="606" spans="1:10" ht="15" x14ac:dyDescent="0.25">
      <c r="A606" s="45" t="str">
        <f t="shared" si="9"/>
        <v>B2 biodiversityGermany2025</v>
      </c>
      <c r="B606">
        <v>8</v>
      </c>
      <c r="C606" t="s">
        <v>2</v>
      </c>
      <c r="D606" t="s">
        <v>135</v>
      </c>
      <c r="E606" t="s">
        <v>84</v>
      </c>
      <c r="F606" t="s">
        <v>112</v>
      </c>
      <c r="G606">
        <v>2025</v>
      </c>
      <c r="H606">
        <v>10039.676727</v>
      </c>
      <c r="I606">
        <v>16716.629385</v>
      </c>
      <c r="J606">
        <v>1.7</v>
      </c>
    </row>
    <row r="607" spans="1:10" ht="15" x14ac:dyDescent="0.25">
      <c r="A607" s="45" t="str">
        <f t="shared" si="9"/>
        <v>B2 biodiversityGermany2030</v>
      </c>
      <c r="B607">
        <v>8</v>
      </c>
      <c r="C607" t="s">
        <v>2</v>
      </c>
      <c r="D607" t="s">
        <v>135</v>
      </c>
      <c r="E607" t="s">
        <v>84</v>
      </c>
      <c r="F607" t="s">
        <v>112</v>
      </c>
      <c r="G607">
        <v>2030</v>
      </c>
      <c r="H607">
        <v>10039.67546</v>
      </c>
      <c r="I607">
        <v>16359.146142</v>
      </c>
      <c r="J607">
        <v>1.6</v>
      </c>
    </row>
    <row r="608" spans="1:10" ht="15" x14ac:dyDescent="0.25">
      <c r="A608" s="45" t="str">
        <f t="shared" si="9"/>
        <v>B2 biodiversityDenmark2005</v>
      </c>
      <c r="B608">
        <v>8</v>
      </c>
      <c r="C608" t="s">
        <v>2</v>
      </c>
      <c r="D608" t="s">
        <v>136</v>
      </c>
      <c r="E608" t="s">
        <v>80</v>
      </c>
      <c r="F608" t="s">
        <v>114</v>
      </c>
      <c r="G608">
        <v>2005</v>
      </c>
      <c r="H608">
        <v>518.32882500000005</v>
      </c>
      <c r="I608">
        <v>1116.9922590000001</v>
      </c>
      <c r="J608">
        <v>2.2000000000000002</v>
      </c>
    </row>
    <row r="609" spans="1:10" ht="15" x14ac:dyDescent="0.25">
      <c r="A609" s="45" t="str">
        <f t="shared" si="9"/>
        <v>B2 biodiversityDenmark2010</v>
      </c>
      <c r="B609">
        <v>8</v>
      </c>
      <c r="C609" t="s">
        <v>2</v>
      </c>
      <c r="D609" t="s">
        <v>136</v>
      </c>
      <c r="E609" t="s">
        <v>80</v>
      </c>
      <c r="F609" t="s">
        <v>114</v>
      </c>
      <c r="G609">
        <v>2010</v>
      </c>
      <c r="H609">
        <v>553.53780099999994</v>
      </c>
      <c r="I609">
        <v>1134.8738040000001</v>
      </c>
      <c r="J609">
        <v>2.1</v>
      </c>
    </row>
    <row r="610" spans="1:10" ht="15" x14ac:dyDescent="0.25">
      <c r="A610" s="45" t="str">
        <f t="shared" si="9"/>
        <v>B2 biodiversityDenmark2015</v>
      </c>
      <c r="B610">
        <v>8</v>
      </c>
      <c r="C610" t="s">
        <v>2</v>
      </c>
      <c r="D610" t="s">
        <v>136</v>
      </c>
      <c r="E610" t="s">
        <v>80</v>
      </c>
      <c r="F610" t="s">
        <v>114</v>
      </c>
      <c r="G610">
        <v>2015</v>
      </c>
      <c r="H610">
        <v>588.74676499999998</v>
      </c>
      <c r="I610">
        <v>1163.473369</v>
      </c>
      <c r="J610">
        <v>2</v>
      </c>
    </row>
    <row r="611" spans="1:10" ht="15" x14ac:dyDescent="0.25">
      <c r="A611" s="45" t="str">
        <f t="shared" si="9"/>
        <v>B2 biodiversityDenmark2020</v>
      </c>
      <c r="B611">
        <v>8</v>
      </c>
      <c r="C611" t="s">
        <v>2</v>
      </c>
      <c r="D611" t="s">
        <v>136</v>
      </c>
      <c r="E611" t="s">
        <v>80</v>
      </c>
      <c r="F611" t="s">
        <v>114</v>
      </c>
      <c r="G611">
        <v>2020</v>
      </c>
      <c r="H611">
        <v>623.95578899999998</v>
      </c>
      <c r="I611">
        <v>1199.427408</v>
      </c>
      <c r="J611">
        <v>1.9</v>
      </c>
    </row>
    <row r="612" spans="1:10" ht="15" x14ac:dyDescent="0.25">
      <c r="A612" s="45" t="str">
        <f t="shared" si="9"/>
        <v>B2 biodiversityDenmark2025</v>
      </c>
      <c r="B612">
        <v>8</v>
      </c>
      <c r="C612" t="s">
        <v>2</v>
      </c>
      <c r="D612" t="s">
        <v>136</v>
      </c>
      <c r="E612" t="s">
        <v>80</v>
      </c>
      <c r="F612" t="s">
        <v>114</v>
      </c>
      <c r="G612">
        <v>2025</v>
      </c>
      <c r="H612">
        <v>659.16476599999999</v>
      </c>
      <c r="I612">
        <v>1262.379968</v>
      </c>
      <c r="J612">
        <v>1.9</v>
      </c>
    </row>
    <row r="613" spans="1:10" ht="15" x14ac:dyDescent="0.25">
      <c r="A613" s="45" t="str">
        <f t="shared" si="9"/>
        <v>B2 biodiversityDenmark2030</v>
      </c>
      <c r="B613">
        <v>8</v>
      </c>
      <c r="C613" t="s">
        <v>2</v>
      </c>
      <c r="D613" t="s">
        <v>136</v>
      </c>
      <c r="E613" t="s">
        <v>80</v>
      </c>
      <c r="F613" t="s">
        <v>114</v>
      </c>
      <c r="G613">
        <v>2030</v>
      </c>
      <c r="H613">
        <v>694.37383299999999</v>
      </c>
      <c r="I613">
        <v>1330.252412</v>
      </c>
      <c r="J613">
        <v>1.9</v>
      </c>
    </row>
    <row r="614" spans="1:10" ht="15" x14ac:dyDescent="0.25">
      <c r="A614" s="45" t="str">
        <f t="shared" si="9"/>
        <v>B2 biodiversityEstonia2005</v>
      </c>
      <c r="B614">
        <v>8</v>
      </c>
      <c r="C614" t="s">
        <v>2</v>
      </c>
      <c r="D614" t="s">
        <v>137</v>
      </c>
      <c r="E614" t="s">
        <v>81</v>
      </c>
      <c r="F614" t="s">
        <v>114</v>
      </c>
      <c r="G614">
        <v>2005</v>
      </c>
      <c r="H614">
        <v>1988.4476830000001</v>
      </c>
      <c r="I614">
        <v>3848.253784</v>
      </c>
      <c r="J614">
        <v>1.9</v>
      </c>
    </row>
    <row r="615" spans="1:10" ht="15" x14ac:dyDescent="0.25">
      <c r="A615" s="45" t="str">
        <f t="shared" si="9"/>
        <v>B2 biodiversityEstonia2010</v>
      </c>
      <c r="B615">
        <v>8</v>
      </c>
      <c r="C615" t="s">
        <v>2</v>
      </c>
      <c r="D615" t="s">
        <v>137</v>
      </c>
      <c r="E615" t="s">
        <v>81</v>
      </c>
      <c r="F615" t="s">
        <v>114</v>
      </c>
      <c r="G615">
        <v>2010</v>
      </c>
      <c r="H615">
        <v>1978.5125680000001</v>
      </c>
      <c r="I615">
        <v>3746.7610279999999</v>
      </c>
      <c r="J615">
        <v>1.9</v>
      </c>
    </row>
    <row r="616" spans="1:10" ht="15" x14ac:dyDescent="0.25">
      <c r="A616" s="45" t="str">
        <f t="shared" si="9"/>
        <v>B2 biodiversityEstonia2015</v>
      </c>
      <c r="B616">
        <v>8</v>
      </c>
      <c r="C616" t="s">
        <v>2</v>
      </c>
      <c r="D616" t="s">
        <v>137</v>
      </c>
      <c r="E616" t="s">
        <v>81</v>
      </c>
      <c r="F616" t="s">
        <v>114</v>
      </c>
      <c r="G616">
        <v>2015</v>
      </c>
      <c r="H616">
        <v>1968.840074</v>
      </c>
      <c r="I616">
        <v>3646.7436320000002</v>
      </c>
      <c r="J616">
        <v>1.9</v>
      </c>
    </row>
    <row r="617" spans="1:10" ht="15" x14ac:dyDescent="0.25">
      <c r="A617" s="45" t="str">
        <f t="shared" si="9"/>
        <v>B2 biodiversityEstonia2020</v>
      </c>
      <c r="B617">
        <v>8</v>
      </c>
      <c r="C617" t="s">
        <v>2</v>
      </c>
      <c r="D617" t="s">
        <v>137</v>
      </c>
      <c r="E617" t="s">
        <v>81</v>
      </c>
      <c r="F617" t="s">
        <v>114</v>
      </c>
      <c r="G617">
        <v>2020</v>
      </c>
      <c r="H617">
        <v>1959.555069</v>
      </c>
      <c r="I617">
        <v>3540.4682590000002</v>
      </c>
      <c r="J617">
        <v>1.8</v>
      </c>
    </row>
    <row r="618" spans="1:10" ht="15" x14ac:dyDescent="0.25">
      <c r="A618" s="45" t="str">
        <f t="shared" si="9"/>
        <v>B2 biodiversityEstonia2025</v>
      </c>
      <c r="B618">
        <v>8</v>
      </c>
      <c r="C618" t="s">
        <v>2</v>
      </c>
      <c r="D618" t="s">
        <v>137</v>
      </c>
      <c r="E618" t="s">
        <v>81</v>
      </c>
      <c r="F618" t="s">
        <v>114</v>
      </c>
      <c r="G618">
        <v>2025</v>
      </c>
      <c r="H618">
        <v>1950.6987469999999</v>
      </c>
      <c r="I618">
        <v>3503.6790289999999</v>
      </c>
      <c r="J618">
        <v>1.8</v>
      </c>
    </row>
    <row r="619" spans="1:10" ht="15" x14ac:dyDescent="0.25">
      <c r="A619" s="45" t="str">
        <f t="shared" si="9"/>
        <v>B2 biodiversityEstonia2030</v>
      </c>
      <c r="B619">
        <v>8</v>
      </c>
      <c r="C619" t="s">
        <v>2</v>
      </c>
      <c r="D619" t="s">
        <v>137</v>
      </c>
      <c r="E619" t="s">
        <v>81</v>
      </c>
      <c r="F619" t="s">
        <v>114</v>
      </c>
      <c r="G619">
        <v>2030</v>
      </c>
      <c r="H619">
        <v>1942.1724899999999</v>
      </c>
      <c r="I619">
        <v>3483.4313659999998</v>
      </c>
      <c r="J619">
        <v>1.8</v>
      </c>
    </row>
    <row r="620" spans="1:10" ht="15" x14ac:dyDescent="0.25">
      <c r="A620" s="45" t="str">
        <f t="shared" si="9"/>
        <v>B2 biodiversitySpain2005</v>
      </c>
      <c r="B620">
        <v>8</v>
      </c>
      <c r="C620" t="s">
        <v>2</v>
      </c>
      <c r="D620" t="s">
        <v>138</v>
      </c>
      <c r="E620" t="s">
        <v>104</v>
      </c>
      <c r="F620" t="s">
        <v>115</v>
      </c>
      <c r="G620">
        <v>2005</v>
      </c>
      <c r="H620">
        <v>13531.952393</v>
      </c>
      <c r="I620">
        <v>32594.700863999999</v>
      </c>
      <c r="J620">
        <v>2.4</v>
      </c>
    </row>
    <row r="621" spans="1:10" ht="15" x14ac:dyDescent="0.25">
      <c r="A621" s="45" t="str">
        <f t="shared" si="9"/>
        <v>B2 biodiversitySpain2010</v>
      </c>
      <c r="B621">
        <v>8</v>
      </c>
      <c r="C621" t="s">
        <v>2</v>
      </c>
      <c r="D621" t="s">
        <v>138</v>
      </c>
      <c r="E621" t="s">
        <v>104</v>
      </c>
      <c r="F621" t="s">
        <v>115</v>
      </c>
      <c r="G621">
        <v>2010</v>
      </c>
      <c r="H621">
        <v>14254.264601999999</v>
      </c>
      <c r="I621">
        <v>34077.077029</v>
      </c>
      <c r="J621">
        <v>2.4</v>
      </c>
    </row>
    <row r="622" spans="1:10" ht="15" x14ac:dyDescent="0.25">
      <c r="A622" s="45" t="str">
        <f t="shared" si="9"/>
        <v>B2 biodiversitySpain2015</v>
      </c>
      <c r="B622">
        <v>8</v>
      </c>
      <c r="C622" t="s">
        <v>2</v>
      </c>
      <c r="D622" t="s">
        <v>138</v>
      </c>
      <c r="E622" t="s">
        <v>104</v>
      </c>
      <c r="F622" t="s">
        <v>115</v>
      </c>
      <c r="G622">
        <v>2015</v>
      </c>
      <c r="H622">
        <v>14976.570100000001</v>
      </c>
      <c r="I622">
        <v>36441.731401999998</v>
      </c>
      <c r="J622">
        <v>2.4</v>
      </c>
    </row>
    <row r="623" spans="1:10" ht="15" x14ac:dyDescent="0.25">
      <c r="A623" s="45" t="str">
        <f t="shared" si="9"/>
        <v>B2 biodiversitySpain2020</v>
      </c>
      <c r="B623">
        <v>8</v>
      </c>
      <c r="C623" t="s">
        <v>2</v>
      </c>
      <c r="D623" t="s">
        <v>138</v>
      </c>
      <c r="E623" t="s">
        <v>104</v>
      </c>
      <c r="F623" t="s">
        <v>115</v>
      </c>
      <c r="G623">
        <v>2020</v>
      </c>
      <c r="H623">
        <v>14976.570252</v>
      </c>
      <c r="I623">
        <v>37872.389599000002</v>
      </c>
      <c r="J623">
        <v>2.5</v>
      </c>
    </row>
    <row r="624" spans="1:10" ht="15" x14ac:dyDescent="0.25">
      <c r="A624" s="45" t="str">
        <f t="shared" si="9"/>
        <v>B2 biodiversitySpain2025</v>
      </c>
      <c r="B624">
        <v>8</v>
      </c>
      <c r="C624" t="s">
        <v>2</v>
      </c>
      <c r="D624" t="s">
        <v>138</v>
      </c>
      <c r="E624" t="s">
        <v>104</v>
      </c>
      <c r="F624" t="s">
        <v>115</v>
      </c>
      <c r="G624">
        <v>2025</v>
      </c>
      <c r="H624">
        <v>14976.568619</v>
      </c>
      <c r="I624">
        <v>38469.887975999998</v>
      </c>
      <c r="J624">
        <v>2.6</v>
      </c>
    </row>
    <row r="625" spans="1:10" ht="15" x14ac:dyDescent="0.25">
      <c r="A625" s="45" t="str">
        <f t="shared" si="9"/>
        <v>B2 biodiversitySpain2030</v>
      </c>
      <c r="B625">
        <v>8</v>
      </c>
      <c r="C625" t="s">
        <v>2</v>
      </c>
      <c r="D625" t="s">
        <v>138</v>
      </c>
      <c r="E625" t="s">
        <v>104</v>
      </c>
      <c r="F625" t="s">
        <v>115</v>
      </c>
      <c r="G625">
        <v>2030</v>
      </c>
      <c r="H625">
        <v>14976.565337</v>
      </c>
      <c r="I625">
        <v>38756.060962000003</v>
      </c>
      <c r="J625">
        <v>2.6</v>
      </c>
    </row>
    <row r="626" spans="1:10" ht="15" x14ac:dyDescent="0.25">
      <c r="A626" s="45" t="str">
        <f t="shared" si="9"/>
        <v>B2 biodiversityFinland2005</v>
      </c>
      <c r="B626">
        <v>8</v>
      </c>
      <c r="C626" t="s">
        <v>2</v>
      </c>
      <c r="D626" t="s">
        <v>139</v>
      </c>
      <c r="E626" t="s">
        <v>82</v>
      </c>
      <c r="F626" t="s">
        <v>114</v>
      </c>
      <c r="G626">
        <v>2005</v>
      </c>
      <c r="H626">
        <v>17623.816991</v>
      </c>
      <c r="I626">
        <v>41345.998811999998</v>
      </c>
      <c r="J626">
        <v>2.2999999999999998</v>
      </c>
    </row>
    <row r="627" spans="1:10" ht="15" x14ac:dyDescent="0.25">
      <c r="A627" s="45" t="str">
        <f t="shared" si="9"/>
        <v>B2 biodiversityFinland2010</v>
      </c>
      <c r="B627">
        <v>8</v>
      </c>
      <c r="C627" t="s">
        <v>2</v>
      </c>
      <c r="D627" t="s">
        <v>139</v>
      </c>
      <c r="E627" t="s">
        <v>82</v>
      </c>
      <c r="F627" t="s">
        <v>114</v>
      </c>
      <c r="G627">
        <v>2010</v>
      </c>
      <c r="H627">
        <v>17594.734536</v>
      </c>
      <c r="I627">
        <v>41236.330803999997</v>
      </c>
      <c r="J627">
        <v>2.2999999999999998</v>
      </c>
    </row>
    <row r="628" spans="1:10" ht="15" x14ac:dyDescent="0.25">
      <c r="A628" s="45" t="str">
        <f t="shared" si="9"/>
        <v>B2 biodiversityFinland2015</v>
      </c>
      <c r="B628">
        <v>8</v>
      </c>
      <c r="C628" t="s">
        <v>2</v>
      </c>
      <c r="D628" t="s">
        <v>139</v>
      </c>
      <c r="E628" t="s">
        <v>82</v>
      </c>
      <c r="F628" t="s">
        <v>114</v>
      </c>
      <c r="G628">
        <v>2015</v>
      </c>
      <c r="H628">
        <v>17554.950159</v>
      </c>
      <c r="I628">
        <v>41196.545212999998</v>
      </c>
      <c r="J628">
        <v>2.2999999999999998</v>
      </c>
    </row>
    <row r="629" spans="1:10" ht="15" x14ac:dyDescent="0.25">
      <c r="A629" s="45" t="str">
        <f t="shared" si="9"/>
        <v>B2 biodiversityFinland2020</v>
      </c>
      <c r="B629">
        <v>8</v>
      </c>
      <c r="C629" t="s">
        <v>2</v>
      </c>
      <c r="D629" t="s">
        <v>139</v>
      </c>
      <c r="E629" t="s">
        <v>82</v>
      </c>
      <c r="F629" t="s">
        <v>114</v>
      </c>
      <c r="G629">
        <v>2020</v>
      </c>
      <c r="H629">
        <v>17504.101817999999</v>
      </c>
      <c r="I629">
        <v>40656.098944999998</v>
      </c>
      <c r="J629">
        <v>2.2999999999999998</v>
      </c>
    </row>
    <row r="630" spans="1:10" ht="15" x14ac:dyDescent="0.25">
      <c r="A630" s="45" t="str">
        <f t="shared" si="9"/>
        <v>B2 biodiversityFinland2025</v>
      </c>
      <c r="B630">
        <v>8</v>
      </c>
      <c r="C630" t="s">
        <v>2</v>
      </c>
      <c r="D630" t="s">
        <v>139</v>
      </c>
      <c r="E630" t="s">
        <v>82</v>
      </c>
      <c r="F630" t="s">
        <v>114</v>
      </c>
      <c r="G630">
        <v>2025</v>
      </c>
      <c r="H630">
        <v>17452.976293</v>
      </c>
      <c r="I630">
        <v>39716.942082000001</v>
      </c>
      <c r="J630">
        <v>2.2999999999999998</v>
      </c>
    </row>
    <row r="631" spans="1:10" ht="15" x14ac:dyDescent="0.25">
      <c r="A631" s="45" t="str">
        <f t="shared" si="9"/>
        <v>B2 biodiversityFinland2030</v>
      </c>
      <c r="B631">
        <v>8</v>
      </c>
      <c r="C631" t="s">
        <v>2</v>
      </c>
      <c r="D631" t="s">
        <v>139</v>
      </c>
      <c r="E631" t="s">
        <v>82</v>
      </c>
      <c r="F631" t="s">
        <v>114</v>
      </c>
      <c r="G631">
        <v>2030</v>
      </c>
      <c r="H631">
        <v>17386.986014999999</v>
      </c>
      <c r="I631">
        <v>38630.731645</v>
      </c>
      <c r="J631">
        <v>2.2000000000000002</v>
      </c>
    </row>
    <row r="632" spans="1:10" ht="15" x14ac:dyDescent="0.25">
      <c r="A632" s="45" t="str">
        <f t="shared" si="9"/>
        <v>B2 biodiversityFrance2005</v>
      </c>
      <c r="B632">
        <v>8</v>
      </c>
      <c r="C632" t="s">
        <v>2</v>
      </c>
      <c r="D632" t="s">
        <v>140</v>
      </c>
      <c r="E632" t="s">
        <v>83</v>
      </c>
      <c r="F632" t="s">
        <v>112</v>
      </c>
      <c r="G632">
        <v>2005</v>
      </c>
      <c r="H632">
        <v>14029.669862999999</v>
      </c>
      <c r="I632">
        <v>28206.208812000001</v>
      </c>
      <c r="J632">
        <v>2</v>
      </c>
    </row>
    <row r="633" spans="1:10" ht="15" x14ac:dyDescent="0.25">
      <c r="A633" s="45" t="str">
        <f t="shared" si="9"/>
        <v>B2 biodiversityFrance2010</v>
      </c>
      <c r="B633">
        <v>8</v>
      </c>
      <c r="C633" t="s">
        <v>2</v>
      </c>
      <c r="D633" t="s">
        <v>140</v>
      </c>
      <c r="E633" t="s">
        <v>83</v>
      </c>
      <c r="F633" t="s">
        <v>112</v>
      </c>
      <c r="G633">
        <v>2010</v>
      </c>
      <c r="H633">
        <v>14127.669776000001</v>
      </c>
      <c r="I633">
        <v>28204.309891000001</v>
      </c>
      <c r="J633">
        <v>2</v>
      </c>
    </row>
    <row r="634" spans="1:10" ht="15" x14ac:dyDescent="0.25">
      <c r="A634" s="45" t="str">
        <f t="shared" si="9"/>
        <v>B2 biodiversityFrance2015</v>
      </c>
      <c r="B634">
        <v>8</v>
      </c>
      <c r="C634" t="s">
        <v>2</v>
      </c>
      <c r="D634" t="s">
        <v>140</v>
      </c>
      <c r="E634" t="s">
        <v>83</v>
      </c>
      <c r="F634" t="s">
        <v>112</v>
      </c>
      <c r="G634">
        <v>2015</v>
      </c>
      <c r="H634">
        <v>14225.670048</v>
      </c>
      <c r="I634">
        <v>27869.856846999999</v>
      </c>
      <c r="J634">
        <v>2</v>
      </c>
    </row>
    <row r="635" spans="1:10" ht="15" x14ac:dyDescent="0.25">
      <c r="A635" s="45" t="str">
        <f t="shared" si="9"/>
        <v>B2 biodiversityFrance2020</v>
      </c>
      <c r="B635">
        <v>8</v>
      </c>
      <c r="C635" t="s">
        <v>2</v>
      </c>
      <c r="D635" t="s">
        <v>140</v>
      </c>
      <c r="E635" t="s">
        <v>83</v>
      </c>
      <c r="F635" t="s">
        <v>112</v>
      </c>
      <c r="G635">
        <v>2020</v>
      </c>
      <c r="H635">
        <v>14323.669449999999</v>
      </c>
      <c r="I635">
        <v>27502.941374000002</v>
      </c>
      <c r="J635">
        <v>1.9</v>
      </c>
    </row>
    <row r="636" spans="1:10" ht="15" x14ac:dyDescent="0.25">
      <c r="A636" s="45" t="str">
        <f t="shared" si="9"/>
        <v>B2 biodiversityFrance2025</v>
      </c>
      <c r="B636">
        <v>8</v>
      </c>
      <c r="C636" t="s">
        <v>2</v>
      </c>
      <c r="D636" t="s">
        <v>140</v>
      </c>
      <c r="E636" t="s">
        <v>83</v>
      </c>
      <c r="F636" t="s">
        <v>112</v>
      </c>
      <c r="G636">
        <v>2025</v>
      </c>
      <c r="H636">
        <v>14421.669182</v>
      </c>
      <c r="I636">
        <v>27025.725983</v>
      </c>
      <c r="J636">
        <v>1.9</v>
      </c>
    </row>
    <row r="637" spans="1:10" ht="15" x14ac:dyDescent="0.25">
      <c r="A637" s="45" t="str">
        <f t="shared" si="9"/>
        <v>B2 biodiversityFrance2030</v>
      </c>
      <c r="B637">
        <v>8</v>
      </c>
      <c r="C637" t="s">
        <v>2</v>
      </c>
      <c r="D637" t="s">
        <v>140</v>
      </c>
      <c r="E637" t="s">
        <v>83</v>
      </c>
      <c r="F637" t="s">
        <v>112</v>
      </c>
      <c r="G637">
        <v>2030</v>
      </c>
      <c r="H637">
        <v>14519.668686000001</v>
      </c>
      <c r="I637">
        <v>26742.593355000001</v>
      </c>
      <c r="J637">
        <v>1.8</v>
      </c>
    </row>
    <row r="638" spans="1:10" ht="15" x14ac:dyDescent="0.25">
      <c r="A638" s="45" t="str">
        <f t="shared" si="9"/>
        <v>B2 biodiversityCroatia2005</v>
      </c>
      <c r="B638">
        <v>8</v>
      </c>
      <c r="C638" t="s">
        <v>2</v>
      </c>
      <c r="D638" t="s">
        <v>142</v>
      </c>
      <c r="E638" t="s">
        <v>77</v>
      </c>
      <c r="F638" t="s">
        <v>111</v>
      </c>
      <c r="G638">
        <v>2005</v>
      </c>
      <c r="H638">
        <v>1657.4767939999999</v>
      </c>
      <c r="I638">
        <v>2806.8011059999999</v>
      </c>
      <c r="J638">
        <v>1.7</v>
      </c>
    </row>
    <row r="639" spans="1:10" ht="15" x14ac:dyDescent="0.25">
      <c r="A639" s="45" t="str">
        <f t="shared" si="9"/>
        <v>B2 biodiversityCroatia2010</v>
      </c>
      <c r="B639">
        <v>8</v>
      </c>
      <c r="C639" t="s">
        <v>2</v>
      </c>
      <c r="D639" t="s">
        <v>142</v>
      </c>
      <c r="E639" t="s">
        <v>77</v>
      </c>
      <c r="F639" t="s">
        <v>111</v>
      </c>
      <c r="G639">
        <v>2010</v>
      </c>
      <c r="H639">
        <v>1653.499407</v>
      </c>
      <c r="I639">
        <v>2758.7749239999998</v>
      </c>
      <c r="J639">
        <v>1.7</v>
      </c>
    </row>
    <row r="640" spans="1:10" ht="15" x14ac:dyDescent="0.25">
      <c r="A640" s="45" t="str">
        <f t="shared" si="9"/>
        <v>B2 biodiversityCroatia2015</v>
      </c>
      <c r="B640">
        <v>8</v>
      </c>
      <c r="C640" t="s">
        <v>2</v>
      </c>
      <c r="D640" t="s">
        <v>142</v>
      </c>
      <c r="E640" t="s">
        <v>77</v>
      </c>
      <c r="F640" t="s">
        <v>111</v>
      </c>
      <c r="G640">
        <v>2015</v>
      </c>
      <c r="H640">
        <v>1649.5224169999999</v>
      </c>
      <c r="I640">
        <v>2708.877375</v>
      </c>
      <c r="J640">
        <v>1.6</v>
      </c>
    </row>
    <row r="641" spans="1:10" ht="15" x14ac:dyDescent="0.25">
      <c r="A641" s="45" t="str">
        <f t="shared" si="9"/>
        <v>B2 biodiversityCroatia2020</v>
      </c>
      <c r="B641">
        <v>8</v>
      </c>
      <c r="C641" t="s">
        <v>2</v>
      </c>
      <c r="D641" t="s">
        <v>142</v>
      </c>
      <c r="E641" t="s">
        <v>77</v>
      </c>
      <c r="F641" t="s">
        <v>111</v>
      </c>
      <c r="G641">
        <v>2020</v>
      </c>
      <c r="H641">
        <v>1645.54656</v>
      </c>
      <c r="I641">
        <v>2660.2405920000001</v>
      </c>
      <c r="J641">
        <v>1.6</v>
      </c>
    </row>
    <row r="642" spans="1:10" ht="15" x14ac:dyDescent="0.25">
      <c r="A642" s="45" t="str">
        <f t="shared" ref="A642:A705" si="10">CONCATENATE(C642,E642,G642)</f>
        <v>B2 biodiversityCroatia2025</v>
      </c>
      <c r="B642">
        <v>8</v>
      </c>
      <c r="C642" t="s">
        <v>2</v>
      </c>
      <c r="D642" t="s">
        <v>142</v>
      </c>
      <c r="E642" t="s">
        <v>77</v>
      </c>
      <c r="F642" t="s">
        <v>111</v>
      </c>
      <c r="G642">
        <v>2025</v>
      </c>
      <c r="H642">
        <v>1641.5855039999999</v>
      </c>
      <c r="I642">
        <v>2614.3461080000002</v>
      </c>
      <c r="J642">
        <v>1.6</v>
      </c>
    </row>
    <row r="643" spans="1:10" ht="15" x14ac:dyDescent="0.25">
      <c r="A643" s="45" t="str">
        <f t="shared" si="10"/>
        <v>B2 biodiversityCroatia2030</v>
      </c>
      <c r="B643">
        <v>8</v>
      </c>
      <c r="C643" t="s">
        <v>2</v>
      </c>
      <c r="D643" t="s">
        <v>142</v>
      </c>
      <c r="E643" t="s">
        <v>77</v>
      </c>
      <c r="F643" t="s">
        <v>111</v>
      </c>
      <c r="G643">
        <v>2030</v>
      </c>
      <c r="H643">
        <v>1637.645867</v>
      </c>
      <c r="I643">
        <v>2605.1396989999998</v>
      </c>
      <c r="J643">
        <v>1.6</v>
      </c>
    </row>
    <row r="644" spans="1:10" ht="15" x14ac:dyDescent="0.25">
      <c r="A644" s="45" t="str">
        <f t="shared" si="10"/>
        <v>B2 biodiversityHungary2005</v>
      </c>
      <c r="B644">
        <v>8</v>
      </c>
      <c r="C644" t="s">
        <v>2</v>
      </c>
      <c r="D644" t="s">
        <v>143</v>
      </c>
      <c r="E644" t="s">
        <v>86</v>
      </c>
      <c r="F644" t="s">
        <v>113</v>
      </c>
      <c r="G644">
        <v>2005</v>
      </c>
      <c r="H644">
        <v>1600.1202109999999</v>
      </c>
      <c r="I644">
        <v>3015.901222</v>
      </c>
      <c r="J644">
        <v>1.9</v>
      </c>
    </row>
    <row r="645" spans="1:10" ht="15" x14ac:dyDescent="0.25">
      <c r="A645" s="45" t="str">
        <f t="shared" si="10"/>
        <v>B2 biodiversityHungary2010</v>
      </c>
      <c r="B645">
        <v>8</v>
      </c>
      <c r="C645" t="s">
        <v>2</v>
      </c>
      <c r="D645" t="s">
        <v>143</v>
      </c>
      <c r="E645" t="s">
        <v>86</v>
      </c>
      <c r="F645" t="s">
        <v>113</v>
      </c>
      <c r="G645">
        <v>2010</v>
      </c>
      <c r="H645">
        <v>1642.120533</v>
      </c>
      <c r="I645">
        <v>2996.9819680000001</v>
      </c>
      <c r="J645">
        <v>1.8</v>
      </c>
    </row>
    <row r="646" spans="1:10" ht="15" x14ac:dyDescent="0.25">
      <c r="A646" s="45" t="str">
        <f t="shared" si="10"/>
        <v>B2 biodiversityHungary2015</v>
      </c>
      <c r="B646">
        <v>8</v>
      </c>
      <c r="C646" t="s">
        <v>2</v>
      </c>
      <c r="D646" t="s">
        <v>143</v>
      </c>
      <c r="E646" t="s">
        <v>86</v>
      </c>
      <c r="F646" t="s">
        <v>113</v>
      </c>
      <c r="G646">
        <v>2015</v>
      </c>
      <c r="H646">
        <v>1684.120463</v>
      </c>
      <c r="I646">
        <v>3029.2175579999998</v>
      </c>
      <c r="J646">
        <v>1.8</v>
      </c>
    </row>
    <row r="647" spans="1:10" ht="15" x14ac:dyDescent="0.25">
      <c r="A647" s="45" t="str">
        <f t="shared" si="10"/>
        <v>B2 biodiversityHungary2020</v>
      </c>
      <c r="B647">
        <v>8</v>
      </c>
      <c r="C647" t="s">
        <v>2</v>
      </c>
      <c r="D647" t="s">
        <v>143</v>
      </c>
      <c r="E647" t="s">
        <v>86</v>
      </c>
      <c r="F647" t="s">
        <v>113</v>
      </c>
      <c r="G647">
        <v>2020</v>
      </c>
      <c r="H647">
        <v>1726.1204680000001</v>
      </c>
      <c r="I647">
        <v>3038.6389330000002</v>
      </c>
      <c r="J647">
        <v>1.8</v>
      </c>
    </row>
    <row r="648" spans="1:10" ht="15" x14ac:dyDescent="0.25">
      <c r="A648" s="45" t="str">
        <f t="shared" si="10"/>
        <v>B2 biodiversityHungary2025</v>
      </c>
      <c r="B648">
        <v>8</v>
      </c>
      <c r="C648" t="s">
        <v>2</v>
      </c>
      <c r="D648" t="s">
        <v>143</v>
      </c>
      <c r="E648" t="s">
        <v>86</v>
      </c>
      <c r="F648" t="s">
        <v>113</v>
      </c>
      <c r="G648">
        <v>2025</v>
      </c>
      <c r="H648">
        <v>1768.1204310000001</v>
      </c>
      <c r="I648">
        <v>3040.8009780000002</v>
      </c>
      <c r="J648">
        <v>1.7</v>
      </c>
    </row>
    <row r="649" spans="1:10" ht="15" x14ac:dyDescent="0.25">
      <c r="A649" s="45" t="str">
        <f t="shared" si="10"/>
        <v>B2 biodiversityHungary2030</v>
      </c>
      <c r="B649">
        <v>8</v>
      </c>
      <c r="C649" t="s">
        <v>2</v>
      </c>
      <c r="D649" t="s">
        <v>143</v>
      </c>
      <c r="E649" t="s">
        <v>86</v>
      </c>
      <c r="F649" t="s">
        <v>113</v>
      </c>
      <c r="G649">
        <v>2030</v>
      </c>
      <c r="H649">
        <v>1810.1204760000001</v>
      </c>
      <c r="I649">
        <v>3051.5206910000002</v>
      </c>
      <c r="J649">
        <v>1.7</v>
      </c>
    </row>
    <row r="650" spans="1:10" ht="15" x14ac:dyDescent="0.25">
      <c r="A650" s="45" t="str">
        <f t="shared" si="10"/>
        <v>B2 biodiversityIreland2005</v>
      </c>
      <c r="B650">
        <v>8</v>
      </c>
      <c r="C650" t="s">
        <v>2</v>
      </c>
      <c r="D650" t="s">
        <v>144</v>
      </c>
      <c r="E650" t="s">
        <v>88</v>
      </c>
      <c r="F650" t="s">
        <v>112</v>
      </c>
      <c r="G650">
        <v>2005</v>
      </c>
      <c r="H650">
        <v>623.44782099999998</v>
      </c>
      <c r="I650">
        <v>1733.5862460000001</v>
      </c>
      <c r="J650">
        <v>2.8</v>
      </c>
    </row>
    <row r="651" spans="1:10" ht="15" x14ac:dyDescent="0.25">
      <c r="A651" s="45" t="str">
        <f t="shared" si="10"/>
        <v>B2 biodiversityIreland2010</v>
      </c>
      <c r="B651">
        <v>8</v>
      </c>
      <c r="C651" t="s">
        <v>2</v>
      </c>
      <c r="D651" t="s">
        <v>144</v>
      </c>
      <c r="E651" t="s">
        <v>88</v>
      </c>
      <c r="F651" t="s">
        <v>112</v>
      </c>
      <c r="G651">
        <v>2010</v>
      </c>
      <c r="H651">
        <v>682.30764999999997</v>
      </c>
      <c r="I651">
        <v>1859.078896</v>
      </c>
      <c r="J651">
        <v>2.7</v>
      </c>
    </row>
    <row r="652" spans="1:10" ht="15" x14ac:dyDescent="0.25">
      <c r="A652" s="45" t="str">
        <f t="shared" si="10"/>
        <v>B2 biodiversityIreland2015</v>
      </c>
      <c r="B652">
        <v>8</v>
      </c>
      <c r="C652" t="s">
        <v>2</v>
      </c>
      <c r="D652" t="s">
        <v>144</v>
      </c>
      <c r="E652" t="s">
        <v>88</v>
      </c>
      <c r="F652" t="s">
        <v>112</v>
      </c>
      <c r="G652">
        <v>2015</v>
      </c>
      <c r="H652">
        <v>741.16792699999996</v>
      </c>
      <c r="I652">
        <v>1999.1141299999999</v>
      </c>
      <c r="J652">
        <v>2.7</v>
      </c>
    </row>
    <row r="653" spans="1:10" ht="15" x14ac:dyDescent="0.25">
      <c r="A653" s="45" t="str">
        <f t="shared" si="10"/>
        <v>B2 biodiversityIreland2020</v>
      </c>
      <c r="B653">
        <v>8</v>
      </c>
      <c r="C653" t="s">
        <v>2</v>
      </c>
      <c r="D653" t="s">
        <v>144</v>
      </c>
      <c r="E653" t="s">
        <v>88</v>
      </c>
      <c r="F653" t="s">
        <v>112</v>
      </c>
      <c r="G653">
        <v>2020</v>
      </c>
      <c r="H653">
        <v>800.02775999999994</v>
      </c>
      <c r="I653">
        <v>2105.6680249999999</v>
      </c>
      <c r="J653">
        <v>2.6</v>
      </c>
    </row>
    <row r="654" spans="1:10" ht="15" x14ac:dyDescent="0.25">
      <c r="A654" s="45" t="str">
        <f t="shared" si="10"/>
        <v>B2 biodiversityIreland2025</v>
      </c>
      <c r="B654">
        <v>8</v>
      </c>
      <c r="C654" t="s">
        <v>2</v>
      </c>
      <c r="D654" t="s">
        <v>144</v>
      </c>
      <c r="E654" t="s">
        <v>88</v>
      </c>
      <c r="F654" t="s">
        <v>112</v>
      </c>
      <c r="G654">
        <v>2025</v>
      </c>
      <c r="H654">
        <v>858.88785600000006</v>
      </c>
      <c r="I654">
        <v>2214.2253879999998</v>
      </c>
      <c r="J654">
        <v>2.6</v>
      </c>
    </row>
    <row r="655" spans="1:10" ht="15" x14ac:dyDescent="0.25">
      <c r="A655" s="45" t="str">
        <f t="shared" si="10"/>
        <v>B2 biodiversityIreland2030</v>
      </c>
      <c r="B655">
        <v>8</v>
      </c>
      <c r="C655" t="s">
        <v>2</v>
      </c>
      <c r="D655" t="s">
        <v>144</v>
      </c>
      <c r="E655" t="s">
        <v>88</v>
      </c>
      <c r="F655" t="s">
        <v>112</v>
      </c>
      <c r="G655">
        <v>2030</v>
      </c>
      <c r="H655">
        <v>917.74767199999997</v>
      </c>
      <c r="I655">
        <v>2312.0290829999999</v>
      </c>
      <c r="J655">
        <v>2.5</v>
      </c>
    </row>
    <row r="656" spans="1:10" ht="15" x14ac:dyDescent="0.25">
      <c r="A656" s="45" t="str">
        <f t="shared" si="10"/>
        <v>B2 biodiversityLithuania2005</v>
      </c>
      <c r="B656">
        <v>8</v>
      </c>
      <c r="C656" t="s">
        <v>2</v>
      </c>
      <c r="D656" t="s">
        <v>146</v>
      </c>
      <c r="E656" t="s">
        <v>91</v>
      </c>
      <c r="F656" t="s">
        <v>114</v>
      </c>
      <c r="G656">
        <v>2005</v>
      </c>
      <c r="H656">
        <v>1747.1307260000001</v>
      </c>
      <c r="I656">
        <v>3286.0751329999998</v>
      </c>
      <c r="J656">
        <v>1.9</v>
      </c>
    </row>
    <row r="657" spans="1:10" ht="15" x14ac:dyDescent="0.25">
      <c r="A657" s="45" t="str">
        <f t="shared" si="10"/>
        <v>B2 biodiversityLithuania2010</v>
      </c>
      <c r="B657">
        <v>8</v>
      </c>
      <c r="C657" t="s">
        <v>2</v>
      </c>
      <c r="D657" t="s">
        <v>146</v>
      </c>
      <c r="E657" t="s">
        <v>91</v>
      </c>
      <c r="F657" t="s">
        <v>114</v>
      </c>
      <c r="G657">
        <v>2010</v>
      </c>
      <c r="H657">
        <v>1787.130709</v>
      </c>
      <c r="I657">
        <v>3287.0358179999998</v>
      </c>
      <c r="J657">
        <v>1.8</v>
      </c>
    </row>
    <row r="658" spans="1:10" ht="15" x14ac:dyDescent="0.25">
      <c r="A658" s="45" t="str">
        <f t="shared" si="10"/>
        <v>B2 biodiversityLithuania2015</v>
      </c>
      <c r="B658">
        <v>8</v>
      </c>
      <c r="C658" t="s">
        <v>2</v>
      </c>
      <c r="D658" t="s">
        <v>146</v>
      </c>
      <c r="E658" t="s">
        <v>91</v>
      </c>
      <c r="F658" t="s">
        <v>114</v>
      </c>
      <c r="G658">
        <v>2015</v>
      </c>
      <c r="H658">
        <v>1827.1306999999999</v>
      </c>
      <c r="I658">
        <v>3341.8206449999998</v>
      </c>
      <c r="J658">
        <v>1.8</v>
      </c>
    </row>
    <row r="659" spans="1:10" ht="15" x14ac:dyDescent="0.25">
      <c r="A659" s="45" t="str">
        <f t="shared" si="10"/>
        <v>B2 biodiversityLithuania2020</v>
      </c>
      <c r="B659">
        <v>8</v>
      </c>
      <c r="C659" t="s">
        <v>2</v>
      </c>
      <c r="D659" t="s">
        <v>146</v>
      </c>
      <c r="E659" t="s">
        <v>91</v>
      </c>
      <c r="F659" t="s">
        <v>114</v>
      </c>
      <c r="G659">
        <v>2020</v>
      </c>
      <c r="H659">
        <v>1867.1307200000001</v>
      </c>
      <c r="I659">
        <v>3396.0168359999998</v>
      </c>
      <c r="J659">
        <v>1.8</v>
      </c>
    </row>
    <row r="660" spans="1:10" ht="15" x14ac:dyDescent="0.25">
      <c r="A660" s="45" t="str">
        <f t="shared" si="10"/>
        <v>B2 biodiversityLithuania2025</v>
      </c>
      <c r="B660">
        <v>8</v>
      </c>
      <c r="C660" t="s">
        <v>2</v>
      </c>
      <c r="D660" t="s">
        <v>146</v>
      </c>
      <c r="E660" t="s">
        <v>91</v>
      </c>
      <c r="F660" t="s">
        <v>114</v>
      </c>
      <c r="G660">
        <v>2025</v>
      </c>
      <c r="H660">
        <v>1907.1306070000001</v>
      </c>
      <c r="I660">
        <v>3458.6861389999999</v>
      </c>
      <c r="J660">
        <v>1.8</v>
      </c>
    </row>
    <row r="661" spans="1:10" ht="15" x14ac:dyDescent="0.25">
      <c r="A661" s="45" t="str">
        <f t="shared" si="10"/>
        <v>B2 biodiversityLithuania2030</v>
      </c>
      <c r="B661">
        <v>8</v>
      </c>
      <c r="C661" t="s">
        <v>2</v>
      </c>
      <c r="D661" t="s">
        <v>146</v>
      </c>
      <c r="E661" t="s">
        <v>91</v>
      </c>
      <c r="F661" t="s">
        <v>114</v>
      </c>
      <c r="G661">
        <v>2030</v>
      </c>
      <c r="H661">
        <v>1947.130758</v>
      </c>
      <c r="I661">
        <v>3531.8584700000001</v>
      </c>
      <c r="J661">
        <v>1.8</v>
      </c>
    </row>
    <row r="662" spans="1:10" ht="15" x14ac:dyDescent="0.25">
      <c r="A662" s="45" t="str">
        <f t="shared" si="10"/>
        <v>B2 biodiversityLuxembourg2005</v>
      </c>
      <c r="B662">
        <v>8</v>
      </c>
      <c r="C662" t="s">
        <v>2</v>
      </c>
      <c r="D662" t="s">
        <v>147</v>
      </c>
      <c r="E662" t="s">
        <v>92</v>
      </c>
      <c r="F662" t="s">
        <v>112</v>
      </c>
      <c r="G662">
        <v>2005</v>
      </c>
      <c r="H662">
        <v>81.865395000000007</v>
      </c>
      <c r="I662">
        <v>134.870937</v>
      </c>
      <c r="J662">
        <v>1.6</v>
      </c>
    </row>
    <row r="663" spans="1:10" ht="15" x14ac:dyDescent="0.25">
      <c r="A663" s="45" t="str">
        <f t="shared" si="10"/>
        <v>B2 biodiversityLuxembourg2010</v>
      </c>
      <c r="B663">
        <v>8</v>
      </c>
      <c r="C663" t="s">
        <v>2</v>
      </c>
      <c r="D663" t="s">
        <v>147</v>
      </c>
      <c r="E663" t="s">
        <v>92</v>
      </c>
      <c r="F663" t="s">
        <v>112</v>
      </c>
      <c r="G663">
        <v>2010</v>
      </c>
      <c r="H663">
        <v>81.865392999999997</v>
      </c>
      <c r="I663">
        <v>128.687558</v>
      </c>
      <c r="J663">
        <v>1.6</v>
      </c>
    </row>
    <row r="664" spans="1:10" ht="15" x14ac:dyDescent="0.25">
      <c r="A664" s="45" t="str">
        <f t="shared" si="10"/>
        <v>B2 biodiversityLuxembourg2015</v>
      </c>
      <c r="B664">
        <v>8</v>
      </c>
      <c r="C664" t="s">
        <v>2</v>
      </c>
      <c r="D664" t="s">
        <v>147</v>
      </c>
      <c r="E664" t="s">
        <v>92</v>
      </c>
      <c r="F664" t="s">
        <v>112</v>
      </c>
      <c r="G664">
        <v>2015</v>
      </c>
      <c r="H664">
        <v>81.865384000000006</v>
      </c>
      <c r="I664">
        <v>122.281891</v>
      </c>
      <c r="J664">
        <v>1.5</v>
      </c>
    </row>
    <row r="665" spans="1:10" ht="15" x14ac:dyDescent="0.25">
      <c r="A665" s="45" t="str">
        <f t="shared" si="10"/>
        <v>B2 biodiversityLuxembourg2020</v>
      </c>
      <c r="B665">
        <v>8</v>
      </c>
      <c r="C665" t="s">
        <v>2</v>
      </c>
      <c r="D665" t="s">
        <v>147</v>
      </c>
      <c r="E665" t="s">
        <v>92</v>
      </c>
      <c r="F665" t="s">
        <v>112</v>
      </c>
      <c r="G665">
        <v>2020</v>
      </c>
      <c r="H665">
        <v>81.865390000000005</v>
      </c>
      <c r="I665">
        <v>115.80697499999999</v>
      </c>
      <c r="J665">
        <v>1.4</v>
      </c>
    </row>
    <row r="666" spans="1:10" ht="15" x14ac:dyDescent="0.25">
      <c r="A666" s="45" t="str">
        <f t="shared" si="10"/>
        <v>B2 biodiversityLuxembourg2025</v>
      </c>
      <c r="B666">
        <v>8</v>
      </c>
      <c r="C666" t="s">
        <v>2</v>
      </c>
      <c r="D666" t="s">
        <v>147</v>
      </c>
      <c r="E666" t="s">
        <v>92</v>
      </c>
      <c r="F666" t="s">
        <v>112</v>
      </c>
      <c r="G666">
        <v>2025</v>
      </c>
      <c r="H666">
        <v>81.865392999999997</v>
      </c>
      <c r="I666">
        <v>114.742369</v>
      </c>
      <c r="J666">
        <v>1.4</v>
      </c>
    </row>
    <row r="667" spans="1:10" ht="15" x14ac:dyDescent="0.25">
      <c r="A667" s="45" t="str">
        <f t="shared" si="10"/>
        <v>B2 biodiversityLuxembourg2030</v>
      </c>
      <c r="B667">
        <v>8</v>
      </c>
      <c r="C667" t="s">
        <v>2</v>
      </c>
      <c r="D667" t="s">
        <v>147</v>
      </c>
      <c r="E667" t="s">
        <v>92</v>
      </c>
      <c r="F667" t="s">
        <v>112</v>
      </c>
      <c r="G667">
        <v>2030</v>
      </c>
      <c r="H667">
        <v>81.865408000000002</v>
      </c>
      <c r="I667">
        <v>113.64982000000001</v>
      </c>
      <c r="J667">
        <v>1.4</v>
      </c>
    </row>
    <row r="668" spans="1:10" ht="15" x14ac:dyDescent="0.25">
      <c r="A668" s="45" t="str">
        <f t="shared" si="10"/>
        <v>B2 biodiversityLatvia2005</v>
      </c>
      <c r="B668">
        <v>8</v>
      </c>
      <c r="C668" t="s">
        <v>2</v>
      </c>
      <c r="D668" t="s">
        <v>148</v>
      </c>
      <c r="E668" t="s">
        <v>90</v>
      </c>
      <c r="F668" t="s">
        <v>114</v>
      </c>
      <c r="G668">
        <v>2005</v>
      </c>
      <c r="H668">
        <v>2933.702511</v>
      </c>
      <c r="I668">
        <v>5193.1863089999997</v>
      </c>
      <c r="J668">
        <v>1.8</v>
      </c>
    </row>
    <row r="669" spans="1:10" ht="15" x14ac:dyDescent="0.25">
      <c r="A669" s="45" t="str">
        <f t="shared" si="10"/>
        <v>B2 biodiversityLatvia2010</v>
      </c>
      <c r="B669">
        <v>8</v>
      </c>
      <c r="C669" t="s">
        <v>2</v>
      </c>
      <c r="D669" t="s">
        <v>148</v>
      </c>
      <c r="E669" t="s">
        <v>90</v>
      </c>
      <c r="F669" t="s">
        <v>114</v>
      </c>
      <c r="G669">
        <v>2010</v>
      </c>
      <c r="H669">
        <v>2983.102241</v>
      </c>
      <c r="I669">
        <v>5504.3047230000002</v>
      </c>
      <c r="J669">
        <v>1.8</v>
      </c>
    </row>
    <row r="670" spans="1:10" ht="15" x14ac:dyDescent="0.25">
      <c r="A670" s="45" t="str">
        <f t="shared" si="10"/>
        <v>B2 biodiversityLatvia2015</v>
      </c>
      <c r="B670">
        <v>8</v>
      </c>
      <c r="C670" t="s">
        <v>2</v>
      </c>
      <c r="D670" t="s">
        <v>148</v>
      </c>
      <c r="E670" t="s">
        <v>90</v>
      </c>
      <c r="F670" t="s">
        <v>114</v>
      </c>
      <c r="G670">
        <v>2015</v>
      </c>
      <c r="H670">
        <v>3032.502238</v>
      </c>
      <c r="I670">
        <v>5590.2369049999998</v>
      </c>
      <c r="J670">
        <v>1.8</v>
      </c>
    </row>
    <row r="671" spans="1:10" ht="15" x14ac:dyDescent="0.25">
      <c r="A671" s="45" t="str">
        <f t="shared" si="10"/>
        <v>B2 biodiversityLatvia2020</v>
      </c>
      <c r="B671">
        <v>8</v>
      </c>
      <c r="C671" t="s">
        <v>2</v>
      </c>
      <c r="D671" t="s">
        <v>148</v>
      </c>
      <c r="E671" t="s">
        <v>90</v>
      </c>
      <c r="F671" t="s">
        <v>114</v>
      </c>
      <c r="G671">
        <v>2020</v>
      </c>
      <c r="H671">
        <v>3081.9019960000001</v>
      </c>
      <c r="I671">
        <v>5618.1299740000004</v>
      </c>
      <c r="J671">
        <v>1.8</v>
      </c>
    </row>
    <row r="672" spans="1:10" ht="15" x14ac:dyDescent="0.25">
      <c r="A672" s="45" t="str">
        <f t="shared" si="10"/>
        <v>B2 biodiversityLatvia2025</v>
      </c>
      <c r="B672">
        <v>8</v>
      </c>
      <c r="C672" t="s">
        <v>2</v>
      </c>
      <c r="D672" t="s">
        <v>148</v>
      </c>
      <c r="E672" t="s">
        <v>90</v>
      </c>
      <c r="F672" t="s">
        <v>114</v>
      </c>
      <c r="G672">
        <v>2025</v>
      </c>
      <c r="H672">
        <v>3131.3020120000001</v>
      </c>
      <c r="I672">
        <v>5631.5171300000002</v>
      </c>
      <c r="J672">
        <v>1.8</v>
      </c>
    </row>
    <row r="673" spans="1:10" ht="15" x14ac:dyDescent="0.25">
      <c r="A673" s="45" t="str">
        <f t="shared" si="10"/>
        <v>B2 biodiversityLatvia2030</v>
      </c>
      <c r="B673">
        <v>8</v>
      </c>
      <c r="C673" t="s">
        <v>2</v>
      </c>
      <c r="D673" t="s">
        <v>148</v>
      </c>
      <c r="E673" t="s">
        <v>90</v>
      </c>
      <c r="F673" t="s">
        <v>114</v>
      </c>
      <c r="G673">
        <v>2030</v>
      </c>
      <c r="H673">
        <v>3180.7023770000001</v>
      </c>
      <c r="I673">
        <v>5696.9830599999996</v>
      </c>
      <c r="J673">
        <v>1.8</v>
      </c>
    </row>
    <row r="674" spans="1:10" ht="15" x14ac:dyDescent="0.25">
      <c r="A674" s="45" t="str">
        <f t="shared" si="10"/>
        <v>B2 biodiversityRepublic of Moldova2005</v>
      </c>
      <c r="B674">
        <v>8</v>
      </c>
      <c r="C674" t="s">
        <v>2</v>
      </c>
      <c r="D674" t="s">
        <v>149</v>
      </c>
      <c r="E674" t="s">
        <v>99</v>
      </c>
      <c r="F674" t="s">
        <v>113</v>
      </c>
      <c r="G674">
        <v>2005</v>
      </c>
      <c r="H674">
        <v>205.55297899999999</v>
      </c>
      <c r="I674">
        <v>307.84195199999999</v>
      </c>
      <c r="J674">
        <v>1.5</v>
      </c>
    </row>
    <row r="675" spans="1:10" ht="15" x14ac:dyDescent="0.25">
      <c r="A675" s="45" t="str">
        <f t="shared" si="10"/>
        <v>B2 biodiversityRepublic of Moldova2010</v>
      </c>
      <c r="B675">
        <v>8</v>
      </c>
      <c r="C675" t="s">
        <v>2</v>
      </c>
      <c r="D675" t="s">
        <v>149</v>
      </c>
      <c r="E675" t="s">
        <v>99</v>
      </c>
      <c r="F675" t="s">
        <v>113</v>
      </c>
      <c r="G675">
        <v>2010</v>
      </c>
      <c r="H675">
        <v>208.80296300000001</v>
      </c>
      <c r="I675">
        <v>301.415706</v>
      </c>
      <c r="J675">
        <v>1.4</v>
      </c>
    </row>
    <row r="676" spans="1:10" ht="15" x14ac:dyDescent="0.25">
      <c r="A676" s="45" t="str">
        <f t="shared" si="10"/>
        <v>B2 biodiversityRepublic of Moldova2015</v>
      </c>
      <c r="B676">
        <v>8</v>
      </c>
      <c r="C676" t="s">
        <v>2</v>
      </c>
      <c r="D676" t="s">
        <v>149</v>
      </c>
      <c r="E676" t="s">
        <v>99</v>
      </c>
      <c r="F676" t="s">
        <v>113</v>
      </c>
      <c r="G676">
        <v>2015</v>
      </c>
      <c r="H676">
        <v>212.05308500000001</v>
      </c>
      <c r="I676">
        <v>294.463122</v>
      </c>
      <c r="J676">
        <v>1.4</v>
      </c>
    </row>
    <row r="677" spans="1:10" ht="15" x14ac:dyDescent="0.25">
      <c r="A677" s="45" t="str">
        <f t="shared" si="10"/>
        <v>B2 biodiversityRepublic of Moldova2020</v>
      </c>
      <c r="B677">
        <v>8</v>
      </c>
      <c r="C677" t="s">
        <v>2</v>
      </c>
      <c r="D677" t="s">
        <v>149</v>
      </c>
      <c r="E677" t="s">
        <v>99</v>
      </c>
      <c r="F677" t="s">
        <v>113</v>
      </c>
      <c r="G677">
        <v>2020</v>
      </c>
      <c r="H677">
        <v>215.303009</v>
      </c>
      <c r="I677">
        <v>287.56969199999997</v>
      </c>
      <c r="J677">
        <v>1.3</v>
      </c>
    </row>
    <row r="678" spans="1:10" ht="15" x14ac:dyDescent="0.25">
      <c r="A678" s="45" t="str">
        <f t="shared" si="10"/>
        <v>B2 biodiversityRepublic of Moldova2025</v>
      </c>
      <c r="B678">
        <v>8</v>
      </c>
      <c r="C678" t="s">
        <v>2</v>
      </c>
      <c r="D678" t="s">
        <v>149</v>
      </c>
      <c r="E678" t="s">
        <v>99</v>
      </c>
      <c r="F678" t="s">
        <v>113</v>
      </c>
      <c r="G678">
        <v>2025</v>
      </c>
      <c r="H678">
        <v>218.553009</v>
      </c>
      <c r="I678">
        <v>280.39784900000001</v>
      </c>
      <c r="J678">
        <v>1.3</v>
      </c>
    </row>
    <row r="679" spans="1:10" ht="15" x14ac:dyDescent="0.25">
      <c r="A679" s="45" t="str">
        <f t="shared" si="10"/>
        <v>B2 biodiversityRepublic of Moldova2030</v>
      </c>
      <c r="B679">
        <v>8</v>
      </c>
      <c r="C679" t="s">
        <v>2</v>
      </c>
      <c r="D679" t="s">
        <v>149</v>
      </c>
      <c r="E679" t="s">
        <v>99</v>
      </c>
      <c r="F679" t="s">
        <v>113</v>
      </c>
      <c r="G679">
        <v>2030</v>
      </c>
      <c r="H679">
        <v>221.80291700000001</v>
      </c>
      <c r="I679">
        <v>272.90634699999998</v>
      </c>
      <c r="J679">
        <v>1.2</v>
      </c>
    </row>
    <row r="680" spans="1:10" ht="15" x14ac:dyDescent="0.25">
      <c r="A680" s="45" t="str">
        <f t="shared" si="10"/>
        <v>B2 biodiversityNetherlands2005</v>
      </c>
      <c r="B680">
        <v>8</v>
      </c>
      <c r="C680" t="s">
        <v>2</v>
      </c>
      <c r="D680" t="s">
        <v>152</v>
      </c>
      <c r="E680" t="s">
        <v>95</v>
      </c>
      <c r="F680" t="s">
        <v>112</v>
      </c>
      <c r="G680">
        <v>2005</v>
      </c>
      <c r="H680">
        <v>280.41241100000002</v>
      </c>
      <c r="I680">
        <v>577.86619700000006</v>
      </c>
      <c r="J680">
        <v>2.1</v>
      </c>
    </row>
    <row r="681" spans="1:10" ht="15" x14ac:dyDescent="0.25">
      <c r="A681" s="45" t="str">
        <f t="shared" si="10"/>
        <v>B2 biodiversityNetherlands2010</v>
      </c>
      <c r="B681">
        <v>8</v>
      </c>
      <c r="C681" t="s">
        <v>2</v>
      </c>
      <c r="D681" t="s">
        <v>152</v>
      </c>
      <c r="E681" t="s">
        <v>95</v>
      </c>
      <c r="F681" t="s">
        <v>112</v>
      </c>
      <c r="G681">
        <v>2010</v>
      </c>
      <c r="H681">
        <v>280.41237599999999</v>
      </c>
      <c r="I681">
        <v>557.53139399999998</v>
      </c>
      <c r="J681">
        <v>2</v>
      </c>
    </row>
    <row r="682" spans="1:10" ht="15" x14ac:dyDescent="0.25">
      <c r="A682" s="45" t="str">
        <f t="shared" si="10"/>
        <v>B2 biodiversityNetherlands2015</v>
      </c>
      <c r="B682">
        <v>8</v>
      </c>
      <c r="C682" t="s">
        <v>2</v>
      </c>
      <c r="D682" t="s">
        <v>152</v>
      </c>
      <c r="E682" t="s">
        <v>95</v>
      </c>
      <c r="F682" t="s">
        <v>112</v>
      </c>
      <c r="G682">
        <v>2015</v>
      </c>
      <c r="H682">
        <v>280.412375</v>
      </c>
      <c r="I682">
        <v>537.91763000000003</v>
      </c>
      <c r="J682">
        <v>1.9</v>
      </c>
    </row>
    <row r="683" spans="1:10" ht="15" x14ac:dyDescent="0.25">
      <c r="A683" s="45" t="str">
        <f t="shared" si="10"/>
        <v>B2 biodiversityNetherlands2020</v>
      </c>
      <c r="B683">
        <v>8</v>
      </c>
      <c r="C683" t="s">
        <v>2</v>
      </c>
      <c r="D683" t="s">
        <v>152</v>
      </c>
      <c r="E683" t="s">
        <v>95</v>
      </c>
      <c r="F683" t="s">
        <v>112</v>
      </c>
      <c r="G683">
        <v>2020</v>
      </c>
      <c r="H683">
        <v>280.412417</v>
      </c>
      <c r="I683">
        <v>520.627027</v>
      </c>
      <c r="J683">
        <v>1.9</v>
      </c>
    </row>
    <row r="684" spans="1:10" ht="15" x14ac:dyDescent="0.25">
      <c r="A684" s="45" t="str">
        <f t="shared" si="10"/>
        <v>B2 biodiversityNetherlands2025</v>
      </c>
      <c r="B684">
        <v>8</v>
      </c>
      <c r="C684" t="s">
        <v>2</v>
      </c>
      <c r="D684" t="s">
        <v>152</v>
      </c>
      <c r="E684" t="s">
        <v>95</v>
      </c>
      <c r="F684" t="s">
        <v>112</v>
      </c>
      <c r="G684">
        <v>2025</v>
      </c>
      <c r="H684">
        <v>280.41234500000002</v>
      </c>
      <c r="I684">
        <v>503.152917</v>
      </c>
      <c r="J684">
        <v>1.8</v>
      </c>
    </row>
    <row r="685" spans="1:10" ht="15" x14ac:dyDescent="0.25">
      <c r="A685" s="45" t="str">
        <f t="shared" si="10"/>
        <v>B2 biodiversityNetherlands2030</v>
      </c>
      <c r="B685">
        <v>8</v>
      </c>
      <c r="C685" t="s">
        <v>2</v>
      </c>
      <c r="D685" t="s">
        <v>152</v>
      </c>
      <c r="E685" t="s">
        <v>95</v>
      </c>
      <c r="F685" t="s">
        <v>112</v>
      </c>
      <c r="G685">
        <v>2030</v>
      </c>
      <c r="H685">
        <v>280.41241100000002</v>
      </c>
      <c r="I685">
        <v>489.384478</v>
      </c>
      <c r="J685">
        <v>1.7</v>
      </c>
    </row>
    <row r="686" spans="1:10" ht="15" x14ac:dyDescent="0.25">
      <c r="A686" s="45" t="str">
        <f t="shared" si="10"/>
        <v>B2 biodiversityNorway2005</v>
      </c>
      <c r="B686">
        <v>8</v>
      </c>
      <c r="C686" t="s">
        <v>2</v>
      </c>
      <c r="D686" t="s">
        <v>153</v>
      </c>
      <c r="E686" t="s">
        <v>96</v>
      </c>
      <c r="F686" t="s">
        <v>114</v>
      </c>
      <c r="G686">
        <v>2005</v>
      </c>
      <c r="H686">
        <v>6204.7539189999998</v>
      </c>
      <c r="I686">
        <v>12358.996284000001</v>
      </c>
      <c r="J686">
        <v>2</v>
      </c>
    </row>
    <row r="687" spans="1:10" ht="15" x14ac:dyDescent="0.25">
      <c r="A687" s="45" t="str">
        <f t="shared" si="10"/>
        <v>B2 biodiversityNorway2010</v>
      </c>
      <c r="B687">
        <v>8</v>
      </c>
      <c r="C687" t="s">
        <v>2</v>
      </c>
      <c r="D687" t="s">
        <v>153</v>
      </c>
      <c r="E687" t="s">
        <v>96</v>
      </c>
      <c r="F687" t="s">
        <v>114</v>
      </c>
      <c r="G687">
        <v>2010</v>
      </c>
      <c r="H687">
        <v>6200.5040980000003</v>
      </c>
      <c r="I687">
        <v>12224.339212999999</v>
      </c>
      <c r="J687">
        <v>2</v>
      </c>
    </row>
    <row r="688" spans="1:10" ht="15" x14ac:dyDescent="0.25">
      <c r="A688" s="45" t="str">
        <f t="shared" si="10"/>
        <v>B2 biodiversityNorway2015</v>
      </c>
      <c r="B688">
        <v>8</v>
      </c>
      <c r="C688" t="s">
        <v>2</v>
      </c>
      <c r="D688" t="s">
        <v>153</v>
      </c>
      <c r="E688" t="s">
        <v>96</v>
      </c>
      <c r="F688" t="s">
        <v>114</v>
      </c>
      <c r="G688">
        <v>2015</v>
      </c>
      <c r="H688">
        <v>6195.8865040000001</v>
      </c>
      <c r="I688">
        <v>12100.264695</v>
      </c>
      <c r="J688">
        <v>2</v>
      </c>
    </row>
    <row r="689" spans="1:10" ht="15" x14ac:dyDescent="0.25">
      <c r="A689" s="45" t="str">
        <f t="shared" si="10"/>
        <v>B2 biodiversityNorway2020</v>
      </c>
      <c r="B689">
        <v>8</v>
      </c>
      <c r="C689" t="s">
        <v>2</v>
      </c>
      <c r="D689" t="s">
        <v>153</v>
      </c>
      <c r="E689" t="s">
        <v>96</v>
      </c>
      <c r="F689" t="s">
        <v>114</v>
      </c>
      <c r="G689">
        <v>2020</v>
      </c>
      <c r="H689">
        <v>6191.0196349999997</v>
      </c>
      <c r="I689">
        <v>12025.639243</v>
      </c>
      <c r="J689">
        <v>1.9</v>
      </c>
    </row>
    <row r="690" spans="1:10" ht="15" x14ac:dyDescent="0.25">
      <c r="A690" s="45" t="str">
        <f t="shared" si="10"/>
        <v>B2 biodiversityNorway2025</v>
      </c>
      <c r="B690">
        <v>8</v>
      </c>
      <c r="C690" t="s">
        <v>2</v>
      </c>
      <c r="D690" t="s">
        <v>153</v>
      </c>
      <c r="E690" t="s">
        <v>96</v>
      </c>
      <c r="F690" t="s">
        <v>114</v>
      </c>
      <c r="G690">
        <v>2025</v>
      </c>
      <c r="H690">
        <v>6185.9619570000004</v>
      </c>
      <c r="I690">
        <v>11959.830481999999</v>
      </c>
      <c r="J690">
        <v>1.9</v>
      </c>
    </row>
    <row r="691" spans="1:10" ht="15" x14ac:dyDescent="0.25">
      <c r="A691" s="45" t="str">
        <f t="shared" si="10"/>
        <v>B2 biodiversityNorway2030</v>
      </c>
      <c r="B691">
        <v>8</v>
      </c>
      <c r="C691" t="s">
        <v>2</v>
      </c>
      <c r="D691" t="s">
        <v>153</v>
      </c>
      <c r="E691" t="s">
        <v>96</v>
      </c>
      <c r="F691" t="s">
        <v>114</v>
      </c>
      <c r="G691">
        <v>2030</v>
      </c>
      <c r="H691">
        <v>6180.6085800000001</v>
      </c>
      <c r="I691">
        <v>11758.571481000001</v>
      </c>
      <c r="J691">
        <v>1.9</v>
      </c>
    </row>
    <row r="692" spans="1:10" ht="15" x14ac:dyDescent="0.25">
      <c r="A692" s="45" t="str">
        <f t="shared" si="10"/>
        <v>B2 biodiversityPoland2005</v>
      </c>
      <c r="B692">
        <v>8</v>
      </c>
      <c r="C692" t="s">
        <v>2</v>
      </c>
      <c r="D692" t="s">
        <v>154</v>
      </c>
      <c r="E692" t="s">
        <v>97</v>
      </c>
      <c r="F692" t="s">
        <v>113</v>
      </c>
      <c r="G692">
        <v>2005</v>
      </c>
      <c r="H692">
        <v>8000.6025090000003</v>
      </c>
      <c r="I692">
        <v>18577.985547</v>
      </c>
      <c r="J692">
        <v>2.2999999999999998</v>
      </c>
    </row>
    <row r="693" spans="1:10" ht="15" x14ac:dyDescent="0.25">
      <c r="A693" s="45" t="str">
        <f t="shared" si="10"/>
        <v>B2 biodiversityPoland2010</v>
      </c>
      <c r="B693">
        <v>8</v>
      </c>
      <c r="C693" t="s">
        <v>2</v>
      </c>
      <c r="D693" t="s">
        <v>154</v>
      </c>
      <c r="E693" t="s">
        <v>97</v>
      </c>
      <c r="F693" t="s">
        <v>113</v>
      </c>
      <c r="G693">
        <v>2010</v>
      </c>
      <c r="H693">
        <v>8115.6023789999999</v>
      </c>
      <c r="I693">
        <v>18537.266809000001</v>
      </c>
      <c r="J693">
        <v>2.2999999999999998</v>
      </c>
    </row>
    <row r="694" spans="1:10" ht="15" x14ac:dyDescent="0.25">
      <c r="A694" s="45" t="str">
        <f t="shared" si="10"/>
        <v>B2 biodiversityPoland2015</v>
      </c>
      <c r="B694">
        <v>8</v>
      </c>
      <c r="C694" t="s">
        <v>2</v>
      </c>
      <c r="D694" t="s">
        <v>154</v>
      </c>
      <c r="E694" t="s">
        <v>97</v>
      </c>
      <c r="F694" t="s">
        <v>113</v>
      </c>
      <c r="G694">
        <v>2015</v>
      </c>
      <c r="H694">
        <v>8230.6027290000002</v>
      </c>
      <c r="I694">
        <v>18496.752723000001</v>
      </c>
      <c r="J694">
        <v>2.2000000000000002</v>
      </c>
    </row>
    <row r="695" spans="1:10" ht="15" x14ac:dyDescent="0.25">
      <c r="A695" s="45" t="str">
        <f t="shared" si="10"/>
        <v>B2 biodiversityPoland2020</v>
      </c>
      <c r="B695">
        <v>8</v>
      </c>
      <c r="C695" t="s">
        <v>2</v>
      </c>
      <c r="D695" t="s">
        <v>154</v>
      </c>
      <c r="E695" t="s">
        <v>97</v>
      </c>
      <c r="F695" t="s">
        <v>113</v>
      </c>
      <c r="G695">
        <v>2020</v>
      </c>
      <c r="H695">
        <v>8345.6020090000002</v>
      </c>
      <c r="I695">
        <v>18477.370707999999</v>
      </c>
      <c r="J695">
        <v>2.2000000000000002</v>
      </c>
    </row>
    <row r="696" spans="1:10" ht="15" x14ac:dyDescent="0.25">
      <c r="A696" s="45" t="str">
        <f t="shared" si="10"/>
        <v>B2 biodiversityPoland2025</v>
      </c>
      <c r="B696">
        <v>8</v>
      </c>
      <c r="C696" t="s">
        <v>2</v>
      </c>
      <c r="D696" t="s">
        <v>154</v>
      </c>
      <c r="E696" t="s">
        <v>97</v>
      </c>
      <c r="F696" t="s">
        <v>113</v>
      </c>
      <c r="G696">
        <v>2025</v>
      </c>
      <c r="H696">
        <v>8460.6033079999997</v>
      </c>
      <c r="I696">
        <v>18489.555767999998</v>
      </c>
      <c r="J696">
        <v>2.2000000000000002</v>
      </c>
    </row>
    <row r="697" spans="1:10" ht="15" x14ac:dyDescent="0.25">
      <c r="A697" s="45" t="str">
        <f t="shared" si="10"/>
        <v>B2 biodiversityPoland2030</v>
      </c>
      <c r="B697">
        <v>8</v>
      </c>
      <c r="C697" t="s">
        <v>2</v>
      </c>
      <c r="D697" t="s">
        <v>154</v>
      </c>
      <c r="E697" t="s">
        <v>97</v>
      </c>
      <c r="F697" t="s">
        <v>113</v>
      </c>
      <c r="G697">
        <v>2030</v>
      </c>
      <c r="H697">
        <v>8575.6031679999996</v>
      </c>
      <c r="I697">
        <v>18111.812301000002</v>
      </c>
      <c r="J697">
        <v>2.1</v>
      </c>
    </row>
    <row r="698" spans="1:10" ht="15" x14ac:dyDescent="0.25">
      <c r="A698" s="45" t="str">
        <f t="shared" si="10"/>
        <v>B2 biodiversityPortugal2005</v>
      </c>
      <c r="B698">
        <v>8</v>
      </c>
      <c r="C698" t="s">
        <v>2</v>
      </c>
      <c r="D698" t="s">
        <v>155</v>
      </c>
      <c r="E698" t="s">
        <v>98</v>
      </c>
      <c r="F698" t="s">
        <v>115</v>
      </c>
      <c r="G698">
        <v>2005</v>
      </c>
      <c r="H698">
        <v>1714.366303</v>
      </c>
      <c r="I698">
        <v>5666.4189900000001</v>
      </c>
      <c r="J698">
        <v>3.3</v>
      </c>
    </row>
    <row r="699" spans="1:10" ht="15" x14ac:dyDescent="0.25">
      <c r="A699" s="45" t="str">
        <f t="shared" si="10"/>
        <v>B2 biodiversityPortugal2010</v>
      </c>
      <c r="B699">
        <v>8</v>
      </c>
      <c r="C699" t="s">
        <v>2</v>
      </c>
      <c r="D699" t="s">
        <v>155</v>
      </c>
      <c r="E699" t="s">
        <v>98</v>
      </c>
      <c r="F699" t="s">
        <v>115</v>
      </c>
      <c r="G699">
        <v>2010</v>
      </c>
      <c r="H699">
        <v>1734.3663329999999</v>
      </c>
      <c r="I699">
        <v>5614.7854310000002</v>
      </c>
      <c r="J699">
        <v>3.2</v>
      </c>
    </row>
    <row r="700" spans="1:10" ht="15" x14ac:dyDescent="0.25">
      <c r="A700" s="45" t="str">
        <f t="shared" si="10"/>
        <v>B2 biodiversityPortugal2015</v>
      </c>
      <c r="B700">
        <v>8</v>
      </c>
      <c r="C700" t="s">
        <v>2</v>
      </c>
      <c r="D700" t="s">
        <v>155</v>
      </c>
      <c r="E700" t="s">
        <v>98</v>
      </c>
      <c r="F700" t="s">
        <v>115</v>
      </c>
      <c r="G700">
        <v>2015</v>
      </c>
      <c r="H700">
        <v>1754.3662409999999</v>
      </c>
      <c r="I700">
        <v>5580.4197139999997</v>
      </c>
      <c r="J700">
        <v>3.2</v>
      </c>
    </row>
    <row r="701" spans="1:10" ht="15" x14ac:dyDescent="0.25">
      <c r="A701" s="45" t="str">
        <f t="shared" si="10"/>
        <v>B2 biodiversityPortugal2020</v>
      </c>
      <c r="B701">
        <v>8</v>
      </c>
      <c r="C701" t="s">
        <v>2</v>
      </c>
      <c r="D701" t="s">
        <v>155</v>
      </c>
      <c r="E701" t="s">
        <v>98</v>
      </c>
      <c r="F701" t="s">
        <v>115</v>
      </c>
      <c r="G701">
        <v>2020</v>
      </c>
      <c r="H701">
        <v>1774.3663019999999</v>
      </c>
      <c r="I701">
        <v>5573.993187</v>
      </c>
      <c r="J701">
        <v>3.1</v>
      </c>
    </row>
    <row r="702" spans="1:10" ht="15" x14ac:dyDescent="0.25">
      <c r="A702" s="45" t="str">
        <f t="shared" si="10"/>
        <v>B2 biodiversityPortugal2025</v>
      </c>
      <c r="B702">
        <v>8</v>
      </c>
      <c r="C702" t="s">
        <v>2</v>
      </c>
      <c r="D702" t="s">
        <v>155</v>
      </c>
      <c r="E702" t="s">
        <v>98</v>
      </c>
      <c r="F702" t="s">
        <v>115</v>
      </c>
      <c r="G702">
        <v>2025</v>
      </c>
      <c r="H702">
        <v>1794.3665470000001</v>
      </c>
      <c r="I702">
        <v>5542.0996770000002</v>
      </c>
      <c r="J702">
        <v>3.1</v>
      </c>
    </row>
    <row r="703" spans="1:10" ht="15" x14ac:dyDescent="0.25">
      <c r="A703" s="45" t="str">
        <f t="shared" si="10"/>
        <v>B2 biodiversityPortugal2030</v>
      </c>
      <c r="B703">
        <v>8</v>
      </c>
      <c r="C703" t="s">
        <v>2</v>
      </c>
      <c r="D703" t="s">
        <v>155</v>
      </c>
      <c r="E703" t="s">
        <v>98</v>
      </c>
      <c r="F703" t="s">
        <v>115</v>
      </c>
      <c r="G703">
        <v>2030</v>
      </c>
      <c r="H703">
        <v>1814.365967</v>
      </c>
      <c r="I703">
        <v>5471.162961</v>
      </c>
      <c r="J703">
        <v>3</v>
      </c>
    </row>
    <row r="704" spans="1:10" ht="15" x14ac:dyDescent="0.25">
      <c r="A704" s="45" t="str">
        <f t="shared" si="10"/>
        <v>B2 biodiversityRomania2005</v>
      </c>
      <c r="B704">
        <v>8</v>
      </c>
      <c r="C704" t="s">
        <v>2</v>
      </c>
      <c r="D704" t="s">
        <v>156</v>
      </c>
      <c r="E704" t="s">
        <v>100</v>
      </c>
      <c r="F704" t="s">
        <v>113</v>
      </c>
      <c r="G704">
        <v>2005</v>
      </c>
      <c r="H704">
        <v>5038.8794459999999</v>
      </c>
      <c r="I704">
        <v>7302.3748489999998</v>
      </c>
      <c r="J704">
        <v>1.4</v>
      </c>
    </row>
    <row r="705" spans="1:10" ht="15" x14ac:dyDescent="0.25">
      <c r="A705" s="45" t="str">
        <f t="shared" si="10"/>
        <v>B2 biodiversityRomania2010</v>
      </c>
      <c r="B705">
        <v>8</v>
      </c>
      <c r="C705" t="s">
        <v>2</v>
      </c>
      <c r="D705" t="s">
        <v>156</v>
      </c>
      <c r="E705" t="s">
        <v>100</v>
      </c>
      <c r="F705" t="s">
        <v>113</v>
      </c>
      <c r="G705">
        <v>2010</v>
      </c>
      <c r="H705">
        <v>5182.8791220000003</v>
      </c>
      <c r="I705">
        <v>7161.8141070000001</v>
      </c>
      <c r="J705">
        <v>1.4</v>
      </c>
    </row>
    <row r="706" spans="1:10" ht="15" x14ac:dyDescent="0.25">
      <c r="A706" s="45" t="str">
        <f t="shared" ref="A706:A745" si="11">CONCATENATE(C706,E706,G706)</f>
        <v>B2 biodiversityRomania2015</v>
      </c>
      <c r="B706">
        <v>8</v>
      </c>
      <c r="C706" t="s">
        <v>2</v>
      </c>
      <c r="D706" t="s">
        <v>156</v>
      </c>
      <c r="E706" t="s">
        <v>100</v>
      </c>
      <c r="F706" t="s">
        <v>113</v>
      </c>
      <c r="G706">
        <v>2015</v>
      </c>
      <c r="H706">
        <v>5326.8795060000002</v>
      </c>
      <c r="I706">
        <v>7106.7790260000002</v>
      </c>
      <c r="J706">
        <v>1.3</v>
      </c>
    </row>
    <row r="707" spans="1:10" ht="15" x14ac:dyDescent="0.25">
      <c r="A707" s="45" t="str">
        <f t="shared" si="11"/>
        <v>B2 biodiversityRomania2020</v>
      </c>
      <c r="B707">
        <v>8</v>
      </c>
      <c r="C707" t="s">
        <v>2</v>
      </c>
      <c r="D707" t="s">
        <v>156</v>
      </c>
      <c r="E707" t="s">
        <v>100</v>
      </c>
      <c r="F707" t="s">
        <v>113</v>
      </c>
      <c r="G707">
        <v>2020</v>
      </c>
      <c r="H707">
        <v>5470.879535</v>
      </c>
      <c r="I707">
        <v>7215.8638099999998</v>
      </c>
      <c r="J707">
        <v>1.3</v>
      </c>
    </row>
    <row r="708" spans="1:10" ht="15" x14ac:dyDescent="0.25">
      <c r="A708" s="45" t="str">
        <f t="shared" si="11"/>
        <v>B2 biodiversityRomania2025</v>
      </c>
      <c r="B708">
        <v>8</v>
      </c>
      <c r="C708" t="s">
        <v>2</v>
      </c>
      <c r="D708" t="s">
        <v>156</v>
      </c>
      <c r="E708" t="s">
        <v>100</v>
      </c>
      <c r="F708" t="s">
        <v>113</v>
      </c>
      <c r="G708">
        <v>2025</v>
      </c>
      <c r="H708">
        <v>5614.8795559999999</v>
      </c>
      <c r="I708">
        <v>7355.7112969999998</v>
      </c>
      <c r="J708">
        <v>1.3</v>
      </c>
    </row>
    <row r="709" spans="1:10" ht="15" x14ac:dyDescent="0.25">
      <c r="A709" s="45" t="str">
        <f t="shared" si="11"/>
        <v>B2 biodiversityRomania2030</v>
      </c>
      <c r="B709">
        <v>8</v>
      </c>
      <c r="C709" t="s">
        <v>2</v>
      </c>
      <c r="D709" t="s">
        <v>156</v>
      </c>
      <c r="E709" t="s">
        <v>100</v>
      </c>
      <c r="F709" t="s">
        <v>113</v>
      </c>
      <c r="G709">
        <v>2030</v>
      </c>
      <c r="H709">
        <v>5758.8794680000001</v>
      </c>
      <c r="I709">
        <v>7638.8175350000001</v>
      </c>
      <c r="J709">
        <v>1.3</v>
      </c>
    </row>
    <row r="710" spans="1:10" ht="15" x14ac:dyDescent="0.25">
      <c r="A710" s="45" t="str">
        <f t="shared" si="11"/>
        <v>B2 biodiversitySweden2005</v>
      </c>
      <c r="B710">
        <v>8</v>
      </c>
      <c r="C710" t="s">
        <v>2</v>
      </c>
      <c r="D710" t="s">
        <v>158</v>
      </c>
      <c r="E710" t="s">
        <v>105</v>
      </c>
      <c r="F710" t="s">
        <v>114</v>
      </c>
      <c r="G710">
        <v>2005</v>
      </c>
      <c r="H710">
        <v>19600.984549000001</v>
      </c>
      <c r="I710">
        <v>45912.123351000002</v>
      </c>
      <c r="J710">
        <v>2.2999999999999998</v>
      </c>
    </row>
    <row r="711" spans="1:10" ht="15" x14ac:dyDescent="0.25">
      <c r="A711" s="45" t="str">
        <f t="shared" si="11"/>
        <v>B2 biodiversitySweden2010</v>
      </c>
      <c r="B711">
        <v>8</v>
      </c>
      <c r="C711" t="s">
        <v>2</v>
      </c>
      <c r="D711" t="s">
        <v>158</v>
      </c>
      <c r="E711" t="s">
        <v>105</v>
      </c>
      <c r="F711" t="s">
        <v>114</v>
      </c>
      <c r="G711">
        <v>2010</v>
      </c>
      <c r="H711">
        <v>19591.397466999999</v>
      </c>
      <c r="I711">
        <v>45941.874789000001</v>
      </c>
      <c r="J711">
        <v>2.2999999999999998</v>
      </c>
    </row>
    <row r="712" spans="1:10" ht="15" x14ac:dyDescent="0.25">
      <c r="A712" s="45" t="str">
        <f t="shared" si="11"/>
        <v>B2 biodiversitySweden2015</v>
      </c>
      <c r="B712">
        <v>8</v>
      </c>
      <c r="C712" t="s">
        <v>2</v>
      </c>
      <c r="D712" t="s">
        <v>158</v>
      </c>
      <c r="E712" t="s">
        <v>105</v>
      </c>
      <c r="F712" t="s">
        <v>114</v>
      </c>
      <c r="G712">
        <v>2015</v>
      </c>
      <c r="H712">
        <v>19581.622890999999</v>
      </c>
      <c r="I712">
        <v>46111.649920000003</v>
      </c>
      <c r="J712">
        <v>2.4</v>
      </c>
    </row>
    <row r="713" spans="1:10" ht="15" x14ac:dyDescent="0.25">
      <c r="A713" s="45" t="str">
        <f t="shared" si="11"/>
        <v>B2 biodiversitySweden2020</v>
      </c>
      <c r="B713">
        <v>8</v>
      </c>
      <c r="C713" t="s">
        <v>2</v>
      </c>
      <c r="D713" t="s">
        <v>158</v>
      </c>
      <c r="E713" t="s">
        <v>105</v>
      </c>
      <c r="F713" t="s">
        <v>114</v>
      </c>
      <c r="G713">
        <v>2020</v>
      </c>
      <c r="H713">
        <v>19570.104237</v>
      </c>
      <c r="I713">
        <v>45590.667739999997</v>
      </c>
      <c r="J713">
        <v>2.2999999999999998</v>
      </c>
    </row>
    <row r="714" spans="1:10" ht="15" x14ac:dyDescent="0.25">
      <c r="A714" s="45" t="str">
        <f t="shared" si="11"/>
        <v>B2 biodiversitySweden2025</v>
      </c>
      <c r="B714">
        <v>8</v>
      </c>
      <c r="C714" t="s">
        <v>2</v>
      </c>
      <c r="D714" t="s">
        <v>158</v>
      </c>
      <c r="E714" t="s">
        <v>105</v>
      </c>
      <c r="F714" t="s">
        <v>114</v>
      </c>
      <c r="G714">
        <v>2025</v>
      </c>
      <c r="H714">
        <v>19556.754907999999</v>
      </c>
      <c r="I714">
        <v>44715.032866000001</v>
      </c>
      <c r="J714">
        <v>2.2999999999999998</v>
      </c>
    </row>
    <row r="715" spans="1:10" ht="15" x14ac:dyDescent="0.25">
      <c r="A715" s="45" t="str">
        <f t="shared" si="11"/>
        <v>B2 biodiversitySweden2030</v>
      </c>
      <c r="B715">
        <v>8</v>
      </c>
      <c r="C715" t="s">
        <v>2</v>
      </c>
      <c r="D715" t="s">
        <v>158</v>
      </c>
      <c r="E715" t="s">
        <v>105</v>
      </c>
      <c r="F715" t="s">
        <v>114</v>
      </c>
      <c r="G715">
        <v>2030</v>
      </c>
      <c r="H715">
        <v>19540.452517999998</v>
      </c>
      <c r="I715">
        <v>43567.783238000004</v>
      </c>
      <c r="J715">
        <v>2.2000000000000002</v>
      </c>
    </row>
    <row r="716" spans="1:10" ht="15" x14ac:dyDescent="0.25">
      <c r="A716" s="45" t="str">
        <f t="shared" si="11"/>
        <v>B2 biodiversitySlovenia2005</v>
      </c>
      <c r="B716">
        <v>8</v>
      </c>
      <c r="C716" t="s">
        <v>2</v>
      </c>
      <c r="D716" t="s">
        <v>159</v>
      </c>
      <c r="E716" t="s">
        <v>103</v>
      </c>
      <c r="F716" t="s">
        <v>111</v>
      </c>
      <c r="G716">
        <v>2005</v>
      </c>
      <c r="H716">
        <v>1109.2573090000001</v>
      </c>
      <c r="I716">
        <v>1363.116194</v>
      </c>
      <c r="J716">
        <v>1.2</v>
      </c>
    </row>
    <row r="717" spans="1:10" ht="15" x14ac:dyDescent="0.25">
      <c r="A717" s="45" t="str">
        <f t="shared" si="11"/>
        <v>B2 biodiversitySlovenia2010</v>
      </c>
      <c r="B717">
        <v>8</v>
      </c>
      <c r="C717" t="s">
        <v>2</v>
      </c>
      <c r="D717" t="s">
        <v>159</v>
      </c>
      <c r="E717" t="s">
        <v>103</v>
      </c>
      <c r="F717" t="s">
        <v>111</v>
      </c>
      <c r="G717">
        <v>2010</v>
      </c>
      <c r="H717">
        <v>1118.257828</v>
      </c>
      <c r="I717">
        <v>1382.4867200000001</v>
      </c>
      <c r="J717">
        <v>1.2</v>
      </c>
    </row>
    <row r="718" spans="1:10" ht="15" x14ac:dyDescent="0.25">
      <c r="A718" s="45" t="str">
        <f t="shared" si="11"/>
        <v>B2 biodiversitySlovenia2015</v>
      </c>
      <c r="B718">
        <v>8</v>
      </c>
      <c r="C718" t="s">
        <v>2</v>
      </c>
      <c r="D718" t="s">
        <v>159</v>
      </c>
      <c r="E718" t="s">
        <v>103</v>
      </c>
      <c r="F718" t="s">
        <v>111</v>
      </c>
      <c r="G718">
        <v>2015</v>
      </c>
      <c r="H718">
        <v>1127.257447</v>
      </c>
      <c r="I718">
        <v>1404.930114</v>
      </c>
      <c r="J718">
        <v>1.2</v>
      </c>
    </row>
    <row r="719" spans="1:10" ht="15" x14ac:dyDescent="0.25">
      <c r="A719" s="45" t="str">
        <f t="shared" si="11"/>
        <v>B2 biodiversitySlovenia2020</v>
      </c>
      <c r="B719">
        <v>8</v>
      </c>
      <c r="C719" t="s">
        <v>2</v>
      </c>
      <c r="D719" t="s">
        <v>159</v>
      </c>
      <c r="E719" t="s">
        <v>103</v>
      </c>
      <c r="F719" t="s">
        <v>111</v>
      </c>
      <c r="G719">
        <v>2020</v>
      </c>
      <c r="H719">
        <v>1136.2578269999999</v>
      </c>
      <c r="I719">
        <v>1429.495786</v>
      </c>
      <c r="J719">
        <v>1.3</v>
      </c>
    </row>
    <row r="720" spans="1:10" ht="15" x14ac:dyDescent="0.25">
      <c r="A720" s="45" t="str">
        <f t="shared" si="11"/>
        <v>B2 biodiversitySlovenia2025</v>
      </c>
      <c r="B720">
        <v>8</v>
      </c>
      <c r="C720" t="s">
        <v>2</v>
      </c>
      <c r="D720" t="s">
        <v>159</v>
      </c>
      <c r="E720" t="s">
        <v>103</v>
      </c>
      <c r="F720" t="s">
        <v>111</v>
      </c>
      <c r="G720">
        <v>2025</v>
      </c>
      <c r="H720">
        <v>1145.2575690000001</v>
      </c>
      <c r="I720">
        <v>1457.310614</v>
      </c>
      <c r="J720">
        <v>1.3</v>
      </c>
    </row>
    <row r="721" spans="1:10" ht="15" x14ac:dyDescent="0.25">
      <c r="A721" s="45" t="str">
        <f t="shared" si="11"/>
        <v>B2 biodiversitySlovenia2030</v>
      </c>
      <c r="B721">
        <v>8</v>
      </c>
      <c r="C721" t="s">
        <v>2</v>
      </c>
      <c r="D721" t="s">
        <v>159</v>
      </c>
      <c r="E721" t="s">
        <v>103</v>
      </c>
      <c r="F721" t="s">
        <v>111</v>
      </c>
      <c r="G721">
        <v>2030</v>
      </c>
      <c r="H721">
        <v>1154.257615</v>
      </c>
      <c r="I721">
        <v>1521.028366</v>
      </c>
      <c r="J721">
        <v>1.3</v>
      </c>
    </row>
    <row r="722" spans="1:10" ht="15" x14ac:dyDescent="0.25">
      <c r="A722" s="45" t="str">
        <f t="shared" si="11"/>
        <v>B2 biodiversitySlovakia2005</v>
      </c>
      <c r="B722">
        <v>8</v>
      </c>
      <c r="C722" t="s">
        <v>2</v>
      </c>
      <c r="D722" t="s">
        <v>160</v>
      </c>
      <c r="E722" t="s">
        <v>102</v>
      </c>
      <c r="F722" t="s">
        <v>113</v>
      </c>
      <c r="G722">
        <v>2005</v>
      </c>
      <c r="H722">
        <v>1672.172943</v>
      </c>
      <c r="I722">
        <v>2509.6230420000002</v>
      </c>
      <c r="J722">
        <v>1.5</v>
      </c>
    </row>
    <row r="723" spans="1:10" ht="15" x14ac:dyDescent="0.25">
      <c r="A723" s="45" t="str">
        <f t="shared" si="11"/>
        <v>B2 biodiversitySlovakia2010</v>
      </c>
      <c r="B723">
        <v>8</v>
      </c>
      <c r="C723" t="s">
        <v>2</v>
      </c>
      <c r="D723" t="s">
        <v>160</v>
      </c>
      <c r="E723" t="s">
        <v>102</v>
      </c>
      <c r="F723" t="s">
        <v>113</v>
      </c>
      <c r="G723">
        <v>2010</v>
      </c>
      <c r="H723">
        <v>1664.4763829999999</v>
      </c>
      <c r="I723">
        <v>2506.4558379999999</v>
      </c>
      <c r="J723">
        <v>1.5</v>
      </c>
    </row>
    <row r="724" spans="1:10" ht="15" x14ac:dyDescent="0.25">
      <c r="A724" s="45" t="str">
        <f t="shared" si="11"/>
        <v>B2 biodiversitySlovakia2015</v>
      </c>
      <c r="B724">
        <v>8</v>
      </c>
      <c r="C724" t="s">
        <v>2</v>
      </c>
      <c r="D724" t="s">
        <v>160</v>
      </c>
      <c r="E724" t="s">
        <v>102</v>
      </c>
      <c r="F724" t="s">
        <v>113</v>
      </c>
      <c r="G724">
        <v>2015</v>
      </c>
      <c r="H724">
        <v>1657.082228</v>
      </c>
      <c r="I724">
        <v>2477.3601530000001</v>
      </c>
      <c r="J724">
        <v>1.5</v>
      </c>
    </row>
    <row r="725" spans="1:10" ht="15" x14ac:dyDescent="0.25">
      <c r="A725" s="45" t="str">
        <f t="shared" si="11"/>
        <v>B2 biodiversitySlovakia2020</v>
      </c>
      <c r="B725">
        <v>8</v>
      </c>
      <c r="C725" t="s">
        <v>2</v>
      </c>
      <c r="D725" t="s">
        <v>160</v>
      </c>
      <c r="E725" t="s">
        <v>102</v>
      </c>
      <c r="F725" t="s">
        <v>113</v>
      </c>
      <c r="G725">
        <v>2020</v>
      </c>
      <c r="H725">
        <v>1649.783093</v>
      </c>
      <c r="I725">
        <v>2431.468089</v>
      </c>
      <c r="J725">
        <v>1.5</v>
      </c>
    </row>
    <row r="726" spans="1:10" ht="15" x14ac:dyDescent="0.25">
      <c r="A726" s="45" t="str">
        <f t="shared" si="11"/>
        <v>B2 biodiversitySlovakia2025</v>
      </c>
      <c r="B726">
        <v>8</v>
      </c>
      <c r="C726" t="s">
        <v>2</v>
      </c>
      <c r="D726" t="s">
        <v>160</v>
      </c>
      <c r="E726" t="s">
        <v>102</v>
      </c>
      <c r="F726" t="s">
        <v>113</v>
      </c>
      <c r="G726">
        <v>2025</v>
      </c>
      <c r="H726">
        <v>1642.509908</v>
      </c>
      <c r="I726">
        <v>2388.0698750000001</v>
      </c>
      <c r="J726">
        <v>1.5</v>
      </c>
    </row>
    <row r="727" spans="1:10" ht="15" x14ac:dyDescent="0.25">
      <c r="A727" s="45" t="str">
        <f t="shared" si="11"/>
        <v>B2 biodiversitySlovakia2030</v>
      </c>
      <c r="B727">
        <v>8</v>
      </c>
      <c r="C727" t="s">
        <v>2</v>
      </c>
      <c r="D727" t="s">
        <v>160</v>
      </c>
      <c r="E727" t="s">
        <v>102</v>
      </c>
      <c r="F727" t="s">
        <v>113</v>
      </c>
      <c r="G727">
        <v>2030</v>
      </c>
      <c r="H727">
        <v>1634.7612469999999</v>
      </c>
      <c r="I727">
        <v>2415.6430789999999</v>
      </c>
      <c r="J727">
        <v>1.5</v>
      </c>
    </row>
    <row r="728" spans="1:10" ht="15" x14ac:dyDescent="0.25">
      <c r="A728" s="45" t="str">
        <f t="shared" si="11"/>
        <v>B2 biodiversityTurkey2005</v>
      </c>
      <c r="B728">
        <v>8</v>
      </c>
      <c r="C728" t="s">
        <v>2</v>
      </c>
      <c r="D728" t="s">
        <v>161</v>
      </c>
      <c r="E728" t="s">
        <v>108</v>
      </c>
      <c r="F728" t="s">
        <v>111</v>
      </c>
      <c r="G728">
        <v>2005</v>
      </c>
      <c r="H728">
        <v>8232.1551039999995</v>
      </c>
      <c r="I728">
        <v>20323.570201999999</v>
      </c>
      <c r="J728">
        <v>2.5</v>
      </c>
    </row>
    <row r="729" spans="1:10" ht="15" x14ac:dyDescent="0.25">
      <c r="A729" s="45" t="str">
        <f t="shared" si="11"/>
        <v>B2 biodiversityTurkey2010</v>
      </c>
      <c r="B729">
        <v>8</v>
      </c>
      <c r="C729" t="s">
        <v>2</v>
      </c>
      <c r="D729" t="s">
        <v>161</v>
      </c>
      <c r="E729" t="s">
        <v>108</v>
      </c>
      <c r="F729" t="s">
        <v>111</v>
      </c>
      <c r="G729">
        <v>2010</v>
      </c>
      <c r="H729">
        <v>8249.1551639999998</v>
      </c>
      <c r="I729">
        <v>21287.049994000001</v>
      </c>
      <c r="J729">
        <v>2.6</v>
      </c>
    </row>
    <row r="730" spans="1:10" ht="15" x14ac:dyDescent="0.25">
      <c r="A730" s="45" t="str">
        <f t="shared" si="11"/>
        <v>B2 biodiversityTurkey2015</v>
      </c>
      <c r="B730">
        <v>8</v>
      </c>
      <c r="C730" t="s">
        <v>2</v>
      </c>
      <c r="D730" t="s">
        <v>161</v>
      </c>
      <c r="E730" t="s">
        <v>108</v>
      </c>
      <c r="F730" t="s">
        <v>111</v>
      </c>
      <c r="G730">
        <v>2015</v>
      </c>
      <c r="H730">
        <v>8266.1545760000008</v>
      </c>
      <c r="I730">
        <v>21934.661465000001</v>
      </c>
      <c r="J730">
        <v>2.7</v>
      </c>
    </row>
    <row r="731" spans="1:10" ht="15" x14ac:dyDescent="0.25">
      <c r="A731" s="45" t="str">
        <f t="shared" si="11"/>
        <v>B2 biodiversityTurkey2020</v>
      </c>
      <c r="B731">
        <v>8</v>
      </c>
      <c r="C731" t="s">
        <v>2</v>
      </c>
      <c r="D731" t="s">
        <v>161</v>
      </c>
      <c r="E731" t="s">
        <v>108</v>
      </c>
      <c r="F731" t="s">
        <v>111</v>
      </c>
      <c r="G731">
        <v>2020</v>
      </c>
      <c r="H731">
        <v>8283.1547580000006</v>
      </c>
      <c r="I731">
        <v>22338.750102000002</v>
      </c>
      <c r="J731">
        <v>2.7</v>
      </c>
    </row>
    <row r="732" spans="1:10" ht="15" x14ac:dyDescent="0.25">
      <c r="A732" s="45" t="str">
        <f t="shared" si="11"/>
        <v>B2 biodiversityTurkey2025</v>
      </c>
      <c r="B732">
        <v>8</v>
      </c>
      <c r="C732" t="s">
        <v>2</v>
      </c>
      <c r="D732" t="s">
        <v>161</v>
      </c>
      <c r="E732" t="s">
        <v>108</v>
      </c>
      <c r="F732" t="s">
        <v>111</v>
      </c>
      <c r="G732">
        <v>2025</v>
      </c>
      <c r="H732">
        <v>8300.1546839999992</v>
      </c>
      <c r="I732">
        <v>22626.977084999999</v>
      </c>
      <c r="J732">
        <v>2.7</v>
      </c>
    </row>
    <row r="733" spans="1:10" ht="15" x14ac:dyDescent="0.25">
      <c r="A733" s="45" t="str">
        <f t="shared" si="11"/>
        <v>B2 biodiversityTurkey2030</v>
      </c>
      <c r="B733">
        <v>8</v>
      </c>
      <c r="C733" t="s">
        <v>2</v>
      </c>
      <c r="D733" t="s">
        <v>161</v>
      </c>
      <c r="E733" t="s">
        <v>108</v>
      </c>
      <c r="F733" t="s">
        <v>111</v>
      </c>
      <c r="G733">
        <v>2030</v>
      </c>
      <c r="H733">
        <v>8317.1550279999992</v>
      </c>
      <c r="I733">
        <v>22862.075561000001</v>
      </c>
      <c r="J733">
        <v>2.7</v>
      </c>
    </row>
    <row r="734" spans="1:10" ht="15" x14ac:dyDescent="0.25">
      <c r="A734" s="45" t="str">
        <f t="shared" si="11"/>
        <v>B2 biodiversityUkraine2005</v>
      </c>
      <c r="B734">
        <v>8</v>
      </c>
      <c r="C734" t="s">
        <v>2</v>
      </c>
      <c r="D734" t="s">
        <v>162</v>
      </c>
      <c r="E734" t="s">
        <v>109</v>
      </c>
      <c r="F734" t="s">
        <v>113</v>
      </c>
      <c r="G734">
        <v>2005</v>
      </c>
      <c r="H734">
        <v>5672.8502319999998</v>
      </c>
      <c r="I734">
        <v>11340.944002</v>
      </c>
      <c r="J734">
        <v>2</v>
      </c>
    </row>
    <row r="735" spans="1:10" ht="15" x14ac:dyDescent="0.25">
      <c r="A735" s="45" t="str">
        <f t="shared" si="11"/>
        <v>B2 biodiversityUkraine2010</v>
      </c>
      <c r="B735">
        <v>8</v>
      </c>
      <c r="C735" t="s">
        <v>2</v>
      </c>
      <c r="D735" t="s">
        <v>162</v>
      </c>
      <c r="E735" t="s">
        <v>109</v>
      </c>
      <c r="F735" t="s">
        <v>113</v>
      </c>
      <c r="G735">
        <v>2010</v>
      </c>
      <c r="H735">
        <v>5636.7505270000001</v>
      </c>
      <c r="I735">
        <v>10652.965448000001</v>
      </c>
      <c r="J735">
        <v>1.9</v>
      </c>
    </row>
    <row r="736" spans="1:10" ht="15" x14ac:dyDescent="0.25">
      <c r="A736" s="45" t="str">
        <f t="shared" si="11"/>
        <v>B2 biodiversityUkraine2015</v>
      </c>
      <c r="B736">
        <v>8</v>
      </c>
      <c r="C736" t="s">
        <v>2</v>
      </c>
      <c r="D736" t="s">
        <v>162</v>
      </c>
      <c r="E736" t="s">
        <v>109</v>
      </c>
      <c r="F736" t="s">
        <v>113</v>
      </c>
      <c r="G736">
        <v>2015</v>
      </c>
      <c r="H736">
        <v>5600.1429879999996</v>
      </c>
      <c r="I736">
        <v>9987.7623210000002</v>
      </c>
      <c r="J736">
        <v>1.8</v>
      </c>
    </row>
    <row r="737" spans="1:10" ht="15" x14ac:dyDescent="0.25">
      <c r="A737" s="45" t="str">
        <f t="shared" si="11"/>
        <v>B2 biodiversityUkraine2020</v>
      </c>
      <c r="B737">
        <v>8</v>
      </c>
      <c r="C737" t="s">
        <v>2</v>
      </c>
      <c r="D737" t="s">
        <v>162</v>
      </c>
      <c r="E737" t="s">
        <v>109</v>
      </c>
      <c r="F737" t="s">
        <v>113</v>
      </c>
      <c r="G737">
        <v>2020</v>
      </c>
      <c r="H737">
        <v>5563.49719</v>
      </c>
      <c r="I737">
        <v>9689.9987270000001</v>
      </c>
      <c r="J737">
        <v>1.7</v>
      </c>
    </row>
    <row r="738" spans="1:10" ht="15" x14ac:dyDescent="0.25">
      <c r="A738" s="45" t="str">
        <f t="shared" si="11"/>
        <v>B2 biodiversityUkraine2025</v>
      </c>
      <c r="B738">
        <v>8</v>
      </c>
      <c r="C738" t="s">
        <v>2</v>
      </c>
      <c r="D738" t="s">
        <v>162</v>
      </c>
      <c r="E738" t="s">
        <v>109</v>
      </c>
      <c r="F738" t="s">
        <v>113</v>
      </c>
      <c r="G738">
        <v>2025</v>
      </c>
      <c r="H738">
        <v>5527.5654599999998</v>
      </c>
      <c r="I738">
        <v>9390.9968410000001</v>
      </c>
      <c r="J738">
        <v>1.7</v>
      </c>
    </row>
    <row r="739" spans="1:10" ht="15" x14ac:dyDescent="0.25">
      <c r="A739" s="45" t="str">
        <f t="shared" si="11"/>
        <v>B2 biodiversityUkraine2030</v>
      </c>
      <c r="B739">
        <v>8</v>
      </c>
      <c r="C739" t="s">
        <v>2</v>
      </c>
      <c r="D739" t="s">
        <v>162</v>
      </c>
      <c r="E739" t="s">
        <v>109</v>
      </c>
      <c r="F739" t="s">
        <v>113</v>
      </c>
      <c r="G739">
        <v>2030</v>
      </c>
      <c r="H739">
        <v>5492.5690519999998</v>
      </c>
      <c r="I739">
        <v>9210.3633740000005</v>
      </c>
      <c r="J739">
        <v>1.7</v>
      </c>
    </row>
    <row r="740" spans="1:10" ht="15" x14ac:dyDescent="0.25">
      <c r="A740" s="45" t="str">
        <f t="shared" si="11"/>
        <v>B2 biodiversityUnited Kingdom2005</v>
      </c>
      <c r="B740">
        <v>8</v>
      </c>
      <c r="C740" t="s">
        <v>2</v>
      </c>
      <c r="D740" t="s">
        <v>163</v>
      </c>
      <c r="E740" t="s">
        <v>110</v>
      </c>
      <c r="F740" t="s">
        <v>112</v>
      </c>
      <c r="G740">
        <v>2005</v>
      </c>
      <c r="H740">
        <v>2263.4196350000002</v>
      </c>
      <c r="I740">
        <v>5232.6711160000004</v>
      </c>
      <c r="J740">
        <v>2.2999999999999998</v>
      </c>
    </row>
    <row r="741" spans="1:10" ht="15" x14ac:dyDescent="0.25">
      <c r="A741" s="45" t="str">
        <f t="shared" si="11"/>
        <v>B2 biodiversityUnited Kingdom2010</v>
      </c>
      <c r="B741">
        <v>8</v>
      </c>
      <c r="C741" t="s">
        <v>2</v>
      </c>
      <c r="D741" t="s">
        <v>163</v>
      </c>
      <c r="E741" t="s">
        <v>110</v>
      </c>
      <c r="F741" t="s">
        <v>112</v>
      </c>
      <c r="G741">
        <v>2010</v>
      </c>
      <c r="H741">
        <v>2299.4195639999998</v>
      </c>
      <c r="I741">
        <v>5050.3820249999999</v>
      </c>
      <c r="J741">
        <v>2.2000000000000002</v>
      </c>
    </row>
    <row r="742" spans="1:10" ht="15" x14ac:dyDescent="0.25">
      <c r="A742" s="45" t="str">
        <f t="shared" si="11"/>
        <v>B2 biodiversityUnited Kingdom2015</v>
      </c>
      <c r="B742">
        <v>8</v>
      </c>
      <c r="C742" t="s">
        <v>2</v>
      </c>
      <c r="D742" t="s">
        <v>163</v>
      </c>
      <c r="E742" t="s">
        <v>110</v>
      </c>
      <c r="F742" t="s">
        <v>112</v>
      </c>
      <c r="G742">
        <v>2015</v>
      </c>
      <c r="H742">
        <v>2335.419551</v>
      </c>
      <c r="I742">
        <v>4861.0955560000002</v>
      </c>
      <c r="J742">
        <v>2.1</v>
      </c>
    </row>
    <row r="743" spans="1:10" ht="15" x14ac:dyDescent="0.25">
      <c r="A743" s="45" t="str">
        <f t="shared" si="11"/>
        <v>B2 biodiversityUnited Kingdom2020</v>
      </c>
      <c r="B743">
        <v>8</v>
      </c>
      <c r="C743" t="s">
        <v>2</v>
      </c>
      <c r="D743" t="s">
        <v>163</v>
      </c>
      <c r="E743" t="s">
        <v>110</v>
      </c>
      <c r="F743" t="s">
        <v>112</v>
      </c>
      <c r="G743">
        <v>2020</v>
      </c>
      <c r="H743">
        <v>2371.419441</v>
      </c>
      <c r="I743">
        <v>4709.4229830000004</v>
      </c>
      <c r="J743">
        <v>2</v>
      </c>
    </row>
    <row r="744" spans="1:10" ht="15" x14ac:dyDescent="0.25">
      <c r="A744" s="45" t="str">
        <f t="shared" si="11"/>
        <v>B2 biodiversityUnited Kingdom2025</v>
      </c>
      <c r="B744">
        <v>8</v>
      </c>
      <c r="C744" t="s">
        <v>2</v>
      </c>
      <c r="D744" t="s">
        <v>163</v>
      </c>
      <c r="E744" t="s">
        <v>110</v>
      </c>
      <c r="F744" t="s">
        <v>112</v>
      </c>
      <c r="G744">
        <v>2025</v>
      </c>
      <c r="H744">
        <v>2407.4194900000002</v>
      </c>
      <c r="I744">
        <v>4581.8091949999998</v>
      </c>
      <c r="J744">
        <v>1.9</v>
      </c>
    </row>
    <row r="745" spans="1:10" ht="15" x14ac:dyDescent="0.25">
      <c r="A745" s="45" t="str">
        <f t="shared" si="11"/>
        <v>B2 biodiversityUnited Kingdom2030</v>
      </c>
      <c r="B745">
        <v>8</v>
      </c>
      <c r="C745" t="s">
        <v>2</v>
      </c>
      <c r="D745" t="s">
        <v>163</v>
      </c>
      <c r="E745" t="s">
        <v>110</v>
      </c>
      <c r="F745" t="s">
        <v>112</v>
      </c>
      <c r="G745">
        <v>2030</v>
      </c>
      <c r="H745">
        <v>2443.4196809999999</v>
      </c>
      <c r="I745">
        <v>4505.6503650000004</v>
      </c>
      <c r="J745">
        <v>1.8</v>
      </c>
    </row>
    <row r="746" spans="1:10" ht="15" x14ac:dyDescent="0.25">
      <c r="A746" s="40" t="s">
        <v>164</v>
      </c>
      <c r="B746" s="40">
        <v>1</v>
      </c>
      <c r="C746" s="40" t="s">
        <v>0</v>
      </c>
      <c r="D746" s="40">
        <v>0</v>
      </c>
      <c r="E746" s="40" t="s">
        <v>111</v>
      </c>
      <c r="F746" s="40">
        <v>0</v>
      </c>
      <c r="G746" s="40">
        <v>2005</v>
      </c>
      <c r="H746" s="40">
        <v>14767.754430000001</v>
      </c>
      <c r="I746" s="40">
        <v>32790.211465</v>
      </c>
      <c r="J746" s="40">
        <v>9.7000000000000011</v>
      </c>
    </row>
    <row r="747" spans="1:10" ht="15" x14ac:dyDescent="0.25">
      <c r="A747" s="40" t="s">
        <v>165</v>
      </c>
      <c r="B747" s="40">
        <v>1</v>
      </c>
      <c r="C747" s="40" t="s">
        <v>0</v>
      </c>
      <c r="D747" s="40">
        <v>0</v>
      </c>
      <c r="E747" s="40" t="s">
        <v>112</v>
      </c>
      <c r="F747" s="40">
        <v>0</v>
      </c>
      <c r="G747" s="40">
        <v>2005</v>
      </c>
      <c r="H747" s="40">
        <v>33912.865044999999</v>
      </c>
      <c r="I747" s="40">
        <v>66987.975684000005</v>
      </c>
      <c r="J747" s="40">
        <v>18.099999999999998</v>
      </c>
    </row>
    <row r="748" spans="1:10" ht="15" x14ac:dyDescent="0.25">
      <c r="A748" s="40" t="s">
        <v>166</v>
      </c>
      <c r="B748" s="40">
        <v>1</v>
      </c>
      <c r="C748" s="40" t="s">
        <v>0</v>
      </c>
      <c r="D748" s="40">
        <v>0</v>
      </c>
      <c r="E748" s="40" t="s">
        <v>113</v>
      </c>
      <c r="F748" s="40">
        <v>0</v>
      </c>
      <c r="G748" s="40">
        <v>2005</v>
      </c>
      <c r="H748" s="40">
        <v>31789.988604999999</v>
      </c>
      <c r="I748" s="40">
        <v>63899.698849000008</v>
      </c>
      <c r="J748" s="40">
        <v>14.8</v>
      </c>
    </row>
    <row r="749" spans="1:10" ht="15" x14ac:dyDescent="0.25">
      <c r="A749" s="40" t="s">
        <v>167</v>
      </c>
      <c r="B749" s="40">
        <v>1</v>
      </c>
      <c r="C749" s="40" t="s">
        <v>0</v>
      </c>
      <c r="D749" s="40">
        <v>0</v>
      </c>
      <c r="E749" s="40" t="s">
        <v>114</v>
      </c>
      <c r="F749" s="40">
        <v>0</v>
      </c>
      <c r="G749" s="40">
        <v>2005</v>
      </c>
      <c r="H749" s="40">
        <v>53240.415377999998</v>
      </c>
      <c r="I749" s="40">
        <v>119129.560791</v>
      </c>
      <c r="J749" s="40">
        <v>14.399999999999999</v>
      </c>
    </row>
    <row r="750" spans="1:10" ht="15" x14ac:dyDescent="0.25">
      <c r="A750" s="40" t="s">
        <v>169</v>
      </c>
      <c r="B750" s="40">
        <v>1</v>
      </c>
      <c r="C750" s="40" t="s">
        <v>0</v>
      </c>
      <c r="D750" s="40">
        <v>0</v>
      </c>
      <c r="E750" s="40" t="s">
        <v>111</v>
      </c>
      <c r="F750" s="40">
        <v>0</v>
      </c>
      <c r="G750" s="40">
        <v>2010</v>
      </c>
      <c r="H750" s="40">
        <v>15084.055249000001</v>
      </c>
      <c r="I750" s="40">
        <v>34520.631168</v>
      </c>
      <c r="J750" s="40">
        <v>9.8000000000000007</v>
      </c>
    </row>
    <row r="751" spans="1:10" ht="15" x14ac:dyDescent="0.25">
      <c r="A751" s="40" t="s">
        <v>170</v>
      </c>
      <c r="B751" s="40">
        <v>1</v>
      </c>
      <c r="C751" s="40" t="s">
        <v>0</v>
      </c>
      <c r="D751" s="40">
        <v>0</v>
      </c>
      <c r="E751" s="40" t="s">
        <v>112</v>
      </c>
      <c r="F751" s="40">
        <v>0</v>
      </c>
      <c r="G751" s="40">
        <v>2010</v>
      </c>
      <c r="H751" s="40">
        <v>34132.923419999999</v>
      </c>
      <c r="I751" s="40">
        <v>67497.590155999991</v>
      </c>
      <c r="J751" s="40">
        <v>17.899999999999999</v>
      </c>
    </row>
    <row r="752" spans="1:10" ht="15" x14ac:dyDescent="0.25">
      <c r="A752" s="40" t="s">
        <v>171</v>
      </c>
      <c r="B752" s="40">
        <v>1</v>
      </c>
      <c r="C752" s="40" t="s">
        <v>0</v>
      </c>
      <c r="D752" s="40">
        <v>0</v>
      </c>
      <c r="E752" s="40" t="s">
        <v>113</v>
      </c>
      <c r="F752" s="40">
        <v>0</v>
      </c>
      <c r="G752" s="40">
        <v>2010</v>
      </c>
      <c r="H752" s="40">
        <v>32000.338113000002</v>
      </c>
      <c r="I752" s="40">
        <v>63006.163665</v>
      </c>
      <c r="J752" s="40">
        <v>14.5</v>
      </c>
    </row>
    <row r="753" spans="1:10" ht="15" x14ac:dyDescent="0.25">
      <c r="A753" s="40" t="s">
        <v>172</v>
      </c>
      <c r="B753" s="40">
        <v>1</v>
      </c>
      <c r="C753" s="40" t="s">
        <v>0</v>
      </c>
      <c r="D753" s="40">
        <v>0</v>
      </c>
      <c r="E753" s="40" t="s">
        <v>114</v>
      </c>
      <c r="F753" s="40">
        <v>0</v>
      </c>
      <c r="G753" s="40">
        <v>2010</v>
      </c>
      <c r="H753" s="40">
        <v>53072.065539000003</v>
      </c>
      <c r="I753" s="40">
        <v>119834.68148499998</v>
      </c>
      <c r="J753" s="40">
        <v>14.600000000000001</v>
      </c>
    </row>
    <row r="754" spans="1:10" ht="15" x14ac:dyDescent="0.25">
      <c r="A754" s="40" t="s">
        <v>174</v>
      </c>
      <c r="B754" s="40">
        <v>1</v>
      </c>
      <c r="C754" s="40" t="s">
        <v>0</v>
      </c>
      <c r="D754" s="40">
        <v>0</v>
      </c>
      <c r="E754" s="40" t="s">
        <v>111</v>
      </c>
      <c r="F754" s="40">
        <v>0</v>
      </c>
      <c r="G754" s="40">
        <v>2015</v>
      </c>
      <c r="H754" s="40">
        <v>15400.353919000001</v>
      </c>
      <c r="I754" s="40">
        <v>35993.735316999999</v>
      </c>
      <c r="J754" s="40">
        <v>10</v>
      </c>
    </row>
    <row r="755" spans="1:10" ht="15" x14ac:dyDescent="0.25">
      <c r="A755" s="40" t="s">
        <v>175</v>
      </c>
      <c r="B755" s="40">
        <v>1</v>
      </c>
      <c r="C755" s="40" t="s">
        <v>0</v>
      </c>
      <c r="D755" s="40">
        <v>0</v>
      </c>
      <c r="E755" s="40" t="s">
        <v>112</v>
      </c>
      <c r="F755" s="40">
        <v>0</v>
      </c>
      <c r="G755" s="40">
        <v>2015</v>
      </c>
      <c r="H755" s="40">
        <v>34339.983374999996</v>
      </c>
      <c r="I755" s="40">
        <v>67794.326600999993</v>
      </c>
      <c r="J755" s="40">
        <v>17.7</v>
      </c>
    </row>
    <row r="756" spans="1:10" ht="15" x14ac:dyDescent="0.25">
      <c r="A756" s="40" t="s">
        <v>176</v>
      </c>
      <c r="B756" s="40">
        <v>1</v>
      </c>
      <c r="C756" s="40" t="s">
        <v>0</v>
      </c>
      <c r="D756" s="40">
        <v>0</v>
      </c>
      <c r="E756" s="40" t="s">
        <v>113</v>
      </c>
      <c r="F756" s="40">
        <v>0</v>
      </c>
      <c r="G756" s="40">
        <v>2015</v>
      </c>
      <c r="H756" s="40">
        <v>32210.688593999999</v>
      </c>
      <c r="I756" s="40">
        <v>62854.317123999994</v>
      </c>
      <c r="J756" s="40">
        <v>14.3</v>
      </c>
    </row>
    <row r="757" spans="1:10" ht="15" x14ac:dyDescent="0.25">
      <c r="A757" s="40" t="s">
        <v>177</v>
      </c>
      <c r="B757" s="40">
        <v>1</v>
      </c>
      <c r="C757" s="40" t="s">
        <v>0</v>
      </c>
      <c r="D757" s="40">
        <v>0</v>
      </c>
      <c r="E757" s="40" t="s">
        <v>114</v>
      </c>
      <c r="F757" s="40">
        <v>0</v>
      </c>
      <c r="G757" s="40">
        <v>2015</v>
      </c>
      <c r="H757" s="40">
        <v>52903.707946000002</v>
      </c>
      <c r="I757" s="40">
        <v>121116.35410600001</v>
      </c>
      <c r="J757" s="40">
        <v>14.700000000000001</v>
      </c>
    </row>
    <row r="758" spans="1:10" ht="15" x14ac:dyDescent="0.25">
      <c r="A758" s="40" t="s">
        <v>179</v>
      </c>
      <c r="B758" s="40">
        <v>1</v>
      </c>
      <c r="C758" s="40" t="s">
        <v>0</v>
      </c>
      <c r="D758" s="40">
        <v>0</v>
      </c>
      <c r="E758" s="40" t="s">
        <v>111</v>
      </c>
      <c r="F758" s="40">
        <v>0</v>
      </c>
      <c r="G758" s="40">
        <v>2020</v>
      </c>
      <c r="H758" s="40">
        <v>15716.654665000002</v>
      </c>
      <c r="I758" s="40">
        <v>37325.974648000003</v>
      </c>
      <c r="J758" s="40">
        <v>10</v>
      </c>
    </row>
    <row r="759" spans="1:10" ht="15" x14ac:dyDescent="0.25">
      <c r="A759" s="40" t="s">
        <v>180</v>
      </c>
      <c r="B759" s="40">
        <v>1</v>
      </c>
      <c r="C759" s="40" t="s">
        <v>0</v>
      </c>
      <c r="D759" s="40">
        <v>0</v>
      </c>
      <c r="E759" s="40" t="s">
        <v>112</v>
      </c>
      <c r="F759" s="40">
        <v>0</v>
      </c>
      <c r="G759" s="40">
        <v>2020</v>
      </c>
      <c r="H759" s="40">
        <v>34547.042778999996</v>
      </c>
      <c r="I759" s="40">
        <v>68087.769339000006</v>
      </c>
      <c r="J759" s="40">
        <v>17.599999999999998</v>
      </c>
    </row>
    <row r="760" spans="1:10" ht="15" x14ac:dyDescent="0.25">
      <c r="A760" s="40" t="s">
        <v>181</v>
      </c>
      <c r="B760" s="40">
        <v>1</v>
      </c>
      <c r="C760" s="40" t="s">
        <v>0</v>
      </c>
      <c r="D760" s="40">
        <v>0</v>
      </c>
      <c r="E760" s="40" t="s">
        <v>113</v>
      </c>
      <c r="F760" s="40">
        <v>0</v>
      </c>
      <c r="G760" s="40">
        <v>2020</v>
      </c>
      <c r="H760" s="40">
        <v>32421.038954</v>
      </c>
      <c r="I760" s="40">
        <v>63355.857919000009</v>
      </c>
      <c r="J760" s="40">
        <v>14.2</v>
      </c>
    </row>
    <row r="761" spans="1:10" ht="15" x14ac:dyDescent="0.25">
      <c r="A761" s="40" t="s">
        <v>182</v>
      </c>
      <c r="B761" s="40">
        <v>1</v>
      </c>
      <c r="C761" s="40" t="s">
        <v>0</v>
      </c>
      <c r="D761" s="40">
        <v>0</v>
      </c>
      <c r="E761" s="40" t="s">
        <v>114</v>
      </c>
      <c r="F761" s="40">
        <v>0</v>
      </c>
      <c r="G761" s="40">
        <v>2020</v>
      </c>
      <c r="H761" s="40">
        <v>52735.353444000008</v>
      </c>
      <c r="I761" s="40">
        <v>121794.66642200001</v>
      </c>
      <c r="J761" s="40">
        <v>14.700000000000001</v>
      </c>
    </row>
    <row r="762" spans="1:10" ht="15" x14ac:dyDescent="0.25">
      <c r="A762" s="40" t="s">
        <v>184</v>
      </c>
      <c r="B762" s="40">
        <v>1</v>
      </c>
      <c r="C762" s="40" t="s">
        <v>0</v>
      </c>
      <c r="D762" s="40">
        <v>0</v>
      </c>
      <c r="E762" s="40" t="s">
        <v>111</v>
      </c>
      <c r="F762" s="40">
        <v>0</v>
      </c>
      <c r="G762" s="40">
        <v>2025</v>
      </c>
      <c r="H762" s="40">
        <v>15729.954664000001</v>
      </c>
      <c r="I762" s="40">
        <v>38132.926822000001</v>
      </c>
      <c r="J762" s="40">
        <v>10.1</v>
      </c>
    </row>
    <row r="763" spans="1:10" ht="15" x14ac:dyDescent="0.25">
      <c r="A763" s="40" t="s">
        <v>185</v>
      </c>
      <c r="B763" s="40">
        <v>1</v>
      </c>
      <c r="C763" s="40" t="s">
        <v>0</v>
      </c>
      <c r="D763" s="40">
        <v>0</v>
      </c>
      <c r="E763" s="40" t="s">
        <v>112</v>
      </c>
      <c r="F763" s="40">
        <v>0</v>
      </c>
      <c r="G763" s="40">
        <v>2025</v>
      </c>
      <c r="H763" s="40">
        <v>34754.102601000006</v>
      </c>
      <c r="I763" s="40">
        <v>68309.945445000005</v>
      </c>
      <c r="J763" s="40">
        <v>17.600000000000001</v>
      </c>
    </row>
    <row r="764" spans="1:10" ht="15" x14ac:dyDescent="0.25">
      <c r="A764" s="40" t="s">
        <v>186</v>
      </c>
      <c r="B764" s="40">
        <v>1</v>
      </c>
      <c r="C764" s="40" t="s">
        <v>0</v>
      </c>
      <c r="D764" s="40">
        <v>0</v>
      </c>
      <c r="E764" s="40" t="s">
        <v>113</v>
      </c>
      <c r="F764" s="40">
        <v>0</v>
      </c>
      <c r="G764" s="40">
        <v>2025</v>
      </c>
      <c r="H764" s="40">
        <v>32631.388533999998</v>
      </c>
      <c r="I764" s="40">
        <v>63921.742707000005</v>
      </c>
      <c r="J764" s="40">
        <v>14.299999999999999</v>
      </c>
    </row>
    <row r="765" spans="1:10" ht="15" x14ac:dyDescent="0.25">
      <c r="A765" s="40" t="s">
        <v>187</v>
      </c>
      <c r="B765" s="40">
        <v>1</v>
      </c>
      <c r="C765" s="40" t="s">
        <v>0</v>
      </c>
      <c r="D765" s="40">
        <v>0</v>
      </c>
      <c r="E765" s="40" t="s">
        <v>114</v>
      </c>
      <c r="F765" s="40">
        <v>0</v>
      </c>
      <c r="G765" s="40">
        <v>2025</v>
      </c>
      <c r="H765" s="40">
        <v>52566.998296000005</v>
      </c>
      <c r="I765" s="40">
        <v>122282.329552</v>
      </c>
      <c r="J765" s="40">
        <v>14.9</v>
      </c>
    </row>
    <row r="766" spans="1:10" ht="15" x14ac:dyDescent="0.25">
      <c r="A766" s="40" t="s">
        <v>189</v>
      </c>
      <c r="B766" s="40">
        <v>1</v>
      </c>
      <c r="C766" s="40" t="s">
        <v>0</v>
      </c>
      <c r="D766" s="40">
        <v>0</v>
      </c>
      <c r="E766" s="40" t="s">
        <v>111</v>
      </c>
      <c r="F766" s="40">
        <v>0</v>
      </c>
      <c r="G766" s="40">
        <v>2030</v>
      </c>
      <c r="H766" s="40">
        <v>15743.254079999999</v>
      </c>
      <c r="I766" s="40">
        <v>38805.577155000006</v>
      </c>
      <c r="J766" s="40">
        <v>10.3</v>
      </c>
    </row>
    <row r="767" spans="1:10" ht="15" x14ac:dyDescent="0.25">
      <c r="A767" s="40" t="s">
        <v>190</v>
      </c>
      <c r="B767" s="40">
        <v>1</v>
      </c>
      <c r="C767" s="40" t="s">
        <v>0</v>
      </c>
      <c r="D767" s="40">
        <v>0</v>
      </c>
      <c r="E767" s="40" t="s">
        <v>112</v>
      </c>
      <c r="F767" s="40">
        <v>0</v>
      </c>
      <c r="G767" s="40">
        <v>2030</v>
      </c>
      <c r="H767" s="40">
        <v>34961.164946999997</v>
      </c>
      <c r="I767" s="40">
        <v>68775.435541999992</v>
      </c>
      <c r="J767" s="40">
        <v>17.600000000000001</v>
      </c>
    </row>
    <row r="768" spans="1:10" ht="15" x14ac:dyDescent="0.25">
      <c r="A768" s="40" t="s">
        <v>191</v>
      </c>
      <c r="B768" s="40">
        <v>1</v>
      </c>
      <c r="C768" s="40" t="s">
        <v>0</v>
      </c>
      <c r="D768" s="40">
        <v>0</v>
      </c>
      <c r="E768" s="40" t="s">
        <v>113</v>
      </c>
      <c r="F768" s="40">
        <v>0</v>
      </c>
      <c r="G768" s="40">
        <v>2030</v>
      </c>
      <c r="H768" s="40">
        <v>32841.736394</v>
      </c>
      <c r="I768" s="40">
        <v>64300.094123000003</v>
      </c>
      <c r="J768" s="40">
        <v>14.2</v>
      </c>
    </row>
    <row r="769" spans="1:10" ht="15" x14ac:dyDescent="0.25">
      <c r="A769" s="40" t="s">
        <v>192</v>
      </c>
      <c r="B769" s="40">
        <v>1</v>
      </c>
      <c r="C769" s="40" t="s">
        <v>0</v>
      </c>
      <c r="D769" s="40">
        <v>0</v>
      </c>
      <c r="E769" s="40" t="s">
        <v>114</v>
      </c>
      <c r="F769" s="40">
        <v>0</v>
      </c>
      <c r="G769" s="40">
        <v>2030</v>
      </c>
      <c r="H769" s="40">
        <v>52398.641443999993</v>
      </c>
      <c r="I769" s="40">
        <v>122359.419758</v>
      </c>
      <c r="J769" s="40">
        <v>15.200000000000001</v>
      </c>
    </row>
    <row r="770" spans="1:10" ht="15" x14ac:dyDescent="0.25">
      <c r="A770" s="40" t="s">
        <v>194</v>
      </c>
      <c r="B770" s="40">
        <v>1</v>
      </c>
      <c r="C770" s="40" t="s">
        <v>1</v>
      </c>
      <c r="D770" s="40">
        <v>0</v>
      </c>
      <c r="E770" s="40" t="s">
        <v>111</v>
      </c>
      <c r="F770" s="40">
        <v>0</v>
      </c>
      <c r="G770" s="40">
        <v>2005</v>
      </c>
      <c r="H770" s="40">
        <v>14775.205737</v>
      </c>
      <c r="I770" s="40">
        <v>32872.991581000002</v>
      </c>
      <c r="J770" s="40">
        <v>9.7000000000000011</v>
      </c>
    </row>
    <row r="771" spans="1:10" ht="15" x14ac:dyDescent="0.25">
      <c r="A771" s="40" t="s">
        <v>195</v>
      </c>
      <c r="B771" s="40">
        <v>1</v>
      </c>
      <c r="C771" s="40" t="s">
        <v>1</v>
      </c>
      <c r="D771" s="40">
        <v>0</v>
      </c>
      <c r="E771" s="40" t="s">
        <v>112</v>
      </c>
      <c r="F771" s="40">
        <v>0</v>
      </c>
      <c r="G771" s="40">
        <v>2005</v>
      </c>
      <c r="H771" s="40">
        <v>33912.862590999997</v>
      </c>
      <c r="I771" s="40">
        <v>66958.876237000004</v>
      </c>
      <c r="J771" s="40">
        <v>18.099999999999998</v>
      </c>
    </row>
    <row r="772" spans="1:10" ht="15" x14ac:dyDescent="0.25">
      <c r="A772" s="40" t="s">
        <v>196</v>
      </c>
      <c r="B772" s="40">
        <v>1</v>
      </c>
      <c r="C772" s="40" t="s">
        <v>1</v>
      </c>
      <c r="D772" s="40">
        <v>0</v>
      </c>
      <c r="E772" s="40" t="s">
        <v>113</v>
      </c>
      <c r="F772" s="40">
        <v>0</v>
      </c>
      <c r="G772" s="40">
        <v>2005</v>
      </c>
      <c r="H772" s="40">
        <v>31831.761782000005</v>
      </c>
      <c r="I772" s="40">
        <v>64022.378441000001</v>
      </c>
      <c r="J772" s="40">
        <v>14.8</v>
      </c>
    </row>
    <row r="773" spans="1:10" ht="15" x14ac:dyDescent="0.25">
      <c r="A773" s="40" t="s">
        <v>197</v>
      </c>
      <c r="B773" s="40">
        <v>1</v>
      </c>
      <c r="C773" s="40" t="s">
        <v>1</v>
      </c>
      <c r="D773" s="40">
        <v>0</v>
      </c>
      <c r="E773" s="40" t="s">
        <v>114</v>
      </c>
      <c r="F773" s="40">
        <v>0</v>
      </c>
      <c r="G773" s="40">
        <v>2005</v>
      </c>
      <c r="H773" s="40">
        <v>53240.415430000001</v>
      </c>
      <c r="I773" s="40">
        <v>119135.95348500001</v>
      </c>
      <c r="J773" s="40">
        <v>14.399999999999999</v>
      </c>
    </row>
    <row r="774" spans="1:10" ht="15" x14ac:dyDescent="0.25">
      <c r="A774" s="40" t="s">
        <v>199</v>
      </c>
      <c r="B774" s="40">
        <v>1</v>
      </c>
      <c r="C774" s="40" t="s">
        <v>1</v>
      </c>
      <c r="D774" s="40">
        <v>0</v>
      </c>
      <c r="E774" s="40" t="s">
        <v>111</v>
      </c>
      <c r="F774" s="40">
        <v>0</v>
      </c>
      <c r="G774" s="40">
        <v>2010</v>
      </c>
      <c r="H774" s="40">
        <v>15098.926453999999</v>
      </c>
      <c r="I774" s="40">
        <v>34684.064522000001</v>
      </c>
      <c r="J774" s="40">
        <v>9.8000000000000007</v>
      </c>
    </row>
    <row r="775" spans="1:10" ht="15" x14ac:dyDescent="0.25">
      <c r="A775" s="40" t="s">
        <v>200</v>
      </c>
      <c r="B775" s="40">
        <v>1</v>
      </c>
      <c r="C775" s="40" t="s">
        <v>1</v>
      </c>
      <c r="D775" s="40">
        <v>0</v>
      </c>
      <c r="E775" s="40" t="s">
        <v>112</v>
      </c>
      <c r="F775" s="40">
        <v>0</v>
      </c>
      <c r="G775" s="40">
        <v>2010</v>
      </c>
      <c r="H775" s="40">
        <v>34132.922052000002</v>
      </c>
      <c r="I775" s="40">
        <v>66981.417031999998</v>
      </c>
      <c r="J775" s="40">
        <v>17.799999999999997</v>
      </c>
    </row>
    <row r="776" spans="1:10" ht="15" x14ac:dyDescent="0.25">
      <c r="A776" s="40" t="s">
        <v>201</v>
      </c>
      <c r="B776" s="40">
        <v>1</v>
      </c>
      <c r="C776" s="40" t="s">
        <v>1</v>
      </c>
      <c r="D776" s="40">
        <v>0</v>
      </c>
      <c r="E776" s="40" t="s">
        <v>113</v>
      </c>
      <c r="F776" s="40">
        <v>0</v>
      </c>
      <c r="G776" s="40">
        <v>2010</v>
      </c>
      <c r="H776" s="40">
        <v>32080.267647000001</v>
      </c>
      <c r="I776" s="40">
        <v>62969.738795999998</v>
      </c>
      <c r="J776" s="40">
        <v>14.5</v>
      </c>
    </row>
    <row r="777" spans="1:10" ht="15" x14ac:dyDescent="0.25">
      <c r="A777" s="40" t="s">
        <v>202</v>
      </c>
      <c r="B777" s="40">
        <v>1</v>
      </c>
      <c r="C777" s="40" t="s">
        <v>1</v>
      </c>
      <c r="D777" s="40">
        <v>0</v>
      </c>
      <c r="E777" s="40" t="s">
        <v>114</v>
      </c>
      <c r="F777" s="40">
        <v>0</v>
      </c>
      <c r="G777" s="40">
        <v>2010</v>
      </c>
      <c r="H777" s="40">
        <v>53072.064538000006</v>
      </c>
      <c r="I777" s="40">
        <v>119645.62536900002</v>
      </c>
      <c r="J777" s="40">
        <v>14.600000000000001</v>
      </c>
    </row>
    <row r="778" spans="1:10" ht="15" x14ac:dyDescent="0.25">
      <c r="A778" s="40" t="s">
        <v>204</v>
      </c>
      <c r="B778" s="40">
        <v>1</v>
      </c>
      <c r="C778" s="40" t="s">
        <v>1</v>
      </c>
      <c r="D778" s="40">
        <v>0</v>
      </c>
      <c r="E778" s="40" t="s">
        <v>111</v>
      </c>
      <c r="F778" s="40">
        <v>0</v>
      </c>
      <c r="G778" s="40">
        <v>2015</v>
      </c>
      <c r="H778" s="40">
        <v>15422.462767000001</v>
      </c>
      <c r="I778" s="40">
        <v>36041.898343000001</v>
      </c>
      <c r="J778" s="40">
        <v>9.9000000000000021</v>
      </c>
    </row>
    <row r="779" spans="1:10" ht="15" x14ac:dyDescent="0.25">
      <c r="A779" s="40" t="s">
        <v>205</v>
      </c>
      <c r="B779" s="40">
        <v>1</v>
      </c>
      <c r="C779" s="40" t="s">
        <v>1</v>
      </c>
      <c r="D779" s="40">
        <v>0</v>
      </c>
      <c r="E779" s="40" t="s">
        <v>112</v>
      </c>
      <c r="F779" s="40">
        <v>0</v>
      </c>
      <c r="G779" s="40">
        <v>2015</v>
      </c>
      <c r="H779" s="40">
        <v>34339.984488000002</v>
      </c>
      <c r="I779" s="40">
        <v>66472.251289999986</v>
      </c>
      <c r="J779" s="40">
        <v>17.7</v>
      </c>
    </row>
    <row r="780" spans="1:10" ht="15" x14ac:dyDescent="0.25">
      <c r="A780" s="40" t="s">
        <v>206</v>
      </c>
      <c r="B780" s="40">
        <v>1</v>
      </c>
      <c r="C780" s="40" t="s">
        <v>1</v>
      </c>
      <c r="D780" s="40">
        <v>0</v>
      </c>
      <c r="E780" s="40" t="s">
        <v>113</v>
      </c>
      <c r="F780" s="40">
        <v>0</v>
      </c>
      <c r="G780" s="40">
        <v>2015</v>
      </c>
      <c r="H780" s="40">
        <v>32328.577128000001</v>
      </c>
      <c r="I780" s="40">
        <v>62370.569395999992</v>
      </c>
      <c r="J780" s="40">
        <v>14.2</v>
      </c>
    </row>
    <row r="781" spans="1:10" ht="15" x14ac:dyDescent="0.25">
      <c r="A781" s="40" t="s">
        <v>207</v>
      </c>
      <c r="B781" s="40">
        <v>1</v>
      </c>
      <c r="C781" s="40" t="s">
        <v>1</v>
      </c>
      <c r="D781" s="40">
        <v>0</v>
      </c>
      <c r="E781" s="40" t="s">
        <v>114</v>
      </c>
      <c r="F781" s="40">
        <v>0</v>
      </c>
      <c r="G781" s="40">
        <v>2015</v>
      </c>
      <c r="H781" s="40">
        <v>52903.708399000003</v>
      </c>
      <c r="I781" s="40">
        <v>120476.122995</v>
      </c>
      <c r="J781" s="40">
        <v>14.700000000000001</v>
      </c>
    </row>
    <row r="782" spans="1:10" ht="15" x14ac:dyDescent="0.25">
      <c r="A782" s="40" t="s">
        <v>209</v>
      </c>
      <c r="B782" s="40">
        <v>1</v>
      </c>
      <c r="C782" s="40" t="s">
        <v>1</v>
      </c>
      <c r="D782" s="40">
        <v>0</v>
      </c>
      <c r="E782" s="40" t="s">
        <v>111</v>
      </c>
      <c r="F782" s="40">
        <v>0</v>
      </c>
      <c r="G782" s="40">
        <v>2020</v>
      </c>
      <c r="H782" s="40">
        <v>15745.993021999999</v>
      </c>
      <c r="I782" s="40">
        <v>37167.257526999994</v>
      </c>
      <c r="J782" s="40">
        <v>9.9</v>
      </c>
    </row>
    <row r="783" spans="1:10" ht="15" x14ac:dyDescent="0.25">
      <c r="A783" s="40" t="s">
        <v>210</v>
      </c>
      <c r="B783" s="40">
        <v>1</v>
      </c>
      <c r="C783" s="40" t="s">
        <v>1</v>
      </c>
      <c r="D783" s="40">
        <v>0</v>
      </c>
      <c r="E783" s="40" t="s">
        <v>112</v>
      </c>
      <c r="F783" s="40">
        <v>0</v>
      </c>
      <c r="G783" s="40">
        <v>2020</v>
      </c>
      <c r="H783" s="40">
        <v>34547.041365999998</v>
      </c>
      <c r="I783" s="40">
        <v>65861.315795999995</v>
      </c>
      <c r="J783" s="40">
        <v>17.3</v>
      </c>
    </row>
    <row r="784" spans="1:10" ht="15" x14ac:dyDescent="0.25">
      <c r="A784" s="40" t="s">
        <v>211</v>
      </c>
      <c r="B784" s="40">
        <v>1</v>
      </c>
      <c r="C784" s="40" t="s">
        <v>1</v>
      </c>
      <c r="D784" s="40">
        <v>0</v>
      </c>
      <c r="E784" s="40" t="s">
        <v>113</v>
      </c>
      <c r="F784" s="40">
        <v>0</v>
      </c>
      <c r="G784" s="40">
        <v>2020</v>
      </c>
      <c r="H784" s="40">
        <v>32576.427643999999</v>
      </c>
      <c r="I784" s="40">
        <v>62273.002836</v>
      </c>
      <c r="J784" s="40">
        <v>14</v>
      </c>
    </row>
    <row r="785" spans="1:10" ht="15" x14ac:dyDescent="0.25">
      <c r="A785" s="40" t="s">
        <v>212</v>
      </c>
      <c r="B785" s="40">
        <v>1</v>
      </c>
      <c r="C785" s="40" t="s">
        <v>1</v>
      </c>
      <c r="D785" s="40">
        <v>0</v>
      </c>
      <c r="E785" s="40" t="s">
        <v>114</v>
      </c>
      <c r="F785" s="40">
        <v>0</v>
      </c>
      <c r="G785" s="40">
        <v>2020</v>
      </c>
      <c r="H785" s="40">
        <v>52735.354509999997</v>
      </c>
      <c r="I785" s="40">
        <v>120617.49443999999</v>
      </c>
      <c r="J785" s="40">
        <v>14.700000000000001</v>
      </c>
    </row>
    <row r="786" spans="1:10" ht="15" x14ac:dyDescent="0.25">
      <c r="A786" s="40" t="s">
        <v>214</v>
      </c>
      <c r="B786" s="40">
        <v>1</v>
      </c>
      <c r="C786" s="40" t="s">
        <v>1</v>
      </c>
      <c r="D786" s="40">
        <v>0</v>
      </c>
      <c r="E786" s="40" t="s">
        <v>111</v>
      </c>
      <c r="F786" s="40">
        <v>0</v>
      </c>
      <c r="G786" s="40">
        <v>2025</v>
      </c>
      <c r="H786" s="40">
        <v>15766.518488999998</v>
      </c>
      <c r="I786" s="40">
        <v>37729.331375000002</v>
      </c>
      <c r="J786" s="40">
        <v>9.9</v>
      </c>
    </row>
    <row r="787" spans="1:10" ht="15" x14ac:dyDescent="0.25">
      <c r="A787" s="40" t="s">
        <v>215</v>
      </c>
      <c r="B787" s="40">
        <v>1</v>
      </c>
      <c r="C787" s="40" t="s">
        <v>1</v>
      </c>
      <c r="D787" s="40">
        <v>0</v>
      </c>
      <c r="E787" s="40" t="s">
        <v>112</v>
      </c>
      <c r="F787" s="40">
        <v>0</v>
      </c>
      <c r="G787" s="40">
        <v>2025</v>
      </c>
      <c r="H787" s="40">
        <v>34754.098976000001</v>
      </c>
      <c r="I787" s="40">
        <v>65124.28413900001</v>
      </c>
      <c r="J787" s="40">
        <v>17.3</v>
      </c>
    </row>
    <row r="788" spans="1:10" ht="15" x14ac:dyDescent="0.25">
      <c r="A788" s="40" t="s">
        <v>216</v>
      </c>
      <c r="B788" s="40">
        <v>1</v>
      </c>
      <c r="C788" s="40" t="s">
        <v>1</v>
      </c>
      <c r="D788" s="40">
        <v>0</v>
      </c>
      <c r="E788" s="40" t="s">
        <v>113</v>
      </c>
      <c r="F788" s="40">
        <v>0</v>
      </c>
      <c r="G788" s="40">
        <v>2025</v>
      </c>
      <c r="H788" s="40">
        <v>32825.443757000001</v>
      </c>
      <c r="I788" s="40">
        <v>62244.260020999995</v>
      </c>
      <c r="J788" s="40">
        <v>13.899999999999999</v>
      </c>
    </row>
    <row r="789" spans="1:10" ht="15" x14ac:dyDescent="0.25">
      <c r="A789" s="40" t="s">
        <v>217</v>
      </c>
      <c r="B789" s="40">
        <v>1</v>
      </c>
      <c r="C789" s="40" t="s">
        <v>1</v>
      </c>
      <c r="D789" s="40">
        <v>0</v>
      </c>
      <c r="E789" s="40" t="s">
        <v>114</v>
      </c>
      <c r="F789" s="40">
        <v>0</v>
      </c>
      <c r="G789" s="40">
        <v>2025</v>
      </c>
      <c r="H789" s="40">
        <v>52566.997847000006</v>
      </c>
      <c r="I789" s="40">
        <v>120553.40200700001</v>
      </c>
      <c r="J789" s="40">
        <v>14.9</v>
      </c>
    </row>
    <row r="790" spans="1:10" ht="15" x14ac:dyDescent="0.25">
      <c r="A790" s="40" t="s">
        <v>219</v>
      </c>
      <c r="B790" s="40">
        <v>1</v>
      </c>
      <c r="C790" s="40" t="s">
        <v>1</v>
      </c>
      <c r="D790" s="40">
        <v>0</v>
      </c>
      <c r="E790" s="40" t="s">
        <v>111</v>
      </c>
      <c r="F790" s="40">
        <v>0</v>
      </c>
      <c r="G790" s="40">
        <v>2030</v>
      </c>
      <c r="H790" s="40">
        <v>15787.122771999999</v>
      </c>
      <c r="I790" s="40">
        <v>38131.614663</v>
      </c>
      <c r="J790" s="40">
        <v>10.200000000000001</v>
      </c>
    </row>
    <row r="791" spans="1:10" ht="15" x14ac:dyDescent="0.25">
      <c r="A791" s="40" t="s">
        <v>220</v>
      </c>
      <c r="B791" s="40">
        <v>1</v>
      </c>
      <c r="C791" s="40" t="s">
        <v>1</v>
      </c>
      <c r="D791" s="40">
        <v>0</v>
      </c>
      <c r="E791" s="40" t="s">
        <v>112</v>
      </c>
      <c r="F791" s="40">
        <v>0</v>
      </c>
      <c r="G791" s="40">
        <v>2030</v>
      </c>
      <c r="H791" s="40">
        <v>34961.161652000003</v>
      </c>
      <c r="I791" s="40">
        <v>64591.097804999998</v>
      </c>
      <c r="J791" s="40">
        <v>16.600000000000001</v>
      </c>
    </row>
    <row r="792" spans="1:10" ht="15" x14ac:dyDescent="0.25">
      <c r="A792" s="40" t="s">
        <v>221</v>
      </c>
      <c r="B792" s="40">
        <v>1</v>
      </c>
      <c r="C792" s="40" t="s">
        <v>1</v>
      </c>
      <c r="D792" s="40">
        <v>0</v>
      </c>
      <c r="E792" s="40" t="s">
        <v>113</v>
      </c>
      <c r="F792" s="40">
        <v>0</v>
      </c>
      <c r="G792" s="40">
        <v>2030</v>
      </c>
      <c r="H792" s="40">
        <v>33076.694388999997</v>
      </c>
      <c r="I792" s="40">
        <v>62024.113788000002</v>
      </c>
      <c r="J792" s="40">
        <v>13.6</v>
      </c>
    </row>
    <row r="793" spans="1:10" ht="15" x14ac:dyDescent="0.25">
      <c r="A793" s="40" t="s">
        <v>222</v>
      </c>
      <c r="B793" s="40">
        <v>1</v>
      </c>
      <c r="C793" s="40" t="s">
        <v>1</v>
      </c>
      <c r="D793" s="40">
        <v>0</v>
      </c>
      <c r="E793" s="40" t="s">
        <v>114</v>
      </c>
      <c r="F793" s="40">
        <v>0</v>
      </c>
      <c r="G793" s="40">
        <v>2030</v>
      </c>
      <c r="H793" s="40">
        <v>52398.643960000001</v>
      </c>
      <c r="I793" s="40">
        <v>120094.00056</v>
      </c>
      <c r="J793" s="40">
        <v>14.9</v>
      </c>
    </row>
    <row r="794" spans="1:10" ht="15" x14ac:dyDescent="0.25">
      <c r="A794" s="40" t="s">
        <v>224</v>
      </c>
      <c r="B794" s="40">
        <v>1</v>
      </c>
      <c r="C794" s="40" t="s">
        <v>3</v>
      </c>
      <c r="D794" s="40">
        <v>0</v>
      </c>
      <c r="E794" s="40" t="s">
        <v>111</v>
      </c>
      <c r="F794" s="40">
        <v>0</v>
      </c>
      <c r="G794" s="40">
        <v>2005</v>
      </c>
      <c r="H794" s="40">
        <v>14767.754430000001</v>
      </c>
      <c r="I794" s="40">
        <v>32790.211465</v>
      </c>
      <c r="J794" s="40">
        <v>9.7000000000000011</v>
      </c>
    </row>
    <row r="795" spans="1:10" ht="15" x14ac:dyDescent="0.25">
      <c r="A795" s="40" t="s">
        <v>225</v>
      </c>
      <c r="B795" s="40">
        <v>1</v>
      </c>
      <c r="C795" s="40" t="s">
        <v>3</v>
      </c>
      <c r="D795" s="40">
        <v>0</v>
      </c>
      <c r="E795" s="40" t="s">
        <v>112</v>
      </c>
      <c r="F795" s="40">
        <v>0</v>
      </c>
      <c r="G795" s="40">
        <v>2005</v>
      </c>
      <c r="H795" s="40">
        <v>33912.865044999999</v>
      </c>
      <c r="I795" s="40">
        <v>66987.975684000005</v>
      </c>
      <c r="J795" s="40">
        <v>18.099999999999998</v>
      </c>
    </row>
    <row r="796" spans="1:10" ht="15" x14ac:dyDescent="0.25">
      <c r="A796" s="40" t="s">
        <v>226</v>
      </c>
      <c r="B796" s="40">
        <v>1</v>
      </c>
      <c r="C796" s="40" t="s">
        <v>3</v>
      </c>
      <c r="D796" s="40">
        <v>0</v>
      </c>
      <c r="E796" s="40" t="s">
        <v>113</v>
      </c>
      <c r="F796" s="40">
        <v>0</v>
      </c>
      <c r="G796" s="40">
        <v>2005</v>
      </c>
      <c r="H796" s="40">
        <v>31789.988604999999</v>
      </c>
      <c r="I796" s="40">
        <v>63899.698849000008</v>
      </c>
      <c r="J796" s="40">
        <v>14.8</v>
      </c>
    </row>
    <row r="797" spans="1:10" ht="15" x14ac:dyDescent="0.25">
      <c r="A797" s="40" t="s">
        <v>227</v>
      </c>
      <c r="B797" s="40">
        <v>1</v>
      </c>
      <c r="C797" s="40" t="s">
        <v>3</v>
      </c>
      <c r="D797" s="40">
        <v>0</v>
      </c>
      <c r="E797" s="40" t="s">
        <v>114</v>
      </c>
      <c r="F797" s="40">
        <v>0</v>
      </c>
      <c r="G797" s="40">
        <v>2005</v>
      </c>
      <c r="H797" s="40">
        <v>53240.415377999998</v>
      </c>
      <c r="I797" s="40">
        <v>119129.560791</v>
      </c>
      <c r="J797" s="40">
        <v>14.399999999999999</v>
      </c>
    </row>
    <row r="798" spans="1:10" ht="15" x14ac:dyDescent="0.25">
      <c r="A798" s="40" t="s">
        <v>229</v>
      </c>
      <c r="B798" s="40">
        <v>1</v>
      </c>
      <c r="C798" s="40" t="s">
        <v>3</v>
      </c>
      <c r="D798" s="40">
        <v>0</v>
      </c>
      <c r="E798" s="40" t="s">
        <v>111</v>
      </c>
      <c r="F798" s="40">
        <v>0</v>
      </c>
      <c r="G798" s="40">
        <v>2010</v>
      </c>
      <c r="H798" s="40">
        <v>15084.055249000001</v>
      </c>
      <c r="I798" s="40">
        <v>34520.631318</v>
      </c>
      <c r="J798" s="40">
        <v>9.8000000000000007</v>
      </c>
    </row>
    <row r="799" spans="1:10" ht="15" x14ac:dyDescent="0.25">
      <c r="A799" s="40" t="s">
        <v>230</v>
      </c>
      <c r="B799" s="40">
        <v>1</v>
      </c>
      <c r="C799" s="40" t="s">
        <v>3</v>
      </c>
      <c r="D799" s="40">
        <v>0</v>
      </c>
      <c r="E799" s="40" t="s">
        <v>112</v>
      </c>
      <c r="F799" s="40">
        <v>0</v>
      </c>
      <c r="G799" s="40">
        <v>2010</v>
      </c>
      <c r="H799" s="40">
        <v>34132.923797999996</v>
      </c>
      <c r="I799" s="40">
        <v>67497.590299999996</v>
      </c>
      <c r="J799" s="40">
        <v>17.899999999999999</v>
      </c>
    </row>
    <row r="800" spans="1:10" ht="15" x14ac:dyDescent="0.25">
      <c r="A800" s="40" t="s">
        <v>231</v>
      </c>
      <c r="B800" s="40">
        <v>1</v>
      </c>
      <c r="C800" s="40" t="s">
        <v>3</v>
      </c>
      <c r="D800" s="40">
        <v>0</v>
      </c>
      <c r="E800" s="40" t="s">
        <v>113</v>
      </c>
      <c r="F800" s="40">
        <v>0</v>
      </c>
      <c r="G800" s="40">
        <v>2010</v>
      </c>
      <c r="H800" s="40">
        <v>32000.338197000001</v>
      </c>
      <c r="I800" s="40">
        <v>63006.161685999999</v>
      </c>
      <c r="J800" s="40">
        <v>14.5</v>
      </c>
    </row>
    <row r="801" spans="1:10" ht="15" x14ac:dyDescent="0.25">
      <c r="A801" s="40" t="s">
        <v>232</v>
      </c>
      <c r="B801" s="40">
        <v>1</v>
      </c>
      <c r="C801" s="40" t="s">
        <v>3</v>
      </c>
      <c r="D801" s="40">
        <v>0</v>
      </c>
      <c r="E801" s="40" t="s">
        <v>114</v>
      </c>
      <c r="F801" s="40">
        <v>0</v>
      </c>
      <c r="G801" s="40">
        <v>2010</v>
      </c>
      <c r="H801" s="40">
        <v>53072.065212000001</v>
      </c>
      <c r="I801" s="40">
        <v>119834.681413</v>
      </c>
      <c r="J801" s="40">
        <v>14.600000000000001</v>
      </c>
    </row>
    <row r="802" spans="1:10" ht="15" x14ac:dyDescent="0.25">
      <c r="A802" s="40" t="s">
        <v>234</v>
      </c>
      <c r="B802" s="40">
        <v>1</v>
      </c>
      <c r="C802" s="40" t="s">
        <v>3</v>
      </c>
      <c r="D802" s="40">
        <v>0</v>
      </c>
      <c r="E802" s="40" t="s">
        <v>111</v>
      </c>
      <c r="F802" s="40">
        <v>0</v>
      </c>
      <c r="G802" s="40">
        <v>2015</v>
      </c>
      <c r="H802" s="40">
        <v>15400.354200000002</v>
      </c>
      <c r="I802" s="40">
        <v>35993.462181999996</v>
      </c>
      <c r="J802" s="40">
        <v>10</v>
      </c>
    </row>
    <row r="803" spans="1:10" ht="15" x14ac:dyDescent="0.25">
      <c r="A803" s="40" t="s">
        <v>235</v>
      </c>
      <c r="B803" s="40">
        <v>1</v>
      </c>
      <c r="C803" s="40" t="s">
        <v>3</v>
      </c>
      <c r="D803" s="40">
        <v>0</v>
      </c>
      <c r="E803" s="40" t="s">
        <v>112</v>
      </c>
      <c r="F803" s="40">
        <v>0</v>
      </c>
      <c r="G803" s="40">
        <v>2015</v>
      </c>
      <c r="H803" s="40">
        <v>34339.983888000002</v>
      </c>
      <c r="I803" s="40">
        <v>67798.229965999999</v>
      </c>
      <c r="J803" s="40">
        <v>17.7</v>
      </c>
    </row>
    <row r="804" spans="1:10" ht="15" x14ac:dyDescent="0.25">
      <c r="A804" s="40" t="s">
        <v>236</v>
      </c>
      <c r="B804" s="40">
        <v>1</v>
      </c>
      <c r="C804" s="40" t="s">
        <v>3</v>
      </c>
      <c r="D804" s="40">
        <v>0</v>
      </c>
      <c r="E804" s="40" t="s">
        <v>113</v>
      </c>
      <c r="F804" s="40">
        <v>0</v>
      </c>
      <c r="G804" s="40">
        <v>2015</v>
      </c>
      <c r="H804" s="40">
        <v>32210.688313000002</v>
      </c>
      <c r="I804" s="40">
        <v>62853.510888999997</v>
      </c>
      <c r="J804" s="40">
        <v>14.3</v>
      </c>
    </row>
    <row r="805" spans="1:10" ht="15" x14ac:dyDescent="0.25">
      <c r="A805" s="40" t="s">
        <v>237</v>
      </c>
      <c r="B805" s="40">
        <v>1</v>
      </c>
      <c r="C805" s="40" t="s">
        <v>3</v>
      </c>
      <c r="D805" s="40">
        <v>0</v>
      </c>
      <c r="E805" s="40" t="s">
        <v>114</v>
      </c>
      <c r="F805" s="40">
        <v>0</v>
      </c>
      <c r="G805" s="40">
        <v>2015</v>
      </c>
      <c r="H805" s="40">
        <v>52903.707804999998</v>
      </c>
      <c r="I805" s="40">
        <v>121136.730148</v>
      </c>
      <c r="J805" s="40">
        <v>14.700000000000001</v>
      </c>
    </row>
    <row r="806" spans="1:10" ht="15" x14ac:dyDescent="0.25">
      <c r="A806" s="40" t="s">
        <v>239</v>
      </c>
      <c r="B806" s="40">
        <v>1</v>
      </c>
      <c r="C806" s="40" t="s">
        <v>3</v>
      </c>
      <c r="D806" s="40">
        <v>0</v>
      </c>
      <c r="E806" s="40" t="s">
        <v>111</v>
      </c>
      <c r="F806" s="40">
        <v>0</v>
      </c>
      <c r="G806" s="40">
        <v>2020</v>
      </c>
      <c r="H806" s="40">
        <v>15716.655494000001</v>
      </c>
      <c r="I806" s="40">
        <v>37325.472467</v>
      </c>
      <c r="J806" s="40">
        <v>10</v>
      </c>
    </row>
    <row r="807" spans="1:10" ht="15" x14ac:dyDescent="0.25">
      <c r="A807" s="40" t="s">
        <v>240</v>
      </c>
      <c r="B807" s="40">
        <v>1</v>
      </c>
      <c r="C807" s="40" t="s">
        <v>3</v>
      </c>
      <c r="D807" s="40">
        <v>0</v>
      </c>
      <c r="E807" s="40" t="s">
        <v>112</v>
      </c>
      <c r="F807" s="40">
        <v>0</v>
      </c>
      <c r="G807" s="40">
        <v>2020</v>
      </c>
      <c r="H807" s="40">
        <v>34547.044380000007</v>
      </c>
      <c r="I807" s="40">
        <v>68104.686805999998</v>
      </c>
      <c r="J807" s="40">
        <v>17.599999999999998</v>
      </c>
    </row>
    <row r="808" spans="1:10" ht="15" x14ac:dyDescent="0.25">
      <c r="A808" s="40" t="s">
        <v>241</v>
      </c>
      <c r="B808" s="40">
        <v>1</v>
      </c>
      <c r="C808" s="40" t="s">
        <v>3</v>
      </c>
      <c r="D808" s="40">
        <v>0</v>
      </c>
      <c r="E808" s="40" t="s">
        <v>113</v>
      </c>
      <c r="F808" s="40">
        <v>0</v>
      </c>
      <c r="G808" s="40">
        <v>2020</v>
      </c>
      <c r="H808" s="40">
        <v>32421.036367000001</v>
      </c>
      <c r="I808" s="40">
        <v>63357.152767</v>
      </c>
      <c r="J808" s="40">
        <v>14.2</v>
      </c>
    </row>
    <row r="809" spans="1:10" ht="15" x14ac:dyDescent="0.25">
      <c r="A809" s="40" t="s">
        <v>242</v>
      </c>
      <c r="B809" s="40">
        <v>1</v>
      </c>
      <c r="C809" s="40" t="s">
        <v>3</v>
      </c>
      <c r="D809" s="40">
        <v>0</v>
      </c>
      <c r="E809" s="40" t="s">
        <v>114</v>
      </c>
      <c r="F809" s="40">
        <v>0</v>
      </c>
      <c r="G809" s="40">
        <v>2020</v>
      </c>
      <c r="H809" s="40">
        <v>52735.353625000003</v>
      </c>
      <c r="I809" s="40">
        <v>121892.59676999999</v>
      </c>
      <c r="J809" s="40">
        <v>14.700000000000001</v>
      </c>
    </row>
    <row r="810" spans="1:10" ht="15" x14ac:dyDescent="0.25">
      <c r="A810" s="40" t="s">
        <v>244</v>
      </c>
      <c r="B810" s="40">
        <v>1</v>
      </c>
      <c r="C810" s="40" t="s">
        <v>3</v>
      </c>
      <c r="D810" s="40">
        <v>0</v>
      </c>
      <c r="E810" s="40" t="s">
        <v>111</v>
      </c>
      <c r="F810" s="40">
        <v>0</v>
      </c>
      <c r="G810" s="40">
        <v>2025</v>
      </c>
      <c r="H810" s="40">
        <v>15729.953901000001</v>
      </c>
      <c r="I810" s="40">
        <v>38136.478188000001</v>
      </c>
      <c r="J810" s="40">
        <v>10.1</v>
      </c>
    </row>
    <row r="811" spans="1:10" ht="15" x14ac:dyDescent="0.25">
      <c r="A811" s="40" t="s">
        <v>245</v>
      </c>
      <c r="B811" s="40">
        <v>1</v>
      </c>
      <c r="C811" s="40" t="s">
        <v>3</v>
      </c>
      <c r="D811" s="40">
        <v>0</v>
      </c>
      <c r="E811" s="40" t="s">
        <v>112</v>
      </c>
      <c r="F811" s="40">
        <v>0</v>
      </c>
      <c r="G811" s="40">
        <v>2025</v>
      </c>
      <c r="H811" s="40">
        <v>34754.099246999998</v>
      </c>
      <c r="I811" s="40">
        <v>68375.814616999996</v>
      </c>
      <c r="J811" s="40">
        <v>17.600000000000001</v>
      </c>
    </row>
    <row r="812" spans="1:10" ht="15" x14ac:dyDescent="0.25">
      <c r="A812" s="40" t="s">
        <v>246</v>
      </c>
      <c r="B812" s="40">
        <v>1</v>
      </c>
      <c r="C812" s="40" t="s">
        <v>3</v>
      </c>
      <c r="D812" s="40">
        <v>0</v>
      </c>
      <c r="E812" s="40" t="s">
        <v>113</v>
      </c>
      <c r="F812" s="40">
        <v>0</v>
      </c>
      <c r="G812" s="40">
        <v>2025</v>
      </c>
      <c r="H812" s="40">
        <v>32631.386308000001</v>
      </c>
      <c r="I812" s="40">
        <v>63975.348652000001</v>
      </c>
      <c r="J812" s="40">
        <v>14.299999999999999</v>
      </c>
    </row>
    <row r="813" spans="1:10" ht="15" x14ac:dyDescent="0.25">
      <c r="A813" s="40" t="s">
        <v>247</v>
      </c>
      <c r="B813" s="40">
        <v>1</v>
      </c>
      <c r="C813" s="40" t="s">
        <v>3</v>
      </c>
      <c r="D813" s="40">
        <v>0</v>
      </c>
      <c r="E813" s="40" t="s">
        <v>114</v>
      </c>
      <c r="F813" s="40">
        <v>0</v>
      </c>
      <c r="G813" s="40">
        <v>2025</v>
      </c>
      <c r="H813" s="40">
        <v>52566.999400000001</v>
      </c>
      <c r="I813" s="40">
        <v>122537.91499600001</v>
      </c>
      <c r="J813" s="40">
        <v>14.9</v>
      </c>
    </row>
    <row r="814" spans="1:10" ht="15" x14ac:dyDescent="0.25">
      <c r="A814" s="40" t="s">
        <v>249</v>
      </c>
      <c r="B814" s="40">
        <v>1</v>
      </c>
      <c r="C814" s="40" t="s">
        <v>3</v>
      </c>
      <c r="D814" s="40">
        <v>0</v>
      </c>
      <c r="E814" s="40" t="s">
        <v>111</v>
      </c>
      <c r="F814" s="40">
        <v>0</v>
      </c>
      <c r="G814" s="40">
        <v>2030</v>
      </c>
      <c r="H814" s="40">
        <v>15743.253358</v>
      </c>
      <c r="I814" s="40">
        <v>38816.059723999999</v>
      </c>
      <c r="J814" s="40">
        <v>10.3</v>
      </c>
    </row>
    <row r="815" spans="1:10" ht="15" x14ac:dyDescent="0.25">
      <c r="A815" s="40" t="s">
        <v>250</v>
      </c>
      <c r="B815" s="40">
        <v>1</v>
      </c>
      <c r="C815" s="40" t="s">
        <v>3</v>
      </c>
      <c r="D815" s="40">
        <v>0</v>
      </c>
      <c r="E815" s="40" t="s">
        <v>112</v>
      </c>
      <c r="F815" s="40">
        <v>0</v>
      </c>
      <c r="G815" s="40">
        <v>2030</v>
      </c>
      <c r="H815" s="40">
        <v>34961.158399000007</v>
      </c>
      <c r="I815" s="40">
        <v>68918.373960000012</v>
      </c>
      <c r="J815" s="40">
        <v>17.600000000000001</v>
      </c>
    </row>
    <row r="816" spans="1:10" ht="15" x14ac:dyDescent="0.25">
      <c r="A816" s="40" t="s">
        <v>251</v>
      </c>
      <c r="B816" s="40">
        <v>1</v>
      </c>
      <c r="C816" s="40" t="s">
        <v>3</v>
      </c>
      <c r="D816" s="40">
        <v>0</v>
      </c>
      <c r="E816" s="40" t="s">
        <v>113</v>
      </c>
      <c r="F816" s="40">
        <v>0</v>
      </c>
      <c r="G816" s="40">
        <v>2030</v>
      </c>
      <c r="H816" s="40">
        <v>32841.736574000002</v>
      </c>
      <c r="I816" s="40">
        <v>64428.076287000004</v>
      </c>
      <c r="J816" s="40">
        <v>14.2</v>
      </c>
    </row>
    <row r="817" spans="1:10" ht="15" x14ac:dyDescent="0.25">
      <c r="A817" s="40" t="s">
        <v>252</v>
      </c>
      <c r="B817" s="40">
        <v>1</v>
      </c>
      <c r="C817" s="40" t="s">
        <v>3</v>
      </c>
      <c r="D817" s="40">
        <v>0</v>
      </c>
      <c r="E817" s="40" t="s">
        <v>114</v>
      </c>
      <c r="F817" s="40">
        <v>0</v>
      </c>
      <c r="G817" s="40">
        <v>2030</v>
      </c>
      <c r="H817" s="40">
        <v>52398.647067999998</v>
      </c>
      <c r="I817" s="40">
        <v>122767.979483</v>
      </c>
      <c r="J817" s="40">
        <v>15.200000000000001</v>
      </c>
    </row>
    <row r="818" spans="1:10" ht="15" x14ac:dyDescent="0.25">
      <c r="A818" s="40" t="s">
        <v>254</v>
      </c>
      <c r="B818" s="40">
        <v>1</v>
      </c>
      <c r="C818" s="40" t="s">
        <v>2</v>
      </c>
      <c r="D818" s="40">
        <v>0</v>
      </c>
      <c r="E818" s="40" t="s">
        <v>111</v>
      </c>
      <c r="F818" s="40">
        <v>0</v>
      </c>
      <c r="G818" s="40">
        <v>2005</v>
      </c>
      <c r="H818" s="40">
        <v>14056.528758999999</v>
      </c>
      <c r="I818" s="40">
        <v>31046.047124999997</v>
      </c>
      <c r="J818" s="40">
        <v>9.7000000000000011</v>
      </c>
    </row>
    <row r="819" spans="1:10" ht="15" x14ac:dyDescent="0.25">
      <c r="A819" s="40" t="s">
        <v>255</v>
      </c>
      <c r="B819" s="40">
        <v>1</v>
      </c>
      <c r="C819" s="40" t="s">
        <v>2</v>
      </c>
      <c r="D819" s="40">
        <v>0</v>
      </c>
      <c r="E819" s="40" t="s">
        <v>112</v>
      </c>
      <c r="F819" s="40">
        <v>0</v>
      </c>
      <c r="G819" s="40">
        <v>2005</v>
      </c>
      <c r="H819" s="40">
        <v>32250.033074999999</v>
      </c>
      <c r="I819" s="40">
        <v>62721.614279000001</v>
      </c>
      <c r="J819" s="40">
        <v>17.899999999999999</v>
      </c>
    </row>
    <row r="820" spans="1:10" ht="15" x14ac:dyDescent="0.25">
      <c r="A820" s="40" t="s">
        <v>256</v>
      </c>
      <c r="B820" s="40">
        <v>1</v>
      </c>
      <c r="C820" s="40" t="s">
        <v>2</v>
      </c>
      <c r="D820" s="40">
        <v>0</v>
      </c>
      <c r="E820" s="40" t="s">
        <v>113</v>
      </c>
      <c r="F820" s="40">
        <v>0</v>
      </c>
      <c r="G820" s="40">
        <v>2005</v>
      </c>
      <c r="H820" s="40">
        <v>30641.120501000001</v>
      </c>
      <c r="I820" s="40">
        <v>60833.090828999993</v>
      </c>
      <c r="J820" s="40">
        <v>14.6</v>
      </c>
    </row>
    <row r="821" spans="1:10" ht="15" x14ac:dyDescent="0.25">
      <c r="A821" s="40" t="s">
        <v>257</v>
      </c>
      <c r="B821" s="40">
        <v>1</v>
      </c>
      <c r="C821" s="40" t="s">
        <v>2</v>
      </c>
      <c r="D821" s="40">
        <v>0</v>
      </c>
      <c r="E821" s="40" t="s">
        <v>114</v>
      </c>
      <c r="F821" s="40">
        <v>0</v>
      </c>
      <c r="G821" s="40">
        <v>2005</v>
      </c>
      <c r="H821" s="40">
        <v>50617.165203999997</v>
      </c>
      <c r="I821" s="40">
        <v>113061.625932</v>
      </c>
      <c r="J821" s="40">
        <v>14.399999999999999</v>
      </c>
    </row>
    <row r="822" spans="1:10" ht="15" x14ac:dyDescent="0.25">
      <c r="A822" s="40" t="s">
        <v>259</v>
      </c>
      <c r="B822" s="40">
        <v>1</v>
      </c>
      <c r="C822" s="40" t="s">
        <v>2</v>
      </c>
      <c r="D822" s="40">
        <v>0</v>
      </c>
      <c r="E822" s="40" t="s">
        <v>111</v>
      </c>
      <c r="F822" s="40">
        <v>0</v>
      </c>
      <c r="G822" s="40">
        <v>2010</v>
      </c>
      <c r="H822" s="40">
        <v>14373.499023</v>
      </c>
      <c r="I822" s="40">
        <v>32538.335020999999</v>
      </c>
      <c r="J822" s="40">
        <v>9.8000000000000007</v>
      </c>
    </row>
    <row r="823" spans="1:10" ht="15" x14ac:dyDescent="0.25">
      <c r="A823" s="40" t="s">
        <v>260</v>
      </c>
      <c r="B823" s="40">
        <v>1</v>
      </c>
      <c r="C823" s="40" t="s">
        <v>2</v>
      </c>
      <c r="D823" s="40">
        <v>0</v>
      </c>
      <c r="E823" s="40" t="s">
        <v>112</v>
      </c>
      <c r="F823" s="40">
        <v>0</v>
      </c>
      <c r="G823" s="40">
        <v>2010</v>
      </c>
      <c r="H823" s="40">
        <v>32470.087978</v>
      </c>
      <c r="I823" s="40">
        <v>62274.637254999994</v>
      </c>
      <c r="J823" s="40">
        <v>17.5</v>
      </c>
    </row>
    <row r="824" spans="1:10" ht="15" x14ac:dyDescent="0.25">
      <c r="A824" s="40" t="s">
        <v>261</v>
      </c>
      <c r="B824" s="40">
        <v>1</v>
      </c>
      <c r="C824" s="40" t="s">
        <v>2</v>
      </c>
      <c r="D824" s="40">
        <v>0</v>
      </c>
      <c r="E824" s="40" t="s">
        <v>113</v>
      </c>
      <c r="F824" s="40">
        <v>0</v>
      </c>
      <c r="G824" s="40">
        <v>2010</v>
      </c>
      <c r="H824" s="40">
        <v>30923.574406999996</v>
      </c>
      <c r="I824" s="40">
        <v>59498.082861000003</v>
      </c>
      <c r="J824" s="40">
        <v>14.3</v>
      </c>
    </row>
    <row r="825" spans="1:10" ht="15" x14ac:dyDescent="0.25">
      <c r="A825" s="40" t="s">
        <v>262</v>
      </c>
      <c r="B825" s="40">
        <v>1</v>
      </c>
      <c r="C825" s="40" t="s">
        <v>2</v>
      </c>
      <c r="D825" s="40">
        <v>0</v>
      </c>
      <c r="E825" s="40" t="s">
        <v>114</v>
      </c>
      <c r="F825" s="40">
        <v>0</v>
      </c>
      <c r="G825" s="40">
        <v>2010</v>
      </c>
      <c r="H825" s="40">
        <v>50688.919420000006</v>
      </c>
      <c r="I825" s="40">
        <v>113075.52017899998</v>
      </c>
      <c r="J825" s="40">
        <v>14.2</v>
      </c>
    </row>
    <row r="826" spans="1:10" ht="15" x14ac:dyDescent="0.25">
      <c r="A826" s="40" t="s">
        <v>264</v>
      </c>
      <c r="B826" s="40">
        <v>1</v>
      </c>
      <c r="C826" s="40" t="s">
        <v>2</v>
      </c>
      <c r="D826" s="40">
        <v>0</v>
      </c>
      <c r="E826" s="40" t="s">
        <v>111</v>
      </c>
      <c r="F826" s="40">
        <v>0</v>
      </c>
      <c r="G826" s="40">
        <v>2015</v>
      </c>
      <c r="H826" s="40">
        <v>14690.494838000001</v>
      </c>
      <c r="I826" s="40">
        <v>33715.476905000003</v>
      </c>
      <c r="J826" s="40">
        <v>9.8000000000000007</v>
      </c>
    </row>
    <row r="827" spans="1:10" ht="15" x14ac:dyDescent="0.25">
      <c r="A827" s="40" t="s">
        <v>265</v>
      </c>
      <c r="B827" s="40">
        <v>1</v>
      </c>
      <c r="C827" s="40" t="s">
        <v>2</v>
      </c>
      <c r="D827" s="40">
        <v>0</v>
      </c>
      <c r="E827" s="40" t="s">
        <v>112</v>
      </c>
      <c r="F827" s="40">
        <v>0</v>
      </c>
      <c r="G827" s="40">
        <v>2015</v>
      </c>
      <c r="H827" s="40">
        <v>32677.152859999995</v>
      </c>
      <c r="I827" s="40">
        <v>61442.16672400001</v>
      </c>
      <c r="J827" s="40">
        <v>16.899999999999999</v>
      </c>
    </row>
    <row r="828" spans="1:10" ht="15" x14ac:dyDescent="0.25">
      <c r="A828" s="40" t="s">
        <v>266</v>
      </c>
      <c r="B828" s="40">
        <v>1</v>
      </c>
      <c r="C828" s="40" t="s">
        <v>2</v>
      </c>
      <c r="D828" s="40">
        <v>0</v>
      </c>
      <c r="E828" s="40" t="s">
        <v>113</v>
      </c>
      <c r="F828" s="40">
        <v>0</v>
      </c>
      <c r="G828" s="40">
        <v>2015</v>
      </c>
      <c r="H828" s="40">
        <v>31205.823257</v>
      </c>
      <c r="I828" s="40">
        <v>58589.980097000007</v>
      </c>
      <c r="J828" s="40">
        <v>13.900000000000002</v>
      </c>
    </row>
    <row r="829" spans="1:10" ht="15" x14ac:dyDescent="0.25">
      <c r="A829" s="40" t="s">
        <v>267</v>
      </c>
      <c r="B829" s="40">
        <v>1</v>
      </c>
      <c r="C829" s="40" t="s">
        <v>2</v>
      </c>
      <c r="D829" s="40">
        <v>0</v>
      </c>
      <c r="E829" s="40" t="s">
        <v>114</v>
      </c>
      <c r="F829" s="40">
        <v>0</v>
      </c>
      <c r="G829" s="40">
        <v>2015</v>
      </c>
      <c r="H829" s="40">
        <v>50749.679330999999</v>
      </c>
      <c r="I829" s="40">
        <v>113150.734379</v>
      </c>
      <c r="J829" s="40">
        <v>14.2</v>
      </c>
    </row>
    <row r="830" spans="1:10" ht="15" x14ac:dyDescent="0.25">
      <c r="A830" s="40" t="s">
        <v>269</v>
      </c>
      <c r="B830" s="40">
        <v>1</v>
      </c>
      <c r="C830" s="40" t="s">
        <v>2</v>
      </c>
      <c r="D830" s="40">
        <v>0</v>
      </c>
      <c r="E830" s="40" t="s">
        <v>111</v>
      </c>
      <c r="F830" s="40">
        <v>0</v>
      </c>
      <c r="G830" s="40">
        <v>2020</v>
      </c>
      <c r="H830" s="40">
        <v>15007.532787</v>
      </c>
      <c r="I830" s="40">
        <v>34684.211425000001</v>
      </c>
      <c r="J830" s="40">
        <v>9.9</v>
      </c>
    </row>
    <row r="831" spans="1:10" ht="15" x14ac:dyDescent="0.25">
      <c r="A831" s="40" t="s">
        <v>270</v>
      </c>
      <c r="B831" s="40">
        <v>1</v>
      </c>
      <c r="C831" s="40" t="s">
        <v>2</v>
      </c>
      <c r="D831" s="40">
        <v>0</v>
      </c>
      <c r="E831" s="40" t="s">
        <v>112</v>
      </c>
      <c r="F831" s="40">
        <v>0</v>
      </c>
      <c r="G831" s="40">
        <v>2020</v>
      </c>
      <c r="H831" s="40">
        <v>32884.211922000002</v>
      </c>
      <c r="I831" s="40">
        <v>60538.975713000007</v>
      </c>
      <c r="J831" s="40">
        <v>16.600000000000001</v>
      </c>
    </row>
    <row r="832" spans="1:10" ht="15" x14ac:dyDescent="0.25">
      <c r="A832" s="40" t="s">
        <v>271</v>
      </c>
      <c r="B832" s="40">
        <v>1</v>
      </c>
      <c r="C832" s="40" t="s">
        <v>2</v>
      </c>
      <c r="D832" s="40">
        <v>0</v>
      </c>
      <c r="E832" s="40" t="s">
        <v>113</v>
      </c>
      <c r="F832" s="40">
        <v>0</v>
      </c>
      <c r="G832" s="40">
        <v>2020</v>
      </c>
      <c r="H832" s="40">
        <v>31488.127572999998</v>
      </c>
      <c r="I832" s="40">
        <v>58103.970078000006</v>
      </c>
      <c r="J832" s="40">
        <v>13.7</v>
      </c>
    </row>
    <row r="833" spans="1:10" ht="15" x14ac:dyDescent="0.25">
      <c r="A833" s="40" t="s">
        <v>272</v>
      </c>
      <c r="B833" s="40">
        <v>1</v>
      </c>
      <c r="C833" s="40" t="s">
        <v>2</v>
      </c>
      <c r="D833" s="40">
        <v>0</v>
      </c>
      <c r="E833" s="40" t="s">
        <v>114</v>
      </c>
      <c r="F833" s="40">
        <v>0</v>
      </c>
      <c r="G833" s="40">
        <v>2020</v>
      </c>
      <c r="H833" s="40">
        <v>50797.769264000002</v>
      </c>
      <c r="I833" s="40">
        <v>112026.448405</v>
      </c>
      <c r="J833" s="40">
        <v>13.8</v>
      </c>
    </row>
    <row r="834" spans="1:10" ht="15" x14ac:dyDescent="0.25">
      <c r="A834" s="40" t="s">
        <v>274</v>
      </c>
      <c r="B834" s="40">
        <v>1</v>
      </c>
      <c r="C834" s="40" t="s">
        <v>2</v>
      </c>
      <c r="D834" s="40">
        <v>0</v>
      </c>
      <c r="E834" s="40" t="s">
        <v>111</v>
      </c>
      <c r="F834" s="40">
        <v>0</v>
      </c>
      <c r="G834" s="40">
        <v>2025</v>
      </c>
      <c r="H834" s="40">
        <v>15021.626016999999</v>
      </c>
      <c r="I834" s="40">
        <v>35101.773063999994</v>
      </c>
      <c r="J834" s="40">
        <v>9.8000000000000007</v>
      </c>
    </row>
    <row r="835" spans="1:10" ht="15" x14ac:dyDescent="0.25">
      <c r="A835" s="40" t="s">
        <v>275</v>
      </c>
      <c r="B835" s="40">
        <v>1</v>
      </c>
      <c r="C835" s="40" t="s">
        <v>2</v>
      </c>
      <c r="D835" s="40">
        <v>0</v>
      </c>
      <c r="E835" s="40" t="s">
        <v>112</v>
      </c>
      <c r="F835" s="40">
        <v>0</v>
      </c>
      <c r="G835" s="40">
        <v>2025</v>
      </c>
      <c r="H835" s="40">
        <v>33091.270067999998</v>
      </c>
      <c r="I835" s="40">
        <v>59531.530392999994</v>
      </c>
      <c r="J835" s="40">
        <v>16.3</v>
      </c>
    </row>
    <row r="836" spans="1:10" ht="15" x14ac:dyDescent="0.25">
      <c r="A836" s="40" t="s">
        <v>276</v>
      </c>
      <c r="B836" s="40">
        <v>1</v>
      </c>
      <c r="C836" s="40" t="s">
        <v>2</v>
      </c>
      <c r="D836" s="40">
        <v>0</v>
      </c>
      <c r="E836" s="40" t="s">
        <v>113</v>
      </c>
      <c r="F836" s="40">
        <v>0</v>
      </c>
      <c r="G836" s="40">
        <v>2025</v>
      </c>
      <c r="H836" s="40">
        <v>31771.173935999999</v>
      </c>
      <c r="I836" s="40">
        <v>57647.012077000007</v>
      </c>
      <c r="J836" s="40">
        <v>13.4</v>
      </c>
    </row>
    <row r="837" spans="1:10" ht="15" x14ac:dyDescent="0.25">
      <c r="A837" s="40" t="s">
        <v>277</v>
      </c>
      <c r="B837" s="40">
        <v>1</v>
      </c>
      <c r="C837" s="40" t="s">
        <v>2</v>
      </c>
      <c r="D837" s="40">
        <v>0</v>
      </c>
      <c r="E837" s="40" t="s">
        <v>114</v>
      </c>
      <c r="F837" s="40">
        <v>0</v>
      </c>
      <c r="G837" s="40">
        <v>2025</v>
      </c>
      <c r="H837" s="40">
        <v>50843.989289999998</v>
      </c>
      <c r="I837" s="40">
        <v>110248.067696</v>
      </c>
      <c r="J837" s="40">
        <v>13.8</v>
      </c>
    </row>
    <row r="838" spans="1:10" ht="15" x14ac:dyDescent="0.25">
      <c r="A838" s="40" t="s">
        <v>279</v>
      </c>
      <c r="B838" s="40">
        <v>1</v>
      </c>
      <c r="C838" s="40" t="s">
        <v>2</v>
      </c>
      <c r="D838" s="40">
        <v>0</v>
      </c>
      <c r="E838" s="40" t="s">
        <v>111</v>
      </c>
      <c r="F838" s="40">
        <v>0</v>
      </c>
      <c r="G838" s="40">
        <v>2030</v>
      </c>
      <c r="H838" s="40">
        <v>15035.794237</v>
      </c>
      <c r="I838" s="40">
        <v>35373.432958000005</v>
      </c>
      <c r="J838" s="40">
        <v>9.8000000000000007</v>
      </c>
    </row>
    <row r="839" spans="1:10" ht="15" x14ac:dyDescent="0.25">
      <c r="A839" s="40" t="s">
        <v>280</v>
      </c>
      <c r="B839" s="40">
        <v>1</v>
      </c>
      <c r="C839" s="40" t="s">
        <v>2</v>
      </c>
      <c r="D839" s="40">
        <v>0</v>
      </c>
      <c r="E839" s="40" t="s">
        <v>112</v>
      </c>
      <c r="F839" s="40">
        <v>0</v>
      </c>
      <c r="G839" s="40">
        <v>2030</v>
      </c>
      <c r="H839" s="40">
        <v>33298.327797000005</v>
      </c>
      <c r="I839" s="40">
        <v>58775.618359000007</v>
      </c>
      <c r="J839" s="40">
        <v>15.8</v>
      </c>
    </row>
    <row r="840" spans="1:10" ht="15" x14ac:dyDescent="0.25">
      <c r="A840" s="40" t="s">
        <v>281</v>
      </c>
      <c r="B840" s="40">
        <v>1</v>
      </c>
      <c r="C840" s="40" t="s">
        <v>2</v>
      </c>
      <c r="D840" s="40">
        <v>0</v>
      </c>
      <c r="E840" s="40" t="s">
        <v>113</v>
      </c>
      <c r="F840" s="40">
        <v>0</v>
      </c>
      <c r="G840" s="40">
        <v>2030</v>
      </c>
      <c r="H840" s="40">
        <v>32054.678505</v>
      </c>
      <c r="I840" s="40">
        <v>57179.270005000013</v>
      </c>
      <c r="J840" s="40">
        <v>13.200000000000001</v>
      </c>
    </row>
    <row r="841" spans="1:10" ht="15" x14ac:dyDescent="0.25">
      <c r="A841" s="40" t="s">
        <v>282</v>
      </c>
      <c r="B841" s="40">
        <v>1</v>
      </c>
      <c r="C841" s="40" t="s">
        <v>2</v>
      </c>
      <c r="D841" s="40">
        <v>0</v>
      </c>
      <c r="E841" s="40" t="s">
        <v>114</v>
      </c>
      <c r="F841" s="40">
        <v>0</v>
      </c>
      <c r="G841" s="40">
        <v>2030</v>
      </c>
      <c r="H841" s="40">
        <v>50872.426570999996</v>
      </c>
      <c r="I841" s="40">
        <v>107999.611672</v>
      </c>
      <c r="J841" s="40">
        <v>13.600000000000001</v>
      </c>
    </row>
    <row r="842" spans="1:10" ht="15" x14ac:dyDescent="0.25">
      <c r="A842" s="40" t="s">
        <v>284</v>
      </c>
      <c r="B842" s="40">
        <v>1</v>
      </c>
      <c r="C842" s="40" t="s">
        <v>0</v>
      </c>
      <c r="D842" s="40">
        <v>0</v>
      </c>
      <c r="E842" s="40" t="s">
        <v>116</v>
      </c>
      <c r="F842" s="40">
        <v>0</v>
      </c>
      <c r="G842" s="40">
        <v>2005</v>
      </c>
      <c r="H842" s="40">
        <v>154277.106707</v>
      </c>
      <c r="I842" s="40">
        <v>332742.69288699992</v>
      </c>
      <c r="J842" s="40">
        <v>62.999999999999993</v>
      </c>
    </row>
    <row r="843" spans="1:10" ht="15" x14ac:dyDescent="0.25">
      <c r="A843" s="40" t="s">
        <v>285</v>
      </c>
      <c r="B843" s="40">
        <v>1</v>
      </c>
      <c r="C843" s="40" t="s">
        <v>0</v>
      </c>
      <c r="D843" s="40">
        <v>0</v>
      </c>
      <c r="E843" s="40" t="s">
        <v>116</v>
      </c>
      <c r="F843" s="40">
        <v>0</v>
      </c>
      <c r="G843" s="40">
        <v>2010</v>
      </c>
      <c r="H843" s="40">
        <v>155811.45791299999</v>
      </c>
      <c r="I843" s="40">
        <v>337267.35264100006</v>
      </c>
      <c r="J843" s="40">
        <v>62.9</v>
      </c>
    </row>
    <row r="844" spans="1:10" ht="15" x14ac:dyDescent="0.25">
      <c r="A844" s="40" t="s">
        <v>286</v>
      </c>
      <c r="B844" s="40">
        <v>1</v>
      </c>
      <c r="C844" s="40" t="s">
        <v>0</v>
      </c>
      <c r="D844" s="40">
        <v>0</v>
      </c>
      <c r="E844" s="40" t="s">
        <v>116</v>
      </c>
      <c r="F844" s="40">
        <v>0</v>
      </c>
      <c r="G844" s="40">
        <v>2015</v>
      </c>
      <c r="H844" s="40">
        <v>157333.27869400001</v>
      </c>
      <c r="I844" s="40">
        <v>343351.26976199995</v>
      </c>
      <c r="J844" s="40">
        <v>62.899999999999991</v>
      </c>
    </row>
    <row r="845" spans="1:10" ht="15" x14ac:dyDescent="0.25">
      <c r="A845" s="40" t="s">
        <v>287</v>
      </c>
      <c r="B845" s="40">
        <v>1</v>
      </c>
      <c r="C845" s="40" t="s">
        <v>0</v>
      </c>
      <c r="D845" s="40">
        <v>0</v>
      </c>
      <c r="E845" s="40" t="s">
        <v>116</v>
      </c>
      <c r="F845" s="40">
        <v>0</v>
      </c>
      <c r="G845" s="40">
        <v>2020</v>
      </c>
      <c r="H845" s="40">
        <v>158133.24901199999</v>
      </c>
      <c r="I845" s="40">
        <v>348053.54960900004</v>
      </c>
      <c r="J845" s="40">
        <v>62.79999999999999</v>
      </c>
    </row>
    <row r="846" spans="1:10" ht="15" x14ac:dyDescent="0.25">
      <c r="A846" s="40" t="s">
        <v>288</v>
      </c>
      <c r="B846" s="40">
        <v>1</v>
      </c>
      <c r="C846" s="40" t="s">
        <v>0</v>
      </c>
      <c r="D846" s="40">
        <v>0</v>
      </c>
      <c r="E846" s="40" t="s">
        <v>116</v>
      </c>
      <c r="F846" s="40">
        <v>0</v>
      </c>
      <c r="G846" s="40">
        <v>2025</v>
      </c>
      <c r="H846" s="40">
        <v>158630.82743800004</v>
      </c>
      <c r="I846" s="40">
        <v>351542.64054200007</v>
      </c>
      <c r="J846" s="40">
        <v>63.300000000000004</v>
      </c>
    </row>
    <row r="847" spans="1:10" ht="15" x14ac:dyDescent="0.25">
      <c r="A847" s="40" t="s">
        <v>289</v>
      </c>
      <c r="B847" s="40">
        <v>1</v>
      </c>
      <c r="C847" s="40" t="s">
        <v>0</v>
      </c>
      <c r="D847" s="40">
        <v>0</v>
      </c>
      <c r="E847" s="40" t="s">
        <v>116</v>
      </c>
      <c r="F847" s="40">
        <v>0</v>
      </c>
      <c r="G847" s="40">
        <v>2030</v>
      </c>
      <c r="H847" s="40">
        <v>159129.50193500004</v>
      </c>
      <c r="I847" s="40">
        <v>354488.00762199989</v>
      </c>
      <c r="J847" s="40">
        <v>63.800000000000004</v>
      </c>
    </row>
    <row r="848" spans="1:10" ht="15" x14ac:dyDescent="0.25">
      <c r="A848" s="40" t="s">
        <v>290</v>
      </c>
      <c r="B848" s="40">
        <v>1</v>
      </c>
      <c r="C848" s="40" t="s">
        <v>1</v>
      </c>
      <c r="D848" s="40">
        <v>0</v>
      </c>
      <c r="E848" s="40" t="s">
        <v>116</v>
      </c>
      <c r="F848" s="40">
        <v>0</v>
      </c>
      <c r="G848" s="40">
        <v>2005</v>
      </c>
      <c r="H848" s="40">
        <v>154326.33318000002</v>
      </c>
      <c r="I848" s="40">
        <v>332907.50817200006</v>
      </c>
      <c r="J848" s="40">
        <v>62.999999999999993</v>
      </c>
    </row>
    <row r="849" spans="1:10" ht="15" x14ac:dyDescent="0.25">
      <c r="A849" s="40" t="s">
        <v>291</v>
      </c>
      <c r="B849" s="40">
        <v>1</v>
      </c>
      <c r="C849" s="40" t="s">
        <v>1</v>
      </c>
      <c r="D849" s="40">
        <v>0</v>
      </c>
      <c r="E849" s="40" t="s">
        <v>116</v>
      </c>
      <c r="F849" s="40">
        <v>0</v>
      </c>
      <c r="G849" s="40">
        <v>2010</v>
      </c>
      <c r="H849" s="40">
        <v>155908.49524799999</v>
      </c>
      <c r="I849" s="40">
        <v>336867.30598299991</v>
      </c>
      <c r="J849" s="40">
        <v>62.8</v>
      </c>
    </row>
    <row r="850" spans="1:10" ht="15" x14ac:dyDescent="0.25">
      <c r="A850" s="40" t="s">
        <v>292</v>
      </c>
      <c r="B850" s="40">
        <v>1</v>
      </c>
      <c r="C850" s="40" t="s">
        <v>1</v>
      </c>
      <c r="D850" s="40">
        <v>0</v>
      </c>
      <c r="E850" s="40" t="s">
        <v>116</v>
      </c>
      <c r="F850" s="40">
        <v>0</v>
      </c>
      <c r="G850" s="40">
        <v>2015</v>
      </c>
      <c r="H850" s="40">
        <v>157478.89521299998</v>
      </c>
      <c r="I850" s="40">
        <v>341047.92785799998</v>
      </c>
      <c r="J850" s="40">
        <v>62.7</v>
      </c>
    </row>
    <row r="851" spans="1:10" ht="15" x14ac:dyDescent="0.25">
      <c r="A851" s="40" t="s">
        <v>293</v>
      </c>
      <c r="B851" s="40">
        <v>1</v>
      </c>
      <c r="C851" s="40" t="s">
        <v>1</v>
      </c>
      <c r="D851" s="40">
        <v>0</v>
      </c>
      <c r="E851" s="40" t="s">
        <v>116</v>
      </c>
      <c r="F851" s="40">
        <v>0</v>
      </c>
      <c r="G851" s="40">
        <v>2020</v>
      </c>
      <c r="H851" s="40">
        <v>158327.33303500002</v>
      </c>
      <c r="I851" s="40">
        <v>343291.70485099999</v>
      </c>
      <c r="J851" s="40">
        <v>62.199999999999996</v>
      </c>
    </row>
    <row r="852" spans="1:10" ht="15" x14ac:dyDescent="0.25">
      <c r="A852" s="40" t="s">
        <v>294</v>
      </c>
      <c r="B852" s="40">
        <v>1</v>
      </c>
      <c r="C852" s="40" t="s">
        <v>1</v>
      </c>
      <c r="D852" s="40">
        <v>0</v>
      </c>
      <c r="E852" s="40" t="s">
        <v>116</v>
      </c>
      <c r="F852" s="40">
        <v>0</v>
      </c>
      <c r="G852" s="40">
        <v>2025</v>
      </c>
      <c r="H852" s="40">
        <v>158874.78165900003</v>
      </c>
      <c r="I852" s="40">
        <v>344142.03051000001</v>
      </c>
      <c r="J852" s="40">
        <v>62.400000000000006</v>
      </c>
    </row>
    <row r="853" spans="1:10" ht="15" x14ac:dyDescent="0.25">
      <c r="A853" s="40" t="s">
        <v>295</v>
      </c>
      <c r="B853" s="40">
        <v>1</v>
      </c>
      <c r="C853" s="40" t="s">
        <v>1</v>
      </c>
      <c r="D853" s="40">
        <v>0</v>
      </c>
      <c r="E853" s="40" t="s">
        <v>116</v>
      </c>
      <c r="F853" s="40">
        <v>0</v>
      </c>
      <c r="G853" s="40">
        <v>2030</v>
      </c>
      <c r="H853" s="40">
        <v>159424.474173</v>
      </c>
      <c r="I853" s="40">
        <v>344278.02840000007</v>
      </c>
      <c r="J853" s="40">
        <v>61.699999999999996</v>
      </c>
    </row>
    <row r="854" spans="1:10" ht="15" x14ac:dyDescent="0.25">
      <c r="A854" s="40" t="s">
        <v>296</v>
      </c>
      <c r="B854" s="40">
        <v>1</v>
      </c>
      <c r="C854" s="40" t="s">
        <v>3</v>
      </c>
      <c r="D854" s="40">
        <v>0</v>
      </c>
      <c r="E854" s="40" t="s">
        <v>116</v>
      </c>
      <c r="F854" s="40">
        <v>0</v>
      </c>
      <c r="G854" s="40">
        <v>2005</v>
      </c>
      <c r="H854" s="40">
        <v>154277.106707</v>
      </c>
      <c r="I854" s="40">
        <v>332742.69288699992</v>
      </c>
      <c r="J854" s="40">
        <v>62.999999999999993</v>
      </c>
    </row>
    <row r="855" spans="1:10" ht="15" x14ac:dyDescent="0.25">
      <c r="A855" s="40" t="s">
        <v>297</v>
      </c>
      <c r="B855" s="40">
        <v>1</v>
      </c>
      <c r="C855" s="40" t="s">
        <v>3</v>
      </c>
      <c r="D855" s="40">
        <v>0</v>
      </c>
      <c r="E855" s="40" t="s">
        <v>116</v>
      </c>
      <c r="F855" s="40">
        <v>0</v>
      </c>
      <c r="G855" s="40">
        <v>2010</v>
      </c>
      <c r="H855" s="40">
        <v>155811.45815999998</v>
      </c>
      <c r="I855" s="40">
        <v>337267.35092</v>
      </c>
      <c r="J855" s="40">
        <v>62.9</v>
      </c>
    </row>
    <row r="856" spans="1:10" ht="15" x14ac:dyDescent="0.25">
      <c r="A856" s="40" t="s">
        <v>298</v>
      </c>
      <c r="B856" s="40">
        <v>1</v>
      </c>
      <c r="C856" s="40" t="s">
        <v>3</v>
      </c>
      <c r="D856" s="40">
        <v>0</v>
      </c>
      <c r="E856" s="40" t="s">
        <v>116</v>
      </c>
      <c r="F856" s="40">
        <v>0</v>
      </c>
      <c r="G856" s="40">
        <v>2015</v>
      </c>
      <c r="H856" s="40">
        <v>157333.36798899999</v>
      </c>
      <c r="I856" s="40">
        <v>343365.39708300005</v>
      </c>
      <c r="J856" s="40">
        <v>62.899999999999991</v>
      </c>
    </row>
    <row r="857" spans="1:10" ht="15" x14ac:dyDescent="0.25">
      <c r="A857" s="40" t="s">
        <v>299</v>
      </c>
      <c r="B857" s="40">
        <v>1</v>
      </c>
      <c r="C857" s="40" t="s">
        <v>3</v>
      </c>
      <c r="D857" s="40">
        <v>0</v>
      </c>
      <c r="E857" s="40" t="s">
        <v>116</v>
      </c>
      <c r="F857" s="40">
        <v>0</v>
      </c>
      <c r="G857" s="40">
        <v>2020</v>
      </c>
      <c r="H857" s="40">
        <v>158133.50802899999</v>
      </c>
      <c r="I857" s="40">
        <v>348165.51055499999</v>
      </c>
      <c r="J857" s="40">
        <v>62.79999999999999</v>
      </c>
    </row>
    <row r="858" spans="1:10" ht="15" x14ac:dyDescent="0.25">
      <c r="A858" s="40" t="s">
        <v>300</v>
      </c>
      <c r="B858" s="40">
        <v>1</v>
      </c>
      <c r="C858" s="40" t="s">
        <v>3</v>
      </c>
      <c r="D858" s="40">
        <v>0</v>
      </c>
      <c r="E858" s="40" t="s">
        <v>116</v>
      </c>
      <c r="F858" s="40">
        <v>0</v>
      </c>
      <c r="G858" s="40">
        <v>2025</v>
      </c>
      <c r="H858" s="40">
        <v>158631.50861600004</v>
      </c>
      <c r="I858" s="40">
        <v>351956.68376699992</v>
      </c>
      <c r="J858" s="40">
        <v>63.300000000000004</v>
      </c>
    </row>
    <row r="859" spans="1:10" ht="15" x14ac:dyDescent="0.25">
      <c r="A859" s="40" t="s">
        <v>301</v>
      </c>
      <c r="B859" s="40">
        <v>1</v>
      </c>
      <c r="C859" s="40" t="s">
        <v>3</v>
      </c>
      <c r="D859" s="40">
        <v>0</v>
      </c>
      <c r="E859" s="40" t="s">
        <v>116</v>
      </c>
      <c r="F859" s="40">
        <v>0</v>
      </c>
      <c r="G859" s="40">
        <v>2030</v>
      </c>
      <c r="H859" s="40">
        <v>159130.68710500002</v>
      </c>
      <c r="I859" s="40">
        <v>355273.73064400005</v>
      </c>
      <c r="J859" s="40">
        <v>63.800000000000004</v>
      </c>
    </row>
    <row r="860" spans="1:10" ht="15" x14ac:dyDescent="0.25">
      <c r="A860" s="40" t="s">
        <v>302</v>
      </c>
      <c r="B860" s="40">
        <v>1</v>
      </c>
      <c r="C860" s="40" t="s">
        <v>2</v>
      </c>
      <c r="D860" s="40">
        <v>0</v>
      </c>
      <c r="E860" s="40" t="s">
        <v>116</v>
      </c>
      <c r="F860" s="40">
        <v>0</v>
      </c>
      <c r="G860" s="40">
        <v>2005</v>
      </c>
      <c r="H860" s="40">
        <v>147153.71788099999</v>
      </c>
      <c r="I860" s="40">
        <v>313623.94026199996</v>
      </c>
      <c r="J860" s="40">
        <v>62.299999999999983</v>
      </c>
    </row>
    <row r="861" spans="1:10" ht="15" x14ac:dyDescent="0.25">
      <c r="A861" s="40" t="s">
        <v>303</v>
      </c>
      <c r="B861" s="40">
        <v>1</v>
      </c>
      <c r="C861" s="40" t="s">
        <v>2</v>
      </c>
      <c r="D861" s="40">
        <v>0</v>
      </c>
      <c r="E861" s="40" t="s">
        <v>116</v>
      </c>
      <c r="F861" s="40">
        <v>0</v>
      </c>
      <c r="G861" s="40">
        <v>2010</v>
      </c>
      <c r="H861" s="40">
        <v>148999.85585200001</v>
      </c>
      <c r="I861" s="40">
        <v>314881.973902</v>
      </c>
      <c r="J861" s="40">
        <v>61.4</v>
      </c>
    </row>
    <row r="862" spans="1:10" ht="15" x14ac:dyDescent="0.25">
      <c r="A862" s="40" t="s">
        <v>304</v>
      </c>
      <c r="B862" s="40">
        <v>1</v>
      </c>
      <c r="C862" s="40" t="s">
        <v>2</v>
      </c>
      <c r="D862" s="40">
        <v>0</v>
      </c>
      <c r="E862" s="40" t="s">
        <v>116</v>
      </c>
      <c r="F862" s="40">
        <v>0</v>
      </c>
      <c r="G862" s="40">
        <v>2015</v>
      </c>
      <c r="H862" s="40">
        <v>150825.56668000002</v>
      </c>
      <c r="I862" s="40">
        <v>316980.48066300002</v>
      </c>
      <c r="J862" s="40">
        <v>60.4</v>
      </c>
    </row>
    <row r="863" spans="1:10" ht="15" x14ac:dyDescent="0.25">
      <c r="A863" s="40" t="s">
        <v>305</v>
      </c>
      <c r="B863" s="40">
        <v>1</v>
      </c>
      <c r="C863" s="40" t="s">
        <v>2</v>
      </c>
      <c r="D863" s="40">
        <v>0</v>
      </c>
      <c r="E863" s="40" t="s">
        <v>116</v>
      </c>
      <c r="F863" s="40">
        <v>0</v>
      </c>
      <c r="G863" s="40">
        <v>2020</v>
      </c>
      <c r="H863" s="40">
        <v>151916.683685</v>
      </c>
      <c r="I863" s="40">
        <v>316887.47427200002</v>
      </c>
      <c r="J863" s="40">
        <v>59.599999999999994</v>
      </c>
    </row>
    <row r="864" spans="1:10" ht="15" x14ac:dyDescent="0.25">
      <c r="A864" s="40" t="s">
        <v>306</v>
      </c>
      <c r="B864" s="40">
        <v>1</v>
      </c>
      <c r="C864" s="40" t="s">
        <v>2</v>
      </c>
      <c r="D864" s="40">
        <v>0</v>
      </c>
      <c r="E864" s="40" t="s">
        <v>116</v>
      </c>
      <c r="F864" s="40">
        <v>0</v>
      </c>
      <c r="G864" s="40">
        <v>2025</v>
      </c>
      <c r="H864" s="40">
        <v>152704.24497000003</v>
      </c>
      <c r="I864" s="40">
        <v>314665.96865</v>
      </c>
      <c r="J864" s="40">
        <v>58.999999999999986</v>
      </c>
    </row>
    <row r="865" spans="1:10" ht="15" x14ac:dyDescent="0.25">
      <c r="A865" s="40" t="s">
        <v>307</v>
      </c>
      <c r="B865" s="40">
        <v>1</v>
      </c>
      <c r="C865" s="40" t="s">
        <v>2</v>
      </c>
      <c r="D865" s="40">
        <v>0</v>
      </c>
      <c r="E865" s="40" t="s">
        <v>116</v>
      </c>
      <c r="F865" s="40">
        <v>0</v>
      </c>
      <c r="G865" s="40">
        <v>2030</v>
      </c>
      <c r="H865" s="40">
        <v>153475.59774900001</v>
      </c>
      <c r="I865" s="40">
        <v>311808.53755699995</v>
      </c>
      <c r="J865" s="40">
        <v>58</v>
      </c>
    </row>
    <row r="866" spans="1:10" ht="15" x14ac:dyDescent="0.25">
      <c r="A866" s="40" t="s">
        <v>168</v>
      </c>
      <c r="B866" s="40">
        <v>1</v>
      </c>
      <c r="C866" s="40" t="s">
        <v>0</v>
      </c>
      <c r="D866" s="40">
        <v>0</v>
      </c>
      <c r="E866" s="40" t="s">
        <v>115</v>
      </c>
      <c r="F866" s="40">
        <v>0</v>
      </c>
      <c r="G866" s="40">
        <v>2005</v>
      </c>
      <c r="H866" s="40">
        <f>H816+H841</f>
        <v>83714.163144999999</v>
      </c>
      <c r="I866" s="40">
        <f t="shared" ref="I866:I889" si="12">I816+I841</f>
        <v>172427.687959</v>
      </c>
      <c r="J866" s="40">
        <v>6</v>
      </c>
    </row>
    <row r="867" spans="1:10" ht="15" x14ac:dyDescent="0.25">
      <c r="A867" s="40" t="s">
        <v>173</v>
      </c>
      <c r="B867" s="40">
        <v>1</v>
      </c>
      <c r="C867" s="40" t="s">
        <v>0</v>
      </c>
      <c r="D867" s="40">
        <v>0</v>
      </c>
      <c r="E867" s="40" t="s">
        <v>115</v>
      </c>
      <c r="F867" s="40">
        <v>0</v>
      </c>
      <c r="G867" s="40">
        <v>2010</v>
      </c>
      <c r="H867" s="40">
        <f t="shared" ref="H867:H889" si="13">H817+H842</f>
        <v>206675.75377499999</v>
      </c>
      <c r="I867" s="40">
        <f t="shared" si="12"/>
        <v>455510.67236999993</v>
      </c>
      <c r="J867" s="40">
        <v>6.1</v>
      </c>
    </row>
    <row r="868" spans="1:10" ht="15" x14ac:dyDescent="0.25">
      <c r="A868" s="40" t="s">
        <v>178</v>
      </c>
      <c r="B868" s="40">
        <v>1</v>
      </c>
      <c r="C868" s="40" t="s">
        <v>0</v>
      </c>
      <c r="D868" s="40">
        <v>0</v>
      </c>
      <c r="E868" s="40" t="s">
        <v>115</v>
      </c>
      <c r="F868" s="40">
        <v>0</v>
      </c>
      <c r="G868" s="40">
        <v>2015</v>
      </c>
      <c r="H868" s="40">
        <f t="shared" si="13"/>
        <v>169867.986672</v>
      </c>
      <c r="I868" s="40">
        <f t="shared" si="12"/>
        <v>368313.39976600005</v>
      </c>
      <c r="J868" s="40">
        <v>6.2</v>
      </c>
    </row>
    <row r="869" spans="1:10" ht="15" x14ac:dyDescent="0.25">
      <c r="A869" s="40" t="s">
        <v>183</v>
      </c>
      <c r="B869" s="40">
        <v>1</v>
      </c>
      <c r="C869" s="40" t="s">
        <v>0</v>
      </c>
      <c r="D869" s="40">
        <v>0</v>
      </c>
      <c r="E869" s="40" t="s">
        <v>115</v>
      </c>
      <c r="F869" s="40">
        <v>0</v>
      </c>
      <c r="G869" s="40">
        <v>2020</v>
      </c>
      <c r="H869" s="40">
        <f t="shared" si="13"/>
        <v>189583.31176900002</v>
      </c>
      <c r="I869" s="40">
        <f t="shared" si="12"/>
        <v>406072.88404099992</v>
      </c>
      <c r="J869" s="40">
        <v>6.3000000000000007</v>
      </c>
    </row>
    <row r="870" spans="1:10" ht="15" x14ac:dyDescent="0.25">
      <c r="A870" s="40" t="s">
        <v>188</v>
      </c>
      <c r="B870" s="40">
        <v>1</v>
      </c>
      <c r="C870" s="40" t="s">
        <v>0</v>
      </c>
      <c r="D870" s="40">
        <v>0</v>
      </c>
      <c r="E870" s="40" t="s">
        <v>115</v>
      </c>
      <c r="F870" s="40">
        <v>0</v>
      </c>
      <c r="G870" s="40">
        <v>2025</v>
      </c>
      <c r="H870" s="40">
        <f t="shared" si="13"/>
        <v>188774.36951299998</v>
      </c>
      <c r="I870" s="40">
        <f t="shared" si="12"/>
        <v>408886.64043800003</v>
      </c>
      <c r="J870" s="40">
        <v>6.4</v>
      </c>
    </row>
    <row r="871" spans="1:10" ht="15" x14ac:dyDescent="0.25">
      <c r="A871" s="40" t="s">
        <v>193</v>
      </c>
      <c r="B871" s="40">
        <v>1</v>
      </c>
      <c r="C871" s="40" t="s">
        <v>0</v>
      </c>
      <c r="D871" s="40">
        <v>0</v>
      </c>
      <c r="E871" s="40" t="s">
        <v>115</v>
      </c>
      <c r="F871" s="40">
        <v>0</v>
      </c>
      <c r="G871" s="40">
        <v>2030</v>
      </c>
      <c r="H871" s="40">
        <f t="shared" si="13"/>
        <v>209247.99264200003</v>
      </c>
      <c r="I871" s="40">
        <f t="shared" si="12"/>
        <v>464604.26647400006</v>
      </c>
      <c r="J871" s="40">
        <v>6.5</v>
      </c>
    </row>
    <row r="872" spans="1:10" ht="15" x14ac:dyDescent="0.25">
      <c r="A872" s="40" t="s">
        <v>198</v>
      </c>
      <c r="B872" s="40">
        <v>1</v>
      </c>
      <c r="C872" s="40" t="s">
        <v>1</v>
      </c>
      <c r="D872" s="40">
        <v>0</v>
      </c>
      <c r="E872" s="40" t="s">
        <v>115</v>
      </c>
      <c r="F872" s="40">
        <v>0</v>
      </c>
      <c r="G872" s="40">
        <v>2005</v>
      </c>
      <c r="H872" s="40">
        <f t="shared" si="13"/>
        <v>173503.00095800005</v>
      </c>
      <c r="I872" s="40">
        <f t="shared" si="12"/>
        <v>387026.34264299989</v>
      </c>
      <c r="J872" s="40">
        <v>6</v>
      </c>
    </row>
    <row r="873" spans="1:10" ht="15" x14ac:dyDescent="0.25">
      <c r="A873" s="40" t="s">
        <v>203</v>
      </c>
      <c r="B873" s="40">
        <v>1</v>
      </c>
      <c r="C873" s="40" t="s">
        <v>1</v>
      </c>
      <c r="D873" s="40">
        <v>0</v>
      </c>
      <c r="E873" s="40" t="s">
        <v>115</v>
      </c>
      <c r="F873" s="40">
        <v>0</v>
      </c>
      <c r="G873" s="40">
        <v>2010</v>
      </c>
      <c r="H873" s="40">
        <f t="shared" si="13"/>
        <v>186796.42115800001</v>
      </c>
      <c r="I873" s="40">
        <f t="shared" si="12"/>
        <v>395182.14542700007</v>
      </c>
      <c r="J873" s="40">
        <v>6.1</v>
      </c>
    </row>
    <row r="874" spans="1:10" ht="15" x14ac:dyDescent="0.25">
      <c r="A874" s="40" t="s">
        <v>208</v>
      </c>
      <c r="B874" s="40">
        <v>1</v>
      </c>
      <c r="C874" s="40" t="s">
        <v>1</v>
      </c>
      <c r="D874" s="40">
        <v>0</v>
      </c>
      <c r="E874" s="40" t="s">
        <v>115</v>
      </c>
      <c r="F874" s="40">
        <v>0</v>
      </c>
      <c r="G874" s="40">
        <v>2015</v>
      </c>
      <c r="H874" s="40">
        <f t="shared" si="13"/>
        <v>186832.069655</v>
      </c>
      <c r="I874" s="40">
        <f t="shared" si="12"/>
        <v>396365.38884399994</v>
      </c>
      <c r="J874" s="40">
        <v>6.2</v>
      </c>
    </row>
    <row r="875" spans="1:10" ht="15" x14ac:dyDescent="0.25">
      <c r="A875" s="40" t="s">
        <v>213</v>
      </c>
      <c r="B875" s="40">
        <v>1</v>
      </c>
      <c r="C875" s="40" t="s">
        <v>1</v>
      </c>
      <c r="D875" s="40">
        <v>0</v>
      </c>
      <c r="E875" s="40" t="s">
        <v>115</v>
      </c>
      <c r="F875" s="40">
        <v>0</v>
      </c>
      <c r="G875" s="40">
        <v>2020</v>
      </c>
      <c r="H875" s="40">
        <f t="shared" si="13"/>
        <v>208167.814633</v>
      </c>
      <c r="I875" s="40">
        <f t="shared" si="12"/>
        <v>454123.44803699997</v>
      </c>
      <c r="J875" s="40">
        <v>6.3000000000000007</v>
      </c>
    </row>
    <row r="876" spans="1:10" ht="15" x14ac:dyDescent="0.25">
      <c r="A876" s="40" t="s">
        <v>218</v>
      </c>
      <c r="B876" s="40">
        <v>1</v>
      </c>
      <c r="C876" s="40" t="s">
        <v>1</v>
      </c>
      <c r="D876" s="40">
        <v>0</v>
      </c>
      <c r="E876" s="40" t="s">
        <v>115</v>
      </c>
      <c r="F876" s="40">
        <v>0</v>
      </c>
      <c r="G876" s="40">
        <v>2025</v>
      </c>
      <c r="H876" s="40">
        <f t="shared" si="13"/>
        <v>173017.82787300003</v>
      </c>
      <c r="I876" s="40">
        <f t="shared" si="12"/>
        <v>377007.18175599998</v>
      </c>
      <c r="J876" s="40">
        <v>6.4</v>
      </c>
    </row>
    <row r="877" spans="1:10" ht="15" x14ac:dyDescent="0.25">
      <c r="A877" s="40" t="s">
        <v>223</v>
      </c>
      <c r="B877" s="40">
        <v>1</v>
      </c>
      <c r="C877" s="40" t="s">
        <v>1</v>
      </c>
      <c r="D877" s="40">
        <v>0</v>
      </c>
      <c r="E877" s="40" t="s">
        <v>115</v>
      </c>
      <c r="F877" s="40">
        <v>0</v>
      </c>
      <c r="G877" s="40">
        <v>2030</v>
      </c>
      <c r="H877" s="40">
        <f t="shared" si="13"/>
        <v>191551.93451900003</v>
      </c>
      <c r="I877" s="40">
        <f t="shared" si="12"/>
        <v>405584.19723400002</v>
      </c>
      <c r="J877" s="40">
        <v>6.4</v>
      </c>
    </row>
    <row r="878" spans="1:10" ht="15" x14ac:dyDescent="0.25">
      <c r="A878" s="40" t="s">
        <v>228</v>
      </c>
      <c r="B878" s="40">
        <v>1</v>
      </c>
      <c r="C878" s="40" t="s">
        <v>3</v>
      </c>
      <c r="D878" s="40">
        <v>0</v>
      </c>
      <c r="E878" s="40" t="s">
        <v>115</v>
      </c>
      <c r="F878" s="40">
        <v>0</v>
      </c>
      <c r="G878" s="40">
        <v>2005</v>
      </c>
      <c r="H878" s="40">
        <f t="shared" si="13"/>
        <v>190630.29743000001</v>
      </c>
      <c r="I878" s="40">
        <f t="shared" si="12"/>
        <v>402868.00849700009</v>
      </c>
      <c r="J878" s="40">
        <v>6</v>
      </c>
    </row>
    <row r="879" spans="1:10" ht="15" x14ac:dyDescent="0.25">
      <c r="A879" s="40" t="s">
        <v>233</v>
      </c>
      <c r="B879" s="40">
        <v>1</v>
      </c>
      <c r="C879" s="40" t="s">
        <v>3</v>
      </c>
      <c r="D879" s="40">
        <v>0</v>
      </c>
      <c r="E879" s="40" t="s">
        <v>115</v>
      </c>
      <c r="F879" s="40">
        <v>0</v>
      </c>
      <c r="G879" s="40">
        <v>2010</v>
      </c>
      <c r="H879" s="40">
        <f t="shared" si="13"/>
        <v>205026.78603799999</v>
      </c>
      <c r="I879" s="40">
        <f t="shared" si="12"/>
        <v>445893.42726599996</v>
      </c>
      <c r="J879" s="40">
        <v>6.1</v>
      </c>
    </row>
    <row r="880" spans="1:10" ht="15" x14ac:dyDescent="0.25">
      <c r="A880" s="40" t="s">
        <v>238</v>
      </c>
      <c r="B880" s="40">
        <v>1</v>
      </c>
      <c r="C880" s="40" t="s">
        <v>3</v>
      </c>
      <c r="D880" s="40">
        <v>0</v>
      </c>
      <c r="E880" s="40" t="s">
        <v>115</v>
      </c>
      <c r="F880" s="40">
        <v>0</v>
      </c>
      <c r="G880" s="40">
        <v>2015</v>
      </c>
      <c r="H880" s="40">
        <f t="shared" si="13"/>
        <v>170818.99094699998</v>
      </c>
      <c r="I880" s="40">
        <f t="shared" si="12"/>
        <v>371951.56234499998</v>
      </c>
      <c r="J880" s="40">
        <v>6.2</v>
      </c>
    </row>
    <row r="881" spans="1:10" ht="15" x14ac:dyDescent="0.25">
      <c r="A881" s="40" t="s">
        <v>243</v>
      </c>
      <c r="B881" s="40">
        <v>1</v>
      </c>
      <c r="C881" s="40" t="s">
        <v>3</v>
      </c>
      <c r="D881" s="40">
        <v>0</v>
      </c>
      <c r="E881" s="40" t="s">
        <v>115</v>
      </c>
      <c r="F881" s="40">
        <v>0</v>
      </c>
      <c r="G881" s="40">
        <v>2020</v>
      </c>
      <c r="H881" s="40">
        <f t="shared" si="13"/>
        <v>190217.57991099998</v>
      </c>
      <c r="I881" s="40">
        <f t="shared" si="12"/>
        <v>403904.37279600004</v>
      </c>
      <c r="J881" s="40">
        <v>6.3000000000000007</v>
      </c>
    </row>
    <row r="882" spans="1:10" ht="15" x14ac:dyDescent="0.25">
      <c r="A882" s="40" t="s">
        <v>248</v>
      </c>
      <c r="B882" s="40">
        <v>1</v>
      </c>
      <c r="C882" s="40" t="s">
        <v>3</v>
      </c>
      <c r="D882" s="40">
        <v>0</v>
      </c>
      <c r="E882" s="40" t="s">
        <v>115</v>
      </c>
      <c r="F882" s="40">
        <v>0</v>
      </c>
      <c r="G882" s="40">
        <v>2025</v>
      </c>
      <c r="H882" s="40">
        <f t="shared" si="13"/>
        <v>189621.63560199999</v>
      </c>
      <c r="I882" s="40">
        <f t="shared" si="12"/>
        <v>406269.48063299997</v>
      </c>
      <c r="J882" s="40">
        <v>6.4</v>
      </c>
    </row>
    <row r="883" spans="1:10" ht="15" x14ac:dyDescent="0.25">
      <c r="A883" s="40" t="s">
        <v>253</v>
      </c>
      <c r="B883" s="40">
        <v>1</v>
      </c>
      <c r="C883" s="40" t="s">
        <v>3</v>
      </c>
      <c r="D883" s="40">
        <v>0</v>
      </c>
      <c r="E883" s="40" t="s">
        <v>115</v>
      </c>
      <c r="F883" s="40">
        <v>0</v>
      </c>
      <c r="G883" s="40">
        <v>2030</v>
      </c>
      <c r="H883" s="40">
        <f t="shared" si="13"/>
        <v>209429.27788000004</v>
      </c>
      <c r="I883" s="40">
        <f t="shared" si="12"/>
        <v>463983.1321719999</v>
      </c>
      <c r="J883" s="40">
        <v>6.5</v>
      </c>
    </row>
    <row r="884" spans="1:10" ht="15" x14ac:dyDescent="0.25">
      <c r="A884" s="40" t="s">
        <v>258</v>
      </c>
      <c r="B884" s="40">
        <v>1</v>
      </c>
      <c r="C884" s="40" t="s">
        <v>2</v>
      </c>
      <c r="D884" s="40">
        <v>0</v>
      </c>
      <c r="E884" s="40" t="s">
        <v>115</v>
      </c>
      <c r="F884" s="40">
        <v>0</v>
      </c>
      <c r="G884" s="40">
        <v>2005</v>
      </c>
      <c r="H884" s="40">
        <f t="shared" si="13"/>
        <v>174152.31312200002</v>
      </c>
      <c r="I884" s="40">
        <f t="shared" si="12"/>
        <v>390375.50370800006</v>
      </c>
      <c r="J884" s="40">
        <v>5.6999999999999993</v>
      </c>
    </row>
    <row r="885" spans="1:10" ht="15" x14ac:dyDescent="0.25">
      <c r="A885" s="40" t="s">
        <v>263</v>
      </c>
      <c r="B885" s="40">
        <v>1</v>
      </c>
      <c r="C885" s="40" t="s">
        <v>2</v>
      </c>
      <c r="D885" s="40">
        <v>0</v>
      </c>
      <c r="E885" s="40" t="s">
        <v>115</v>
      </c>
      <c r="F885" s="40">
        <v>0</v>
      </c>
      <c r="G885" s="40">
        <v>2010</v>
      </c>
      <c r="H885" s="40">
        <f t="shared" si="13"/>
        <v>180244.98794899997</v>
      </c>
      <c r="I885" s="40">
        <f t="shared" si="12"/>
        <v>373155.47065499995</v>
      </c>
      <c r="J885" s="40">
        <v>5.6</v>
      </c>
    </row>
    <row r="886" spans="1:10" ht="15" x14ac:dyDescent="0.25">
      <c r="A886" s="40" t="s">
        <v>268</v>
      </c>
      <c r="B886" s="40">
        <v>1</v>
      </c>
      <c r="C886" s="40" t="s">
        <v>2</v>
      </c>
      <c r="D886" s="40">
        <v>0</v>
      </c>
      <c r="E886" s="40" t="s">
        <v>115</v>
      </c>
      <c r="F886" s="40">
        <v>0</v>
      </c>
      <c r="G886" s="40">
        <v>2015</v>
      </c>
      <c r="H886" s="40">
        <f t="shared" si="13"/>
        <v>180771.02978800001</v>
      </c>
      <c r="I886" s="40">
        <f t="shared" si="12"/>
        <v>372528.98597899999</v>
      </c>
      <c r="J886" s="40">
        <v>5.6</v>
      </c>
    </row>
    <row r="887" spans="1:10" ht="15" x14ac:dyDescent="0.25">
      <c r="A887" s="40" t="s">
        <v>273</v>
      </c>
      <c r="B887" s="40">
        <v>1</v>
      </c>
      <c r="C887" s="40" t="s">
        <v>2</v>
      </c>
      <c r="D887" s="40">
        <v>0</v>
      </c>
      <c r="E887" s="40" t="s">
        <v>115</v>
      </c>
      <c r="F887" s="40">
        <v>0</v>
      </c>
      <c r="G887" s="40">
        <v>2020</v>
      </c>
      <c r="H887" s="40">
        <f t="shared" si="13"/>
        <v>201669.55597000002</v>
      </c>
      <c r="I887" s="40">
        <f t="shared" si="12"/>
        <v>427228.54835900001</v>
      </c>
      <c r="J887" s="40">
        <v>5.6</v>
      </c>
    </row>
    <row r="888" spans="1:10" ht="15" x14ac:dyDescent="0.25">
      <c r="A888" s="40" t="s">
        <v>278</v>
      </c>
      <c r="B888" s="40">
        <v>1</v>
      </c>
      <c r="C888" s="40" t="s">
        <v>2</v>
      </c>
      <c r="D888" s="40">
        <v>0</v>
      </c>
      <c r="E888" s="40" t="s">
        <v>115</v>
      </c>
      <c r="F888" s="40">
        <v>0</v>
      </c>
      <c r="G888" s="40">
        <v>2025</v>
      </c>
      <c r="H888" s="40">
        <f t="shared" si="13"/>
        <v>166952.47792199999</v>
      </c>
      <c r="I888" s="40">
        <f t="shared" si="12"/>
        <v>352260.90723000001</v>
      </c>
      <c r="J888" s="40">
        <v>5.7</v>
      </c>
    </row>
    <row r="889" spans="1:10" ht="15" x14ac:dyDescent="0.25">
      <c r="A889" s="40" t="s">
        <v>283</v>
      </c>
      <c r="B889" s="40">
        <v>1</v>
      </c>
      <c r="C889" s="40" t="s">
        <v>2</v>
      </c>
      <c r="D889" s="40">
        <v>0</v>
      </c>
      <c r="E889" s="40" t="s">
        <v>115</v>
      </c>
      <c r="F889" s="40">
        <v>0</v>
      </c>
      <c r="G889" s="40">
        <v>2030</v>
      </c>
      <c r="H889" s="40">
        <f t="shared" si="13"/>
        <v>186002.57276700003</v>
      </c>
      <c r="I889" s="40">
        <f t="shared" si="12"/>
        <v>373441.58700900001</v>
      </c>
      <c r="J889" s="40">
        <v>5.6</v>
      </c>
    </row>
    <row r="890" spans="1:10" ht="15" x14ac:dyDescent="0.25">
      <c r="A890" s="45" t="str">
        <f t="shared" ref="A890:A913" si="14">CONCATENATE(C890,E890,G890)</f>
        <v>B2 referenceItaly2005</v>
      </c>
      <c r="B890">
        <v>5</v>
      </c>
      <c r="C890" t="s">
        <v>0</v>
      </c>
      <c r="D890" t="s">
        <v>145</v>
      </c>
      <c r="E890" t="s">
        <v>89</v>
      </c>
      <c r="F890" t="s">
        <v>115</v>
      </c>
      <c r="G890">
        <v>2005</v>
      </c>
      <c r="H890">
        <v>4571.1600740000003</v>
      </c>
      <c r="I890">
        <v>8105.8252400000001</v>
      </c>
      <c r="J890">
        <v>1.8</v>
      </c>
    </row>
    <row r="891" spans="1:10" ht="15" x14ac:dyDescent="0.25">
      <c r="A891" s="45" t="str">
        <f t="shared" si="14"/>
        <v>B2 referenceItaly2010</v>
      </c>
      <c r="B891">
        <v>5</v>
      </c>
      <c r="C891" t="s">
        <v>0</v>
      </c>
      <c r="D891" t="s">
        <v>145</v>
      </c>
      <c r="E891" t="s">
        <v>89</v>
      </c>
      <c r="F891" t="s">
        <v>115</v>
      </c>
      <c r="G891">
        <v>2010</v>
      </c>
      <c r="H891">
        <v>4784.8444499999996</v>
      </c>
      <c r="I891">
        <v>8172.0909750000001</v>
      </c>
      <c r="J891">
        <v>1.7</v>
      </c>
    </row>
    <row r="892" spans="1:10" ht="15" x14ac:dyDescent="0.25">
      <c r="A892" s="45" t="str">
        <f t="shared" si="14"/>
        <v>B2 referenceItaly2015</v>
      </c>
      <c r="B892">
        <v>5</v>
      </c>
      <c r="C892" t="s">
        <v>0</v>
      </c>
      <c r="D892" t="s">
        <v>145</v>
      </c>
      <c r="E892" t="s">
        <v>89</v>
      </c>
      <c r="F892" t="s">
        <v>115</v>
      </c>
      <c r="G892">
        <v>2015</v>
      </c>
      <c r="H892">
        <v>4999.0082249999996</v>
      </c>
      <c r="I892">
        <v>8399.2654579999999</v>
      </c>
      <c r="J892">
        <v>1.7</v>
      </c>
    </row>
    <row r="893" spans="1:10" ht="15" x14ac:dyDescent="0.25">
      <c r="A893" s="45" t="str">
        <f t="shared" si="14"/>
        <v>B2 referenceItaly2020</v>
      </c>
      <c r="B893">
        <v>5</v>
      </c>
      <c r="C893" t="s">
        <v>0</v>
      </c>
      <c r="D893" t="s">
        <v>145</v>
      </c>
      <c r="E893" t="s">
        <v>89</v>
      </c>
      <c r="F893" t="s">
        <v>115</v>
      </c>
      <c r="G893">
        <v>2020</v>
      </c>
      <c r="H893">
        <v>5213.6105399999997</v>
      </c>
      <c r="I893">
        <v>8401.2666219999992</v>
      </c>
      <c r="J893">
        <v>1.6</v>
      </c>
    </row>
    <row r="894" spans="1:10" ht="15" x14ac:dyDescent="0.25">
      <c r="A894" s="45" t="str">
        <f t="shared" si="14"/>
        <v>B2 referenceItaly2025</v>
      </c>
      <c r="B894">
        <v>5</v>
      </c>
      <c r="C894" t="s">
        <v>0</v>
      </c>
      <c r="D894" t="s">
        <v>145</v>
      </c>
      <c r="E894" t="s">
        <v>89</v>
      </c>
      <c r="F894" t="s">
        <v>115</v>
      </c>
      <c r="G894">
        <v>2025</v>
      </c>
      <c r="H894">
        <v>5428.8489920000002</v>
      </c>
      <c r="I894">
        <v>8447.3448310000003</v>
      </c>
      <c r="J894">
        <v>1.6</v>
      </c>
    </row>
    <row r="895" spans="1:10" ht="15" x14ac:dyDescent="0.25">
      <c r="A895" s="45" t="str">
        <f t="shared" si="14"/>
        <v>B2 referenceItaly2030</v>
      </c>
      <c r="B895">
        <v>5</v>
      </c>
      <c r="C895" t="s">
        <v>0</v>
      </c>
      <c r="D895" t="s">
        <v>145</v>
      </c>
      <c r="E895" t="s">
        <v>89</v>
      </c>
      <c r="F895" t="s">
        <v>115</v>
      </c>
      <c r="G895">
        <v>2030</v>
      </c>
      <c r="H895">
        <v>5645.1567409999998</v>
      </c>
      <c r="I895">
        <v>8602.1713450000007</v>
      </c>
      <c r="J895">
        <v>1.5</v>
      </c>
    </row>
    <row r="896" spans="1:10" ht="15" x14ac:dyDescent="0.25">
      <c r="A896" s="45" t="str">
        <f t="shared" si="14"/>
        <v>B2 carbonItaly2005</v>
      </c>
      <c r="B896">
        <v>6</v>
      </c>
      <c r="C896" t="s">
        <v>1</v>
      </c>
      <c r="D896" t="s">
        <v>145</v>
      </c>
      <c r="E896" t="s">
        <v>89</v>
      </c>
      <c r="F896" t="s">
        <v>115</v>
      </c>
      <c r="G896">
        <v>2005</v>
      </c>
      <c r="H896">
        <v>4571.160089</v>
      </c>
      <c r="I896">
        <v>8105.8252359999997</v>
      </c>
      <c r="J896">
        <v>1.8</v>
      </c>
    </row>
    <row r="897" spans="1:10" ht="15" x14ac:dyDescent="0.25">
      <c r="A897" s="45" t="str">
        <f t="shared" si="14"/>
        <v>B2 carbonItaly2010</v>
      </c>
      <c r="B897">
        <v>6</v>
      </c>
      <c r="C897" t="s">
        <v>1</v>
      </c>
      <c r="D897" t="s">
        <v>145</v>
      </c>
      <c r="E897" t="s">
        <v>89</v>
      </c>
      <c r="F897" t="s">
        <v>115</v>
      </c>
      <c r="G897">
        <v>2010</v>
      </c>
      <c r="H897">
        <v>4787.0843679999998</v>
      </c>
      <c r="I897">
        <v>8198.6920680000003</v>
      </c>
      <c r="J897">
        <v>1.7</v>
      </c>
    </row>
    <row r="898" spans="1:10" ht="15" x14ac:dyDescent="0.25">
      <c r="A898" s="45" t="str">
        <f t="shared" si="14"/>
        <v>B2 carbonItaly2015</v>
      </c>
      <c r="B898">
        <v>6</v>
      </c>
      <c r="C898" t="s">
        <v>1</v>
      </c>
      <c r="D898" t="s">
        <v>145</v>
      </c>
      <c r="E898" t="s">
        <v>89</v>
      </c>
      <c r="F898" t="s">
        <v>115</v>
      </c>
      <c r="G898">
        <v>2015</v>
      </c>
      <c r="H898">
        <v>5004.6181909999996</v>
      </c>
      <c r="I898">
        <v>8403.2399139999998</v>
      </c>
      <c r="J898">
        <v>1.7</v>
      </c>
    </row>
    <row r="899" spans="1:10" ht="15" x14ac:dyDescent="0.25">
      <c r="A899" s="45" t="str">
        <f t="shared" si="14"/>
        <v>B2 carbonItaly2020</v>
      </c>
      <c r="B899">
        <v>6</v>
      </c>
      <c r="C899" t="s">
        <v>1</v>
      </c>
      <c r="D899" t="s">
        <v>145</v>
      </c>
      <c r="E899" t="s">
        <v>89</v>
      </c>
      <c r="F899" t="s">
        <v>115</v>
      </c>
      <c r="G899">
        <v>2020</v>
      </c>
      <c r="H899">
        <v>5222.9761280000002</v>
      </c>
      <c r="I899">
        <v>8327.1330159999998</v>
      </c>
      <c r="J899">
        <v>1.6</v>
      </c>
    </row>
    <row r="900" spans="1:10" ht="15" x14ac:dyDescent="0.25">
      <c r="A900" s="45" t="str">
        <f t="shared" si="14"/>
        <v>B2 carbonItaly2025</v>
      </c>
      <c r="B900">
        <v>6</v>
      </c>
      <c r="C900" t="s">
        <v>1</v>
      </c>
      <c r="D900" t="s">
        <v>145</v>
      </c>
      <c r="E900" t="s">
        <v>89</v>
      </c>
      <c r="F900" t="s">
        <v>115</v>
      </c>
      <c r="G900">
        <v>2025</v>
      </c>
      <c r="H900">
        <v>5442.1809700000003</v>
      </c>
      <c r="I900">
        <v>8267.0418449999997</v>
      </c>
      <c r="J900">
        <v>1.5</v>
      </c>
    </row>
    <row r="901" spans="1:10" ht="15" x14ac:dyDescent="0.25">
      <c r="A901" s="45" t="str">
        <f t="shared" si="14"/>
        <v>B2 carbonItaly2030</v>
      </c>
      <c r="B901">
        <v>6</v>
      </c>
      <c r="C901" t="s">
        <v>1</v>
      </c>
      <c r="D901" t="s">
        <v>145</v>
      </c>
      <c r="E901" t="s">
        <v>89</v>
      </c>
      <c r="F901" t="s">
        <v>115</v>
      </c>
      <c r="G901">
        <v>2030</v>
      </c>
      <c r="H901">
        <v>5661.3323710000004</v>
      </c>
      <c r="I901">
        <v>8299.2651920000008</v>
      </c>
      <c r="J901">
        <v>1.5</v>
      </c>
    </row>
    <row r="902" spans="1:10" ht="15" x14ac:dyDescent="0.25">
      <c r="A902" s="45" t="str">
        <f t="shared" si="14"/>
        <v>B2 wood energyItaly2005</v>
      </c>
      <c r="B902">
        <v>7</v>
      </c>
      <c r="C902" t="s">
        <v>3</v>
      </c>
      <c r="D902" t="s">
        <v>145</v>
      </c>
      <c r="E902" t="s">
        <v>89</v>
      </c>
      <c r="F902" t="s">
        <v>115</v>
      </c>
      <c r="G902">
        <v>2005</v>
      </c>
      <c r="H902">
        <v>4571.1600740000003</v>
      </c>
      <c r="I902">
        <v>8105.8252400000001</v>
      </c>
      <c r="J902">
        <v>1.8</v>
      </c>
    </row>
    <row r="903" spans="1:10" ht="15" x14ac:dyDescent="0.25">
      <c r="A903" s="45" t="str">
        <f t="shared" si="14"/>
        <v>B2 wood energyItaly2010</v>
      </c>
      <c r="B903">
        <v>7</v>
      </c>
      <c r="C903" t="s">
        <v>3</v>
      </c>
      <c r="D903" t="s">
        <v>145</v>
      </c>
      <c r="E903" t="s">
        <v>89</v>
      </c>
      <c r="F903" t="s">
        <v>115</v>
      </c>
      <c r="G903">
        <v>2010</v>
      </c>
      <c r="H903">
        <v>4784.8445620000002</v>
      </c>
      <c r="I903">
        <v>8172.0910110000004</v>
      </c>
      <c r="J903">
        <v>1.7</v>
      </c>
    </row>
    <row r="904" spans="1:10" ht="15" x14ac:dyDescent="0.25">
      <c r="A904" s="45" t="str">
        <f t="shared" si="14"/>
        <v>B2 wood energyItaly2015</v>
      </c>
      <c r="B904">
        <v>7</v>
      </c>
      <c r="C904" t="s">
        <v>3</v>
      </c>
      <c r="D904" t="s">
        <v>145</v>
      </c>
      <c r="E904" t="s">
        <v>89</v>
      </c>
      <c r="F904" t="s">
        <v>115</v>
      </c>
      <c r="G904">
        <v>2015</v>
      </c>
      <c r="H904">
        <v>4999.0904469999996</v>
      </c>
      <c r="I904">
        <v>8399.2797769999997</v>
      </c>
      <c r="J904">
        <v>1.7</v>
      </c>
    </row>
    <row r="905" spans="1:10" ht="15" x14ac:dyDescent="0.25">
      <c r="A905" s="45" t="str">
        <f t="shared" si="14"/>
        <v>B2 wood energyItaly2020</v>
      </c>
      <c r="B905">
        <v>7</v>
      </c>
      <c r="C905" t="s">
        <v>3</v>
      </c>
      <c r="D905" t="s">
        <v>145</v>
      </c>
      <c r="E905" t="s">
        <v>89</v>
      </c>
      <c r="F905" t="s">
        <v>115</v>
      </c>
      <c r="G905">
        <v>2020</v>
      </c>
      <c r="H905">
        <v>5213.8815009999998</v>
      </c>
      <c r="I905">
        <v>8402.0661689999997</v>
      </c>
      <c r="J905">
        <v>1.6</v>
      </c>
    </row>
    <row r="906" spans="1:10" ht="15" x14ac:dyDescent="0.25">
      <c r="A906" s="45" t="str">
        <f t="shared" si="14"/>
        <v>B2 wood energyItaly2025</v>
      </c>
      <c r="B906">
        <v>7</v>
      </c>
      <c r="C906" t="s">
        <v>3</v>
      </c>
      <c r="D906" t="s">
        <v>145</v>
      </c>
      <c r="E906" t="s">
        <v>89</v>
      </c>
      <c r="F906" t="s">
        <v>115</v>
      </c>
      <c r="G906">
        <v>2025</v>
      </c>
      <c r="H906">
        <v>5429.5230259999998</v>
      </c>
      <c r="I906">
        <v>8450.4512109999996</v>
      </c>
      <c r="J906">
        <v>1.6</v>
      </c>
    </row>
    <row r="907" spans="1:10" ht="15" x14ac:dyDescent="0.25">
      <c r="A907" s="45" t="str">
        <f t="shared" si="14"/>
        <v>B2 wood energyItaly2030</v>
      </c>
      <c r="B907">
        <v>7</v>
      </c>
      <c r="C907" t="s">
        <v>3</v>
      </c>
      <c r="D907" t="s">
        <v>145</v>
      </c>
      <c r="E907" t="s">
        <v>89</v>
      </c>
      <c r="F907" t="s">
        <v>115</v>
      </c>
      <c r="G907">
        <v>2030</v>
      </c>
      <c r="H907">
        <v>5646.3480239999999</v>
      </c>
      <c r="I907">
        <v>8609.8589960000008</v>
      </c>
      <c r="J907">
        <v>1.5</v>
      </c>
    </row>
    <row r="908" spans="1:10" ht="15" x14ac:dyDescent="0.25">
      <c r="A908" s="45" t="str">
        <f t="shared" si="14"/>
        <v>B2 biodiversityItaly2005</v>
      </c>
      <c r="B908">
        <v>8</v>
      </c>
      <c r="C908" t="s">
        <v>2</v>
      </c>
      <c r="D908" t="s">
        <v>145</v>
      </c>
      <c r="E908" t="s">
        <v>89</v>
      </c>
      <c r="F908" t="s">
        <v>115</v>
      </c>
      <c r="G908">
        <v>2005</v>
      </c>
      <c r="H908">
        <v>4342.5516459999999</v>
      </c>
      <c r="I908">
        <v>7700.4422430000004</v>
      </c>
      <c r="J908">
        <v>1.8</v>
      </c>
    </row>
    <row r="909" spans="1:10" ht="15" x14ac:dyDescent="0.25">
      <c r="A909" s="45" t="str">
        <f t="shared" si="14"/>
        <v>B2 biodiversityItaly2010</v>
      </c>
      <c r="B909">
        <v>8</v>
      </c>
      <c r="C909" t="s">
        <v>2</v>
      </c>
      <c r="D909" t="s">
        <v>145</v>
      </c>
      <c r="E909" t="s">
        <v>89</v>
      </c>
      <c r="F909" t="s">
        <v>115</v>
      </c>
      <c r="G909">
        <v>2010</v>
      </c>
      <c r="H909">
        <v>4555.1440890000003</v>
      </c>
      <c r="I909">
        <v>7803.536126</v>
      </c>
      <c r="J909">
        <v>1.7</v>
      </c>
    </row>
    <row r="910" spans="1:10" ht="15" x14ac:dyDescent="0.25">
      <c r="A910" s="45" t="str">
        <f t="shared" si="14"/>
        <v>B2 biodiversityItaly2015</v>
      </c>
      <c r="B910">
        <v>8</v>
      </c>
      <c r="C910" t="s">
        <v>2</v>
      </c>
      <c r="D910" t="s">
        <v>145</v>
      </c>
      <c r="E910" t="s">
        <v>89</v>
      </c>
      <c r="F910" t="s">
        <v>115</v>
      </c>
      <c r="G910">
        <v>2015</v>
      </c>
      <c r="H910">
        <v>4771.4800530000002</v>
      </c>
      <c r="I910">
        <v>8059.971442</v>
      </c>
      <c r="J910">
        <v>1.7</v>
      </c>
    </row>
    <row r="911" spans="1:10" ht="15" x14ac:dyDescent="0.25">
      <c r="A911" s="45" t="str">
        <f t="shared" si="14"/>
        <v>B2 biodiversityItaly2020</v>
      </c>
      <c r="B911">
        <v>8</v>
      </c>
      <c r="C911" t="s">
        <v>2</v>
      </c>
      <c r="D911" t="s">
        <v>145</v>
      </c>
      <c r="E911" t="s">
        <v>89</v>
      </c>
      <c r="F911" t="s">
        <v>115</v>
      </c>
      <c r="G911">
        <v>2020</v>
      </c>
      <c r="H911">
        <v>4988.1055850000002</v>
      </c>
      <c r="I911">
        <v>8087.4858649999996</v>
      </c>
      <c r="J911">
        <v>1.6</v>
      </c>
    </row>
    <row r="912" spans="1:10" ht="15" x14ac:dyDescent="0.25">
      <c r="A912" s="45" t="str">
        <f t="shared" si="14"/>
        <v>B2 biodiversityItaly2025</v>
      </c>
      <c r="B912">
        <v>8</v>
      </c>
      <c r="C912" t="s">
        <v>2</v>
      </c>
      <c r="D912" t="s">
        <v>145</v>
      </c>
      <c r="E912" t="s">
        <v>89</v>
      </c>
      <c r="F912" t="s">
        <v>115</v>
      </c>
      <c r="G912">
        <v>2025</v>
      </c>
      <c r="H912">
        <v>5205.2504929999996</v>
      </c>
      <c r="I912">
        <v>8125.5977670000002</v>
      </c>
      <c r="J912">
        <v>1.6</v>
      </c>
    </row>
    <row r="913" spans="1:10" ht="15" x14ac:dyDescent="0.25">
      <c r="A913" s="45" t="str">
        <f t="shared" si="14"/>
        <v>B2 biodiversityItaly2030</v>
      </c>
      <c r="B913">
        <v>8</v>
      </c>
      <c r="C913" t="s">
        <v>2</v>
      </c>
      <c r="D913" t="s">
        <v>145</v>
      </c>
      <c r="E913" t="s">
        <v>89</v>
      </c>
      <c r="F913" t="s">
        <v>115</v>
      </c>
      <c r="G913">
        <v>2030</v>
      </c>
      <c r="H913">
        <v>5423.439335</v>
      </c>
      <c r="I913">
        <v>8253.3806399999994</v>
      </c>
      <c r="J913">
        <v>1.5</v>
      </c>
    </row>
  </sheetData>
  <autoFilter ref="A1:J91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00000"/>
  </sheetPr>
  <dimension ref="A1:J913"/>
  <sheetViews>
    <sheetView workbookViewId="0">
      <pane ySplit="1" topLeftCell="A43" activePane="bottomLeft" state="frozen"/>
      <selection sqref="A1:XFD1"/>
      <selection pane="bottomLeft" sqref="A1:XFD1"/>
    </sheetView>
  </sheetViews>
  <sheetFormatPr defaultColWidth="9.140625" defaultRowHeight="12.75" x14ac:dyDescent="0.2"/>
  <cols>
    <col min="1" max="16384" width="9.140625" style="47"/>
  </cols>
  <sheetData>
    <row r="1" spans="1:10" ht="15" x14ac:dyDescent="0.25">
      <c r="A1" s="44" t="s">
        <v>23</v>
      </c>
      <c r="B1" t="s">
        <v>69</v>
      </c>
      <c r="C1" t="s">
        <v>119</v>
      </c>
      <c r="D1" t="s">
        <v>120</v>
      </c>
      <c r="E1" t="s">
        <v>121</v>
      </c>
      <c r="F1" t="s">
        <v>122</v>
      </c>
      <c r="G1" t="s">
        <v>123</v>
      </c>
      <c r="H1" t="s">
        <v>314</v>
      </c>
      <c r="I1" t="s">
        <v>315</v>
      </c>
      <c r="J1" t="s">
        <v>316</v>
      </c>
    </row>
    <row r="2" spans="1:10" ht="15" hidden="1" x14ac:dyDescent="0.25">
      <c r="A2" s="45" t="str">
        <f t="shared" ref="A2:A65" si="0">CONCATENATE(C2,E2,G2)</f>
        <v>B2 referenceAlbania2005</v>
      </c>
      <c r="B2">
        <v>5</v>
      </c>
      <c r="C2" t="s">
        <v>0</v>
      </c>
      <c r="D2" t="s">
        <v>126</v>
      </c>
      <c r="E2" t="s">
        <v>71</v>
      </c>
      <c r="F2" t="s">
        <v>111</v>
      </c>
      <c r="G2">
        <v>2005</v>
      </c>
      <c r="H2">
        <v>631.10673399999996</v>
      </c>
      <c r="I2">
        <v>3000.3451194999998</v>
      </c>
      <c r="J2">
        <v>4.8</v>
      </c>
    </row>
    <row r="3" spans="1:10" ht="15" hidden="1" x14ac:dyDescent="0.25">
      <c r="A3" s="45" t="str">
        <f t="shared" si="0"/>
        <v>B2 referenceAlbania2010</v>
      </c>
      <c r="B3">
        <v>5</v>
      </c>
      <c r="C3" t="s">
        <v>0</v>
      </c>
      <c r="D3" t="s">
        <v>126</v>
      </c>
      <c r="E3" t="s">
        <v>71</v>
      </c>
      <c r="F3" t="s">
        <v>111</v>
      </c>
      <c r="G3">
        <v>2010</v>
      </c>
      <c r="H3">
        <v>622.40662999999995</v>
      </c>
      <c r="I3">
        <v>3042.3652794999998</v>
      </c>
      <c r="J3">
        <v>4.9000000000000004</v>
      </c>
    </row>
    <row r="4" spans="1:10" ht="15" hidden="1" x14ac:dyDescent="0.25">
      <c r="A4" s="45" t="str">
        <f t="shared" si="0"/>
        <v>B2 referenceAlbania2015</v>
      </c>
      <c r="B4">
        <v>5</v>
      </c>
      <c r="C4" t="s">
        <v>0</v>
      </c>
      <c r="D4" t="s">
        <v>126</v>
      </c>
      <c r="E4" t="s">
        <v>71</v>
      </c>
      <c r="F4" t="s">
        <v>111</v>
      </c>
      <c r="G4">
        <v>2015</v>
      </c>
      <c r="H4">
        <v>613.70668699999999</v>
      </c>
      <c r="I4">
        <v>2996.6892404999999</v>
      </c>
      <c r="J4">
        <v>4.9000000000000004</v>
      </c>
    </row>
    <row r="5" spans="1:10" ht="15" hidden="1" x14ac:dyDescent="0.25">
      <c r="A5" s="45" t="str">
        <f t="shared" si="0"/>
        <v>B2 referenceAlbania2020</v>
      </c>
      <c r="B5">
        <v>5</v>
      </c>
      <c r="C5" t="s">
        <v>0</v>
      </c>
      <c r="D5" t="s">
        <v>126</v>
      </c>
      <c r="E5" t="s">
        <v>71</v>
      </c>
      <c r="F5" t="s">
        <v>111</v>
      </c>
      <c r="G5">
        <v>2020</v>
      </c>
      <c r="H5">
        <v>605.00662699999998</v>
      </c>
      <c r="I5">
        <v>2955.9580879999999</v>
      </c>
      <c r="J5">
        <v>4.9000000000000004</v>
      </c>
    </row>
    <row r="6" spans="1:10" ht="15" hidden="1" x14ac:dyDescent="0.25">
      <c r="A6" s="45" t="str">
        <f t="shared" si="0"/>
        <v>B2 referenceAlbania2025</v>
      </c>
      <c r="B6">
        <v>5</v>
      </c>
      <c r="C6" t="s">
        <v>0</v>
      </c>
      <c r="D6" t="s">
        <v>126</v>
      </c>
      <c r="E6" t="s">
        <v>71</v>
      </c>
      <c r="F6" t="s">
        <v>111</v>
      </c>
      <c r="G6">
        <v>2025</v>
      </c>
      <c r="H6">
        <v>596.30668400000002</v>
      </c>
      <c r="I6">
        <v>2931.1325959999999</v>
      </c>
      <c r="J6">
        <v>4.9000000000000004</v>
      </c>
    </row>
    <row r="7" spans="1:10" ht="15" x14ac:dyDescent="0.25">
      <c r="A7" s="45" t="str">
        <f t="shared" si="0"/>
        <v>B2 referenceAlbania2030</v>
      </c>
      <c r="B7">
        <v>5</v>
      </c>
      <c r="C7" t="s">
        <v>0</v>
      </c>
      <c r="D7" t="s">
        <v>126</v>
      </c>
      <c r="E7" t="s">
        <v>71</v>
      </c>
      <c r="F7" t="s">
        <v>111</v>
      </c>
      <c r="G7">
        <v>2030</v>
      </c>
      <c r="H7">
        <v>587.60667999999998</v>
      </c>
      <c r="I7">
        <v>2912.3266739999999</v>
      </c>
      <c r="J7">
        <v>5</v>
      </c>
    </row>
    <row r="8" spans="1:10" ht="15" hidden="1" x14ac:dyDescent="0.25">
      <c r="A8" s="45" t="str">
        <f t="shared" si="0"/>
        <v>B2 referenceAustria2005</v>
      </c>
      <c r="B8">
        <v>5</v>
      </c>
      <c r="C8" t="s">
        <v>0</v>
      </c>
      <c r="D8" t="s">
        <v>127</v>
      </c>
      <c r="E8" t="s">
        <v>72</v>
      </c>
      <c r="F8" t="s">
        <v>112</v>
      </c>
      <c r="G8">
        <v>2005</v>
      </c>
      <c r="H8">
        <v>3343.0591060000002</v>
      </c>
      <c r="I8">
        <v>12585.223609999999</v>
      </c>
      <c r="J8">
        <v>3.8</v>
      </c>
    </row>
    <row r="9" spans="1:10" ht="15" hidden="1" x14ac:dyDescent="0.25">
      <c r="A9" s="45" t="str">
        <f t="shared" si="0"/>
        <v>B2 referenceAustria2010</v>
      </c>
      <c r="B9">
        <v>5</v>
      </c>
      <c r="C9" t="s">
        <v>0</v>
      </c>
      <c r="D9" t="s">
        <v>127</v>
      </c>
      <c r="E9" t="s">
        <v>72</v>
      </c>
      <c r="F9" t="s">
        <v>112</v>
      </c>
      <c r="G9">
        <v>2010</v>
      </c>
      <c r="H9">
        <v>3343.0597579999999</v>
      </c>
      <c r="I9">
        <v>12447.947619</v>
      </c>
      <c r="J9">
        <v>3.7</v>
      </c>
    </row>
    <row r="10" spans="1:10" ht="15" hidden="1" x14ac:dyDescent="0.25">
      <c r="A10" s="45" t="str">
        <f t="shared" si="0"/>
        <v>B2 referenceAustria2015</v>
      </c>
      <c r="B10">
        <v>5</v>
      </c>
      <c r="C10" t="s">
        <v>0</v>
      </c>
      <c r="D10" t="s">
        <v>127</v>
      </c>
      <c r="E10" t="s">
        <v>72</v>
      </c>
      <c r="F10" t="s">
        <v>112</v>
      </c>
      <c r="G10">
        <v>2015</v>
      </c>
      <c r="H10">
        <v>3343.059401</v>
      </c>
      <c r="I10">
        <v>12356.718414000001</v>
      </c>
      <c r="J10">
        <v>3.7</v>
      </c>
    </row>
    <row r="11" spans="1:10" ht="15" hidden="1" x14ac:dyDescent="0.25">
      <c r="A11" s="45" t="str">
        <f t="shared" si="0"/>
        <v>B2 referenceAustria2020</v>
      </c>
      <c r="B11">
        <v>5</v>
      </c>
      <c r="C11" t="s">
        <v>0</v>
      </c>
      <c r="D11" t="s">
        <v>127</v>
      </c>
      <c r="E11" t="s">
        <v>72</v>
      </c>
      <c r="F11" t="s">
        <v>112</v>
      </c>
      <c r="G11">
        <v>2020</v>
      </c>
      <c r="H11">
        <v>3343.0595739999999</v>
      </c>
      <c r="I11">
        <v>12349.757486</v>
      </c>
      <c r="J11">
        <v>3.7</v>
      </c>
    </row>
    <row r="12" spans="1:10" ht="15" hidden="1" x14ac:dyDescent="0.25">
      <c r="A12" s="45" t="str">
        <f t="shared" si="0"/>
        <v>B2 referenceAustria2025</v>
      </c>
      <c r="B12">
        <v>5</v>
      </c>
      <c r="C12" t="s">
        <v>0</v>
      </c>
      <c r="D12" t="s">
        <v>127</v>
      </c>
      <c r="E12" t="s">
        <v>72</v>
      </c>
      <c r="F12" t="s">
        <v>112</v>
      </c>
      <c r="G12">
        <v>2025</v>
      </c>
      <c r="H12">
        <v>3343.059745</v>
      </c>
      <c r="I12">
        <v>12331.2962675</v>
      </c>
      <c r="J12">
        <v>3.7</v>
      </c>
    </row>
    <row r="13" spans="1:10" ht="15" x14ac:dyDescent="0.25">
      <c r="A13" s="45" t="str">
        <f t="shared" si="0"/>
        <v>B2 referenceAustria2030</v>
      </c>
      <c r="B13">
        <v>5</v>
      </c>
      <c r="C13" t="s">
        <v>0</v>
      </c>
      <c r="D13" t="s">
        <v>127</v>
      </c>
      <c r="E13" t="s">
        <v>72</v>
      </c>
      <c r="F13" t="s">
        <v>112</v>
      </c>
      <c r="G13">
        <v>2030</v>
      </c>
      <c r="H13">
        <v>3343.0593720000002</v>
      </c>
      <c r="I13">
        <v>12346.802222</v>
      </c>
      <c r="J13">
        <v>3.7</v>
      </c>
    </row>
    <row r="14" spans="1:10" ht="15" hidden="1" x14ac:dyDescent="0.25">
      <c r="A14" s="45" t="str">
        <f t="shared" si="0"/>
        <v>B2 referenceBelgium2005</v>
      </c>
      <c r="B14">
        <v>5</v>
      </c>
      <c r="C14" t="s">
        <v>0</v>
      </c>
      <c r="D14" t="s">
        <v>129</v>
      </c>
      <c r="E14" t="s">
        <v>74</v>
      </c>
      <c r="F14" t="s">
        <v>112</v>
      </c>
      <c r="G14">
        <v>2005</v>
      </c>
      <c r="H14">
        <v>666.97924999999998</v>
      </c>
      <c r="I14">
        <v>2630.4594940000002</v>
      </c>
      <c r="J14">
        <v>3.9</v>
      </c>
    </row>
    <row r="15" spans="1:10" ht="15" hidden="1" x14ac:dyDescent="0.25">
      <c r="A15" s="45" t="str">
        <f t="shared" si="0"/>
        <v>B2 referenceBelgium2010</v>
      </c>
      <c r="B15">
        <v>5</v>
      </c>
      <c r="C15" t="s">
        <v>0</v>
      </c>
      <c r="D15" t="s">
        <v>129</v>
      </c>
      <c r="E15" t="s">
        <v>74</v>
      </c>
      <c r="F15" t="s">
        <v>112</v>
      </c>
      <c r="G15">
        <v>2010</v>
      </c>
      <c r="H15">
        <v>672.17942700000003</v>
      </c>
      <c r="I15">
        <v>2605.6242109999998</v>
      </c>
      <c r="J15">
        <v>3.9</v>
      </c>
    </row>
    <row r="16" spans="1:10" ht="15" hidden="1" x14ac:dyDescent="0.25">
      <c r="A16" s="45" t="str">
        <f t="shared" si="0"/>
        <v>B2 referenceBelgium2015</v>
      </c>
      <c r="B16">
        <v>5</v>
      </c>
      <c r="C16" t="s">
        <v>0</v>
      </c>
      <c r="D16" t="s">
        <v>129</v>
      </c>
      <c r="E16" t="s">
        <v>74</v>
      </c>
      <c r="F16" t="s">
        <v>112</v>
      </c>
      <c r="G16">
        <v>2015</v>
      </c>
      <c r="H16">
        <v>677.37929899999995</v>
      </c>
      <c r="I16">
        <v>2613.6892969999999</v>
      </c>
      <c r="J16">
        <v>3.9</v>
      </c>
    </row>
    <row r="17" spans="1:10" ht="15" hidden="1" x14ac:dyDescent="0.25">
      <c r="A17" s="45" t="str">
        <f t="shared" si="0"/>
        <v>B2 referenceBelgium2020</v>
      </c>
      <c r="B17">
        <v>5</v>
      </c>
      <c r="C17" t="s">
        <v>0</v>
      </c>
      <c r="D17" t="s">
        <v>129</v>
      </c>
      <c r="E17" t="s">
        <v>74</v>
      </c>
      <c r="F17" t="s">
        <v>112</v>
      </c>
      <c r="G17">
        <v>2020</v>
      </c>
      <c r="H17">
        <v>682.57941400000004</v>
      </c>
      <c r="I17">
        <v>2669.0698685000002</v>
      </c>
      <c r="J17">
        <v>3.9</v>
      </c>
    </row>
    <row r="18" spans="1:10" ht="15" hidden="1" x14ac:dyDescent="0.25">
      <c r="A18" s="45" t="str">
        <f t="shared" si="0"/>
        <v>B2 referenceBelgium2025</v>
      </c>
      <c r="B18">
        <v>5</v>
      </c>
      <c r="C18" t="s">
        <v>0</v>
      </c>
      <c r="D18" t="s">
        <v>129</v>
      </c>
      <c r="E18" t="s">
        <v>74</v>
      </c>
      <c r="F18" t="s">
        <v>112</v>
      </c>
      <c r="G18">
        <v>2025</v>
      </c>
      <c r="H18">
        <v>687.77941499999997</v>
      </c>
      <c r="I18">
        <v>2731.7126745</v>
      </c>
      <c r="J18">
        <v>4</v>
      </c>
    </row>
    <row r="19" spans="1:10" ht="15" x14ac:dyDescent="0.25">
      <c r="A19" s="45" t="str">
        <f t="shared" si="0"/>
        <v>B2 referenceBelgium2030</v>
      </c>
      <c r="B19">
        <v>5</v>
      </c>
      <c r="C19" t="s">
        <v>0</v>
      </c>
      <c r="D19" t="s">
        <v>129</v>
      </c>
      <c r="E19" t="s">
        <v>74</v>
      </c>
      <c r="F19" t="s">
        <v>112</v>
      </c>
      <c r="G19">
        <v>2030</v>
      </c>
      <c r="H19">
        <v>692.97942999999998</v>
      </c>
      <c r="I19">
        <v>2773.042113</v>
      </c>
      <c r="J19">
        <v>4</v>
      </c>
    </row>
    <row r="20" spans="1:10" ht="15" hidden="1" x14ac:dyDescent="0.25">
      <c r="A20" s="45" t="str">
        <f t="shared" si="0"/>
        <v>B2 referenceBulgaria2005</v>
      </c>
      <c r="B20">
        <v>5</v>
      </c>
      <c r="C20" t="s">
        <v>0</v>
      </c>
      <c r="D20" t="s">
        <v>130</v>
      </c>
      <c r="E20" t="s">
        <v>76</v>
      </c>
      <c r="F20" t="s">
        <v>111</v>
      </c>
      <c r="G20">
        <v>2005</v>
      </c>
      <c r="H20">
        <v>2560.8745050000002</v>
      </c>
      <c r="I20">
        <v>10229.8641905</v>
      </c>
      <c r="J20">
        <v>4</v>
      </c>
    </row>
    <row r="21" spans="1:10" ht="15" hidden="1" x14ac:dyDescent="0.25">
      <c r="A21" s="45" t="str">
        <f t="shared" si="0"/>
        <v>B2 referenceBulgaria2010</v>
      </c>
      <c r="B21">
        <v>5</v>
      </c>
      <c r="C21" t="s">
        <v>0</v>
      </c>
      <c r="D21" t="s">
        <v>130</v>
      </c>
      <c r="E21" t="s">
        <v>76</v>
      </c>
      <c r="F21" t="s">
        <v>111</v>
      </c>
      <c r="G21">
        <v>2010</v>
      </c>
      <c r="H21">
        <v>2863.8744360000001</v>
      </c>
      <c r="I21">
        <v>10237.8331925</v>
      </c>
      <c r="J21">
        <v>3.6</v>
      </c>
    </row>
    <row r="22" spans="1:10" ht="15" hidden="1" x14ac:dyDescent="0.25">
      <c r="A22" s="45" t="str">
        <f t="shared" si="0"/>
        <v>B2 referenceBulgaria2015</v>
      </c>
      <c r="B22">
        <v>5</v>
      </c>
      <c r="C22" t="s">
        <v>0</v>
      </c>
      <c r="D22" t="s">
        <v>130</v>
      </c>
      <c r="E22" t="s">
        <v>76</v>
      </c>
      <c r="F22" t="s">
        <v>111</v>
      </c>
      <c r="G22">
        <v>2015</v>
      </c>
      <c r="H22">
        <v>3166.8744259999999</v>
      </c>
      <c r="I22">
        <v>10703.656231000001</v>
      </c>
      <c r="J22">
        <v>3.4</v>
      </c>
    </row>
    <row r="23" spans="1:10" ht="15" hidden="1" x14ac:dyDescent="0.25">
      <c r="A23" s="45" t="str">
        <f t="shared" si="0"/>
        <v>B2 referenceBulgaria2020</v>
      </c>
      <c r="B23">
        <v>5</v>
      </c>
      <c r="C23" t="s">
        <v>0</v>
      </c>
      <c r="D23" t="s">
        <v>130</v>
      </c>
      <c r="E23" t="s">
        <v>76</v>
      </c>
      <c r="F23" t="s">
        <v>111</v>
      </c>
      <c r="G23">
        <v>2020</v>
      </c>
      <c r="H23">
        <v>3469.8745159999999</v>
      </c>
      <c r="I23">
        <v>11377.664113500001</v>
      </c>
      <c r="J23">
        <v>3.3</v>
      </c>
    </row>
    <row r="24" spans="1:10" ht="15" hidden="1" x14ac:dyDescent="0.25">
      <c r="A24" s="45" t="str">
        <f t="shared" si="0"/>
        <v>B2 referenceBulgaria2025</v>
      </c>
      <c r="B24">
        <v>5</v>
      </c>
      <c r="C24" t="s">
        <v>0</v>
      </c>
      <c r="D24" t="s">
        <v>130</v>
      </c>
      <c r="E24" t="s">
        <v>76</v>
      </c>
      <c r="F24" t="s">
        <v>111</v>
      </c>
      <c r="G24">
        <v>2025</v>
      </c>
      <c r="H24">
        <v>3469.8743629999999</v>
      </c>
      <c r="I24">
        <v>12016.564774</v>
      </c>
      <c r="J24">
        <v>3.5</v>
      </c>
    </row>
    <row r="25" spans="1:10" ht="15" x14ac:dyDescent="0.25">
      <c r="A25" s="45" t="str">
        <f t="shared" si="0"/>
        <v>B2 referenceBulgaria2030</v>
      </c>
      <c r="B25">
        <v>5</v>
      </c>
      <c r="C25" t="s">
        <v>0</v>
      </c>
      <c r="D25" t="s">
        <v>130</v>
      </c>
      <c r="E25" t="s">
        <v>76</v>
      </c>
      <c r="F25" t="s">
        <v>111</v>
      </c>
      <c r="G25">
        <v>2030</v>
      </c>
      <c r="H25">
        <v>3469.8740349999998</v>
      </c>
      <c r="I25">
        <v>12755.485628</v>
      </c>
      <c r="J25">
        <v>3.7</v>
      </c>
    </row>
    <row r="26" spans="1:10" ht="15" hidden="1" x14ac:dyDescent="0.25">
      <c r="A26" s="45" t="str">
        <f t="shared" si="0"/>
        <v>B2 referenceBelarus2005</v>
      </c>
      <c r="B26">
        <v>5</v>
      </c>
      <c r="C26" t="s">
        <v>0</v>
      </c>
      <c r="D26" t="s">
        <v>131</v>
      </c>
      <c r="E26" t="s">
        <v>73</v>
      </c>
      <c r="F26" t="s">
        <v>113</v>
      </c>
      <c r="G26">
        <v>2005</v>
      </c>
      <c r="H26">
        <v>6375.8865649999998</v>
      </c>
      <c r="I26">
        <v>25546.7941775</v>
      </c>
      <c r="J26">
        <v>4</v>
      </c>
    </row>
    <row r="27" spans="1:10" ht="15" hidden="1" x14ac:dyDescent="0.25">
      <c r="A27" s="45" t="str">
        <f t="shared" si="0"/>
        <v>B2 referenceBelarus2010</v>
      </c>
      <c r="B27">
        <v>5</v>
      </c>
      <c r="C27" t="s">
        <v>0</v>
      </c>
      <c r="D27" t="s">
        <v>131</v>
      </c>
      <c r="E27" t="s">
        <v>73</v>
      </c>
      <c r="F27" t="s">
        <v>113</v>
      </c>
      <c r="G27">
        <v>2010</v>
      </c>
      <c r="H27">
        <v>6440.8868970000003</v>
      </c>
      <c r="I27">
        <v>25873.221040500001</v>
      </c>
      <c r="J27">
        <v>4</v>
      </c>
    </row>
    <row r="28" spans="1:10" ht="15" hidden="1" x14ac:dyDescent="0.25">
      <c r="A28" s="45" t="str">
        <f t="shared" si="0"/>
        <v>B2 referenceBelarus2015</v>
      </c>
      <c r="B28">
        <v>5</v>
      </c>
      <c r="C28" t="s">
        <v>0</v>
      </c>
      <c r="D28" t="s">
        <v>131</v>
      </c>
      <c r="E28" t="s">
        <v>73</v>
      </c>
      <c r="F28" t="s">
        <v>113</v>
      </c>
      <c r="G28">
        <v>2015</v>
      </c>
      <c r="H28">
        <v>6505.8866930000004</v>
      </c>
      <c r="I28">
        <v>26062.904321499998</v>
      </c>
      <c r="J28">
        <v>4</v>
      </c>
    </row>
    <row r="29" spans="1:10" ht="15" hidden="1" x14ac:dyDescent="0.25">
      <c r="A29" s="45" t="str">
        <f t="shared" si="0"/>
        <v>B2 referenceBelarus2020</v>
      </c>
      <c r="B29">
        <v>5</v>
      </c>
      <c r="C29" t="s">
        <v>0</v>
      </c>
      <c r="D29" t="s">
        <v>131</v>
      </c>
      <c r="E29" t="s">
        <v>73</v>
      </c>
      <c r="F29" t="s">
        <v>113</v>
      </c>
      <c r="G29">
        <v>2020</v>
      </c>
      <c r="H29">
        <v>6570.8866660000003</v>
      </c>
      <c r="I29">
        <v>26318.776366499998</v>
      </c>
      <c r="J29">
        <v>4</v>
      </c>
    </row>
    <row r="30" spans="1:10" ht="15" hidden="1" x14ac:dyDescent="0.25">
      <c r="A30" s="45" t="str">
        <f t="shared" si="0"/>
        <v>B2 referenceBelarus2025</v>
      </c>
      <c r="B30">
        <v>5</v>
      </c>
      <c r="C30" t="s">
        <v>0</v>
      </c>
      <c r="D30" t="s">
        <v>131</v>
      </c>
      <c r="E30" t="s">
        <v>73</v>
      </c>
      <c r="F30" t="s">
        <v>113</v>
      </c>
      <c r="G30">
        <v>2025</v>
      </c>
      <c r="H30">
        <v>6635.8867060000002</v>
      </c>
      <c r="I30">
        <v>26598.130043500001</v>
      </c>
      <c r="J30">
        <v>4</v>
      </c>
    </row>
    <row r="31" spans="1:10" ht="15" x14ac:dyDescent="0.25">
      <c r="A31" s="45" t="str">
        <f t="shared" si="0"/>
        <v>B2 referenceBelarus2030</v>
      </c>
      <c r="B31">
        <v>5</v>
      </c>
      <c r="C31" t="s">
        <v>0</v>
      </c>
      <c r="D31" t="s">
        <v>131</v>
      </c>
      <c r="E31" t="s">
        <v>73</v>
      </c>
      <c r="F31" t="s">
        <v>113</v>
      </c>
      <c r="G31">
        <v>2030</v>
      </c>
      <c r="H31">
        <v>6700.8861999999999</v>
      </c>
      <c r="I31">
        <v>26706.481943999999</v>
      </c>
      <c r="J31">
        <v>4</v>
      </c>
    </row>
    <row r="32" spans="1:10" ht="15" hidden="1" x14ac:dyDescent="0.25">
      <c r="A32" s="45" t="str">
        <f t="shared" si="0"/>
        <v>B2 referenceSwitzerland2005</v>
      </c>
      <c r="B32">
        <v>5</v>
      </c>
      <c r="C32" t="s">
        <v>0</v>
      </c>
      <c r="D32" t="s">
        <v>132</v>
      </c>
      <c r="E32" t="s">
        <v>106</v>
      </c>
      <c r="F32" t="s">
        <v>112</v>
      </c>
      <c r="G32">
        <v>2005</v>
      </c>
      <c r="H32">
        <v>1177.9875050000001</v>
      </c>
      <c r="I32">
        <v>4725.2266294999999</v>
      </c>
      <c r="J32">
        <v>4</v>
      </c>
    </row>
    <row r="33" spans="1:10" ht="15" hidden="1" x14ac:dyDescent="0.25">
      <c r="A33" s="45" t="str">
        <f t="shared" si="0"/>
        <v>B2 referenceSwitzerland2010</v>
      </c>
      <c r="B33">
        <v>5</v>
      </c>
      <c r="C33" t="s">
        <v>0</v>
      </c>
      <c r="D33" t="s">
        <v>132</v>
      </c>
      <c r="E33" t="s">
        <v>106</v>
      </c>
      <c r="F33" t="s">
        <v>112</v>
      </c>
      <c r="G33">
        <v>2010</v>
      </c>
      <c r="H33">
        <v>1199.987374</v>
      </c>
      <c r="I33">
        <v>4743.8875340000004</v>
      </c>
      <c r="J33">
        <v>4</v>
      </c>
    </row>
    <row r="34" spans="1:10" ht="15" hidden="1" x14ac:dyDescent="0.25">
      <c r="A34" s="45" t="str">
        <f t="shared" si="0"/>
        <v>B2 referenceSwitzerland2015</v>
      </c>
      <c r="B34">
        <v>5</v>
      </c>
      <c r="C34" t="s">
        <v>0</v>
      </c>
      <c r="D34" t="s">
        <v>132</v>
      </c>
      <c r="E34" t="s">
        <v>106</v>
      </c>
      <c r="F34" t="s">
        <v>112</v>
      </c>
      <c r="G34">
        <v>2015</v>
      </c>
      <c r="H34">
        <v>1208.987173</v>
      </c>
      <c r="I34">
        <v>4773.0610804999997</v>
      </c>
      <c r="J34">
        <v>3.9</v>
      </c>
    </row>
    <row r="35" spans="1:10" ht="15" hidden="1" x14ac:dyDescent="0.25">
      <c r="A35" s="45" t="str">
        <f t="shared" si="0"/>
        <v>B2 referenceSwitzerland2020</v>
      </c>
      <c r="B35">
        <v>5</v>
      </c>
      <c r="C35" t="s">
        <v>0</v>
      </c>
      <c r="D35" t="s">
        <v>132</v>
      </c>
      <c r="E35" t="s">
        <v>106</v>
      </c>
      <c r="F35" t="s">
        <v>112</v>
      </c>
      <c r="G35">
        <v>2020</v>
      </c>
      <c r="H35">
        <v>1217.9871330000001</v>
      </c>
      <c r="I35">
        <v>4820.3983669999998</v>
      </c>
      <c r="J35">
        <v>4</v>
      </c>
    </row>
    <row r="36" spans="1:10" ht="15" hidden="1" x14ac:dyDescent="0.25">
      <c r="A36" s="45" t="str">
        <f t="shared" si="0"/>
        <v>B2 referenceSwitzerland2025</v>
      </c>
      <c r="B36">
        <v>5</v>
      </c>
      <c r="C36" t="s">
        <v>0</v>
      </c>
      <c r="D36" t="s">
        <v>132</v>
      </c>
      <c r="E36" t="s">
        <v>106</v>
      </c>
      <c r="F36" t="s">
        <v>112</v>
      </c>
      <c r="G36">
        <v>2025</v>
      </c>
      <c r="H36">
        <v>1226.9872869999999</v>
      </c>
      <c r="I36">
        <v>4860.3497520000001</v>
      </c>
      <c r="J36">
        <v>4</v>
      </c>
    </row>
    <row r="37" spans="1:10" ht="15" x14ac:dyDescent="0.25">
      <c r="A37" s="45" t="str">
        <f t="shared" si="0"/>
        <v>B2 referenceSwitzerland2030</v>
      </c>
      <c r="B37">
        <v>5</v>
      </c>
      <c r="C37" t="s">
        <v>0</v>
      </c>
      <c r="D37" t="s">
        <v>132</v>
      </c>
      <c r="E37" t="s">
        <v>106</v>
      </c>
      <c r="F37" t="s">
        <v>112</v>
      </c>
      <c r="G37">
        <v>2030</v>
      </c>
      <c r="H37">
        <v>1235.9870989999999</v>
      </c>
      <c r="I37">
        <v>4901.8951969999998</v>
      </c>
      <c r="J37">
        <v>4</v>
      </c>
    </row>
    <row r="38" spans="1:10" ht="15" hidden="1" x14ac:dyDescent="0.25">
      <c r="A38" s="45" t="str">
        <f t="shared" si="0"/>
        <v>B2 referenceCzech Republic2005</v>
      </c>
      <c r="B38">
        <v>5</v>
      </c>
      <c r="C38" t="s">
        <v>0</v>
      </c>
      <c r="D38" t="s">
        <v>134</v>
      </c>
      <c r="E38" t="s">
        <v>79</v>
      </c>
      <c r="F38" t="s">
        <v>113</v>
      </c>
      <c r="G38">
        <v>2005</v>
      </c>
      <c r="H38">
        <v>2518.1030270000001</v>
      </c>
      <c r="I38">
        <v>9531.1502875000006</v>
      </c>
      <c r="J38">
        <v>3.8</v>
      </c>
    </row>
    <row r="39" spans="1:10" ht="15" hidden="1" x14ac:dyDescent="0.25">
      <c r="A39" s="45" t="str">
        <f t="shared" si="0"/>
        <v>B2 referenceCzech Republic2010</v>
      </c>
      <c r="B39">
        <v>5</v>
      </c>
      <c r="C39" t="s">
        <v>0</v>
      </c>
      <c r="D39" t="s">
        <v>134</v>
      </c>
      <c r="E39" t="s">
        <v>79</v>
      </c>
      <c r="F39" t="s">
        <v>113</v>
      </c>
      <c r="G39">
        <v>2010</v>
      </c>
      <c r="H39">
        <v>2475.1028160000001</v>
      </c>
      <c r="I39">
        <v>9528.5070054999997</v>
      </c>
      <c r="J39">
        <v>3.8</v>
      </c>
    </row>
    <row r="40" spans="1:10" ht="15" hidden="1" x14ac:dyDescent="0.25">
      <c r="A40" s="45" t="str">
        <f t="shared" si="0"/>
        <v>B2 referenceCzech Republic2015</v>
      </c>
      <c r="B40">
        <v>5</v>
      </c>
      <c r="C40" t="s">
        <v>0</v>
      </c>
      <c r="D40" t="s">
        <v>134</v>
      </c>
      <c r="E40" t="s">
        <v>79</v>
      </c>
      <c r="F40" t="s">
        <v>113</v>
      </c>
      <c r="G40">
        <v>2015</v>
      </c>
      <c r="H40">
        <v>2432.1030129999999</v>
      </c>
      <c r="I40">
        <v>9383.8136689999992</v>
      </c>
      <c r="J40">
        <v>3.9</v>
      </c>
    </row>
    <row r="41" spans="1:10" ht="15" hidden="1" x14ac:dyDescent="0.25">
      <c r="A41" s="45" t="str">
        <f t="shared" si="0"/>
        <v>B2 referenceCzech Republic2020</v>
      </c>
      <c r="B41">
        <v>5</v>
      </c>
      <c r="C41" t="s">
        <v>0</v>
      </c>
      <c r="D41" t="s">
        <v>134</v>
      </c>
      <c r="E41" t="s">
        <v>79</v>
      </c>
      <c r="F41" t="s">
        <v>113</v>
      </c>
      <c r="G41">
        <v>2020</v>
      </c>
      <c r="H41">
        <v>2389.1028200000001</v>
      </c>
      <c r="I41">
        <v>9340.7263034999996</v>
      </c>
      <c r="J41">
        <v>3.9</v>
      </c>
    </row>
    <row r="42" spans="1:10" ht="15" hidden="1" x14ac:dyDescent="0.25">
      <c r="A42" s="45" t="str">
        <f t="shared" si="0"/>
        <v>B2 referenceCzech Republic2025</v>
      </c>
      <c r="B42">
        <v>5</v>
      </c>
      <c r="C42" t="s">
        <v>0</v>
      </c>
      <c r="D42" t="s">
        <v>134</v>
      </c>
      <c r="E42" t="s">
        <v>79</v>
      </c>
      <c r="F42" t="s">
        <v>113</v>
      </c>
      <c r="G42">
        <v>2025</v>
      </c>
      <c r="H42">
        <v>2346.1029119999998</v>
      </c>
      <c r="I42">
        <v>9211.4181095000004</v>
      </c>
      <c r="J42">
        <v>3.9</v>
      </c>
    </row>
    <row r="43" spans="1:10" ht="15" x14ac:dyDescent="0.25">
      <c r="A43" s="45" t="str">
        <f t="shared" si="0"/>
        <v>B2 referenceCzech Republic2030</v>
      </c>
      <c r="B43">
        <v>5</v>
      </c>
      <c r="C43" t="s">
        <v>0</v>
      </c>
      <c r="D43" t="s">
        <v>134</v>
      </c>
      <c r="E43" t="s">
        <v>79</v>
      </c>
      <c r="F43" t="s">
        <v>113</v>
      </c>
      <c r="G43">
        <v>2030</v>
      </c>
      <c r="H43">
        <v>2303.1031090000001</v>
      </c>
      <c r="I43">
        <v>9155.9890350000005</v>
      </c>
      <c r="J43">
        <v>4</v>
      </c>
    </row>
    <row r="44" spans="1:10" ht="15" hidden="1" x14ac:dyDescent="0.25">
      <c r="A44" s="45" t="str">
        <f t="shared" si="0"/>
        <v>B2 referenceGermany2005</v>
      </c>
      <c r="B44">
        <v>5</v>
      </c>
      <c r="C44" t="s">
        <v>0</v>
      </c>
      <c r="D44" t="s">
        <v>135</v>
      </c>
      <c r="E44" t="s">
        <v>84</v>
      </c>
      <c r="F44" t="s">
        <v>112</v>
      </c>
      <c r="G44">
        <v>2005</v>
      </c>
      <c r="H44">
        <v>10568.135316</v>
      </c>
      <c r="I44">
        <v>43325.1419455</v>
      </c>
      <c r="J44">
        <v>4.0999999999999996</v>
      </c>
    </row>
    <row r="45" spans="1:10" ht="15" hidden="1" x14ac:dyDescent="0.25">
      <c r="A45" s="45" t="str">
        <f t="shared" si="0"/>
        <v>B2 referenceGermany2010</v>
      </c>
      <c r="B45">
        <v>5</v>
      </c>
      <c r="C45" t="s">
        <v>0</v>
      </c>
      <c r="D45" t="s">
        <v>135</v>
      </c>
      <c r="E45" t="s">
        <v>84</v>
      </c>
      <c r="F45" t="s">
        <v>112</v>
      </c>
      <c r="G45">
        <v>2010</v>
      </c>
      <c r="H45">
        <v>10568.13379</v>
      </c>
      <c r="I45">
        <v>42776.496372499998</v>
      </c>
      <c r="J45">
        <v>4</v>
      </c>
    </row>
    <row r="46" spans="1:10" ht="15" hidden="1" x14ac:dyDescent="0.25">
      <c r="A46" s="45" t="str">
        <f t="shared" si="0"/>
        <v>B2 referenceGermany2015</v>
      </c>
      <c r="B46">
        <v>5</v>
      </c>
      <c r="C46" t="s">
        <v>0</v>
      </c>
      <c r="D46" t="s">
        <v>135</v>
      </c>
      <c r="E46" t="s">
        <v>84</v>
      </c>
      <c r="F46" t="s">
        <v>112</v>
      </c>
      <c r="G46">
        <v>2015</v>
      </c>
      <c r="H46">
        <v>10568.134048</v>
      </c>
      <c r="I46">
        <v>42605.209662499998</v>
      </c>
      <c r="J46">
        <v>4</v>
      </c>
    </row>
    <row r="47" spans="1:10" ht="15" hidden="1" x14ac:dyDescent="0.25">
      <c r="A47" s="45" t="str">
        <f t="shared" si="0"/>
        <v>B2 referenceGermany2020</v>
      </c>
      <c r="B47">
        <v>5</v>
      </c>
      <c r="C47" t="s">
        <v>0</v>
      </c>
      <c r="D47" t="s">
        <v>135</v>
      </c>
      <c r="E47" t="s">
        <v>84</v>
      </c>
      <c r="F47" t="s">
        <v>112</v>
      </c>
      <c r="G47">
        <v>2020</v>
      </c>
      <c r="H47">
        <v>10568.133331000001</v>
      </c>
      <c r="I47">
        <v>42471.753637000002</v>
      </c>
      <c r="J47">
        <v>4</v>
      </c>
    </row>
    <row r="48" spans="1:10" ht="15" hidden="1" x14ac:dyDescent="0.25">
      <c r="A48" s="45" t="str">
        <f t="shared" si="0"/>
        <v>B2 referenceGermany2025</v>
      </c>
      <c r="B48">
        <v>5</v>
      </c>
      <c r="C48" t="s">
        <v>0</v>
      </c>
      <c r="D48" t="s">
        <v>135</v>
      </c>
      <c r="E48" t="s">
        <v>84</v>
      </c>
      <c r="F48" t="s">
        <v>112</v>
      </c>
      <c r="G48">
        <v>2025</v>
      </c>
      <c r="H48">
        <v>10568.136399000001</v>
      </c>
      <c r="I48">
        <v>42513.608495</v>
      </c>
      <c r="J48">
        <v>4</v>
      </c>
    </row>
    <row r="49" spans="1:10" ht="15" x14ac:dyDescent="0.25">
      <c r="A49" s="45" t="str">
        <f t="shared" si="0"/>
        <v>B2 referenceGermany2030</v>
      </c>
      <c r="B49">
        <v>5</v>
      </c>
      <c r="C49" t="s">
        <v>0</v>
      </c>
      <c r="D49" t="s">
        <v>135</v>
      </c>
      <c r="E49" t="s">
        <v>84</v>
      </c>
      <c r="F49" t="s">
        <v>112</v>
      </c>
      <c r="G49">
        <v>2030</v>
      </c>
      <c r="H49">
        <v>10568.135393</v>
      </c>
      <c r="I49">
        <v>42594.990498500003</v>
      </c>
      <c r="J49">
        <v>4</v>
      </c>
    </row>
    <row r="50" spans="1:10" ht="15" hidden="1" x14ac:dyDescent="0.25">
      <c r="A50" s="45" t="str">
        <f t="shared" si="0"/>
        <v>B2 referenceDenmark2005</v>
      </c>
      <c r="B50">
        <v>5</v>
      </c>
      <c r="C50" t="s">
        <v>0</v>
      </c>
      <c r="D50" t="s">
        <v>136</v>
      </c>
      <c r="E50" t="s">
        <v>80</v>
      </c>
      <c r="F50" t="s">
        <v>114</v>
      </c>
      <c r="G50">
        <v>2005</v>
      </c>
      <c r="H50">
        <v>545.58685000000003</v>
      </c>
      <c r="I50">
        <v>2000.7448065000001</v>
      </c>
      <c r="J50">
        <v>3.7</v>
      </c>
    </row>
    <row r="51" spans="1:10" ht="15" hidden="1" x14ac:dyDescent="0.25">
      <c r="A51" s="45" t="str">
        <f t="shared" si="0"/>
        <v>B2 referenceDenmark2010</v>
      </c>
      <c r="B51">
        <v>5</v>
      </c>
      <c r="C51" t="s">
        <v>0</v>
      </c>
      <c r="D51" t="s">
        <v>136</v>
      </c>
      <c r="E51" t="s">
        <v>80</v>
      </c>
      <c r="F51" t="s">
        <v>114</v>
      </c>
      <c r="G51">
        <v>2010</v>
      </c>
      <c r="H51">
        <v>580.795794</v>
      </c>
      <c r="I51">
        <v>2046.6801969999999</v>
      </c>
      <c r="J51">
        <v>3.5</v>
      </c>
    </row>
    <row r="52" spans="1:10" ht="15" hidden="1" x14ac:dyDescent="0.25">
      <c r="A52" s="45" t="str">
        <f t="shared" si="0"/>
        <v>B2 referenceDenmark2015</v>
      </c>
      <c r="B52">
        <v>5</v>
      </c>
      <c r="C52" t="s">
        <v>0</v>
      </c>
      <c r="D52" t="s">
        <v>136</v>
      </c>
      <c r="E52" t="s">
        <v>80</v>
      </c>
      <c r="F52" t="s">
        <v>114</v>
      </c>
      <c r="G52">
        <v>2015</v>
      </c>
      <c r="H52">
        <v>616.00487599999997</v>
      </c>
      <c r="I52">
        <v>2109.4163564999999</v>
      </c>
      <c r="J52">
        <v>3.4</v>
      </c>
    </row>
    <row r="53" spans="1:10" ht="15" hidden="1" x14ac:dyDescent="0.25">
      <c r="A53" s="45" t="str">
        <f t="shared" si="0"/>
        <v>B2 referenceDenmark2020</v>
      </c>
      <c r="B53">
        <v>5</v>
      </c>
      <c r="C53" t="s">
        <v>0</v>
      </c>
      <c r="D53" t="s">
        <v>136</v>
      </c>
      <c r="E53" t="s">
        <v>80</v>
      </c>
      <c r="F53" t="s">
        <v>114</v>
      </c>
      <c r="G53">
        <v>2020</v>
      </c>
      <c r="H53">
        <v>651.21377299999995</v>
      </c>
      <c r="I53">
        <v>2224.0351500000002</v>
      </c>
      <c r="J53">
        <v>3.4</v>
      </c>
    </row>
    <row r="54" spans="1:10" ht="15" hidden="1" x14ac:dyDescent="0.25">
      <c r="A54" s="45" t="str">
        <f t="shared" si="0"/>
        <v>B2 referenceDenmark2025</v>
      </c>
      <c r="B54">
        <v>5</v>
      </c>
      <c r="C54" t="s">
        <v>0</v>
      </c>
      <c r="D54" t="s">
        <v>136</v>
      </c>
      <c r="E54" t="s">
        <v>80</v>
      </c>
      <c r="F54" t="s">
        <v>114</v>
      </c>
      <c r="G54">
        <v>2025</v>
      </c>
      <c r="H54">
        <v>686.422821</v>
      </c>
      <c r="I54">
        <v>2330.133687</v>
      </c>
      <c r="J54">
        <v>3.4</v>
      </c>
    </row>
    <row r="55" spans="1:10" ht="15" x14ac:dyDescent="0.25">
      <c r="A55" s="45" t="str">
        <f t="shared" si="0"/>
        <v>B2 referenceDenmark2030</v>
      </c>
      <c r="B55">
        <v>5</v>
      </c>
      <c r="C55" t="s">
        <v>0</v>
      </c>
      <c r="D55" t="s">
        <v>136</v>
      </c>
      <c r="E55" t="s">
        <v>80</v>
      </c>
      <c r="F55" t="s">
        <v>114</v>
      </c>
      <c r="G55">
        <v>2030</v>
      </c>
      <c r="H55">
        <v>721.63171399999999</v>
      </c>
      <c r="I55">
        <v>2456.5768050000001</v>
      </c>
      <c r="J55">
        <v>3.4</v>
      </c>
    </row>
    <row r="56" spans="1:10" ht="15" hidden="1" x14ac:dyDescent="0.25">
      <c r="A56" s="45" t="str">
        <f t="shared" si="0"/>
        <v>B2 referenceEstonia2005</v>
      </c>
      <c r="B56">
        <v>5</v>
      </c>
      <c r="C56" t="s">
        <v>0</v>
      </c>
      <c r="D56" t="s">
        <v>137</v>
      </c>
      <c r="E56" t="s">
        <v>81</v>
      </c>
      <c r="F56" t="s">
        <v>114</v>
      </c>
      <c r="G56">
        <v>2005</v>
      </c>
      <c r="H56">
        <v>2089.5839059999998</v>
      </c>
      <c r="I56">
        <v>13254.825931249999</v>
      </c>
      <c r="J56">
        <v>6.3</v>
      </c>
    </row>
    <row r="57" spans="1:10" ht="15" hidden="1" x14ac:dyDescent="0.25">
      <c r="A57" s="45" t="str">
        <f t="shared" si="0"/>
        <v>B2 referenceEstonia2010</v>
      </c>
      <c r="B57">
        <v>5</v>
      </c>
      <c r="C57" t="s">
        <v>0</v>
      </c>
      <c r="D57" t="s">
        <v>137</v>
      </c>
      <c r="E57" t="s">
        <v>81</v>
      </c>
      <c r="F57" t="s">
        <v>114</v>
      </c>
      <c r="G57">
        <v>2010</v>
      </c>
      <c r="H57">
        <v>2076.583928</v>
      </c>
      <c r="I57">
        <v>13101.348176</v>
      </c>
      <c r="J57">
        <v>6.3</v>
      </c>
    </row>
    <row r="58" spans="1:10" ht="15" hidden="1" x14ac:dyDescent="0.25">
      <c r="A58" s="45" t="str">
        <f t="shared" si="0"/>
        <v>B2 referenceEstonia2015</v>
      </c>
      <c r="B58">
        <v>5</v>
      </c>
      <c r="C58" t="s">
        <v>0</v>
      </c>
      <c r="D58" t="s">
        <v>137</v>
      </c>
      <c r="E58" t="s">
        <v>81</v>
      </c>
      <c r="F58" t="s">
        <v>114</v>
      </c>
      <c r="G58">
        <v>2015</v>
      </c>
      <c r="H58">
        <v>2063.5840069999999</v>
      </c>
      <c r="I58">
        <v>13002.99766725</v>
      </c>
      <c r="J58">
        <v>6.3</v>
      </c>
    </row>
    <row r="59" spans="1:10" ht="15" hidden="1" x14ac:dyDescent="0.25">
      <c r="A59" s="45" t="str">
        <f t="shared" si="0"/>
        <v>B2 referenceEstonia2020</v>
      </c>
      <c r="B59">
        <v>5</v>
      </c>
      <c r="C59" t="s">
        <v>0</v>
      </c>
      <c r="D59" t="s">
        <v>137</v>
      </c>
      <c r="E59" t="s">
        <v>81</v>
      </c>
      <c r="F59" t="s">
        <v>114</v>
      </c>
      <c r="G59">
        <v>2020</v>
      </c>
      <c r="H59">
        <v>2050.5840320000002</v>
      </c>
      <c r="I59">
        <v>12767.84947675</v>
      </c>
      <c r="J59">
        <v>6.2</v>
      </c>
    </row>
    <row r="60" spans="1:10" ht="15" hidden="1" x14ac:dyDescent="0.25">
      <c r="A60" s="45" t="str">
        <f t="shared" si="0"/>
        <v>B2 referenceEstonia2025</v>
      </c>
      <c r="B60">
        <v>5</v>
      </c>
      <c r="C60" t="s">
        <v>0</v>
      </c>
      <c r="D60" t="s">
        <v>137</v>
      </c>
      <c r="E60" t="s">
        <v>81</v>
      </c>
      <c r="F60" t="s">
        <v>114</v>
      </c>
      <c r="G60">
        <v>2025</v>
      </c>
      <c r="H60">
        <v>2037.583975</v>
      </c>
      <c r="I60">
        <v>12593.740729499999</v>
      </c>
      <c r="J60">
        <v>6.2</v>
      </c>
    </row>
    <row r="61" spans="1:10" ht="15" x14ac:dyDescent="0.25">
      <c r="A61" s="45" t="str">
        <f t="shared" si="0"/>
        <v>B2 referenceEstonia2030</v>
      </c>
      <c r="B61">
        <v>5</v>
      </c>
      <c r="C61" t="s">
        <v>0</v>
      </c>
      <c r="D61" t="s">
        <v>137</v>
      </c>
      <c r="E61" t="s">
        <v>81</v>
      </c>
      <c r="F61" t="s">
        <v>114</v>
      </c>
      <c r="G61">
        <v>2030</v>
      </c>
      <c r="H61">
        <v>2024.5841029999999</v>
      </c>
      <c r="I61">
        <v>12436.198459499999</v>
      </c>
      <c r="J61">
        <v>6.1</v>
      </c>
    </row>
    <row r="62" spans="1:10" ht="15" hidden="1" x14ac:dyDescent="0.25">
      <c r="A62" s="45" t="str">
        <f t="shared" si="0"/>
        <v>B2 referenceSpain2005</v>
      </c>
      <c r="B62">
        <v>5</v>
      </c>
      <c r="C62" t="s">
        <v>0</v>
      </c>
      <c r="D62" t="s">
        <v>138</v>
      </c>
      <c r="E62" t="s">
        <v>104</v>
      </c>
      <c r="F62" t="s">
        <v>115</v>
      </c>
      <c r="G62">
        <v>2005</v>
      </c>
      <c r="H62">
        <v>14193.001270000001</v>
      </c>
      <c r="I62">
        <v>55290.512766250002</v>
      </c>
      <c r="J62">
        <v>3.9</v>
      </c>
    </row>
    <row r="63" spans="1:10" ht="15" hidden="1" x14ac:dyDescent="0.25">
      <c r="A63" s="45" t="str">
        <f t="shared" si="0"/>
        <v>B2 referenceSpain2010</v>
      </c>
      <c r="B63">
        <v>5</v>
      </c>
      <c r="C63" t="s">
        <v>0</v>
      </c>
      <c r="D63" t="s">
        <v>138</v>
      </c>
      <c r="E63" t="s">
        <v>104</v>
      </c>
      <c r="F63" t="s">
        <v>115</v>
      </c>
      <c r="G63">
        <v>2010</v>
      </c>
      <c r="H63">
        <v>14915.30942</v>
      </c>
      <c r="I63">
        <v>52857.924019500002</v>
      </c>
      <c r="J63">
        <v>3.5</v>
      </c>
    </row>
    <row r="64" spans="1:10" ht="15" hidden="1" x14ac:dyDescent="0.25">
      <c r="A64" s="45" t="str">
        <f t="shared" si="0"/>
        <v>B2 referenceSpain2015</v>
      </c>
      <c r="B64">
        <v>5</v>
      </c>
      <c r="C64" t="s">
        <v>0</v>
      </c>
      <c r="D64" t="s">
        <v>138</v>
      </c>
      <c r="E64" t="s">
        <v>104</v>
      </c>
      <c r="F64" t="s">
        <v>115</v>
      </c>
      <c r="G64">
        <v>2015</v>
      </c>
      <c r="H64">
        <v>15637.615066</v>
      </c>
      <c r="I64">
        <v>52346.228799750003</v>
      </c>
      <c r="J64">
        <v>3.3</v>
      </c>
    </row>
    <row r="65" spans="1:10" ht="15" hidden="1" x14ac:dyDescent="0.25">
      <c r="A65" s="45" t="str">
        <f t="shared" si="0"/>
        <v>B2 referenceSpain2020</v>
      </c>
      <c r="B65">
        <v>5</v>
      </c>
      <c r="C65" t="s">
        <v>0</v>
      </c>
      <c r="D65" t="s">
        <v>138</v>
      </c>
      <c r="E65" t="s">
        <v>104</v>
      </c>
      <c r="F65" t="s">
        <v>115</v>
      </c>
      <c r="G65">
        <v>2020</v>
      </c>
      <c r="H65">
        <v>15637.626877000001</v>
      </c>
      <c r="I65">
        <v>53681.705579000001</v>
      </c>
      <c r="J65">
        <v>3.4</v>
      </c>
    </row>
    <row r="66" spans="1:10" ht="15" hidden="1" x14ac:dyDescent="0.25">
      <c r="A66" s="45" t="str">
        <f t="shared" ref="A66:A129" si="1">CONCATENATE(C66,E66,G66)</f>
        <v>B2 referenceSpain2025</v>
      </c>
      <c r="B66">
        <v>5</v>
      </c>
      <c r="C66" t="s">
        <v>0</v>
      </c>
      <c r="D66" t="s">
        <v>138</v>
      </c>
      <c r="E66" t="s">
        <v>104</v>
      </c>
      <c r="F66" t="s">
        <v>115</v>
      </c>
      <c r="G66">
        <v>2025</v>
      </c>
      <c r="H66">
        <v>15637.612751000001</v>
      </c>
      <c r="I66">
        <v>55935.232032</v>
      </c>
      <c r="J66">
        <v>3.6</v>
      </c>
    </row>
    <row r="67" spans="1:10" ht="15" x14ac:dyDescent="0.25">
      <c r="A67" s="45" t="str">
        <f t="shared" si="1"/>
        <v>B2 referenceSpain2030</v>
      </c>
      <c r="B67">
        <v>5</v>
      </c>
      <c r="C67" t="s">
        <v>0</v>
      </c>
      <c r="D67" t="s">
        <v>138</v>
      </c>
      <c r="E67" t="s">
        <v>104</v>
      </c>
      <c r="F67" t="s">
        <v>115</v>
      </c>
      <c r="G67">
        <v>2030</v>
      </c>
      <c r="H67">
        <v>15637.626362999999</v>
      </c>
      <c r="I67">
        <v>58263.112048750001</v>
      </c>
      <c r="J67">
        <v>3.7</v>
      </c>
    </row>
    <row r="68" spans="1:10" ht="15" hidden="1" x14ac:dyDescent="0.25">
      <c r="A68" s="45" t="str">
        <f t="shared" si="1"/>
        <v>B2 referenceFinland2005</v>
      </c>
      <c r="B68">
        <v>5</v>
      </c>
      <c r="C68" t="s">
        <v>0</v>
      </c>
      <c r="D68" t="s">
        <v>139</v>
      </c>
      <c r="E68" t="s">
        <v>82</v>
      </c>
      <c r="F68" t="s">
        <v>114</v>
      </c>
      <c r="G68">
        <v>2005</v>
      </c>
      <c r="H68">
        <v>18551.383089999999</v>
      </c>
      <c r="I68">
        <v>116251.25005825001</v>
      </c>
      <c r="J68">
        <v>6.3</v>
      </c>
    </row>
    <row r="69" spans="1:10" ht="15" hidden="1" x14ac:dyDescent="0.25">
      <c r="A69" s="45" t="str">
        <f t="shared" si="1"/>
        <v>B2 referenceFinland2010</v>
      </c>
      <c r="B69">
        <v>5</v>
      </c>
      <c r="C69" t="s">
        <v>0</v>
      </c>
      <c r="D69" t="s">
        <v>139</v>
      </c>
      <c r="E69" t="s">
        <v>82</v>
      </c>
      <c r="F69" t="s">
        <v>114</v>
      </c>
      <c r="G69">
        <v>2010</v>
      </c>
      <c r="H69">
        <v>18369.419604999999</v>
      </c>
      <c r="I69">
        <v>112065.46929325</v>
      </c>
      <c r="J69">
        <v>6.1</v>
      </c>
    </row>
    <row r="70" spans="1:10" ht="15" hidden="1" x14ac:dyDescent="0.25">
      <c r="A70" s="45" t="str">
        <f t="shared" si="1"/>
        <v>B2 referenceFinland2015</v>
      </c>
      <c r="B70">
        <v>5</v>
      </c>
      <c r="C70" t="s">
        <v>0</v>
      </c>
      <c r="D70" t="s">
        <v>139</v>
      </c>
      <c r="E70" t="s">
        <v>82</v>
      </c>
      <c r="F70" t="s">
        <v>114</v>
      </c>
      <c r="G70">
        <v>2015</v>
      </c>
      <c r="H70">
        <v>18187.455268000002</v>
      </c>
      <c r="I70">
        <v>108426.632639</v>
      </c>
      <c r="J70">
        <v>6</v>
      </c>
    </row>
    <row r="71" spans="1:10" ht="15" hidden="1" x14ac:dyDescent="0.25">
      <c r="A71" s="45" t="str">
        <f t="shared" si="1"/>
        <v>B2 referenceFinland2020</v>
      </c>
      <c r="B71">
        <v>5</v>
      </c>
      <c r="C71" t="s">
        <v>0</v>
      </c>
      <c r="D71" t="s">
        <v>139</v>
      </c>
      <c r="E71" t="s">
        <v>82</v>
      </c>
      <c r="F71" t="s">
        <v>114</v>
      </c>
      <c r="G71">
        <v>2020</v>
      </c>
      <c r="H71">
        <v>18005.492503000001</v>
      </c>
      <c r="I71">
        <v>106346.2496715</v>
      </c>
      <c r="J71">
        <v>5.9</v>
      </c>
    </row>
    <row r="72" spans="1:10" ht="15" hidden="1" x14ac:dyDescent="0.25">
      <c r="A72" s="45" t="str">
        <f t="shared" si="1"/>
        <v>B2 referenceFinland2025</v>
      </c>
      <c r="B72">
        <v>5</v>
      </c>
      <c r="C72" t="s">
        <v>0</v>
      </c>
      <c r="D72" t="s">
        <v>139</v>
      </c>
      <c r="E72" t="s">
        <v>82</v>
      </c>
      <c r="F72" t="s">
        <v>114</v>
      </c>
      <c r="G72">
        <v>2025</v>
      </c>
      <c r="H72">
        <v>17823.529857000001</v>
      </c>
      <c r="I72">
        <v>105111.38183725</v>
      </c>
      <c r="J72">
        <v>5.9</v>
      </c>
    </row>
    <row r="73" spans="1:10" ht="15" x14ac:dyDescent="0.25">
      <c r="A73" s="45" t="str">
        <f t="shared" si="1"/>
        <v>B2 referenceFinland2030</v>
      </c>
      <c r="B73">
        <v>5</v>
      </c>
      <c r="C73" t="s">
        <v>0</v>
      </c>
      <c r="D73" t="s">
        <v>139</v>
      </c>
      <c r="E73" t="s">
        <v>82</v>
      </c>
      <c r="F73" t="s">
        <v>114</v>
      </c>
      <c r="G73">
        <v>2030</v>
      </c>
      <c r="H73">
        <v>17641.564891999999</v>
      </c>
      <c r="I73">
        <v>104644.62206350001</v>
      </c>
      <c r="J73">
        <v>5.9</v>
      </c>
    </row>
    <row r="74" spans="1:10" ht="15" hidden="1" x14ac:dyDescent="0.25">
      <c r="A74" s="45" t="str">
        <f t="shared" si="1"/>
        <v>B2 referenceFrance2005</v>
      </c>
      <c r="B74">
        <v>5</v>
      </c>
      <c r="C74" t="s">
        <v>0</v>
      </c>
      <c r="D74" t="s">
        <v>140</v>
      </c>
      <c r="E74" t="s">
        <v>83</v>
      </c>
      <c r="F74" t="s">
        <v>112</v>
      </c>
      <c r="G74">
        <v>2005</v>
      </c>
      <c r="H74">
        <v>14744.110403999999</v>
      </c>
      <c r="I74">
        <v>62770.981021500003</v>
      </c>
      <c r="J74">
        <v>4.3</v>
      </c>
    </row>
    <row r="75" spans="1:10" ht="15" hidden="1" x14ac:dyDescent="0.25">
      <c r="A75" s="45" t="str">
        <f t="shared" si="1"/>
        <v>B2 referenceFrance2010</v>
      </c>
      <c r="B75">
        <v>5</v>
      </c>
      <c r="C75" t="s">
        <v>0</v>
      </c>
      <c r="D75" t="s">
        <v>140</v>
      </c>
      <c r="E75" t="s">
        <v>83</v>
      </c>
      <c r="F75" t="s">
        <v>112</v>
      </c>
      <c r="G75">
        <v>2010</v>
      </c>
      <c r="H75">
        <v>14842.109793</v>
      </c>
      <c r="I75">
        <v>63326.259067500003</v>
      </c>
      <c r="J75">
        <v>4.3</v>
      </c>
    </row>
    <row r="76" spans="1:10" ht="15" hidden="1" x14ac:dyDescent="0.25">
      <c r="A76" s="45" t="str">
        <f t="shared" si="1"/>
        <v>B2 referenceFrance2015</v>
      </c>
      <c r="B76">
        <v>5</v>
      </c>
      <c r="C76" t="s">
        <v>0</v>
      </c>
      <c r="D76" t="s">
        <v>140</v>
      </c>
      <c r="E76" t="s">
        <v>83</v>
      </c>
      <c r="F76" t="s">
        <v>112</v>
      </c>
      <c r="G76">
        <v>2015</v>
      </c>
      <c r="H76">
        <v>14940.110354</v>
      </c>
      <c r="I76">
        <v>63459.965917499998</v>
      </c>
      <c r="J76">
        <v>4.2</v>
      </c>
    </row>
    <row r="77" spans="1:10" ht="15" hidden="1" x14ac:dyDescent="0.25">
      <c r="A77" s="45" t="str">
        <f t="shared" si="1"/>
        <v>B2 referenceFrance2020</v>
      </c>
      <c r="B77">
        <v>5</v>
      </c>
      <c r="C77" t="s">
        <v>0</v>
      </c>
      <c r="D77" t="s">
        <v>140</v>
      </c>
      <c r="E77" t="s">
        <v>83</v>
      </c>
      <c r="F77" t="s">
        <v>112</v>
      </c>
      <c r="G77">
        <v>2020</v>
      </c>
      <c r="H77">
        <v>15038.109613000001</v>
      </c>
      <c r="I77">
        <v>64013.217021500001</v>
      </c>
      <c r="J77">
        <v>4.3</v>
      </c>
    </row>
    <row r="78" spans="1:10" ht="15" hidden="1" x14ac:dyDescent="0.25">
      <c r="A78" s="45" t="str">
        <f t="shared" si="1"/>
        <v>B2 referenceFrance2025</v>
      </c>
      <c r="B78">
        <v>5</v>
      </c>
      <c r="C78" t="s">
        <v>0</v>
      </c>
      <c r="D78" t="s">
        <v>140</v>
      </c>
      <c r="E78" t="s">
        <v>83</v>
      </c>
      <c r="F78" t="s">
        <v>112</v>
      </c>
      <c r="G78">
        <v>2025</v>
      </c>
      <c r="H78">
        <v>15136.106245000001</v>
      </c>
      <c r="I78">
        <v>64322.206495500002</v>
      </c>
      <c r="J78">
        <v>4.2</v>
      </c>
    </row>
    <row r="79" spans="1:10" ht="15" x14ac:dyDescent="0.25">
      <c r="A79" s="45" t="str">
        <f t="shared" si="1"/>
        <v>B2 referenceFrance2030</v>
      </c>
      <c r="B79">
        <v>5</v>
      </c>
      <c r="C79" t="s">
        <v>0</v>
      </c>
      <c r="D79" t="s">
        <v>140</v>
      </c>
      <c r="E79" t="s">
        <v>83</v>
      </c>
      <c r="F79" t="s">
        <v>112</v>
      </c>
      <c r="G79">
        <v>2030</v>
      </c>
      <c r="H79">
        <v>15234.109662000001</v>
      </c>
      <c r="I79">
        <v>64571.723368999999</v>
      </c>
      <c r="J79">
        <v>4.2</v>
      </c>
    </row>
    <row r="80" spans="1:10" ht="15" hidden="1" x14ac:dyDescent="0.25">
      <c r="A80" s="45" t="str">
        <f t="shared" si="1"/>
        <v>B2 referenceCroatia2005</v>
      </c>
      <c r="B80">
        <v>5</v>
      </c>
      <c r="C80" t="s">
        <v>0</v>
      </c>
      <c r="D80" t="s">
        <v>142</v>
      </c>
      <c r="E80" t="s">
        <v>77</v>
      </c>
      <c r="F80" t="s">
        <v>111</v>
      </c>
      <c r="G80">
        <v>2005</v>
      </c>
      <c r="H80">
        <v>1745.0332960000001</v>
      </c>
      <c r="I80">
        <v>8334.2507095000001</v>
      </c>
      <c r="J80">
        <v>4.8</v>
      </c>
    </row>
    <row r="81" spans="1:10" ht="15" hidden="1" x14ac:dyDescent="0.25">
      <c r="A81" s="45" t="str">
        <f t="shared" si="1"/>
        <v>B2 referenceCroatia2010</v>
      </c>
      <c r="B81">
        <v>5</v>
      </c>
      <c r="C81" t="s">
        <v>0</v>
      </c>
      <c r="D81" t="s">
        <v>142</v>
      </c>
      <c r="E81" t="s">
        <v>77</v>
      </c>
      <c r="F81" t="s">
        <v>111</v>
      </c>
      <c r="G81">
        <v>2010</v>
      </c>
      <c r="H81">
        <v>1741.0338959999999</v>
      </c>
      <c r="I81">
        <v>8158.3626359999998</v>
      </c>
      <c r="J81">
        <v>4.7</v>
      </c>
    </row>
    <row r="82" spans="1:10" ht="15" hidden="1" x14ac:dyDescent="0.25">
      <c r="A82" s="45" t="str">
        <f t="shared" si="1"/>
        <v>B2 referenceCroatia2015</v>
      </c>
      <c r="B82">
        <v>5</v>
      </c>
      <c r="C82" t="s">
        <v>0</v>
      </c>
      <c r="D82" t="s">
        <v>142</v>
      </c>
      <c r="E82" t="s">
        <v>77</v>
      </c>
      <c r="F82" t="s">
        <v>111</v>
      </c>
      <c r="G82">
        <v>2015</v>
      </c>
      <c r="H82">
        <v>1737.032923</v>
      </c>
      <c r="I82">
        <v>7984.699936</v>
      </c>
      <c r="J82">
        <v>4.5999999999999996</v>
      </c>
    </row>
    <row r="83" spans="1:10" ht="15" hidden="1" x14ac:dyDescent="0.25">
      <c r="A83" s="45" t="str">
        <f t="shared" si="1"/>
        <v>B2 referenceCroatia2020</v>
      </c>
      <c r="B83">
        <v>5</v>
      </c>
      <c r="C83" t="s">
        <v>0</v>
      </c>
      <c r="D83" t="s">
        <v>142</v>
      </c>
      <c r="E83" t="s">
        <v>77</v>
      </c>
      <c r="F83" t="s">
        <v>111</v>
      </c>
      <c r="G83">
        <v>2020</v>
      </c>
      <c r="H83">
        <v>1733.033623</v>
      </c>
      <c r="I83">
        <v>7843.7445440000001</v>
      </c>
      <c r="J83">
        <v>4.5</v>
      </c>
    </row>
    <row r="84" spans="1:10" ht="15" hidden="1" x14ac:dyDescent="0.25">
      <c r="A84" s="45" t="str">
        <f t="shared" si="1"/>
        <v>B2 referenceCroatia2025</v>
      </c>
      <c r="B84">
        <v>5</v>
      </c>
      <c r="C84" t="s">
        <v>0</v>
      </c>
      <c r="D84" t="s">
        <v>142</v>
      </c>
      <c r="E84" t="s">
        <v>77</v>
      </c>
      <c r="F84" t="s">
        <v>111</v>
      </c>
      <c r="G84">
        <v>2025</v>
      </c>
      <c r="H84">
        <v>1729.0335250000001</v>
      </c>
      <c r="I84">
        <v>7779.7645455000002</v>
      </c>
      <c r="J84">
        <v>4.5</v>
      </c>
    </row>
    <row r="85" spans="1:10" ht="15" x14ac:dyDescent="0.25">
      <c r="A85" s="45" t="str">
        <f t="shared" si="1"/>
        <v>B2 referenceCroatia2030</v>
      </c>
      <c r="B85">
        <v>5</v>
      </c>
      <c r="C85" t="s">
        <v>0</v>
      </c>
      <c r="D85" t="s">
        <v>142</v>
      </c>
      <c r="E85" t="s">
        <v>77</v>
      </c>
      <c r="F85" t="s">
        <v>111</v>
      </c>
      <c r="G85">
        <v>2030</v>
      </c>
      <c r="H85">
        <v>1725.0334539999999</v>
      </c>
      <c r="I85">
        <v>7748.78078</v>
      </c>
      <c r="J85">
        <v>4.5</v>
      </c>
    </row>
    <row r="86" spans="1:10" ht="15" hidden="1" x14ac:dyDescent="0.25">
      <c r="A86" s="45" t="str">
        <f t="shared" si="1"/>
        <v>B2 referenceHungary2005</v>
      </c>
      <c r="B86">
        <v>5</v>
      </c>
      <c r="C86" t="s">
        <v>0</v>
      </c>
      <c r="D86" t="s">
        <v>143</v>
      </c>
      <c r="E86" t="s">
        <v>86</v>
      </c>
      <c r="F86" t="s">
        <v>113</v>
      </c>
      <c r="G86">
        <v>2005</v>
      </c>
      <c r="H86">
        <v>1684.347078</v>
      </c>
      <c r="I86">
        <v>7560.2075994999996</v>
      </c>
      <c r="J86">
        <v>4.5</v>
      </c>
    </row>
    <row r="87" spans="1:10" ht="15" hidden="1" x14ac:dyDescent="0.25">
      <c r="A87" s="45" t="str">
        <f t="shared" si="1"/>
        <v>B2 referenceHungary2010</v>
      </c>
      <c r="B87">
        <v>5</v>
      </c>
      <c r="C87" t="s">
        <v>0</v>
      </c>
      <c r="D87" t="s">
        <v>143</v>
      </c>
      <c r="E87" t="s">
        <v>86</v>
      </c>
      <c r="F87" t="s">
        <v>113</v>
      </c>
      <c r="G87">
        <v>2010</v>
      </c>
      <c r="H87">
        <v>1726.3471850000001</v>
      </c>
      <c r="I87">
        <v>7475.1836924999998</v>
      </c>
      <c r="J87">
        <v>4.3</v>
      </c>
    </row>
    <row r="88" spans="1:10" ht="15" hidden="1" x14ac:dyDescent="0.25">
      <c r="A88" s="45" t="str">
        <f t="shared" si="1"/>
        <v>B2 referenceHungary2015</v>
      </c>
      <c r="B88">
        <v>5</v>
      </c>
      <c r="C88" t="s">
        <v>0</v>
      </c>
      <c r="D88" t="s">
        <v>143</v>
      </c>
      <c r="E88" t="s">
        <v>86</v>
      </c>
      <c r="F88" t="s">
        <v>113</v>
      </c>
      <c r="G88">
        <v>2015</v>
      </c>
      <c r="H88">
        <v>1768.347133</v>
      </c>
      <c r="I88">
        <v>7405.3517780000002</v>
      </c>
      <c r="J88">
        <v>4.2</v>
      </c>
    </row>
    <row r="89" spans="1:10" ht="15" hidden="1" x14ac:dyDescent="0.25">
      <c r="A89" s="45" t="str">
        <f t="shared" si="1"/>
        <v>B2 referenceHungary2020</v>
      </c>
      <c r="B89">
        <v>5</v>
      </c>
      <c r="C89" t="s">
        <v>0</v>
      </c>
      <c r="D89" t="s">
        <v>143</v>
      </c>
      <c r="E89" t="s">
        <v>86</v>
      </c>
      <c r="F89" t="s">
        <v>113</v>
      </c>
      <c r="G89">
        <v>2020</v>
      </c>
      <c r="H89">
        <v>1810.3470480000001</v>
      </c>
      <c r="I89">
        <v>7357.5814899999996</v>
      </c>
      <c r="J89">
        <v>4.0999999999999996</v>
      </c>
    </row>
    <row r="90" spans="1:10" ht="15" hidden="1" x14ac:dyDescent="0.25">
      <c r="A90" s="45" t="str">
        <f t="shared" si="1"/>
        <v>B2 referenceHungary2025</v>
      </c>
      <c r="B90">
        <v>5</v>
      </c>
      <c r="C90" t="s">
        <v>0</v>
      </c>
      <c r="D90" t="s">
        <v>143</v>
      </c>
      <c r="E90" t="s">
        <v>86</v>
      </c>
      <c r="F90" t="s">
        <v>113</v>
      </c>
      <c r="G90">
        <v>2025</v>
      </c>
      <c r="H90">
        <v>1852.3470600000001</v>
      </c>
      <c r="I90">
        <v>7437.1636175000003</v>
      </c>
      <c r="J90">
        <v>4</v>
      </c>
    </row>
    <row r="91" spans="1:10" ht="15" x14ac:dyDescent="0.25">
      <c r="A91" s="45" t="str">
        <f t="shared" si="1"/>
        <v>B2 referenceHungary2030</v>
      </c>
      <c r="B91">
        <v>5</v>
      </c>
      <c r="C91" t="s">
        <v>0</v>
      </c>
      <c r="D91" t="s">
        <v>143</v>
      </c>
      <c r="E91" t="s">
        <v>86</v>
      </c>
      <c r="F91" t="s">
        <v>113</v>
      </c>
      <c r="G91">
        <v>2030</v>
      </c>
      <c r="H91">
        <v>1894.3468350000001</v>
      </c>
      <c r="I91">
        <v>7570.2363665000003</v>
      </c>
      <c r="J91">
        <v>4</v>
      </c>
    </row>
    <row r="92" spans="1:10" ht="15" hidden="1" x14ac:dyDescent="0.25">
      <c r="A92" s="45" t="str">
        <f t="shared" si="1"/>
        <v>B2 referenceIreland2005</v>
      </c>
      <c r="B92">
        <v>5</v>
      </c>
      <c r="C92" t="s">
        <v>0</v>
      </c>
      <c r="D92" t="s">
        <v>144</v>
      </c>
      <c r="E92" t="s">
        <v>88</v>
      </c>
      <c r="F92" t="s">
        <v>112</v>
      </c>
      <c r="G92">
        <v>2005</v>
      </c>
      <c r="H92">
        <v>656.28715699999998</v>
      </c>
      <c r="I92">
        <v>1833.1710125</v>
      </c>
      <c r="J92">
        <v>2.8</v>
      </c>
    </row>
    <row r="93" spans="1:10" ht="15" hidden="1" x14ac:dyDescent="0.25">
      <c r="A93" s="45" t="str">
        <f t="shared" si="1"/>
        <v>B2 referenceIreland2010</v>
      </c>
      <c r="B93">
        <v>5</v>
      </c>
      <c r="C93" t="s">
        <v>0</v>
      </c>
      <c r="D93" t="s">
        <v>144</v>
      </c>
      <c r="E93" t="s">
        <v>88</v>
      </c>
      <c r="F93" t="s">
        <v>112</v>
      </c>
      <c r="G93">
        <v>2010</v>
      </c>
      <c r="H93">
        <v>715.14709400000004</v>
      </c>
      <c r="I93">
        <v>2038.90742925</v>
      </c>
      <c r="J93">
        <v>2.9</v>
      </c>
    </row>
    <row r="94" spans="1:10" ht="15" hidden="1" x14ac:dyDescent="0.25">
      <c r="A94" s="45" t="str">
        <f t="shared" si="1"/>
        <v>B2 referenceIreland2015</v>
      </c>
      <c r="B94">
        <v>5</v>
      </c>
      <c r="C94" t="s">
        <v>0</v>
      </c>
      <c r="D94" t="s">
        <v>144</v>
      </c>
      <c r="E94" t="s">
        <v>88</v>
      </c>
      <c r="F94" t="s">
        <v>112</v>
      </c>
      <c r="G94">
        <v>2015</v>
      </c>
      <c r="H94">
        <v>774.007293</v>
      </c>
      <c r="I94">
        <v>2273.0159090000002</v>
      </c>
      <c r="J94">
        <v>2.9</v>
      </c>
    </row>
    <row r="95" spans="1:10" ht="15" hidden="1" x14ac:dyDescent="0.25">
      <c r="A95" s="45" t="str">
        <f t="shared" si="1"/>
        <v>B2 referenceIreland2020</v>
      </c>
      <c r="B95">
        <v>5</v>
      </c>
      <c r="C95" t="s">
        <v>0</v>
      </c>
      <c r="D95" t="s">
        <v>144</v>
      </c>
      <c r="E95" t="s">
        <v>88</v>
      </c>
      <c r="F95" t="s">
        <v>112</v>
      </c>
      <c r="G95">
        <v>2020</v>
      </c>
      <c r="H95">
        <v>832.86733200000003</v>
      </c>
      <c r="I95">
        <v>2498.9048419999999</v>
      </c>
      <c r="J95">
        <v>3</v>
      </c>
    </row>
    <row r="96" spans="1:10" ht="15" hidden="1" x14ac:dyDescent="0.25">
      <c r="A96" s="45" t="str">
        <f t="shared" si="1"/>
        <v>B2 referenceIreland2025</v>
      </c>
      <c r="B96">
        <v>5</v>
      </c>
      <c r="C96" t="s">
        <v>0</v>
      </c>
      <c r="D96" t="s">
        <v>144</v>
      </c>
      <c r="E96" t="s">
        <v>88</v>
      </c>
      <c r="F96" t="s">
        <v>112</v>
      </c>
      <c r="G96">
        <v>2025</v>
      </c>
      <c r="H96">
        <v>891.72714800000006</v>
      </c>
      <c r="I96">
        <v>2730.7348527499998</v>
      </c>
      <c r="J96">
        <v>3.1</v>
      </c>
    </row>
    <row r="97" spans="1:10" ht="15" x14ac:dyDescent="0.25">
      <c r="A97" s="45" t="str">
        <f t="shared" si="1"/>
        <v>B2 referenceIreland2030</v>
      </c>
      <c r="B97">
        <v>5</v>
      </c>
      <c r="C97" t="s">
        <v>0</v>
      </c>
      <c r="D97" t="s">
        <v>144</v>
      </c>
      <c r="E97" t="s">
        <v>88</v>
      </c>
      <c r="F97" t="s">
        <v>112</v>
      </c>
      <c r="G97">
        <v>2030</v>
      </c>
      <c r="H97">
        <v>950.58729200000005</v>
      </c>
      <c r="I97">
        <v>2945.7826525</v>
      </c>
      <c r="J97">
        <v>3.1</v>
      </c>
    </row>
    <row r="98" spans="1:10" ht="15" hidden="1" x14ac:dyDescent="0.25">
      <c r="A98" s="45" t="str">
        <f t="shared" si="1"/>
        <v>B2 referenceLithuania2005</v>
      </c>
      <c r="B98">
        <v>5</v>
      </c>
      <c r="C98" t="s">
        <v>0</v>
      </c>
      <c r="D98" t="s">
        <v>146</v>
      </c>
      <c r="E98" t="s">
        <v>91</v>
      </c>
      <c r="F98" t="s">
        <v>114</v>
      </c>
      <c r="G98">
        <v>2005</v>
      </c>
      <c r="H98">
        <v>1834.9576119999999</v>
      </c>
      <c r="I98">
        <v>11869.52091275</v>
      </c>
      <c r="J98">
        <v>6.5</v>
      </c>
    </row>
    <row r="99" spans="1:10" ht="15" hidden="1" x14ac:dyDescent="0.25">
      <c r="A99" s="45" t="str">
        <f t="shared" si="1"/>
        <v>B2 referenceLithuania2010</v>
      </c>
      <c r="B99">
        <v>5</v>
      </c>
      <c r="C99" t="s">
        <v>0</v>
      </c>
      <c r="D99" t="s">
        <v>146</v>
      </c>
      <c r="E99" t="s">
        <v>91</v>
      </c>
      <c r="F99" t="s">
        <v>114</v>
      </c>
      <c r="G99">
        <v>2010</v>
      </c>
      <c r="H99">
        <v>1874.957776</v>
      </c>
      <c r="I99">
        <v>11603.3383115</v>
      </c>
      <c r="J99">
        <v>6.2</v>
      </c>
    </row>
    <row r="100" spans="1:10" ht="15" hidden="1" x14ac:dyDescent="0.25">
      <c r="A100" s="45" t="str">
        <f t="shared" si="1"/>
        <v>B2 referenceLithuania2015</v>
      </c>
      <c r="B100">
        <v>5</v>
      </c>
      <c r="C100" t="s">
        <v>0</v>
      </c>
      <c r="D100" t="s">
        <v>146</v>
      </c>
      <c r="E100" t="s">
        <v>91</v>
      </c>
      <c r="F100" t="s">
        <v>114</v>
      </c>
      <c r="G100">
        <v>2015</v>
      </c>
      <c r="H100">
        <v>1914.9573800000001</v>
      </c>
      <c r="I100">
        <v>11491.24817975</v>
      </c>
      <c r="J100">
        <v>6</v>
      </c>
    </row>
    <row r="101" spans="1:10" ht="15" hidden="1" x14ac:dyDescent="0.25">
      <c r="A101" s="45" t="str">
        <f t="shared" si="1"/>
        <v>B2 referenceLithuania2020</v>
      </c>
      <c r="B101">
        <v>5</v>
      </c>
      <c r="C101" t="s">
        <v>0</v>
      </c>
      <c r="D101" t="s">
        <v>146</v>
      </c>
      <c r="E101" t="s">
        <v>91</v>
      </c>
      <c r="F101" t="s">
        <v>114</v>
      </c>
      <c r="G101">
        <v>2020</v>
      </c>
      <c r="H101">
        <v>1954.95677</v>
      </c>
      <c r="I101">
        <v>11462.586687249999</v>
      </c>
      <c r="J101">
        <v>5.9</v>
      </c>
    </row>
    <row r="102" spans="1:10" ht="15" hidden="1" x14ac:dyDescent="0.25">
      <c r="A102" s="45" t="str">
        <f t="shared" si="1"/>
        <v>B2 referenceLithuania2025</v>
      </c>
      <c r="B102">
        <v>5</v>
      </c>
      <c r="C102" t="s">
        <v>0</v>
      </c>
      <c r="D102" t="s">
        <v>146</v>
      </c>
      <c r="E102" t="s">
        <v>91</v>
      </c>
      <c r="F102" t="s">
        <v>114</v>
      </c>
      <c r="G102">
        <v>2025</v>
      </c>
      <c r="H102">
        <v>1994.956813</v>
      </c>
      <c r="I102">
        <v>11597.470685</v>
      </c>
      <c r="J102">
        <v>5.8</v>
      </c>
    </row>
    <row r="103" spans="1:10" ht="15" x14ac:dyDescent="0.25">
      <c r="A103" s="45" t="str">
        <f t="shared" si="1"/>
        <v>B2 referenceLithuania2030</v>
      </c>
      <c r="B103">
        <v>5</v>
      </c>
      <c r="C103" t="s">
        <v>0</v>
      </c>
      <c r="D103" t="s">
        <v>146</v>
      </c>
      <c r="E103" t="s">
        <v>91</v>
      </c>
      <c r="F103" t="s">
        <v>114</v>
      </c>
      <c r="G103">
        <v>2030</v>
      </c>
      <c r="H103">
        <v>2034.9570160000001</v>
      </c>
      <c r="I103">
        <v>11764.4374365</v>
      </c>
      <c r="J103">
        <v>5.8</v>
      </c>
    </row>
    <row r="104" spans="1:10" ht="15" hidden="1" x14ac:dyDescent="0.25">
      <c r="A104" s="45" t="str">
        <f t="shared" si="1"/>
        <v>B2 referenceLuxembourg2005</v>
      </c>
      <c r="B104">
        <v>5</v>
      </c>
      <c r="C104" t="s">
        <v>0</v>
      </c>
      <c r="D104" t="s">
        <v>147</v>
      </c>
      <c r="E104" t="s">
        <v>92</v>
      </c>
      <c r="F104" t="s">
        <v>112</v>
      </c>
      <c r="G104">
        <v>2005</v>
      </c>
      <c r="H104">
        <v>86.103437</v>
      </c>
      <c r="I104">
        <v>384.54193850000001</v>
      </c>
      <c r="J104">
        <v>4.5</v>
      </c>
    </row>
    <row r="105" spans="1:10" ht="15" hidden="1" x14ac:dyDescent="0.25">
      <c r="A105" s="45" t="str">
        <f t="shared" si="1"/>
        <v>B2 referenceLuxembourg2010</v>
      </c>
      <c r="B105">
        <v>5</v>
      </c>
      <c r="C105" t="s">
        <v>0</v>
      </c>
      <c r="D105" t="s">
        <v>147</v>
      </c>
      <c r="E105" t="s">
        <v>92</v>
      </c>
      <c r="F105" t="s">
        <v>112</v>
      </c>
      <c r="G105">
        <v>2010</v>
      </c>
      <c r="H105">
        <v>86.103480000000005</v>
      </c>
      <c r="I105">
        <v>390.18499000000003</v>
      </c>
      <c r="J105">
        <v>4.5</v>
      </c>
    </row>
    <row r="106" spans="1:10" ht="15" hidden="1" x14ac:dyDescent="0.25">
      <c r="A106" s="45" t="str">
        <f t="shared" si="1"/>
        <v>B2 referenceLuxembourg2015</v>
      </c>
      <c r="B106">
        <v>5</v>
      </c>
      <c r="C106" t="s">
        <v>0</v>
      </c>
      <c r="D106" t="s">
        <v>147</v>
      </c>
      <c r="E106" t="s">
        <v>92</v>
      </c>
      <c r="F106" t="s">
        <v>112</v>
      </c>
      <c r="G106">
        <v>2015</v>
      </c>
      <c r="H106">
        <v>86.103438999999995</v>
      </c>
      <c r="I106">
        <v>397.98123850000002</v>
      </c>
      <c r="J106">
        <v>4.5999999999999996</v>
      </c>
    </row>
    <row r="107" spans="1:10" ht="15" hidden="1" x14ac:dyDescent="0.25">
      <c r="A107" s="45" t="str">
        <f t="shared" si="1"/>
        <v>B2 referenceLuxembourg2020</v>
      </c>
      <c r="B107">
        <v>5</v>
      </c>
      <c r="C107" t="s">
        <v>0</v>
      </c>
      <c r="D107" t="s">
        <v>147</v>
      </c>
      <c r="E107" t="s">
        <v>92</v>
      </c>
      <c r="F107" t="s">
        <v>112</v>
      </c>
      <c r="G107">
        <v>2020</v>
      </c>
      <c r="H107">
        <v>86.103460999999996</v>
      </c>
      <c r="I107">
        <v>402.76138600000002</v>
      </c>
      <c r="J107">
        <v>4.7</v>
      </c>
    </row>
    <row r="108" spans="1:10" ht="15" hidden="1" x14ac:dyDescent="0.25">
      <c r="A108" s="45" t="str">
        <f t="shared" si="1"/>
        <v>B2 referenceLuxembourg2025</v>
      </c>
      <c r="B108">
        <v>5</v>
      </c>
      <c r="C108" t="s">
        <v>0</v>
      </c>
      <c r="D108" t="s">
        <v>147</v>
      </c>
      <c r="E108" t="s">
        <v>92</v>
      </c>
      <c r="F108" t="s">
        <v>112</v>
      </c>
      <c r="G108">
        <v>2025</v>
      </c>
      <c r="H108">
        <v>86.103464000000002</v>
      </c>
      <c r="I108">
        <v>403.12847199999999</v>
      </c>
      <c r="J108">
        <v>4.7</v>
      </c>
    </row>
    <row r="109" spans="1:10" ht="15" x14ac:dyDescent="0.25">
      <c r="A109" s="45" t="str">
        <f t="shared" si="1"/>
        <v>B2 referenceLuxembourg2030</v>
      </c>
      <c r="B109">
        <v>5</v>
      </c>
      <c r="C109" t="s">
        <v>0</v>
      </c>
      <c r="D109" t="s">
        <v>147</v>
      </c>
      <c r="E109" t="s">
        <v>92</v>
      </c>
      <c r="F109" t="s">
        <v>112</v>
      </c>
      <c r="G109">
        <v>2030</v>
      </c>
      <c r="H109">
        <v>86.103430000000003</v>
      </c>
      <c r="I109">
        <v>403.4707295</v>
      </c>
      <c r="J109">
        <v>4.7</v>
      </c>
    </row>
    <row r="110" spans="1:10" ht="15" hidden="1" x14ac:dyDescent="0.25">
      <c r="A110" s="45" t="str">
        <f t="shared" si="1"/>
        <v>B2 referenceLatvia2005</v>
      </c>
      <c r="B110">
        <v>5</v>
      </c>
      <c r="C110" t="s">
        <v>0</v>
      </c>
      <c r="D110" t="s">
        <v>148</v>
      </c>
      <c r="E110" t="s">
        <v>90</v>
      </c>
      <c r="F110" t="s">
        <v>114</v>
      </c>
      <c r="G110">
        <v>2005</v>
      </c>
      <c r="H110">
        <v>3088.2563409999998</v>
      </c>
      <c r="I110">
        <v>19530.727907249999</v>
      </c>
      <c r="J110">
        <v>6.3</v>
      </c>
    </row>
    <row r="111" spans="1:10" ht="15" hidden="1" x14ac:dyDescent="0.25">
      <c r="A111" s="45" t="str">
        <f t="shared" si="1"/>
        <v>B2 referenceLatvia2010</v>
      </c>
      <c r="B111">
        <v>5</v>
      </c>
      <c r="C111" t="s">
        <v>0</v>
      </c>
      <c r="D111" t="s">
        <v>148</v>
      </c>
      <c r="E111" t="s">
        <v>90</v>
      </c>
      <c r="F111" t="s">
        <v>114</v>
      </c>
      <c r="G111">
        <v>2010</v>
      </c>
      <c r="H111">
        <v>3137.656806</v>
      </c>
      <c r="I111">
        <v>19207.77108975</v>
      </c>
      <c r="J111">
        <v>6.1</v>
      </c>
    </row>
    <row r="112" spans="1:10" ht="15" hidden="1" x14ac:dyDescent="0.25">
      <c r="A112" s="45" t="str">
        <f t="shared" si="1"/>
        <v>B2 referenceLatvia2015</v>
      </c>
      <c r="B112">
        <v>5</v>
      </c>
      <c r="C112" t="s">
        <v>0</v>
      </c>
      <c r="D112" t="s">
        <v>148</v>
      </c>
      <c r="E112" t="s">
        <v>90</v>
      </c>
      <c r="F112" t="s">
        <v>114</v>
      </c>
      <c r="G112">
        <v>2015</v>
      </c>
      <c r="H112">
        <v>3187.0564469999999</v>
      </c>
      <c r="I112">
        <v>18826.507537000001</v>
      </c>
      <c r="J112">
        <v>5.9</v>
      </c>
    </row>
    <row r="113" spans="1:10" ht="15" hidden="1" x14ac:dyDescent="0.25">
      <c r="A113" s="45" t="str">
        <f t="shared" si="1"/>
        <v>B2 referenceLatvia2020</v>
      </c>
      <c r="B113">
        <v>5</v>
      </c>
      <c r="C113" t="s">
        <v>0</v>
      </c>
      <c r="D113" t="s">
        <v>148</v>
      </c>
      <c r="E113" t="s">
        <v>90</v>
      </c>
      <c r="F113" t="s">
        <v>114</v>
      </c>
      <c r="G113">
        <v>2020</v>
      </c>
      <c r="H113">
        <v>3236.4560999999999</v>
      </c>
      <c r="I113">
        <v>19246.272036499999</v>
      </c>
      <c r="J113">
        <v>5.9</v>
      </c>
    </row>
    <row r="114" spans="1:10" ht="15" hidden="1" x14ac:dyDescent="0.25">
      <c r="A114" s="45" t="str">
        <f t="shared" si="1"/>
        <v>B2 referenceLatvia2025</v>
      </c>
      <c r="B114">
        <v>5</v>
      </c>
      <c r="C114" t="s">
        <v>0</v>
      </c>
      <c r="D114" t="s">
        <v>148</v>
      </c>
      <c r="E114" t="s">
        <v>90</v>
      </c>
      <c r="F114" t="s">
        <v>114</v>
      </c>
      <c r="G114">
        <v>2025</v>
      </c>
      <c r="H114">
        <v>3285.8556090000002</v>
      </c>
      <c r="I114">
        <v>19503.3479735</v>
      </c>
      <c r="J114">
        <v>5.9</v>
      </c>
    </row>
    <row r="115" spans="1:10" ht="15" x14ac:dyDescent="0.25">
      <c r="A115" s="45" t="str">
        <f t="shared" si="1"/>
        <v>B2 referenceLatvia2030</v>
      </c>
      <c r="B115">
        <v>5</v>
      </c>
      <c r="C115" t="s">
        <v>0</v>
      </c>
      <c r="D115" t="s">
        <v>148</v>
      </c>
      <c r="E115" t="s">
        <v>90</v>
      </c>
      <c r="F115" t="s">
        <v>114</v>
      </c>
      <c r="G115">
        <v>2030</v>
      </c>
      <c r="H115">
        <v>3335.2551880000001</v>
      </c>
      <c r="I115">
        <v>20087.29621425</v>
      </c>
      <c r="J115">
        <v>6</v>
      </c>
    </row>
    <row r="116" spans="1:10" ht="15" hidden="1" x14ac:dyDescent="0.25">
      <c r="A116" s="45" t="str">
        <f t="shared" si="1"/>
        <v>B2 referenceRepublic of Moldova2005</v>
      </c>
      <c r="B116">
        <v>5</v>
      </c>
      <c r="C116" t="s">
        <v>0</v>
      </c>
      <c r="D116" t="s">
        <v>149</v>
      </c>
      <c r="E116" t="s">
        <v>99</v>
      </c>
      <c r="F116" t="s">
        <v>113</v>
      </c>
      <c r="G116">
        <v>2005</v>
      </c>
      <c r="H116">
        <v>216.19306900000001</v>
      </c>
      <c r="I116">
        <v>1096.0107875000001</v>
      </c>
      <c r="J116">
        <v>5.0999999999999996</v>
      </c>
    </row>
    <row r="117" spans="1:10" ht="15" hidden="1" x14ac:dyDescent="0.25">
      <c r="A117" s="45" t="str">
        <f t="shared" si="1"/>
        <v>B2 referenceRepublic of Moldova2010</v>
      </c>
      <c r="B117">
        <v>5</v>
      </c>
      <c r="C117" t="s">
        <v>0</v>
      </c>
      <c r="D117" t="s">
        <v>149</v>
      </c>
      <c r="E117" t="s">
        <v>99</v>
      </c>
      <c r="F117" t="s">
        <v>113</v>
      </c>
      <c r="G117">
        <v>2010</v>
      </c>
      <c r="H117">
        <v>219.44284099999999</v>
      </c>
      <c r="I117">
        <v>1111.542923</v>
      </c>
      <c r="J117">
        <v>5.0999999999999996</v>
      </c>
    </row>
    <row r="118" spans="1:10" ht="15" hidden="1" x14ac:dyDescent="0.25">
      <c r="A118" s="45" t="str">
        <f t="shared" si="1"/>
        <v>B2 referenceRepublic of Moldova2015</v>
      </c>
      <c r="B118">
        <v>5</v>
      </c>
      <c r="C118" t="s">
        <v>0</v>
      </c>
      <c r="D118" t="s">
        <v>149</v>
      </c>
      <c r="E118" t="s">
        <v>99</v>
      </c>
      <c r="F118" t="s">
        <v>113</v>
      </c>
      <c r="G118">
        <v>2015</v>
      </c>
      <c r="H118">
        <v>222.692871</v>
      </c>
      <c r="I118">
        <v>1133.3568955000001</v>
      </c>
      <c r="J118">
        <v>5.0999999999999996</v>
      </c>
    </row>
    <row r="119" spans="1:10" ht="15" hidden="1" x14ac:dyDescent="0.25">
      <c r="A119" s="45" t="str">
        <f t="shared" si="1"/>
        <v>B2 referenceRepublic of Moldova2020</v>
      </c>
      <c r="B119">
        <v>5</v>
      </c>
      <c r="C119" t="s">
        <v>0</v>
      </c>
      <c r="D119" t="s">
        <v>149</v>
      </c>
      <c r="E119" t="s">
        <v>99</v>
      </c>
      <c r="F119" t="s">
        <v>113</v>
      </c>
      <c r="G119">
        <v>2020</v>
      </c>
      <c r="H119">
        <v>225.942902</v>
      </c>
      <c r="I119">
        <v>1168.7537924999999</v>
      </c>
      <c r="J119">
        <v>5.2</v>
      </c>
    </row>
    <row r="120" spans="1:10" ht="15" hidden="1" x14ac:dyDescent="0.25">
      <c r="A120" s="45" t="str">
        <f t="shared" si="1"/>
        <v>B2 referenceRepublic of Moldova2025</v>
      </c>
      <c r="B120">
        <v>5</v>
      </c>
      <c r="C120" t="s">
        <v>0</v>
      </c>
      <c r="D120" t="s">
        <v>149</v>
      </c>
      <c r="E120" t="s">
        <v>99</v>
      </c>
      <c r="F120" t="s">
        <v>113</v>
      </c>
      <c r="G120">
        <v>2025</v>
      </c>
      <c r="H120">
        <v>229.192947</v>
      </c>
      <c r="I120">
        <v>1202.3873395000001</v>
      </c>
      <c r="J120">
        <v>5.2</v>
      </c>
    </row>
    <row r="121" spans="1:10" ht="15" x14ac:dyDescent="0.25">
      <c r="A121" s="45" t="str">
        <f t="shared" si="1"/>
        <v>B2 referenceRepublic of Moldova2030</v>
      </c>
      <c r="B121">
        <v>5</v>
      </c>
      <c r="C121" t="s">
        <v>0</v>
      </c>
      <c r="D121" t="s">
        <v>149</v>
      </c>
      <c r="E121" t="s">
        <v>99</v>
      </c>
      <c r="F121" t="s">
        <v>113</v>
      </c>
      <c r="G121">
        <v>2030</v>
      </c>
      <c r="H121">
        <v>232.44300799999999</v>
      </c>
      <c r="I121">
        <v>1232.017881</v>
      </c>
      <c r="J121">
        <v>5.3</v>
      </c>
    </row>
    <row r="122" spans="1:10" ht="15" hidden="1" x14ac:dyDescent="0.25">
      <c r="A122" s="45" t="str">
        <f t="shared" si="1"/>
        <v>B2 referenceNetherlands2005</v>
      </c>
      <c r="B122">
        <v>5</v>
      </c>
      <c r="C122" t="s">
        <v>0</v>
      </c>
      <c r="D122" t="s">
        <v>152</v>
      </c>
      <c r="E122" t="s">
        <v>95</v>
      </c>
      <c r="F122" t="s">
        <v>112</v>
      </c>
      <c r="G122">
        <v>2005</v>
      </c>
      <c r="H122">
        <v>295.18229500000001</v>
      </c>
      <c r="I122">
        <v>1275.858152</v>
      </c>
      <c r="J122">
        <v>4.3</v>
      </c>
    </row>
    <row r="123" spans="1:10" ht="15" hidden="1" x14ac:dyDescent="0.25">
      <c r="A123" s="45" t="str">
        <f t="shared" si="1"/>
        <v>B2 referenceNetherlands2010</v>
      </c>
      <c r="B123">
        <v>5</v>
      </c>
      <c r="C123" t="s">
        <v>0</v>
      </c>
      <c r="D123" t="s">
        <v>152</v>
      </c>
      <c r="E123" t="s">
        <v>95</v>
      </c>
      <c r="F123" t="s">
        <v>112</v>
      </c>
      <c r="G123">
        <v>2010</v>
      </c>
      <c r="H123">
        <v>295.18227200000001</v>
      </c>
      <c r="I123">
        <v>1249.3901025</v>
      </c>
      <c r="J123">
        <v>4.2</v>
      </c>
    </row>
    <row r="124" spans="1:10" ht="15" hidden="1" x14ac:dyDescent="0.25">
      <c r="A124" s="45" t="str">
        <f t="shared" si="1"/>
        <v>B2 referenceNetherlands2015</v>
      </c>
      <c r="B124">
        <v>5</v>
      </c>
      <c r="C124" t="s">
        <v>0</v>
      </c>
      <c r="D124" t="s">
        <v>152</v>
      </c>
      <c r="E124" t="s">
        <v>95</v>
      </c>
      <c r="F124" t="s">
        <v>112</v>
      </c>
      <c r="G124">
        <v>2015</v>
      </c>
      <c r="H124">
        <v>295.18231200000002</v>
      </c>
      <c r="I124">
        <v>1229.3216299999999</v>
      </c>
      <c r="J124">
        <v>4.2</v>
      </c>
    </row>
    <row r="125" spans="1:10" ht="15" hidden="1" x14ac:dyDescent="0.25">
      <c r="A125" s="45" t="str">
        <f t="shared" si="1"/>
        <v>B2 referenceNetherlands2020</v>
      </c>
      <c r="B125">
        <v>5</v>
      </c>
      <c r="C125" t="s">
        <v>0</v>
      </c>
      <c r="D125" t="s">
        <v>152</v>
      </c>
      <c r="E125" t="s">
        <v>95</v>
      </c>
      <c r="F125" t="s">
        <v>112</v>
      </c>
      <c r="G125">
        <v>2020</v>
      </c>
      <c r="H125">
        <v>295.18230599999998</v>
      </c>
      <c r="I125">
        <v>1224.693053</v>
      </c>
      <c r="J125">
        <v>4.0999999999999996</v>
      </c>
    </row>
    <row r="126" spans="1:10" ht="15" hidden="1" x14ac:dyDescent="0.25">
      <c r="A126" s="45" t="str">
        <f t="shared" si="1"/>
        <v>B2 referenceNetherlands2025</v>
      </c>
      <c r="B126">
        <v>5</v>
      </c>
      <c r="C126" t="s">
        <v>0</v>
      </c>
      <c r="D126" t="s">
        <v>152</v>
      </c>
      <c r="E126" t="s">
        <v>95</v>
      </c>
      <c r="F126" t="s">
        <v>112</v>
      </c>
      <c r="G126">
        <v>2025</v>
      </c>
      <c r="H126">
        <v>295.182298</v>
      </c>
      <c r="I126">
        <v>1224.8169304999999</v>
      </c>
      <c r="J126">
        <v>4.0999999999999996</v>
      </c>
    </row>
    <row r="127" spans="1:10" ht="15" x14ac:dyDescent="0.25">
      <c r="A127" s="45" t="str">
        <f t="shared" si="1"/>
        <v>B2 referenceNetherlands2030</v>
      </c>
      <c r="B127">
        <v>5</v>
      </c>
      <c r="C127" t="s">
        <v>0</v>
      </c>
      <c r="D127" t="s">
        <v>152</v>
      </c>
      <c r="E127" t="s">
        <v>95</v>
      </c>
      <c r="F127" t="s">
        <v>112</v>
      </c>
      <c r="G127">
        <v>2030</v>
      </c>
      <c r="H127">
        <v>295.18232699999999</v>
      </c>
      <c r="I127">
        <v>1228.5053415</v>
      </c>
      <c r="J127">
        <v>4.2</v>
      </c>
    </row>
    <row r="128" spans="1:10" ht="15" hidden="1" x14ac:dyDescent="0.25">
      <c r="A128" s="45" t="str">
        <f t="shared" si="1"/>
        <v>B2 referenceNorway2005</v>
      </c>
      <c r="B128">
        <v>5</v>
      </c>
      <c r="C128" t="s">
        <v>0</v>
      </c>
      <c r="D128" t="s">
        <v>153</v>
      </c>
      <c r="E128" t="s">
        <v>96</v>
      </c>
      <c r="F128" t="s">
        <v>114</v>
      </c>
      <c r="G128">
        <v>2005</v>
      </c>
      <c r="H128">
        <v>6499.2277700000004</v>
      </c>
      <c r="I128">
        <v>42675.304073250001</v>
      </c>
      <c r="J128">
        <v>6.6</v>
      </c>
    </row>
    <row r="129" spans="1:10" ht="15" hidden="1" x14ac:dyDescent="0.25">
      <c r="A129" s="45" t="str">
        <f t="shared" si="1"/>
        <v>B2 referenceNorway2010</v>
      </c>
      <c r="B129">
        <v>5</v>
      </c>
      <c r="C129" t="s">
        <v>0</v>
      </c>
      <c r="D129" t="s">
        <v>153</v>
      </c>
      <c r="E129" t="s">
        <v>96</v>
      </c>
      <c r="F129" t="s">
        <v>114</v>
      </c>
      <c r="G129">
        <v>2010</v>
      </c>
      <c r="H129">
        <v>6479.2276000000002</v>
      </c>
      <c r="I129">
        <v>42581.174337999997</v>
      </c>
      <c r="J129">
        <v>6.6</v>
      </c>
    </row>
    <row r="130" spans="1:10" ht="15" hidden="1" x14ac:dyDescent="0.25">
      <c r="A130" s="45" t="str">
        <f t="shared" ref="A130:A193" si="2">CONCATENATE(C130,E130,G130)</f>
        <v>B2 referenceNorway2015</v>
      </c>
      <c r="B130">
        <v>5</v>
      </c>
      <c r="C130" t="s">
        <v>0</v>
      </c>
      <c r="D130" t="s">
        <v>153</v>
      </c>
      <c r="E130" t="s">
        <v>96</v>
      </c>
      <c r="F130" t="s">
        <v>114</v>
      </c>
      <c r="G130">
        <v>2015</v>
      </c>
      <c r="H130">
        <v>6459.2277899999999</v>
      </c>
      <c r="I130">
        <v>42512.952246250003</v>
      </c>
      <c r="J130">
        <v>6.6</v>
      </c>
    </row>
    <row r="131" spans="1:10" ht="15" hidden="1" x14ac:dyDescent="0.25">
      <c r="A131" s="45" t="str">
        <f t="shared" si="2"/>
        <v>B2 referenceNorway2020</v>
      </c>
      <c r="B131">
        <v>5</v>
      </c>
      <c r="C131" t="s">
        <v>0</v>
      </c>
      <c r="D131" t="s">
        <v>153</v>
      </c>
      <c r="E131" t="s">
        <v>96</v>
      </c>
      <c r="F131" t="s">
        <v>114</v>
      </c>
      <c r="G131">
        <v>2020</v>
      </c>
      <c r="H131">
        <v>6439.2273349999996</v>
      </c>
      <c r="I131">
        <v>42124.735025249996</v>
      </c>
      <c r="J131">
        <v>6.5</v>
      </c>
    </row>
    <row r="132" spans="1:10" ht="15" hidden="1" x14ac:dyDescent="0.25">
      <c r="A132" s="45" t="str">
        <f t="shared" si="2"/>
        <v>B2 referenceNorway2025</v>
      </c>
      <c r="B132">
        <v>5</v>
      </c>
      <c r="C132" t="s">
        <v>0</v>
      </c>
      <c r="D132" t="s">
        <v>153</v>
      </c>
      <c r="E132" t="s">
        <v>96</v>
      </c>
      <c r="F132" t="s">
        <v>114</v>
      </c>
      <c r="G132">
        <v>2025</v>
      </c>
      <c r="H132">
        <v>6419.2270429999999</v>
      </c>
      <c r="I132">
        <v>41614.344474500002</v>
      </c>
      <c r="J132">
        <v>6.5</v>
      </c>
    </row>
    <row r="133" spans="1:10" ht="15" x14ac:dyDescent="0.25">
      <c r="A133" s="45" t="str">
        <f t="shared" si="2"/>
        <v>B2 referenceNorway2030</v>
      </c>
      <c r="B133">
        <v>5</v>
      </c>
      <c r="C133" t="s">
        <v>0</v>
      </c>
      <c r="D133" t="s">
        <v>153</v>
      </c>
      <c r="E133" t="s">
        <v>96</v>
      </c>
      <c r="F133" t="s">
        <v>114</v>
      </c>
      <c r="G133">
        <v>2030</v>
      </c>
      <c r="H133">
        <v>6399.2276970000003</v>
      </c>
      <c r="I133">
        <v>41252.49899475</v>
      </c>
      <c r="J133">
        <v>6.4</v>
      </c>
    </row>
    <row r="134" spans="1:10" ht="15" hidden="1" x14ac:dyDescent="0.25">
      <c r="A134" s="45" t="str">
        <f t="shared" si="2"/>
        <v>B2 referencePoland2005</v>
      </c>
      <c r="B134">
        <v>5</v>
      </c>
      <c r="C134" t="s">
        <v>0</v>
      </c>
      <c r="D134" t="s">
        <v>154</v>
      </c>
      <c r="E134" t="s">
        <v>97</v>
      </c>
      <c r="F134" t="s">
        <v>113</v>
      </c>
      <c r="G134">
        <v>2005</v>
      </c>
      <c r="H134">
        <v>8417.008296</v>
      </c>
      <c r="I134">
        <v>31655.459972000001</v>
      </c>
      <c r="J134">
        <v>3.8</v>
      </c>
    </row>
    <row r="135" spans="1:10" ht="15" hidden="1" x14ac:dyDescent="0.25">
      <c r="A135" s="45" t="str">
        <f t="shared" si="2"/>
        <v>B2 referencePoland2010</v>
      </c>
      <c r="B135">
        <v>5</v>
      </c>
      <c r="C135" t="s">
        <v>0</v>
      </c>
      <c r="D135" t="s">
        <v>154</v>
      </c>
      <c r="E135" t="s">
        <v>97</v>
      </c>
      <c r="F135" t="s">
        <v>113</v>
      </c>
      <c r="G135">
        <v>2010</v>
      </c>
      <c r="H135">
        <v>8532.0073100000009</v>
      </c>
      <c r="I135">
        <v>31018.763911999999</v>
      </c>
      <c r="J135">
        <v>3.6</v>
      </c>
    </row>
    <row r="136" spans="1:10" ht="15" hidden="1" x14ac:dyDescent="0.25">
      <c r="A136" s="45" t="str">
        <f t="shared" si="2"/>
        <v>B2 referencePoland2015</v>
      </c>
      <c r="B136">
        <v>5</v>
      </c>
      <c r="C136" t="s">
        <v>0</v>
      </c>
      <c r="D136" t="s">
        <v>154</v>
      </c>
      <c r="E136" t="s">
        <v>97</v>
      </c>
      <c r="F136" t="s">
        <v>113</v>
      </c>
      <c r="G136">
        <v>2015</v>
      </c>
      <c r="H136">
        <v>8647.0087100000001</v>
      </c>
      <c r="I136">
        <v>30597.434146</v>
      </c>
      <c r="J136">
        <v>3.5</v>
      </c>
    </row>
    <row r="137" spans="1:10" ht="15" hidden="1" x14ac:dyDescent="0.25">
      <c r="A137" s="45" t="str">
        <f t="shared" si="2"/>
        <v>B2 referencePoland2020</v>
      </c>
      <c r="B137">
        <v>5</v>
      </c>
      <c r="C137" t="s">
        <v>0</v>
      </c>
      <c r="D137" t="s">
        <v>154</v>
      </c>
      <c r="E137" t="s">
        <v>97</v>
      </c>
      <c r="F137" t="s">
        <v>113</v>
      </c>
      <c r="G137">
        <v>2020</v>
      </c>
      <c r="H137">
        <v>8762.0079170000008</v>
      </c>
      <c r="I137">
        <v>30718.896623500001</v>
      </c>
      <c r="J137">
        <v>3.5</v>
      </c>
    </row>
    <row r="138" spans="1:10" ht="15" hidden="1" x14ac:dyDescent="0.25">
      <c r="A138" s="45" t="str">
        <f t="shared" si="2"/>
        <v>B2 referencePoland2025</v>
      </c>
      <c r="B138">
        <v>5</v>
      </c>
      <c r="C138" t="s">
        <v>0</v>
      </c>
      <c r="D138" t="s">
        <v>154</v>
      </c>
      <c r="E138" t="s">
        <v>97</v>
      </c>
      <c r="F138" t="s">
        <v>113</v>
      </c>
      <c r="G138">
        <v>2025</v>
      </c>
      <c r="H138">
        <v>8877.0076769999996</v>
      </c>
      <c r="I138">
        <v>31103.278890000001</v>
      </c>
      <c r="J138">
        <v>3.5</v>
      </c>
    </row>
    <row r="139" spans="1:10" ht="15" x14ac:dyDescent="0.25">
      <c r="A139" s="45" t="str">
        <f t="shared" si="2"/>
        <v>B2 referencePoland2030</v>
      </c>
      <c r="B139">
        <v>5</v>
      </c>
      <c r="C139" t="s">
        <v>0</v>
      </c>
      <c r="D139" t="s">
        <v>154</v>
      </c>
      <c r="E139" t="s">
        <v>97</v>
      </c>
      <c r="F139" t="s">
        <v>113</v>
      </c>
      <c r="G139">
        <v>2030</v>
      </c>
      <c r="H139">
        <v>8992.00713</v>
      </c>
      <c r="I139">
        <v>31844.840118</v>
      </c>
      <c r="J139">
        <v>3.5</v>
      </c>
    </row>
    <row r="140" spans="1:10" ht="15" hidden="1" x14ac:dyDescent="0.25">
      <c r="A140" s="45" t="str">
        <f t="shared" si="2"/>
        <v>B2 referencePortugal2005</v>
      </c>
      <c r="B140">
        <v>5</v>
      </c>
      <c r="C140" t="s">
        <v>0</v>
      </c>
      <c r="D140" t="s">
        <v>155</v>
      </c>
      <c r="E140" t="s">
        <v>98</v>
      </c>
      <c r="F140" t="s">
        <v>115</v>
      </c>
      <c r="G140">
        <v>2005</v>
      </c>
      <c r="H140">
        <v>1801.9219049999999</v>
      </c>
      <c r="I140">
        <v>5664.8318237499998</v>
      </c>
      <c r="J140">
        <v>3.1</v>
      </c>
    </row>
    <row r="141" spans="1:10" ht="15" hidden="1" x14ac:dyDescent="0.25">
      <c r="A141" s="45" t="str">
        <f t="shared" si="2"/>
        <v>B2 referencePortugal2010</v>
      </c>
      <c r="B141">
        <v>5</v>
      </c>
      <c r="C141" t="s">
        <v>0</v>
      </c>
      <c r="D141" t="s">
        <v>155</v>
      </c>
      <c r="E141" t="s">
        <v>98</v>
      </c>
      <c r="F141" t="s">
        <v>115</v>
      </c>
      <c r="G141">
        <v>2010</v>
      </c>
      <c r="H141">
        <v>1821.921722</v>
      </c>
      <c r="I141">
        <v>6109.5019857500001</v>
      </c>
      <c r="J141">
        <v>3.4</v>
      </c>
    </row>
    <row r="142" spans="1:10" ht="15" hidden="1" x14ac:dyDescent="0.25">
      <c r="A142" s="45" t="str">
        <f t="shared" si="2"/>
        <v>B2 referencePortugal2015</v>
      </c>
      <c r="B142">
        <v>5</v>
      </c>
      <c r="C142" t="s">
        <v>0</v>
      </c>
      <c r="D142" t="s">
        <v>155</v>
      </c>
      <c r="E142" t="s">
        <v>98</v>
      </c>
      <c r="F142" t="s">
        <v>115</v>
      </c>
      <c r="G142">
        <v>2015</v>
      </c>
      <c r="H142">
        <v>1841.9215690000001</v>
      </c>
      <c r="I142">
        <v>6240.6652425000002</v>
      </c>
      <c r="J142">
        <v>3.4</v>
      </c>
    </row>
    <row r="143" spans="1:10" ht="15" hidden="1" x14ac:dyDescent="0.25">
      <c r="A143" s="45" t="str">
        <f t="shared" si="2"/>
        <v>B2 referencePortugal2020</v>
      </c>
      <c r="B143">
        <v>5</v>
      </c>
      <c r="C143" t="s">
        <v>0</v>
      </c>
      <c r="D143" t="s">
        <v>155</v>
      </c>
      <c r="E143" t="s">
        <v>98</v>
      </c>
      <c r="F143" t="s">
        <v>115</v>
      </c>
      <c r="G143">
        <v>2020</v>
      </c>
      <c r="H143">
        <v>1861.9217530000001</v>
      </c>
      <c r="I143">
        <v>6631.5436179999997</v>
      </c>
      <c r="J143">
        <v>3.6</v>
      </c>
    </row>
    <row r="144" spans="1:10" ht="15" hidden="1" x14ac:dyDescent="0.25">
      <c r="A144" s="45" t="str">
        <f t="shared" si="2"/>
        <v>B2 referencePortugal2025</v>
      </c>
      <c r="B144">
        <v>5</v>
      </c>
      <c r="C144" t="s">
        <v>0</v>
      </c>
      <c r="D144" t="s">
        <v>155</v>
      </c>
      <c r="E144" t="s">
        <v>98</v>
      </c>
      <c r="F144" t="s">
        <v>115</v>
      </c>
      <c r="G144">
        <v>2025</v>
      </c>
      <c r="H144">
        <v>1881.9215999999999</v>
      </c>
      <c r="I144">
        <v>6909.4766662499997</v>
      </c>
      <c r="J144">
        <v>3.7</v>
      </c>
    </row>
    <row r="145" spans="1:10" ht="15" x14ac:dyDescent="0.25">
      <c r="A145" s="45" t="str">
        <f t="shared" si="2"/>
        <v>B2 referencePortugal2030</v>
      </c>
      <c r="B145">
        <v>5</v>
      </c>
      <c r="C145" t="s">
        <v>0</v>
      </c>
      <c r="D145" t="s">
        <v>155</v>
      </c>
      <c r="E145" t="s">
        <v>98</v>
      </c>
      <c r="F145" t="s">
        <v>115</v>
      </c>
      <c r="G145">
        <v>2030</v>
      </c>
      <c r="H145">
        <v>1901.9219660000001</v>
      </c>
      <c r="I145">
        <v>7118.0656424999997</v>
      </c>
      <c r="J145">
        <v>3.7</v>
      </c>
    </row>
    <row r="146" spans="1:10" ht="15" hidden="1" x14ac:dyDescent="0.25">
      <c r="A146" s="45" t="str">
        <f t="shared" si="2"/>
        <v>B2 referenceRomania2005</v>
      </c>
      <c r="B146">
        <v>5</v>
      </c>
      <c r="C146" t="s">
        <v>0</v>
      </c>
      <c r="D146" t="s">
        <v>156</v>
      </c>
      <c r="E146" t="s">
        <v>100</v>
      </c>
      <c r="F146" t="s">
        <v>113</v>
      </c>
      <c r="G146">
        <v>2005</v>
      </c>
      <c r="H146">
        <v>5038.7404619999998</v>
      </c>
      <c r="I146">
        <v>23636.701269500001</v>
      </c>
      <c r="J146">
        <v>4.7</v>
      </c>
    </row>
    <row r="147" spans="1:10" ht="15" hidden="1" x14ac:dyDescent="0.25">
      <c r="A147" s="45" t="str">
        <f t="shared" si="2"/>
        <v>B2 referenceRomania2010</v>
      </c>
      <c r="B147">
        <v>5</v>
      </c>
      <c r="C147" t="s">
        <v>0</v>
      </c>
      <c r="D147" t="s">
        <v>156</v>
      </c>
      <c r="E147" t="s">
        <v>100</v>
      </c>
      <c r="F147" t="s">
        <v>113</v>
      </c>
      <c r="G147">
        <v>2010</v>
      </c>
      <c r="H147">
        <v>5182.7405399999998</v>
      </c>
      <c r="I147">
        <v>23474.528009000001</v>
      </c>
      <c r="J147">
        <v>4.5</v>
      </c>
    </row>
    <row r="148" spans="1:10" ht="15" hidden="1" x14ac:dyDescent="0.25">
      <c r="A148" s="45" t="str">
        <f t="shared" si="2"/>
        <v>B2 referenceRomania2015</v>
      </c>
      <c r="B148">
        <v>5</v>
      </c>
      <c r="C148" t="s">
        <v>0</v>
      </c>
      <c r="D148" t="s">
        <v>156</v>
      </c>
      <c r="E148" t="s">
        <v>100</v>
      </c>
      <c r="F148" t="s">
        <v>113</v>
      </c>
      <c r="G148">
        <v>2015</v>
      </c>
      <c r="H148">
        <v>5326.7405479999998</v>
      </c>
      <c r="I148">
        <v>23299.090464000001</v>
      </c>
      <c r="J148">
        <v>4.4000000000000004</v>
      </c>
    </row>
    <row r="149" spans="1:10" ht="15" hidden="1" x14ac:dyDescent="0.25">
      <c r="A149" s="45" t="str">
        <f t="shared" si="2"/>
        <v>B2 referenceRomania2020</v>
      </c>
      <c r="B149">
        <v>5</v>
      </c>
      <c r="C149" t="s">
        <v>0</v>
      </c>
      <c r="D149" t="s">
        <v>156</v>
      </c>
      <c r="E149" t="s">
        <v>100</v>
      </c>
      <c r="F149" t="s">
        <v>113</v>
      </c>
      <c r="G149">
        <v>2020</v>
      </c>
      <c r="H149">
        <v>5470.740796</v>
      </c>
      <c r="I149">
        <v>23156.082752499999</v>
      </c>
      <c r="J149">
        <v>4.2</v>
      </c>
    </row>
    <row r="150" spans="1:10" ht="15" hidden="1" x14ac:dyDescent="0.25">
      <c r="A150" s="45" t="str">
        <f t="shared" si="2"/>
        <v>B2 referenceRomania2025</v>
      </c>
      <c r="B150">
        <v>5</v>
      </c>
      <c r="C150" t="s">
        <v>0</v>
      </c>
      <c r="D150" t="s">
        <v>156</v>
      </c>
      <c r="E150" t="s">
        <v>100</v>
      </c>
      <c r="F150" t="s">
        <v>113</v>
      </c>
      <c r="G150">
        <v>2025</v>
      </c>
      <c r="H150">
        <v>5614.7408949999999</v>
      </c>
      <c r="I150">
        <v>23309.921051500001</v>
      </c>
      <c r="J150">
        <v>4.2</v>
      </c>
    </row>
    <row r="151" spans="1:10" ht="15" x14ac:dyDescent="0.25">
      <c r="A151" s="45" t="str">
        <f t="shared" si="2"/>
        <v>B2 referenceRomania2030</v>
      </c>
      <c r="B151">
        <v>5</v>
      </c>
      <c r="C151" t="s">
        <v>0</v>
      </c>
      <c r="D151" t="s">
        <v>156</v>
      </c>
      <c r="E151" t="s">
        <v>100</v>
      </c>
      <c r="F151" t="s">
        <v>113</v>
      </c>
      <c r="G151">
        <v>2030</v>
      </c>
      <c r="H151">
        <v>5758.740229</v>
      </c>
      <c r="I151">
        <v>23730.401542</v>
      </c>
      <c r="J151">
        <v>4.0999999999999996</v>
      </c>
    </row>
    <row r="152" spans="1:10" ht="15" hidden="1" x14ac:dyDescent="0.25">
      <c r="A152" s="45" t="str">
        <f t="shared" si="2"/>
        <v>B2 referenceSweden2005</v>
      </c>
      <c r="B152">
        <v>5</v>
      </c>
      <c r="C152" t="s">
        <v>0</v>
      </c>
      <c r="D152" t="s">
        <v>158</v>
      </c>
      <c r="E152" t="s">
        <v>105</v>
      </c>
      <c r="F152" t="s">
        <v>114</v>
      </c>
      <c r="G152">
        <v>2005</v>
      </c>
      <c r="H152">
        <v>20631.419808999999</v>
      </c>
      <c r="I152">
        <v>126206.09567425</v>
      </c>
      <c r="J152">
        <v>6.1</v>
      </c>
    </row>
    <row r="153" spans="1:10" ht="15" hidden="1" x14ac:dyDescent="0.25">
      <c r="A153" s="45" t="str">
        <f t="shared" si="2"/>
        <v>B2 referenceSweden2010</v>
      </c>
      <c r="B153">
        <v>5</v>
      </c>
      <c r="C153" t="s">
        <v>0</v>
      </c>
      <c r="D153" t="s">
        <v>158</v>
      </c>
      <c r="E153" t="s">
        <v>105</v>
      </c>
      <c r="F153" t="s">
        <v>114</v>
      </c>
      <c r="G153">
        <v>2010</v>
      </c>
      <c r="H153">
        <v>20553.424029999998</v>
      </c>
      <c r="I153">
        <v>122566.60297599999</v>
      </c>
      <c r="J153">
        <v>6</v>
      </c>
    </row>
    <row r="154" spans="1:10" ht="15" hidden="1" x14ac:dyDescent="0.25">
      <c r="A154" s="45" t="str">
        <f t="shared" si="2"/>
        <v>B2 referenceSweden2015</v>
      </c>
      <c r="B154">
        <v>5</v>
      </c>
      <c r="C154" t="s">
        <v>0</v>
      </c>
      <c r="D154" t="s">
        <v>158</v>
      </c>
      <c r="E154" t="s">
        <v>105</v>
      </c>
      <c r="F154" t="s">
        <v>114</v>
      </c>
      <c r="G154">
        <v>2015</v>
      </c>
      <c r="H154">
        <v>20475.422178000001</v>
      </c>
      <c r="I154">
        <v>119720.17058125</v>
      </c>
      <c r="J154">
        <v>5.8</v>
      </c>
    </row>
    <row r="155" spans="1:10" ht="15" hidden="1" x14ac:dyDescent="0.25">
      <c r="A155" s="45" t="str">
        <f t="shared" si="2"/>
        <v>B2 referenceSweden2020</v>
      </c>
      <c r="B155">
        <v>5</v>
      </c>
      <c r="C155" t="s">
        <v>0</v>
      </c>
      <c r="D155" t="s">
        <v>158</v>
      </c>
      <c r="E155" t="s">
        <v>105</v>
      </c>
      <c r="F155" t="s">
        <v>114</v>
      </c>
      <c r="G155">
        <v>2020</v>
      </c>
      <c r="H155">
        <v>20397.422931000001</v>
      </c>
      <c r="I155">
        <v>118879.94508200001</v>
      </c>
      <c r="J155">
        <v>5.8</v>
      </c>
    </row>
    <row r="156" spans="1:10" ht="15" hidden="1" x14ac:dyDescent="0.25">
      <c r="A156" s="45" t="str">
        <f t="shared" si="2"/>
        <v>B2 referenceSweden2025</v>
      </c>
      <c r="B156">
        <v>5</v>
      </c>
      <c r="C156" t="s">
        <v>0</v>
      </c>
      <c r="D156" t="s">
        <v>158</v>
      </c>
      <c r="E156" t="s">
        <v>105</v>
      </c>
      <c r="F156" t="s">
        <v>114</v>
      </c>
      <c r="G156">
        <v>2025</v>
      </c>
      <c r="H156">
        <v>20319.422178000001</v>
      </c>
      <c r="I156">
        <v>118553.04838399999</v>
      </c>
      <c r="J156">
        <v>5.8</v>
      </c>
    </row>
    <row r="157" spans="1:10" ht="15" x14ac:dyDescent="0.25">
      <c r="A157" s="45" t="str">
        <f t="shared" si="2"/>
        <v>B2 referenceSweden2030</v>
      </c>
      <c r="B157">
        <v>5</v>
      </c>
      <c r="C157" t="s">
        <v>0</v>
      </c>
      <c r="D157" t="s">
        <v>158</v>
      </c>
      <c r="E157" t="s">
        <v>105</v>
      </c>
      <c r="F157" t="s">
        <v>114</v>
      </c>
      <c r="G157">
        <v>2030</v>
      </c>
      <c r="H157">
        <v>20241.420834</v>
      </c>
      <c r="I157">
        <v>118778.10021</v>
      </c>
      <c r="J157">
        <v>5.9</v>
      </c>
    </row>
    <row r="158" spans="1:10" ht="15" hidden="1" x14ac:dyDescent="0.25">
      <c r="A158" s="45" t="str">
        <f t="shared" si="2"/>
        <v>B2 referenceSlovenia2005</v>
      </c>
      <c r="B158">
        <v>5</v>
      </c>
      <c r="C158" t="s">
        <v>0</v>
      </c>
      <c r="D158" t="s">
        <v>159</v>
      </c>
      <c r="E158" t="s">
        <v>103</v>
      </c>
      <c r="F158" t="s">
        <v>111</v>
      </c>
      <c r="G158">
        <v>2005</v>
      </c>
      <c r="H158">
        <v>1166.040315</v>
      </c>
      <c r="I158">
        <v>5293.9805909999995</v>
      </c>
      <c r="J158">
        <v>4.5</v>
      </c>
    </row>
    <row r="159" spans="1:10" ht="15" hidden="1" x14ac:dyDescent="0.25">
      <c r="A159" s="45" t="str">
        <f t="shared" si="2"/>
        <v>B2 referenceSlovenia2010</v>
      </c>
      <c r="B159">
        <v>5</v>
      </c>
      <c r="C159" t="s">
        <v>0</v>
      </c>
      <c r="D159" t="s">
        <v>159</v>
      </c>
      <c r="E159" t="s">
        <v>103</v>
      </c>
      <c r="F159" t="s">
        <v>111</v>
      </c>
      <c r="G159">
        <v>2010</v>
      </c>
      <c r="H159">
        <v>1175.040618</v>
      </c>
      <c r="I159">
        <v>5293.2439055000004</v>
      </c>
      <c r="J159">
        <v>4.5</v>
      </c>
    </row>
    <row r="160" spans="1:10" ht="15" hidden="1" x14ac:dyDescent="0.25">
      <c r="A160" s="45" t="str">
        <f t="shared" si="2"/>
        <v>B2 referenceSlovenia2015</v>
      </c>
      <c r="B160">
        <v>5</v>
      </c>
      <c r="C160" t="s">
        <v>0</v>
      </c>
      <c r="D160" t="s">
        <v>159</v>
      </c>
      <c r="E160" t="s">
        <v>103</v>
      </c>
      <c r="F160" t="s">
        <v>111</v>
      </c>
      <c r="G160">
        <v>2015</v>
      </c>
      <c r="H160">
        <v>1184.0402979999999</v>
      </c>
      <c r="I160">
        <v>5279.3550910000004</v>
      </c>
      <c r="J160">
        <v>4.5</v>
      </c>
    </row>
    <row r="161" spans="1:10" ht="15" hidden="1" x14ac:dyDescent="0.25">
      <c r="A161" s="45" t="str">
        <f t="shared" si="2"/>
        <v>B2 referenceSlovenia2020</v>
      </c>
      <c r="B161">
        <v>5</v>
      </c>
      <c r="C161" t="s">
        <v>0</v>
      </c>
      <c r="D161" t="s">
        <v>159</v>
      </c>
      <c r="E161" t="s">
        <v>103</v>
      </c>
      <c r="F161" t="s">
        <v>111</v>
      </c>
      <c r="G161">
        <v>2020</v>
      </c>
      <c r="H161">
        <v>1193.0407259999999</v>
      </c>
      <c r="I161">
        <v>5292.234751</v>
      </c>
      <c r="J161">
        <v>4.4000000000000004</v>
      </c>
    </row>
    <row r="162" spans="1:10" ht="15" hidden="1" x14ac:dyDescent="0.25">
      <c r="A162" s="45" t="str">
        <f t="shared" si="2"/>
        <v>B2 referenceSlovenia2025</v>
      </c>
      <c r="B162">
        <v>5</v>
      </c>
      <c r="C162" t="s">
        <v>0</v>
      </c>
      <c r="D162" t="s">
        <v>159</v>
      </c>
      <c r="E162" t="s">
        <v>103</v>
      </c>
      <c r="F162" t="s">
        <v>111</v>
      </c>
      <c r="G162">
        <v>2025</v>
      </c>
      <c r="H162">
        <v>1202.0404820000001</v>
      </c>
      <c r="I162">
        <v>5295.3556230000004</v>
      </c>
      <c r="J162">
        <v>4.4000000000000004</v>
      </c>
    </row>
    <row r="163" spans="1:10" ht="15" x14ac:dyDescent="0.25">
      <c r="A163" s="45" t="str">
        <f t="shared" si="2"/>
        <v>B2 referenceSlovenia2030</v>
      </c>
      <c r="B163">
        <v>5</v>
      </c>
      <c r="C163" t="s">
        <v>0</v>
      </c>
      <c r="D163" t="s">
        <v>159</v>
      </c>
      <c r="E163" t="s">
        <v>103</v>
      </c>
      <c r="F163" t="s">
        <v>111</v>
      </c>
      <c r="G163">
        <v>2030</v>
      </c>
      <c r="H163">
        <v>1211.040618</v>
      </c>
      <c r="I163">
        <v>5257.4410134999998</v>
      </c>
      <c r="J163">
        <v>4.3</v>
      </c>
    </row>
    <row r="164" spans="1:10" ht="15" hidden="1" x14ac:dyDescent="0.25">
      <c r="A164" s="45" t="str">
        <f t="shared" si="2"/>
        <v>B2 referenceSlovakia2005</v>
      </c>
      <c r="B164">
        <v>5</v>
      </c>
      <c r="C164" t="s">
        <v>0</v>
      </c>
      <c r="D164" t="s">
        <v>160</v>
      </c>
      <c r="E164" t="s">
        <v>102</v>
      </c>
      <c r="F164" t="s">
        <v>113</v>
      </c>
      <c r="G164">
        <v>2005</v>
      </c>
      <c r="H164">
        <v>1751.3403800000001</v>
      </c>
      <c r="I164">
        <v>7369.0459799999999</v>
      </c>
      <c r="J164">
        <v>4.2</v>
      </c>
    </row>
    <row r="165" spans="1:10" ht="15" hidden="1" x14ac:dyDescent="0.25">
      <c r="A165" s="45" t="str">
        <f t="shared" si="2"/>
        <v>B2 referenceSlovakia2010</v>
      </c>
      <c r="B165">
        <v>5</v>
      </c>
      <c r="C165" t="s">
        <v>0</v>
      </c>
      <c r="D165" t="s">
        <v>160</v>
      </c>
      <c r="E165" t="s">
        <v>102</v>
      </c>
      <c r="F165" t="s">
        <v>113</v>
      </c>
      <c r="G165">
        <v>2010</v>
      </c>
      <c r="H165">
        <v>1735.4403150000001</v>
      </c>
      <c r="I165">
        <v>7310.1810304999999</v>
      </c>
      <c r="J165">
        <v>4.2</v>
      </c>
    </row>
    <row r="166" spans="1:10" ht="15" hidden="1" x14ac:dyDescent="0.25">
      <c r="A166" s="45" t="str">
        <f t="shared" si="2"/>
        <v>B2 referenceSlovakia2015</v>
      </c>
      <c r="B166">
        <v>5</v>
      </c>
      <c r="C166" t="s">
        <v>0</v>
      </c>
      <c r="D166" t="s">
        <v>160</v>
      </c>
      <c r="E166" t="s">
        <v>102</v>
      </c>
      <c r="F166" t="s">
        <v>113</v>
      </c>
      <c r="G166">
        <v>2015</v>
      </c>
      <c r="H166">
        <v>1719.540334</v>
      </c>
      <c r="I166">
        <v>7195.0357450000001</v>
      </c>
      <c r="J166">
        <v>4.2</v>
      </c>
    </row>
    <row r="167" spans="1:10" ht="15" hidden="1" x14ac:dyDescent="0.25">
      <c r="A167" s="45" t="str">
        <f t="shared" si="2"/>
        <v>B2 referenceSlovakia2020</v>
      </c>
      <c r="B167">
        <v>5</v>
      </c>
      <c r="C167" t="s">
        <v>0</v>
      </c>
      <c r="D167" t="s">
        <v>160</v>
      </c>
      <c r="E167" t="s">
        <v>102</v>
      </c>
      <c r="F167" t="s">
        <v>113</v>
      </c>
      <c r="G167">
        <v>2020</v>
      </c>
      <c r="H167">
        <v>1703.6401450000001</v>
      </c>
      <c r="I167">
        <v>7189.7979514999997</v>
      </c>
      <c r="J167">
        <v>4.2</v>
      </c>
    </row>
    <row r="168" spans="1:10" ht="15" hidden="1" x14ac:dyDescent="0.25">
      <c r="A168" s="45" t="str">
        <f t="shared" si="2"/>
        <v>B2 referenceSlovakia2025</v>
      </c>
      <c r="B168">
        <v>5</v>
      </c>
      <c r="C168" t="s">
        <v>0</v>
      </c>
      <c r="D168" t="s">
        <v>160</v>
      </c>
      <c r="E168" t="s">
        <v>102</v>
      </c>
      <c r="F168" t="s">
        <v>113</v>
      </c>
      <c r="G168">
        <v>2025</v>
      </c>
      <c r="H168">
        <v>1687.740309</v>
      </c>
      <c r="I168">
        <v>7134.1287085000004</v>
      </c>
      <c r="J168">
        <v>4.2</v>
      </c>
    </row>
    <row r="169" spans="1:10" ht="15" x14ac:dyDescent="0.25">
      <c r="A169" s="45" t="str">
        <f t="shared" si="2"/>
        <v>B2 referenceSlovakia2030</v>
      </c>
      <c r="B169">
        <v>5</v>
      </c>
      <c r="C169" t="s">
        <v>0</v>
      </c>
      <c r="D169" t="s">
        <v>160</v>
      </c>
      <c r="E169" t="s">
        <v>102</v>
      </c>
      <c r="F169" t="s">
        <v>113</v>
      </c>
      <c r="G169">
        <v>2030</v>
      </c>
      <c r="H169">
        <v>1671.840207</v>
      </c>
      <c r="I169">
        <v>7012.9807885</v>
      </c>
      <c r="J169">
        <v>4.2</v>
      </c>
    </row>
    <row r="170" spans="1:10" ht="15" hidden="1" x14ac:dyDescent="0.25">
      <c r="A170" s="45" t="str">
        <f t="shared" si="2"/>
        <v>B2 referenceTurkey2005</v>
      </c>
      <c r="B170">
        <v>5</v>
      </c>
      <c r="C170" t="s">
        <v>0</v>
      </c>
      <c r="D170" t="s">
        <v>161</v>
      </c>
      <c r="E170" t="s">
        <v>108</v>
      </c>
      <c r="F170" t="s">
        <v>111</v>
      </c>
      <c r="G170">
        <v>2005</v>
      </c>
      <c r="H170">
        <v>8664.6995800000004</v>
      </c>
      <c r="I170">
        <v>36646.452516750003</v>
      </c>
      <c r="J170">
        <v>4.2</v>
      </c>
    </row>
    <row r="171" spans="1:10" ht="15" hidden="1" x14ac:dyDescent="0.25">
      <c r="A171" s="45" t="str">
        <f t="shared" si="2"/>
        <v>B2 referenceTurkey2010</v>
      </c>
      <c r="B171">
        <v>5</v>
      </c>
      <c r="C171" t="s">
        <v>0</v>
      </c>
      <c r="D171" t="s">
        <v>161</v>
      </c>
      <c r="E171" t="s">
        <v>108</v>
      </c>
      <c r="F171" t="s">
        <v>111</v>
      </c>
      <c r="G171">
        <v>2010</v>
      </c>
      <c r="H171">
        <v>8681.6996689999996</v>
      </c>
      <c r="I171">
        <v>35902.124427750001</v>
      </c>
      <c r="J171">
        <v>4.0999999999999996</v>
      </c>
    </row>
    <row r="172" spans="1:10" ht="15" hidden="1" x14ac:dyDescent="0.25">
      <c r="A172" s="45" t="str">
        <f t="shared" si="2"/>
        <v>B2 referenceTurkey2015</v>
      </c>
      <c r="B172">
        <v>5</v>
      </c>
      <c r="C172" t="s">
        <v>0</v>
      </c>
      <c r="D172" t="s">
        <v>161</v>
      </c>
      <c r="E172" t="s">
        <v>108</v>
      </c>
      <c r="F172" t="s">
        <v>111</v>
      </c>
      <c r="G172">
        <v>2015</v>
      </c>
      <c r="H172">
        <v>8698.6995850000003</v>
      </c>
      <c r="I172">
        <v>36089.15000075</v>
      </c>
      <c r="J172">
        <v>4.0999999999999996</v>
      </c>
    </row>
    <row r="173" spans="1:10" ht="15" hidden="1" x14ac:dyDescent="0.25">
      <c r="A173" s="45" t="str">
        <f t="shared" si="2"/>
        <v>B2 referenceTurkey2020</v>
      </c>
      <c r="B173">
        <v>5</v>
      </c>
      <c r="C173" t="s">
        <v>0</v>
      </c>
      <c r="D173" t="s">
        <v>161</v>
      </c>
      <c r="E173" t="s">
        <v>108</v>
      </c>
      <c r="F173" t="s">
        <v>111</v>
      </c>
      <c r="G173">
        <v>2020</v>
      </c>
      <c r="H173">
        <v>8715.6991730000009</v>
      </c>
      <c r="I173">
        <v>35863.750669749999</v>
      </c>
      <c r="J173">
        <v>4.0999999999999996</v>
      </c>
    </row>
    <row r="174" spans="1:10" ht="15" hidden="1" x14ac:dyDescent="0.25">
      <c r="A174" s="45" t="str">
        <f t="shared" si="2"/>
        <v>B2 referenceTurkey2025</v>
      </c>
      <c r="B174">
        <v>5</v>
      </c>
      <c r="C174" t="s">
        <v>0</v>
      </c>
      <c r="D174" t="s">
        <v>161</v>
      </c>
      <c r="E174" t="s">
        <v>108</v>
      </c>
      <c r="F174" t="s">
        <v>111</v>
      </c>
      <c r="G174">
        <v>2025</v>
      </c>
      <c r="H174">
        <v>8732.6996099999997</v>
      </c>
      <c r="I174">
        <v>36485.290456750001</v>
      </c>
      <c r="J174">
        <v>4.2</v>
      </c>
    </row>
    <row r="175" spans="1:10" ht="15" x14ac:dyDescent="0.25">
      <c r="A175" s="45" t="str">
        <f t="shared" si="2"/>
        <v>B2 referenceTurkey2030</v>
      </c>
      <c r="B175">
        <v>5</v>
      </c>
      <c r="C175" t="s">
        <v>0</v>
      </c>
      <c r="D175" t="s">
        <v>161</v>
      </c>
      <c r="E175" t="s">
        <v>108</v>
      </c>
      <c r="F175" t="s">
        <v>111</v>
      </c>
      <c r="G175">
        <v>2030</v>
      </c>
      <c r="H175">
        <v>8749.6992929999997</v>
      </c>
      <c r="I175">
        <v>36730.474775750001</v>
      </c>
      <c r="J175">
        <v>4.2</v>
      </c>
    </row>
    <row r="176" spans="1:10" ht="15" hidden="1" x14ac:dyDescent="0.25">
      <c r="A176" s="45" t="str">
        <f t="shared" si="2"/>
        <v>B2 referenceUkraine2005</v>
      </c>
      <c r="B176">
        <v>5</v>
      </c>
      <c r="C176" t="s">
        <v>0</v>
      </c>
      <c r="D176" t="s">
        <v>162</v>
      </c>
      <c r="E176" t="s">
        <v>109</v>
      </c>
      <c r="F176" t="s">
        <v>113</v>
      </c>
      <c r="G176">
        <v>2005</v>
      </c>
      <c r="H176">
        <v>5788.3697279999997</v>
      </c>
      <c r="I176">
        <v>26411.546963500001</v>
      </c>
      <c r="J176">
        <v>4.5999999999999996</v>
      </c>
    </row>
    <row r="177" spans="1:10" ht="15" hidden="1" x14ac:dyDescent="0.25">
      <c r="A177" s="45" t="str">
        <f t="shared" si="2"/>
        <v>B2 referenceUkraine2010</v>
      </c>
      <c r="B177">
        <v>5</v>
      </c>
      <c r="C177" t="s">
        <v>0</v>
      </c>
      <c r="D177" t="s">
        <v>162</v>
      </c>
      <c r="E177" t="s">
        <v>109</v>
      </c>
      <c r="F177" t="s">
        <v>113</v>
      </c>
      <c r="G177">
        <v>2010</v>
      </c>
      <c r="H177">
        <v>5688.3702089999997</v>
      </c>
      <c r="I177">
        <v>26228.738292999999</v>
      </c>
      <c r="J177">
        <v>4.5999999999999996</v>
      </c>
    </row>
    <row r="178" spans="1:10" ht="15" hidden="1" x14ac:dyDescent="0.25">
      <c r="A178" s="45" t="str">
        <f t="shared" si="2"/>
        <v>B2 referenceUkraine2015</v>
      </c>
      <c r="B178">
        <v>5</v>
      </c>
      <c r="C178" t="s">
        <v>0</v>
      </c>
      <c r="D178" t="s">
        <v>162</v>
      </c>
      <c r="E178" t="s">
        <v>109</v>
      </c>
      <c r="F178" t="s">
        <v>113</v>
      </c>
      <c r="G178">
        <v>2015</v>
      </c>
      <c r="H178">
        <v>5588.3692920000003</v>
      </c>
      <c r="I178">
        <v>26015.9689005</v>
      </c>
      <c r="J178">
        <v>4.7</v>
      </c>
    </row>
    <row r="179" spans="1:10" ht="15" hidden="1" x14ac:dyDescent="0.25">
      <c r="A179" s="45" t="str">
        <f t="shared" si="2"/>
        <v>B2 referenceUkraine2020</v>
      </c>
      <c r="B179">
        <v>5</v>
      </c>
      <c r="C179" t="s">
        <v>0</v>
      </c>
      <c r="D179" t="s">
        <v>162</v>
      </c>
      <c r="E179" t="s">
        <v>109</v>
      </c>
      <c r="F179" t="s">
        <v>113</v>
      </c>
      <c r="G179">
        <v>2020</v>
      </c>
      <c r="H179">
        <v>5488.3706599999996</v>
      </c>
      <c r="I179">
        <v>25665.477062000002</v>
      </c>
      <c r="J179">
        <v>4.7</v>
      </c>
    </row>
    <row r="180" spans="1:10" ht="15" hidden="1" x14ac:dyDescent="0.25">
      <c r="A180" s="45" t="str">
        <f t="shared" si="2"/>
        <v>B2 referenceUkraine2025</v>
      </c>
      <c r="B180">
        <v>5</v>
      </c>
      <c r="C180" t="s">
        <v>0</v>
      </c>
      <c r="D180" t="s">
        <v>162</v>
      </c>
      <c r="E180" t="s">
        <v>109</v>
      </c>
      <c r="F180" t="s">
        <v>113</v>
      </c>
      <c r="G180">
        <v>2025</v>
      </c>
      <c r="H180">
        <v>5388.3700280000003</v>
      </c>
      <c r="I180">
        <v>25318.165884999999</v>
      </c>
      <c r="J180">
        <v>4.7</v>
      </c>
    </row>
    <row r="181" spans="1:10" ht="15" x14ac:dyDescent="0.25">
      <c r="A181" s="45" t="str">
        <f t="shared" si="2"/>
        <v>B2 referenceUkraine2030</v>
      </c>
      <c r="B181">
        <v>5</v>
      </c>
      <c r="C181" t="s">
        <v>0</v>
      </c>
      <c r="D181" t="s">
        <v>162</v>
      </c>
      <c r="E181" t="s">
        <v>109</v>
      </c>
      <c r="F181" t="s">
        <v>113</v>
      </c>
      <c r="G181">
        <v>2030</v>
      </c>
      <c r="H181">
        <v>5288.3696760000003</v>
      </c>
      <c r="I181">
        <v>24964.097183499998</v>
      </c>
      <c r="J181">
        <v>4.7</v>
      </c>
    </row>
    <row r="182" spans="1:10" ht="15" hidden="1" x14ac:dyDescent="0.25">
      <c r="A182" s="45" t="str">
        <f t="shared" si="2"/>
        <v>B2 referenceUnited Kingdom2005</v>
      </c>
      <c r="B182">
        <v>5</v>
      </c>
      <c r="C182" t="s">
        <v>0</v>
      </c>
      <c r="D182" t="s">
        <v>163</v>
      </c>
      <c r="E182" t="s">
        <v>110</v>
      </c>
      <c r="F182" t="s">
        <v>112</v>
      </c>
      <c r="G182">
        <v>2005</v>
      </c>
      <c r="H182">
        <v>2375.020575</v>
      </c>
      <c r="I182">
        <v>8374.2598484999999</v>
      </c>
      <c r="J182">
        <v>3.5</v>
      </c>
    </row>
    <row r="183" spans="1:10" ht="15" hidden="1" x14ac:dyDescent="0.25">
      <c r="A183" s="45" t="str">
        <f t="shared" si="2"/>
        <v>B2 referenceUnited Kingdom2010</v>
      </c>
      <c r="B183">
        <v>5</v>
      </c>
      <c r="C183" t="s">
        <v>0</v>
      </c>
      <c r="D183" t="s">
        <v>163</v>
      </c>
      <c r="E183" t="s">
        <v>110</v>
      </c>
      <c r="F183" t="s">
        <v>112</v>
      </c>
      <c r="G183">
        <v>2010</v>
      </c>
      <c r="H183">
        <v>2411.0204319999998</v>
      </c>
      <c r="I183">
        <v>8614.3466165000009</v>
      </c>
      <c r="J183">
        <v>3.6</v>
      </c>
    </row>
    <row r="184" spans="1:10" ht="15" hidden="1" x14ac:dyDescent="0.25">
      <c r="A184" s="45" t="str">
        <f t="shared" si="2"/>
        <v>B2 referenceUnited Kingdom2015</v>
      </c>
      <c r="B184">
        <v>5</v>
      </c>
      <c r="C184" t="s">
        <v>0</v>
      </c>
      <c r="D184" t="s">
        <v>163</v>
      </c>
      <c r="E184" t="s">
        <v>110</v>
      </c>
      <c r="F184" t="s">
        <v>112</v>
      </c>
      <c r="G184">
        <v>2015</v>
      </c>
      <c r="H184">
        <v>2447.0200559999998</v>
      </c>
      <c r="I184">
        <v>8811.3107292500008</v>
      </c>
      <c r="J184">
        <v>3.6</v>
      </c>
    </row>
    <row r="185" spans="1:10" ht="15" hidden="1" x14ac:dyDescent="0.25">
      <c r="A185" s="45" t="str">
        <f t="shared" si="2"/>
        <v>B2 referenceUnited Kingdom2020</v>
      </c>
      <c r="B185">
        <v>5</v>
      </c>
      <c r="C185" t="s">
        <v>0</v>
      </c>
      <c r="D185" t="s">
        <v>163</v>
      </c>
      <c r="E185" t="s">
        <v>110</v>
      </c>
      <c r="F185" t="s">
        <v>112</v>
      </c>
      <c r="G185">
        <v>2020</v>
      </c>
      <c r="H185">
        <v>2483.0206149999999</v>
      </c>
      <c r="I185">
        <v>9146.1410259999993</v>
      </c>
      <c r="J185">
        <v>3.7</v>
      </c>
    </row>
    <row r="186" spans="1:10" ht="15" hidden="1" x14ac:dyDescent="0.25">
      <c r="A186" s="45" t="str">
        <f t="shared" si="2"/>
        <v>B2 referenceUnited Kingdom2025</v>
      </c>
      <c r="B186">
        <v>5</v>
      </c>
      <c r="C186" t="s">
        <v>0</v>
      </c>
      <c r="D186" t="s">
        <v>163</v>
      </c>
      <c r="E186" t="s">
        <v>110</v>
      </c>
      <c r="F186" t="s">
        <v>112</v>
      </c>
      <c r="G186">
        <v>2025</v>
      </c>
      <c r="H186">
        <v>2519.0205999999998</v>
      </c>
      <c r="I186">
        <v>9440.4973800000007</v>
      </c>
      <c r="J186">
        <v>3.7</v>
      </c>
    </row>
    <row r="187" spans="1:10" ht="15" x14ac:dyDescent="0.25">
      <c r="A187" s="45" t="str">
        <f t="shared" si="2"/>
        <v>B2 referenceUnited Kingdom2030</v>
      </c>
      <c r="B187">
        <v>5</v>
      </c>
      <c r="C187" t="s">
        <v>0</v>
      </c>
      <c r="D187" t="s">
        <v>163</v>
      </c>
      <c r="E187" t="s">
        <v>110</v>
      </c>
      <c r="F187" t="s">
        <v>112</v>
      </c>
      <c r="G187">
        <v>2030</v>
      </c>
      <c r="H187">
        <v>2555.0209420000001</v>
      </c>
      <c r="I187">
        <v>9678.8018797500008</v>
      </c>
      <c r="J187">
        <v>3.8</v>
      </c>
    </row>
    <row r="188" spans="1:10" ht="15" hidden="1" x14ac:dyDescent="0.25">
      <c r="A188" s="45" t="str">
        <f t="shared" si="2"/>
        <v>B2 carbonAlbania2005</v>
      </c>
      <c r="B188">
        <v>6</v>
      </c>
      <c r="C188" t="s">
        <v>1</v>
      </c>
      <c r="D188" t="s">
        <v>126</v>
      </c>
      <c r="E188" t="s">
        <v>71</v>
      </c>
      <c r="F188" t="s">
        <v>111</v>
      </c>
      <c r="G188">
        <v>2005</v>
      </c>
      <c r="H188">
        <v>638.55777399999999</v>
      </c>
      <c r="I188">
        <v>3121.7335410000001</v>
      </c>
      <c r="J188">
        <v>4.9000000000000004</v>
      </c>
    </row>
    <row r="189" spans="1:10" ht="15" hidden="1" x14ac:dyDescent="0.25">
      <c r="A189" s="45" t="str">
        <f t="shared" si="2"/>
        <v>B2 carbonAlbania2010</v>
      </c>
      <c r="B189">
        <v>6</v>
      </c>
      <c r="C189" t="s">
        <v>1</v>
      </c>
      <c r="D189" t="s">
        <v>126</v>
      </c>
      <c r="E189" t="s">
        <v>71</v>
      </c>
      <c r="F189" t="s">
        <v>111</v>
      </c>
      <c r="G189">
        <v>2010</v>
      </c>
      <c r="H189">
        <v>637.27871200000004</v>
      </c>
      <c r="I189">
        <v>3242.5091090000001</v>
      </c>
      <c r="J189">
        <v>5.0999999999999996</v>
      </c>
    </row>
    <row r="190" spans="1:10" ht="15" hidden="1" x14ac:dyDescent="0.25">
      <c r="A190" s="45" t="str">
        <f t="shared" si="2"/>
        <v>B2 carbonAlbania2015</v>
      </c>
      <c r="B190">
        <v>6</v>
      </c>
      <c r="C190" t="s">
        <v>1</v>
      </c>
      <c r="D190" t="s">
        <v>126</v>
      </c>
      <c r="E190" t="s">
        <v>71</v>
      </c>
      <c r="F190" t="s">
        <v>111</v>
      </c>
      <c r="G190">
        <v>2015</v>
      </c>
      <c r="H190">
        <v>635.81466499999999</v>
      </c>
      <c r="I190">
        <v>3259.1835645000001</v>
      </c>
      <c r="J190">
        <v>5.0999999999999996</v>
      </c>
    </row>
    <row r="191" spans="1:10" ht="15" hidden="1" x14ac:dyDescent="0.25">
      <c r="A191" s="45" t="str">
        <f t="shared" si="2"/>
        <v>B2 carbonAlbania2020</v>
      </c>
      <c r="B191">
        <v>6</v>
      </c>
      <c r="C191" t="s">
        <v>1</v>
      </c>
      <c r="D191" t="s">
        <v>126</v>
      </c>
      <c r="E191" t="s">
        <v>71</v>
      </c>
      <c r="F191" t="s">
        <v>111</v>
      </c>
      <c r="G191">
        <v>2020</v>
      </c>
      <c r="H191">
        <v>634.34616300000005</v>
      </c>
      <c r="I191">
        <v>3275.0656739999999</v>
      </c>
      <c r="J191">
        <v>5.2</v>
      </c>
    </row>
    <row r="192" spans="1:10" ht="15" hidden="1" x14ac:dyDescent="0.25">
      <c r="A192" s="45" t="str">
        <f t="shared" si="2"/>
        <v>B2 carbonAlbania2025</v>
      </c>
      <c r="B192">
        <v>6</v>
      </c>
      <c r="C192" t="s">
        <v>1</v>
      </c>
      <c r="D192" t="s">
        <v>126</v>
      </c>
      <c r="E192" t="s">
        <v>71</v>
      </c>
      <c r="F192" t="s">
        <v>111</v>
      </c>
      <c r="G192">
        <v>2025</v>
      </c>
      <c r="H192">
        <v>632.87100599999997</v>
      </c>
      <c r="I192">
        <v>3302.7370234999999</v>
      </c>
      <c r="J192">
        <v>5.2</v>
      </c>
    </row>
    <row r="193" spans="1:10" ht="15" hidden="1" x14ac:dyDescent="0.25">
      <c r="A193" s="45" t="str">
        <f t="shared" si="2"/>
        <v>B2 carbonAlbania2030</v>
      </c>
      <c r="B193">
        <v>6</v>
      </c>
      <c r="C193" t="s">
        <v>1</v>
      </c>
      <c r="D193" t="s">
        <v>126</v>
      </c>
      <c r="E193" t="s">
        <v>71</v>
      </c>
      <c r="F193" t="s">
        <v>111</v>
      </c>
      <c r="G193">
        <v>2030</v>
      </c>
      <c r="H193">
        <v>631.47546799999998</v>
      </c>
      <c r="I193">
        <v>3330.5766859999999</v>
      </c>
      <c r="J193">
        <v>5.3</v>
      </c>
    </row>
    <row r="194" spans="1:10" ht="15" hidden="1" x14ac:dyDescent="0.25">
      <c r="A194" s="45" t="str">
        <f t="shared" ref="A194:A257" si="3">CONCATENATE(C194,E194,G194)</f>
        <v>B2 carbonAustria2005</v>
      </c>
      <c r="B194">
        <v>6</v>
      </c>
      <c r="C194" t="s">
        <v>1</v>
      </c>
      <c r="D194" t="s">
        <v>127</v>
      </c>
      <c r="E194" t="s">
        <v>72</v>
      </c>
      <c r="F194" t="s">
        <v>112</v>
      </c>
      <c r="G194">
        <v>2005</v>
      </c>
      <c r="H194">
        <v>3343.0596890000002</v>
      </c>
      <c r="I194">
        <v>12600.9865835</v>
      </c>
      <c r="J194">
        <v>3.8</v>
      </c>
    </row>
    <row r="195" spans="1:10" ht="15" hidden="1" x14ac:dyDescent="0.25">
      <c r="A195" s="45" t="str">
        <f t="shared" si="3"/>
        <v>B2 carbonAustria2010</v>
      </c>
      <c r="B195">
        <v>6</v>
      </c>
      <c r="C195" t="s">
        <v>1</v>
      </c>
      <c r="D195" t="s">
        <v>127</v>
      </c>
      <c r="E195" t="s">
        <v>72</v>
      </c>
      <c r="F195" t="s">
        <v>112</v>
      </c>
      <c r="G195">
        <v>2010</v>
      </c>
      <c r="H195">
        <v>3343.0594980000001</v>
      </c>
      <c r="I195">
        <v>12656.788120499999</v>
      </c>
      <c r="J195">
        <v>3.8</v>
      </c>
    </row>
    <row r="196" spans="1:10" ht="15" hidden="1" x14ac:dyDescent="0.25">
      <c r="A196" s="45" t="str">
        <f t="shared" si="3"/>
        <v>B2 carbonAustria2015</v>
      </c>
      <c r="B196">
        <v>6</v>
      </c>
      <c r="C196" t="s">
        <v>1</v>
      </c>
      <c r="D196" t="s">
        <v>127</v>
      </c>
      <c r="E196" t="s">
        <v>72</v>
      </c>
      <c r="F196" t="s">
        <v>112</v>
      </c>
      <c r="G196">
        <v>2015</v>
      </c>
      <c r="H196">
        <v>3343.0594390000001</v>
      </c>
      <c r="I196">
        <v>12735.005584500001</v>
      </c>
      <c r="J196">
        <v>3.8</v>
      </c>
    </row>
    <row r="197" spans="1:10" ht="15" hidden="1" x14ac:dyDescent="0.25">
      <c r="A197" s="45" t="str">
        <f t="shared" si="3"/>
        <v>B2 carbonAustria2020</v>
      </c>
      <c r="B197">
        <v>6</v>
      </c>
      <c r="C197" t="s">
        <v>1</v>
      </c>
      <c r="D197" t="s">
        <v>127</v>
      </c>
      <c r="E197" t="s">
        <v>72</v>
      </c>
      <c r="F197" t="s">
        <v>112</v>
      </c>
      <c r="G197">
        <v>2020</v>
      </c>
      <c r="H197">
        <v>3343.0593600000002</v>
      </c>
      <c r="I197">
        <v>12841.166216</v>
      </c>
      <c r="J197">
        <v>3.8</v>
      </c>
    </row>
    <row r="198" spans="1:10" ht="15" hidden="1" x14ac:dyDescent="0.25">
      <c r="A198" s="45" t="str">
        <f t="shared" si="3"/>
        <v>B2 carbonAustria2025</v>
      </c>
      <c r="B198">
        <v>6</v>
      </c>
      <c r="C198" t="s">
        <v>1</v>
      </c>
      <c r="D198" t="s">
        <v>127</v>
      </c>
      <c r="E198" t="s">
        <v>72</v>
      </c>
      <c r="F198" t="s">
        <v>112</v>
      </c>
      <c r="G198">
        <v>2025</v>
      </c>
      <c r="H198">
        <v>3343.0594339999998</v>
      </c>
      <c r="I198">
        <v>12913.401647999999</v>
      </c>
      <c r="J198">
        <v>3.9</v>
      </c>
    </row>
    <row r="199" spans="1:10" ht="15" hidden="1" x14ac:dyDescent="0.25">
      <c r="A199" s="45" t="str">
        <f t="shared" si="3"/>
        <v>B2 carbonAustria2030</v>
      </c>
      <c r="B199">
        <v>6</v>
      </c>
      <c r="C199" t="s">
        <v>1</v>
      </c>
      <c r="D199" t="s">
        <v>127</v>
      </c>
      <c r="E199" t="s">
        <v>72</v>
      </c>
      <c r="F199" t="s">
        <v>112</v>
      </c>
      <c r="G199">
        <v>2030</v>
      </c>
      <c r="H199">
        <v>3343.0590670000001</v>
      </c>
      <c r="I199">
        <v>12992.0476485</v>
      </c>
      <c r="J199">
        <v>3.9</v>
      </c>
    </row>
    <row r="200" spans="1:10" ht="15" hidden="1" x14ac:dyDescent="0.25">
      <c r="A200" s="45" t="str">
        <f t="shared" si="3"/>
        <v>B2 carbonBelgium2005</v>
      </c>
      <c r="B200">
        <v>6</v>
      </c>
      <c r="C200" t="s">
        <v>1</v>
      </c>
      <c r="D200" t="s">
        <v>129</v>
      </c>
      <c r="E200" t="s">
        <v>74</v>
      </c>
      <c r="F200" t="s">
        <v>112</v>
      </c>
      <c r="G200">
        <v>2005</v>
      </c>
      <c r="H200">
        <v>666.97930399999996</v>
      </c>
      <c r="I200">
        <v>2618.5260905</v>
      </c>
      <c r="J200">
        <v>3.9</v>
      </c>
    </row>
    <row r="201" spans="1:10" ht="15" hidden="1" x14ac:dyDescent="0.25">
      <c r="A201" s="45" t="str">
        <f t="shared" si="3"/>
        <v>B2 carbonBelgium2010</v>
      </c>
      <c r="B201">
        <v>6</v>
      </c>
      <c r="C201" t="s">
        <v>1</v>
      </c>
      <c r="D201" t="s">
        <v>129</v>
      </c>
      <c r="E201" t="s">
        <v>74</v>
      </c>
      <c r="F201" t="s">
        <v>112</v>
      </c>
      <c r="G201">
        <v>2010</v>
      </c>
      <c r="H201">
        <v>672.17942500000004</v>
      </c>
      <c r="I201">
        <v>2605.3056759999999</v>
      </c>
      <c r="J201">
        <v>3.9</v>
      </c>
    </row>
    <row r="202" spans="1:10" ht="15" hidden="1" x14ac:dyDescent="0.25">
      <c r="A202" s="45" t="str">
        <f t="shared" si="3"/>
        <v>B2 carbonBelgium2015</v>
      </c>
      <c r="B202">
        <v>6</v>
      </c>
      <c r="C202" t="s">
        <v>1</v>
      </c>
      <c r="D202" t="s">
        <v>129</v>
      </c>
      <c r="E202" t="s">
        <v>74</v>
      </c>
      <c r="F202" t="s">
        <v>112</v>
      </c>
      <c r="G202">
        <v>2015</v>
      </c>
      <c r="H202">
        <v>677.37938999999994</v>
      </c>
      <c r="I202">
        <v>2626.9678195000001</v>
      </c>
      <c r="J202">
        <v>3.9</v>
      </c>
    </row>
    <row r="203" spans="1:10" ht="15" hidden="1" x14ac:dyDescent="0.25">
      <c r="A203" s="45" t="str">
        <f t="shared" si="3"/>
        <v>B2 carbonBelgium2020</v>
      </c>
      <c r="B203">
        <v>6</v>
      </c>
      <c r="C203" t="s">
        <v>1</v>
      </c>
      <c r="D203" t="s">
        <v>129</v>
      </c>
      <c r="E203" t="s">
        <v>74</v>
      </c>
      <c r="F203" t="s">
        <v>112</v>
      </c>
      <c r="G203">
        <v>2020</v>
      </c>
      <c r="H203">
        <v>682.57926899999995</v>
      </c>
      <c r="I203">
        <v>2692.0308664999998</v>
      </c>
      <c r="J203">
        <v>3.9</v>
      </c>
    </row>
    <row r="204" spans="1:10" ht="15" hidden="1" x14ac:dyDescent="0.25">
      <c r="A204" s="45" t="str">
        <f t="shared" si="3"/>
        <v>B2 carbonBelgium2025</v>
      </c>
      <c r="B204">
        <v>6</v>
      </c>
      <c r="C204" t="s">
        <v>1</v>
      </c>
      <c r="D204" t="s">
        <v>129</v>
      </c>
      <c r="E204" t="s">
        <v>74</v>
      </c>
      <c r="F204" t="s">
        <v>112</v>
      </c>
      <c r="G204">
        <v>2025</v>
      </c>
      <c r="H204">
        <v>687.77917500000001</v>
      </c>
      <c r="I204">
        <v>2762.8701485000001</v>
      </c>
      <c r="J204">
        <v>4</v>
      </c>
    </row>
    <row r="205" spans="1:10" ht="15" hidden="1" x14ac:dyDescent="0.25">
      <c r="A205" s="45" t="str">
        <f t="shared" si="3"/>
        <v>B2 carbonBelgium2030</v>
      </c>
      <c r="B205">
        <v>6</v>
      </c>
      <c r="C205" t="s">
        <v>1</v>
      </c>
      <c r="D205" t="s">
        <v>129</v>
      </c>
      <c r="E205" t="s">
        <v>74</v>
      </c>
      <c r="F205" t="s">
        <v>112</v>
      </c>
      <c r="G205">
        <v>2030</v>
      </c>
      <c r="H205">
        <v>692.97912499999995</v>
      </c>
      <c r="I205">
        <v>2811.9495619999998</v>
      </c>
      <c r="J205">
        <v>4.0999999999999996</v>
      </c>
    </row>
    <row r="206" spans="1:10" ht="15" hidden="1" x14ac:dyDescent="0.25">
      <c r="A206" s="45" t="str">
        <f t="shared" si="3"/>
        <v>B2 carbonBulgaria2005</v>
      </c>
      <c r="B206">
        <v>6</v>
      </c>
      <c r="C206" t="s">
        <v>1</v>
      </c>
      <c r="D206" t="s">
        <v>130</v>
      </c>
      <c r="E206" t="s">
        <v>76</v>
      </c>
      <c r="F206" t="s">
        <v>111</v>
      </c>
      <c r="G206">
        <v>2005</v>
      </c>
      <c r="H206">
        <v>2560.8744889999998</v>
      </c>
      <c r="I206">
        <v>10205.189039499999</v>
      </c>
      <c r="J206">
        <v>4</v>
      </c>
    </row>
    <row r="207" spans="1:10" ht="15" hidden="1" x14ac:dyDescent="0.25">
      <c r="A207" s="45" t="str">
        <f t="shared" si="3"/>
        <v>B2 carbonBulgaria2010</v>
      </c>
      <c r="B207">
        <v>6</v>
      </c>
      <c r="C207" t="s">
        <v>1</v>
      </c>
      <c r="D207" t="s">
        <v>130</v>
      </c>
      <c r="E207" t="s">
        <v>76</v>
      </c>
      <c r="F207" t="s">
        <v>111</v>
      </c>
      <c r="G207">
        <v>2010</v>
      </c>
      <c r="H207">
        <v>2863.874159</v>
      </c>
      <c r="I207">
        <v>10548.173728</v>
      </c>
      <c r="J207">
        <v>3.7</v>
      </c>
    </row>
    <row r="208" spans="1:10" ht="15" hidden="1" x14ac:dyDescent="0.25">
      <c r="A208" s="45" t="str">
        <f t="shared" si="3"/>
        <v>B2 carbonBulgaria2015</v>
      </c>
      <c r="B208">
        <v>6</v>
      </c>
      <c r="C208" t="s">
        <v>1</v>
      </c>
      <c r="D208" t="s">
        <v>130</v>
      </c>
      <c r="E208" t="s">
        <v>76</v>
      </c>
      <c r="F208" t="s">
        <v>111</v>
      </c>
      <c r="G208">
        <v>2015</v>
      </c>
      <c r="H208">
        <v>3166.8742200000002</v>
      </c>
      <c r="I208">
        <v>11281.62239</v>
      </c>
      <c r="J208">
        <v>3.6</v>
      </c>
    </row>
    <row r="209" spans="1:10" ht="15" hidden="1" x14ac:dyDescent="0.25">
      <c r="A209" s="45" t="str">
        <f t="shared" si="3"/>
        <v>B2 carbonBulgaria2020</v>
      </c>
      <c r="B209">
        <v>6</v>
      </c>
      <c r="C209" t="s">
        <v>1</v>
      </c>
      <c r="D209" t="s">
        <v>130</v>
      </c>
      <c r="E209" t="s">
        <v>76</v>
      </c>
      <c r="F209" t="s">
        <v>111</v>
      </c>
      <c r="G209">
        <v>2020</v>
      </c>
      <c r="H209">
        <v>3469.8744660000002</v>
      </c>
      <c r="I209">
        <v>12132.191895</v>
      </c>
      <c r="J209">
        <v>3.5</v>
      </c>
    </row>
    <row r="210" spans="1:10" ht="15" hidden="1" x14ac:dyDescent="0.25">
      <c r="A210" s="45" t="str">
        <f t="shared" si="3"/>
        <v>B2 carbonBulgaria2025</v>
      </c>
      <c r="B210">
        <v>6</v>
      </c>
      <c r="C210" t="s">
        <v>1</v>
      </c>
      <c r="D210" t="s">
        <v>130</v>
      </c>
      <c r="E210" t="s">
        <v>76</v>
      </c>
      <c r="F210" t="s">
        <v>111</v>
      </c>
      <c r="G210">
        <v>2025</v>
      </c>
      <c r="H210">
        <v>3469.8740630000002</v>
      </c>
      <c r="I210">
        <v>12905.904646999999</v>
      </c>
      <c r="J210">
        <v>3.7</v>
      </c>
    </row>
    <row r="211" spans="1:10" ht="15" hidden="1" x14ac:dyDescent="0.25">
      <c r="A211" s="45" t="str">
        <f t="shared" si="3"/>
        <v>B2 carbonBulgaria2030</v>
      </c>
      <c r="B211">
        <v>6</v>
      </c>
      <c r="C211" t="s">
        <v>1</v>
      </c>
      <c r="D211" t="s">
        <v>130</v>
      </c>
      <c r="E211" t="s">
        <v>76</v>
      </c>
      <c r="F211" t="s">
        <v>111</v>
      </c>
      <c r="G211">
        <v>2030</v>
      </c>
      <c r="H211">
        <v>3469.8736220000001</v>
      </c>
      <c r="I211">
        <v>13645.397892999999</v>
      </c>
      <c r="J211">
        <v>3.9</v>
      </c>
    </row>
    <row r="212" spans="1:10" ht="15" hidden="1" x14ac:dyDescent="0.25">
      <c r="A212" s="45" t="str">
        <f t="shared" si="3"/>
        <v>B2 carbonBelarus2005</v>
      </c>
      <c r="B212">
        <v>6</v>
      </c>
      <c r="C212" t="s">
        <v>1</v>
      </c>
      <c r="D212" t="s">
        <v>131</v>
      </c>
      <c r="E212" t="s">
        <v>73</v>
      </c>
      <c r="F212" t="s">
        <v>113</v>
      </c>
      <c r="G212">
        <v>2005</v>
      </c>
      <c r="H212">
        <v>6375.886544</v>
      </c>
      <c r="I212">
        <v>25577.269941999999</v>
      </c>
      <c r="J212">
        <v>4</v>
      </c>
    </row>
    <row r="213" spans="1:10" ht="15" hidden="1" x14ac:dyDescent="0.25">
      <c r="A213" s="45" t="str">
        <f t="shared" si="3"/>
        <v>B2 carbonBelarus2010</v>
      </c>
      <c r="B213">
        <v>6</v>
      </c>
      <c r="C213" t="s">
        <v>1</v>
      </c>
      <c r="D213" t="s">
        <v>131</v>
      </c>
      <c r="E213" t="s">
        <v>73</v>
      </c>
      <c r="F213" t="s">
        <v>113</v>
      </c>
      <c r="G213">
        <v>2010</v>
      </c>
      <c r="H213">
        <v>6440.8863060000003</v>
      </c>
      <c r="I213">
        <v>26417.4528685</v>
      </c>
      <c r="J213">
        <v>4.0999999999999996</v>
      </c>
    </row>
    <row r="214" spans="1:10" ht="15" hidden="1" x14ac:dyDescent="0.25">
      <c r="A214" s="45" t="str">
        <f t="shared" si="3"/>
        <v>B2 carbonBelarus2015</v>
      </c>
      <c r="B214">
        <v>6</v>
      </c>
      <c r="C214" t="s">
        <v>1</v>
      </c>
      <c r="D214" t="s">
        <v>131</v>
      </c>
      <c r="E214" t="s">
        <v>73</v>
      </c>
      <c r="F214" t="s">
        <v>113</v>
      </c>
      <c r="G214">
        <v>2015</v>
      </c>
      <c r="H214">
        <v>6505.8866900000003</v>
      </c>
      <c r="I214">
        <v>27025.549586500001</v>
      </c>
      <c r="J214">
        <v>4.2</v>
      </c>
    </row>
    <row r="215" spans="1:10" ht="15" hidden="1" x14ac:dyDescent="0.25">
      <c r="A215" s="45" t="str">
        <f t="shared" si="3"/>
        <v>B2 carbonBelarus2020</v>
      </c>
      <c r="B215">
        <v>6</v>
      </c>
      <c r="C215" t="s">
        <v>1</v>
      </c>
      <c r="D215" t="s">
        <v>131</v>
      </c>
      <c r="E215" t="s">
        <v>73</v>
      </c>
      <c r="F215" t="s">
        <v>113</v>
      </c>
      <c r="G215">
        <v>2020</v>
      </c>
      <c r="H215">
        <v>6570.8866189999999</v>
      </c>
      <c r="I215">
        <v>27568.385111</v>
      </c>
      <c r="J215">
        <v>4.2</v>
      </c>
    </row>
    <row r="216" spans="1:10" ht="15" hidden="1" x14ac:dyDescent="0.25">
      <c r="A216" s="45" t="str">
        <f t="shared" si="3"/>
        <v>B2 carbonBelarus2025</v>
      </c>
      <c r="B216">
        <v>6</v>
      </c>
      <c r="C216" t="s">
        <v>1</v>
      </c>
      <c r="D216" t="s">
        <v>131</v>
      </c>
      <c r="E216" t="s">
        <v>73</v>
      </c>
      <c r="F216" t="s">
        <v>113</v>
      </c>
      <c r="G216">
        <v>2025</v>
      </c>
      <c r="H216">
        <v>6635.886904</v>
      </c>
      <c r="I216">
        <v>28129.958381500001</v>
      </c>
      <c r="J216">
        <v>4.2</v>
      </c>
    </row>
    <row r="217" spans="1:10" ht="15" hidden="1" x14ac:dyDescent="0.25">
      <c r="A217" s="45" t="str">
        <f t="shared" si="3"/>
        <v>B2 carbonBelarus2030</v>
      </c>
      <c r="B217">
        <v>6</v>
      </c>
      <c r="C217" t="s">
        <v>1</v>
      </c>
      <c r="D217" t="s">
        <v>131</v>
      </c>
      <c r="E217" t="s">
        <v>73</v>
      </c>
      <c r="F217" t="s">
        <v>113</v>
      </c>
      <c r="G217">
        <v>2030</v>
      </c>
      <c r="H217">
        <v>6700.8865509999996</v>
      </c>
      <c r="I217">
        <v>28566.626773</v>
      </c>
      <c r="J217">
        <v>4.3</v>
      </c>
    </row>
    <row r="218" spans="1:10" ht="15" hidden="1" x14ac:dyDescent="0.25">
      <c r="A218" s="45" t="str">
        <f t="shared" si="3"/>
        <v>B2 carbonSwitzerland2005</v>
      </c>
      <c r="B218">
        <v>6</v>
      </c>
      <c r="C218" t="s">
        <v>1</v>
      </c>
      <c r="D218" t="s">
        <v>132</v>
      </c>
      <c r="E218" t="s">
        <v>106</v>
      </c>
      <c r="F218" t="s">
        <v>112</v>
      </c>
      <c r="G218">
        <v>2005</v>
      </c>
      <c r="H218">
        <v>1177.987267</v>
      </c>
      <c r="I218">
        <v>4719.4305295000004</v>
      </c>
      <c r="J218">
        <v>4</v>
      </c>
    </row>
    <row r="219" spans="1:10" ht="15" hidden="1" x14ac:dyDescent="0.25">
      <c r="A219" s="45" t="str">
        <f t="shared" si="3"/>
        <v>B2 carbonSwitzerland2010</v>
      </c>
      <c r="B219">
        <v>6</v>
      </c>
      <c r="C219" t="s">
        <v>1</v>
      </c>
      <c r="D219" t="s">
        <v>132</v>
      </c>
      <c r="E219" t="s">
        <v>106</v>
      </c>
      <c r="F219" t="s">
        <v>112</v>
      </c>
      <c r="G219">
        <v>2010</v>
      </c>
      <c r="H219">
        <v>1199.9873070000001</v>
      </c>
      <c r="I219">
        <v>4837.9279125000003</v>
      </c>
      <c r="J219">
        <v>4</v>
      </c>
    </row>
    <row r="220" spans="1:10" ht="15" hidden="1" x14ac:dyDescent="0.25">
      <c r="A220" s="45" t="str">
        <f t="shared" si="3"/>
        <v>B2 carbonSwitzerland2015</v>
      </c>
      <c r="B220">
        <v>6</v>
      </c>
      <c r="C220" t="s">
        <v>1</v>
      </c>
      <c r="D220" t="s">
        <v>132</v>
      </c>
      <c r="E220" t="s">
        <v>106</v>
      </c>
      <c r="F220" t="s">
        <v>112</v>
      </c>
      <c r="G220">
        <v>2015</v>
      </c>
      <c r="H220">
        <v>1208.9871780000001</v>
      </c>
      <c r="I220">
        <v>4948.0792220000003</v>
      </c>
      <c r="J220">
        <v>4.0999999999999996</v>
      </c>
    </row>
    <row r="221" spans="1:10" ht="15" hidden="1" x14ac:dyDescent="0.25">
      <c r="A221" s="45" t="str">
        <f t="shared" si="3"/>
        <v>B2 carbonSwitzerland2020</v>
      </c>
      <c r="B221">
        <v>6</v>
      </c>
      <c r="C221" t="s">
        <v>1</v>
      </c>
      <c r="D221" t="s">
        <v>132</v>
      </c>
      <c r="E221" t="s">
        <v>106</v>
      </c>
      <c r="F221" t="s">
        <v>112</v>
      </c>
      <c r="G221">
        <v>2020</v>
      </c>
      <c r="H221">
        <v>1217.9872089999999</v>
      </c>
      <c r="I221">
        <v>5048.8357795000002</v>
      </c>
      <c r="J221">
        <v>4.0999999999999996</v>
      </c>
    </row>
    <row r="222" spans="1:10" ht="15" hidden="1" x14ac:dyDescent="0.25">
      <c r="A222" s="45" t="str">
        <f t="shared" si="3"/>
        <v>B2 carbonSwitzerland2025</v>
      </c>
      <c r="B222">
        <v>6</v>
      </c>
      <c r="C222" t="s">
        <v>1</v>
      </c>
      <c r="D222" t="s">
        <v>132</v>
      </c>
      <c r="E222" t="s">
        <v>106</v>
      </c>
      <c r="F222" t="s">
        <v>112</v>
      </c>
      <c r="G222">
        <v>2025</v>
      </c>
      <c r="H222">
        <v>1226.987179</v>
      </c>
      <c r="I222">
        <v>5136.7152720000004</v>
      </c>
      <c r="J222">
        <v>4.2</v>
      </c>
    </row>
    <row r="223" spans="1:10" ht="15" hidden="1" x14ac:dyDescent="0.25">
      <c r="A223" s="45" t="str">
        <f t="shared" si="3"/>
        <v>B2 carbonSwitzerland2030</v>
      </c>
      <c r="B223">
        <v>6</v>
      </c>
      <c r="C223" t="s">
        <v>1</v>
      </c>
      <c r="D223" t="s">
        <v>132</v>
      </c>
      <c r="E223" t="s">
        <v>106</v>
      </c>
      <c r="F223" t="s">
        <v>112</v>
      </c>
      <c r="G223">
        <v>2030</v>
      </c>
      <c r="H223">
        <v>1235.98721</v>
      </c>
      <c r="I223">
        <v>5216.5547214999997</v>
      </c>
      <c r="J223">
        <v>4.2</v>
      </c>
    </row>
    <row r="224" spans="1:10" ht="15" hidden="1" x14ac:dyDescent="0.25">
      <c r="A224" s="45" t="str">
        <f t="shared" si="3"/>
        <v>B2 carbonCzech Republic2005</v>
      </c>
      <c r="B224">
        <v>6</v>
      </c>
      <c r="C224" t="s">
        <v>1</v>
      </c>
      <c r="D224" t="s">
        <v>134</v>
      </c>
      <c r="E224" t="s">
        <v>79</v>
      </c>
      <c r="F224" t="s">
        <v>113</v>
      </c>
      <c r="G224">
        <v>2005</v>
      </c>
      <c r="H224">
        <v>2518.1030009999999</v>
      </c>
      <c r="I224">
        <v>9531.1502734999995</v>
      </c>
      <c r="J224">
        <v>3.8</v>
      </c>
    </row>
    <row r="225" spans="1:10" ht="15" hidden="1" x14ac:dyDescent="0.25">
      <c r="A225" s="45" t="str">
        <f t="shared" si="3"/>
        <v>B2 carbonCzech Republic2010</v>
      </c>
      <c r="B225">
        <v>6</v>
      </c>
      <c r="C225" t="s">
        <v>1</v>
      </c>
      <c r="D225" t="s">
        <v>134</v>
      </c>
      <c r="E225" t="s">
        <v>79</v>
      </c>
      <c r="F225" t="s">
        <v>113</v>
      </c>
      <c r="G225">
        <v>2010</v>
      </c>
      <c r="H225">
        <v>2475.1030609999998</v>
      </c>
      <c r="I225">
        <v>9659.5011630000008</v>
      </c>
      <c r="J225">
        <v>3.9</v>
      </c>
    </row>
    <row r="226" spans="1:10" ht="15" hidden="1" x14ac:dyDescent="0.25">
      <c r="A226" s="45" t="str">
        <f t="shared" si="3"/>
        <v>B2 carbonCzech Republic2015</v>
      </c>
      <c r="B226">
        <v>6</v>
      </c>
      <c r="C226" t="s">
        <v>1</v>
      </c>
      <c r="D226" t="s">
        <v>134</v>
      </c>
      <c r="E226" t="s">
        <v>79</v>
      </c>
      <c r="F226" t="s">
        <v>113</v>
      </c>
      <c r="G226">
        <v>2015</v>
      </c>
      <c r="H226">
        <v>2432.1029450000001</v>
      </c>
      <c r="I226">
        <v>9641.8800599999995</v>
      </c>
      <c r="J226">
        <v>4</v>
      </c>
    </row>
    <row r="227" spans="1:10" ht="15" hidden="1" x14ac:dyDescent="0.25">
      <c r="A227" s="45" t="str">
        <f t="shared" si="3"/>
        <v>B2 carbonCzech Republic2020</v>
      </c>
      <c r="B227">
        <v>6</v>
      </c>
      <c r="C227" t="s">
        <v>1</v>
      </c>
      <c r="D227" t="s">
        <v>134</v>
      </c>
      <c r="E227" t="s">
        <v>79</v>
      </c>
      <c r="F227" t="s">
        <v>113</v>
      </c>
      <c r="G227">
        <v>2020</v>
      </c>
      <c r="H227">
        <v>2389.1027509999999</v>
      </c>
      <c r="I227">
        <v>9697.0213965000003</v>
      </c>
      <c r="J227">
        <v>4.0999999999999996</v>
      </c>
    </row>
    <row r="228" spans="1:10" ht="15" hidden="1" x14ac:dyDescent="0.25">
      <c r="A228" s="45" t="str">
        <f t="shared" si="3"/>
        <v>B2 carbonCzech Republic2025</v>
      </c>
      <c r="B228">
        <v>6</v>
      </c>
      <c r="C228" t="s">
        <v>1</v>
      </c>
      <c r="D228" t="s">
        <v>134</v>
      </c>
      <c r="E228" t="s">
        <v>79</v>
      </c>
      <c r="F228" t="s">
        <v>113</v>
      </c>
      <c r="G228">
        <v>2025</v>
      </c>
      <c r="H228">
        <v>2346.1031320000002</v>
      </c>
      <c r="I228">
        <v>9650.5748975000006</v>
      </c>
      <c r="J228">
        <v>4.0999999999999996</v>
      </c>
    </row>
    <row r="229" spans="1:10" ht="15" hidden="1" x14ac:dyDescent="0.25">
      <c r="A229" s="45" t="str">
        <f t="shared" si="3"/>
        <v>B2 carbonCzech Republic2030</v>
      </c>
      <c r="B229">
        <v>6</v>
      </c>
      <c r="C229" t="s">
        <v>1</v>
      </c>
      <c r="D229" t="s">
        <v>134</v>
      </c>
      <c r="E229" t="s">
        <v>79</v>
      </c>
      <c r="F229" t="s">
        <v>113</v>
      </c>
      <c r="G229">
        <v>2030</v>
      </c>
      <c r="H229">
        <v>2303.1029979999998</v>
      </c>
      <c r="I229">
        <v>9648.3230230000008</v>
      </c>
      <c r="J229">
        <v>4.2</v>
      </c>
    </row>
    <row r="230" spans="1:10" ht="15" hidden="1" x14ac:dyDescent="0.25">
      <c r="A230" s="45" t="str">
        <f t="shared" si="3"/>
        <v>B2 carbonGermany2005</v>
      </c>
      <c r="B230">
        <v>6</v>
      </c>
      <c r="C230" t="s">
        <v>1</v>
      </c>
      <c r="D230" t="s">
        <v>135</v>
      </c>
      <c r="E230" t="s">
        <v>84</v>
      </c>
      <c r="F230" t="s">
        <v>112</v>
      </c>
      <c r="G230">
        <v>2005</v>
      </c>
      <c r="H230">
        <v>10568.133285</v>
      </c>
      <c r="I230">
        <v>43304.423895</v>
      </c>
      <c r="J230">
        <v>4.0999999999999996</v>
      </c>
    </row>
    <row r="231" spans="1:10" ht="15" hidden="1" x14ac:dyDescent="0.25">
      <c r="A231" s="45" t="str">
        <f t="shared" si="3"/>
        <v>B2 carbonGermany2010</v>
      </c>
      <c r="B231">
        <v>6</v>
      </c>
      <c r="C231" t="s">
        <v>1</v>
      </c>
      <c r="D231" t="s">
        <v>135</v>
      </c>
      <c r="E231" t="s">
        <v>84</v>
      </c>
      <c r="F231" t="s">
        <v>112</v>
      </c>
      <c r="G231">
        <v>2010</v>
      </c>
      <c r="H231">
        <v>10568.13481</v>
      </c>
      <c r="I231">
        <v>42915.843381500003</v>
      </c>
      <c r="J231">
        <v>4.0999999999999996</v>
      </c>
    </row>
    <row r="232" spans="1:10" ht="15" hidden="1" x14ac:dyDescent="0.25">
      <c r="A232" s="45" t="str">
        <f t="shared" si="3"/>
        <v>B2 carbonGermany2015</v>
      </c>
      <c r="B232">
        <v>6</v>
      </c>
      <c r="C232" t="s">
        <v>1</v>
      </c>
      <c r="D232" t="s">
        <v>135</v>
      </c>
      <c r="E232" t="s">
        <v>84</v>
      </c>
      <c r="F232" t="s">
        <v>112</v>
      </c>
      <c r="G232">
        <v>2015</v>
      </c>
      <c r="H232">
        <v>10568.138091999999</v>
      </c>
      <c r="I232">
        <v>42888.225477499996</v>
      </c>
      <c r="J232">
        <v>4.0999999999999996</v>
      </c>
    </row>
    <row r="233" spans="1:10" ht="15" hidden="1" x14ac:dyDescent="0.25">
      <c r="A233" s="45" t="str">
        <f t="shared" si="3"/>
        <v>B2 carbonGermany2020</v>
      </c>
      <c r="B233">
        <v>6</v>
      </c>
      <c r="C233" t="s">
        <v>1</v>
      </c>
      <c r="D233" t="s">
        <v>135</v>
      </c>
      <c r="E233" t="s">
        <v>84</v>
      </c>
      <c r="F233" t="s">
        <v>112</v>
      </c>
      <c r="G233">
        <v>2020</v>
      </c>
      <c r="H233">
        <v>10568.134201000001</v>
      </c>
      <c r="I233">
        <v>42865.659853500001</v>
      </c>
      <c r="J233">
        <v>4.0999999999999996</v>
      </c>
    </row>
    <row r="234" spans="1:10" ht="15" hidden="1" x14ac:dyDescent="0.25">
      <c r="A234" s="45" t="str">
        <f t="shared" si="3"/>
        <v>B2 carbonGermany2025</v>
      </c>
      <c r="B234">
        <v>6</v>
      </c>
      <c r="C234" t="s">
        <v>1</v>
      </c>
      <c r="D234" t="s">
        <v>135</v>
      </c>
      <c r="E234" t="s">
        <v>84</v>
      </c>
      <c r="F234" t="s">
        <v>112</v>
      </c>
      <c r="G234">
        <v>2025</v>
      </c>
      <c r="H234">
        <v>10568.133087</v>
      </c>
      <c r="I234">
        <v>43005.475705500001</v>
      </c>
      <c r="J234">
        <v>4.0999999999999996</v>
      </c>
    </row>
    <row r="235" spans="1:10" ht="15" hidden="1" x14ac:dyDescent="0.25">
      <c r="A235" s="45" t="str">
        <f t="shared" si="3"/>
        <v>B2 carbonGermany2030</v>
      </c>
      <c r="B235">
        <v>6</v>
      </c>
      <c r="C235" t="s">
        <v>1</v>
      </c>
      <c r="D235" t="s">
        <v>135</v>
      </c>
      <c r="E235" t="s">
        <v>84</v>
      </c>
      <c r="F235" t="s">
        <v>112</v>
      </c>
      <c r="G235">
        <v>2030</v>
      </c>
      <c r="H235">
        <v>10568.135727000001</v>
      </c>
      <c r="I235">
        <v>43193.471395</v>
      </c>
      <c r="J235">
        <v>4.0999999999999996</v>
      </c>
    </row>
    <row r="236" spans="1:10" ht="15" hidden="1" x14ac:dyDescent="0.25">
      <c r="A236" s="45" t="str">
        <f t="shared" si="3"/>
        <v>B2 carbonDenmark2005</v>
      </c>
      <c r="B236">
        <v>6</v>
      </c>
      <c r="C236" t="s">
        <v>1</v>
      </c>
      <c r="D236" t="s">
        <v>136</v>
      </c>
      <c r="E236" t="s">
        <v>80</v>
      </c>
      <c r="F236" t="s">
        <v>114</v>
      </c>
      <c r="G236">
        <v>2005</v>
      </c>
      <c r="H236">
        <v>545.586859</v>
      </c>
      <c r="I236">
        <v>1999.2270840000001</v>
      </c>
      <c r="J236">
        <v>3.7</v>
      </c>
    </row>
    <row r="237" spans="1:10" ht="15" hidden="1" x14ac:dyDescent="0.25">
      <c r="A237" s="45" t="str">
        <f t="shared" si="3"/>
        <v>B2 carbonDenmark2010</v>
      </c>
      <c r="B237">
        <v>6</v>
      </c>
      <c r="C237" t="s">
        <v>1</v>
      </c>
      <c r="D237" t="s">
        <v>136</v>
      </c>
      <c r="E237" t="s">
        <v>80</v>
      </c>
      <c r="F237" t="s">
        <v>114</v>
      </c>
      <c r="G237">
        <v>2010</v>
      </c>
      <c r="H237">
        <v>580.79582500000004</v>
      </c>
      <c r="I237">
        <v>2073.9440679999998</v>
      </c>
      <c r="J237">
        <v>3.6</v>
      </c>
    </row>
    <row r="238" spans="1:10" ht="15" hidden="1" x14ac:dyDescent="0.25">
      <c r="A238" s="45" t="str">
        <f t="shared" si="3"/>
        <v>B2 carbonDenmark2015</v>
      </c>
      <c r="B238">
        <v>6</v>
      </c>
      <c r="C238" t="s">
        <v>1</v>
      </c>
      <c r="D238" t="s">
        <v>136</v>
      </c>
      <c r="E238" t="s">
        <v>80</v>
      </c>
      <c r="F238" t="s">
        <v>114</v>
      </c>
      <c r="G238">
        <v>2015</v>
      </c>
      <c r="H238">
        <v>616.00479900000005</v>
      </c>
      <c r="I238">
        <v>2162.4403054999998</v>
      </c>
      <c r="J238">
        <v>3.5</v>
      </c>
    </row>
    <row r="239" spans="1:10" ht="15" hidden="1" x14ac:dyDescent="0.25">
      <c r="A239" s="45" t="str">
        <f t="shared" si="3"/>
        <v>B2 carbonDenmark2020</v>
      </c>
      <c r="B239">
        <v>6</v>
      </c>
      <c r="C239" t="s">
        <v>1</v>
      </c>
      <c r="D239" t="s">
        <v>136</v>
      </c>
      <c r="E239" t="s">
        <v>80</v>
      </c>
      <c r="F239" t="s">
        <v>114</v>
      </c>
      <c r="G239">
        <v>2020</v>
      </c>
      <c r="H239">
        <v>651.21378700000002</v>
      </c>
      <c r="I239">
        <v>2289.2055085000002</v>
      </c>
      <c r="J239">
        <v>3.5</v>
      </c>
    </row>
    <row r="240" spans="1:10" ht="15" hidden="1" x14ac:dyDescent="0.25">
      <c r="A240" s="45" t="str">
        <f t="shared" si="3"/>
        <v>B2 carbonDenmark2025</v>
      </c>
      <c r="B240">
        <v>6</v>
      </c>
      <c r="C240" t="s">
        <v>1</v>
      </c>
      <c r="D240" t="s">
        <v>136</v>
      </c>
      <c r="E240" t="s">
        <v>80</v>
      </c>
      <c r="F240" t="s">
        <v>114</v>
      </c>
      <c r="G240">
        <v>2025</v>
      </c>
      <c r="H240">
        <v>686.42268799999999</v>
      </c>
      <c r="I240">
        <v>2407.4370515000001</v>
      </c>
      <c r="J240">
        <v>3.5</v>
      </c>
    </row>
    <row r="241" spans="1:10" ht="15" hidden="1" x14ac:dyDescent="0.25">
      <c r="A241" s="45" t="str">
        <f t="shared" si="3"/>
        <v>B2 carbonDenmark2030</v>
      </c>
      <c r="B241">
        <v>6</v>
      </c>
      <c r="C241" t="s">
        <v>1</v>
      </c>
      <c r="D241" t="s">
        <v>136</v>
      </c>
      <c r="E241" t="s">
        <v>80</v>
      </c>
      <c r="F241" t="s">
        <v>114</v>
      </c>
      <c r="G241">
        <v>2030</v>
      </c>
      <c r="H241">
        <v>721.63163699999996</v>
      </c>
      <c r="I241">
        <v>2541.2854315</v>
      </c>
      <c r="J241">
        <v>3.5</v>
      </c>
    </row>
    <row r="242" spans="1:10" ht="15" hidden="1" x14ac:dyDescent="0.25">
      <c r="A242" s="45" t="str">
        <f t="shared" si="3"/>
        <v>B2 carbonEstonia2005</v>
      </c>
      <c r="B242">
        <v>6</v>
      </c>
      <c r="C242" t="s">
        <v>1</v>
      </c>
      <c r="D242" t="s">
        <v>137</v>
      </c>
      <c r="E242" t="s">
        <v>81</v>
      </c>
      <c r="F242" t="s">
        <v>114</v>
      </c>
      <c r="G242">
        <v>2005</v>
      </c>
      <c r="H242">
        <v>2089.5841930000001</v>
      </c>
      <c r="I242">
        <v>13272.275729000001</v>
      </c>
      <c r="J242">
        <v>6.4</v>
      </c>
    </row>
    <row r="243" spans="1:10" ht="15" hidden="1" x14ac:dyDescent="0.25">
      <c r="A243" s="45" t="str">
        <f t="shared" si="3"/>
        <v>B2 carbonEstonia2010</v>
      </c>
      <c r="B243">
        <v>6</v>
      </c>
      <c r="C243" t="s">
        <v>1</v>
      </c>
      <c r="D243" t="s">
        <v>137</v>
      </c>
      <c r="E243" t="s">
        <v>81</v>
      </c>
      <c r="F243" t="s">
        <v>114</v>
      </c>
      <c r="G243">
        <v>2010</v>
      </c>
      <c r="H243">
        <v>2076.5839700000001</v>
      </c>
      <c r="I243">
        <v>13293.020533250001</v>
      </c>
      <c r="J243">
        <v>6.4</v>
      </c>
    </row>
    <row r="244" spans="1:10" ht="15" hidden="1" x14ac:dyDescent="0.25">
      <c r="A244" s="45" t="str">
        <f t="shared" si="3"/>
        <v>B2 carbonEstonia2015</v>
      </c>
      <c r="B244">
        <v>6</v>
      </c>
      <c r="C244" t="s">
        <v>1</v>
      </c>
      <c r="D244" t="s">
        <v>137</v>
      </c>
      <c r="E244" t="s">
        <v>81</v>
      </c>
      <c r="F244" t="s">
        <v>114</v>
      </c>
      <c r="G244">
        <v>2015</v>
      </c>
      <c r="H244">
        <v>2063.5837059999999</v>
      </c>
      <c r="I244">
        <v>13360.028398500001</v>
      </c>
      <c r="J244">
        <v>6.5</v>
      </c>
    </row>
    <row r="245" spans="1:10" ht="15" hidden="1" x14ac:dyDescent="0.25">
      <c r="A245" s="45" t="str">
        <f t="shared" si="3"/>
        <v>B2 carbonEstonia2020</v>
      </c>
      <c r="B245">
        <v>6</v>
      </c>
      <c r="C245" t="s">
        <v>1</v>
      </c>
      <c r="D245" t="s">
        <v>137</v>
      </c>
      <c r="E245" t="s">
        <v>81</v>
      </c>
      <c r="F245" t="s">
        <v>114</v>
      </c>
      <c r="G245">
        <v>2020</v>
      </c>
      <c r="H245">
        <v>2050.5842269999998</v>
      </c>
      <c r="I245">
        <v>13266.475560250001</v>
      </c>
      <c r="J245">
        <v>6.5</v>
      </c>
    </row>
    <row r="246" spans="1:10" ht="15" hidden="1" x14ac:dyDescent="0.25">
      <c r="A246" s="45" t="str">
        <f t="shared" si="3"/>
        <v>B2 carbonEstonia2025</v>
      </c>
      <c r="B246">
        <v>6</v>
      </c>
      <c r="C246" t="s">
        <v>1</v>
      </c>
      <c r="D246" t="s">
        <v>137</v>
      </c>
      <c r="E246" t="s">
        <v>81</v>
      </c>
      <c r="F246" t="s">
        <v>114</v>
      </c>
      <c r="G246">
        <v>2025</v>
      </c>
      <c r="H246">
        <v>2037.583889</v>
      </c>
      <c r="I246">
        <v>13201.981529999999</v>
      </c>
      <c r="J246">
        <v>6.5</v>
      </c>
    </row>
    <row r="247" spans="1:10" ht="15" hidden="1" x14ac:dyDescent="0.25">
      <c r="A247" s="45" t="str">
        <f t="shared" si="3"/>
        <v>B2 carbonEstonia2030</v>
      </c>
      <c r="B247">
        <v>6</v>
      </c>
      <c r="C247" t="s">
        <v>1</v>
      </c>
      <c r="D247" t="s">
        <v>137</v>
      </c>
      <c r="E247" t="s">
        <v>81</v>
      </c>
      <c r="F247" t="s">
        <v>114</v>
      </c>
      <c r="G247">
        <v>2030</v>
      </c>
      <c r="H247">
        <v>2024.5840880000001</v>
      </c>
      <c r="I247">
        <v>13113.225120749999</v>
      </c>
      <c r="J247">
        <v>6.5</v>
      </c>
    </row>
    <row r="248" spans="1:10" ht="15" hidden="1" x14ac:dyDescent="0.25">
      <c r="A248" s="45" t="str">
        <f t="shared" si="3"/>
        <v>B2 carbonSpain2005</v>
      </c>
      <c r="B248">
        <v>6</v>
      </c>
      <c r="C248" t="s">
        <v>1</v>
      </c>
      <c r="D248" t="s">
        <v>138</v>
      </c>
      <c r="E248" t="s">
        <v>104</v>
      </c>
      <c r="F248" t="s">
        <v>115</v>
      </c>
      <c r="G248">
        <v>2005</v>
      </c>
      <c r="H248">
        <v>14193.005646</v>
      </c>
      <c r="I248">
        <v>53530.149563999999</v>
      </c>
      <c r="J248">
        <v>3.8</v>
      </c>
    </row>
    <row r="249" spans="1:10" ht="15" hidden="1" x14ac:dyDescent="0.25">
      <c r="A249" s="45" t="str">
        <f t="shared" si="3"/>
        <v>B2 carbonSpain2010</v>
      </c>
      <c r="B249">
        <v>6</v>
      </c>
      <c r="C249" t="s">
        <v>1</v>
      </c>
      <c r="D249" t="s">
        <v>138</v>
      </c>
      <c r="E249" t="s">
        <v>104</v>
      </c>
      <c r="F249" t="s">
        <v>115</v>
      </c>
      <c r="G249">
        <v>2010</v>
      </c>
      <c r="H249">
        <v>14915.308618999999</v>
      </c>
      <c r="I249">
        <v>52452.851676749997</v>
      </c>
      <c r="J249">
        <v>3.5</v>
      </c>
    </row>
    <row r="250" spans="1:10" ht="15" hidden="1" x14ac:dyDescent="0.25">
      <c r="A250" s="45" t="str">
        <f t="shared" si="3"/>
        <v>B2 carbonSpain2015</v>
      </c>
      <c r="B250">
        <v>6</v>
      </c>
      <c r="C250" t="s">
        <v>1</v>
      </c>
      <c r="D250" t="s">
        <v>138</v>
      </c>
      <c r="E250" t="s">
        <v>104</v>
      </c>
      <c r="F250" t="s">
        <v>115</v>
      </c>
      <c r="G250">
        <v>2015</v>
      </c>
      <c r="H250">
        <v>15637.622578</v>
      </c>
      <c r="I250">
        <v>53085.650709250003</v>
      </c>
      <c r="J250">
        <v>3.4</v>
      </c>
    </row>
    <row r="251" spans="1:10" ht="15" hidden="1" x14ac:dyDescent="0.25">
      <c r="A251" s="45" t="str">
        <f t="shared" si="3"/>
        <v>B2 carbonSpain2020</v>
      </c>
      <c r="B251">
        <v>6</v>
      </c>
      <c r="C251" t="s">
        <v>1</v>
      </c>
      <c r="D251" t="s">
        <v>138</v>
      </c>
      <c r="E251" t="s">
        <v>104</v>
      </c>
      <c r="F251" t="s">
        <v>115</v>
      </c>
      <c r="G251">
        <v>2020</v>
      </c>
      <c r="H251">
        <v>15637.618855999999</v>
      </c>
      <c r="I251">
        <v>55389.8763445</v>
      </c>
      <c r="J251">
        <v>3.5</v>
      </c>
    </row>
    <row r="252" spans="1:10" ht="15" hidden="1" x14ac:dyDescent="0.25">
      <c r="A252" s="45" t="str">
        <f t="shared" si="3"/>
        <v>B2 carbonSpain2025</v>
      </c>
      <c r="B252">
        <v>6</v>
      </c>
      <c r="C252" t="s">
        <v>1</v>
      </c>
      <c r="D252" t="s">
        <v>138</v>
      </c>
      <c r="E252" t="s">
        <v>104</v>
      </c>
      <c r="F252" t="s">
        <v>115</v>
      </c>
      <c r="G252">
        <v>2025</v>
      </c>
      <c r="H252">
        <v>15637.619714</v>
      </c>
      <c r="I252">
        <v>58649.672811249999</v>
      </c>
      <c r="J252">
        <v>3.8</v>
      </c>
    </row>
    <row r="253" spans="1:10" ht="15" hidden="1" x14ac:dyDescent="0.25">
      <c r="A253" s="45" t="str">
        <f t="shared" si="3"/>
        <v>B2 carbonSpain2030</v>
      </c>
      <c r="B253">
        <v>6</v>
      </c>
      <c r="C253" t="s">
        <v>1</v>
      </c>
      <c r="D253" t="s">
        <v>138</v>
      </c>
      <c r="E253" t="s">
        <v>104</v>
      </c>
      <c r="F253" t="s">
        <v>115</v>
      </c>
      <c r="G253">
        <v>2030</v>
      </c>
      <c r="H253">
        <v>15637.597581</v>
      </c>
      <c r="I253">
        <v>61729.20055175</v>
      </c>
      <c r="J253">
        <v>3.9</v>
      </c>
    </row>
    <row r="254" spans="1:10" ht="15" hidden="1" x14ac:dyDescent="0.25">
      <c r="A254" s="45" t="str">
        <f t="shared" si="3"/>
        <v>B2 carbonFinland2005</v>
      </c>
      <c r="B254">
        <v>6</v>
      </c>
      <c r="C254" t="s">
        <v>1</v>
      </c>
      <c r="D254" t="s">
        <v>139</v>
      </c>
      <c r="E254" t="s">
        <v>82</v>
      </c>
      <c r="F254" t="s">
        <v>114</v>
      </c>
      <c r="G254">
        <v>2005</v>
      </c>
      <c r="H254">
        <v>18551.383089999999</v>
      </c>
      <c r="I254">
        <v>116251.25005825001</v>
      </c>
      <c r="J254">
        <v>6.3</v>
      </c>
    </row>
    <row r="255" spans="1:10" ht="15" hidden="1" x14ac:dyDescent="0.25">
      <c r="A255" s="45" t="str">
        <f t="shared" si="3"/>
        <v>B2 carbonFinland2010</v>
      </c>
      <c r="B255">
        <v>6</v>
      </c>
      <c r="C255" t="s">
        <v>1</v>
      </c>
      <c r="D255" t="s">
        <v>139</v>
      </c>
      <c r="E255" t="s">
        <v>82</v>
      </c>
      <c r="F255" t="s">
        <v>114</v>
      </c>
      <c r="G255">
        <v>2010</v>
      </c>
      <c r="H255">
        <v>18369.419506999999</v>
      </c>
      <c r="I255">
        <v>112065.46512675</v>
      </c>
      <c r="J255">
        <v>6.1</v>
      </c>
    </row>
    <row r="256" spans="1:10" ht="15" hidden="1" x14ac:dyDescent="0.25">
      <c r="A256" s="45" t="str">
        <f t="shared" si="3"/>
        <v>B2 carbonFinland2015</v>
      </c>
      <c r="B256">
        <v>6</v>
      </c>
      <c r="C256" t="s">
        <v>1</v>
      </c>
      <c r="D256" t="s">
        <v>139</v>
      </c>
      <c r="E256" t="s">
        <v>82</v>
      </c>
      <c r="F256" t="s">
        <v>114</v>
      </c>
      <c r="G256">
        <v>2015</v>
      </c>
      <c r="H256">
        <v>18187.454737</v>
      </c>
      <c r="I256">
        <v>108426.61912800001</v>
      </c>
      <c r="J256">
        <v>6</v>
      </c>
    </row>
    <row r="257" spans="1:10" ht="15" hidden="1" x14ac:dyDescent="0.25">
      <c r="A257" s="45" t="str">
        <f t="shared" si="3"/>
        <v>B2 carbonFinland2020</v>
      </c>
      <c r="B257">
        <v>6</v>
      </c>
      <c r="C257" t="s">
        <v>1</v>
      </c>
      <c r="D257" t="s">
        <v>139</v>
      </c>
      <c r="E257" t="s">
        <v>82</v>
      </c>
      <c r="F257" t="s">
        <v>114</v>
      </c>
      <c r="G257">
        <v>2020</v>
      </c>
      <c r="H257">
        <v>18005.492889000001</v>
      </c>
      <c r="I257">
        <v>106346.24547925001</v>
      </c>
      <c r="J257">
        <v>5.9</v>
      </c>
    </row>
    <row r="258" spans="1:10" ht="15" hidden="1" x14ac:dyDescent="0.25">
      <c r="A258" s="45" t="str">
        <f t="shared" ref="A258:A321" si="4">CONCATENATE(C258,E258,G258)</f>
        <v>B2 carbonFinland2025</v>
      </c>
      <c r="B258">
        <v>6</v>
      </c>
      <c r="C258" t="s">
        <v>1</v>
      </c>
      <c r="D258" t="s">
        <v>139</v>
      </c>
      <c r="E258" t="s">
        <v>82</v>
      </c>
      <c r="F258" t="s">
        <v>114</v>
      </c>
      <c r="G258">
        <v>2025</v>
      </c>
      <c r="H258">
        <v>17823.530307000001</v>
      </c>
      <c r="I258">
        <v>105111.37974624999</v>
      </c>
      <c r="J258">
        <v>5.9</v>
      </c>
    </row>
    <row r="259" spans="1:10" ht="15" hidden="1" x14ac:dyDescent="0.25">
      <c r="A259" s="45" t="str">
        <f t="shared" si="4"/>
        <v>B2 carbonFinland2030</v>
      </c>
      <c r="B259">
        <v>6</v>
      </c>
      <c r="C259" t="s">
        <v>1</v>
      </c>
      <c r="D259" t="s">
        <v>139</v>
      </c>
      <c r="E259" t="s">
        <v>82</v>
      </c>
      <c r="F259" t="s">
        <v>114</v>
      </c>
      <c r="G259">
        <v>2030</v>
      </c>
      <c r="H259">
        <v>17641.564859999999</v>
      </c>
      <c r="I259">
        <v>104644.61739025</v>
      </c>
      <c r="J259">
        <v>5.9</v>
      </c>
    </row>
    <row r="260" spans="1:10" ht="15" hidden="1" x14ac:dyDescent="0.25">
      <c r="A260" s="45" t="str">
        <f t="shared" si="4"/>
        <v>B2 carbonFrance2005</v>
      </c>
      <c r="B260">
        <v>6</v>
      </c>
      <c r="C260" t="s">
        <v>1</v>
      </c>
      <c r="D260" t="s">
        <v>140</v>
      </c>
      <c r="E260" t="s">
        <v>83</v>
      </c>
      <c r="F260" t="s">
        <v>112</v>
      </c>
      <c r="G260">
        <v>2005</v>
      </c>
      <c r="H260">
        <v>14744.109683000001</v>
      </c>
      <c r="I260">
        <v>62858.323706000003</v>
      </c>
      <c r="J260">
        <v>4.3</v>
      </c>
    </row>
    <row r="261" spans="1:10" ht="15" hidden="1" x14ac:dyDescent="0.25">
      <c r="A261" s="45" t="str">
        <f t="shared" si="4"/>
        <v>B2 carbonFrance2010</v>
      </c>
      <c r="B261">
        <v>6</v>
      </c>
      <c r="C261" t="s">
        <v>1</v>
      </c>
      <c r="D261" t="s">
        <v>140</v>
      </c>
      <c r="E261" t="s">
        <v>83</v>
      </c>
      <c r="F261" t="s">
        <v>112</v>
      </c>
      <c r="G261">
        <v>2010</v>
      </c>
      <c r="H261">
        <v>14842.10836</v>
      </c>
      <c r="I261">
        <v>65533.2408325</v>
      </c>
      <c r="J261">
        <v>4.4000000000000004</v>
      </c>
    </row>
    <row r="262" spans="1:10" ht="15" hidden="1" x14ac:dyDescent="0.25">
      <c r="A262" s="45" t="str">
        <f t="shared" si="4"/>
        <v>B2 carbonFrance2015</v>
      </c>
      <c r="B262">
        <v>6</v>
      </c>
      <c r="C262" t="s">
        <v>1</v>
      </c>
      <c r="D262" t="s">
        <v>140</v>
      </c>
      <c r="E262" t="s">
        <v>83</v>
      </c>
      <c r="F262" t="s">
        <v>112</v>
      </c>
      <c r="G262">
        <v>2015</v>
      </c>
      <c r="H262">
        <v>14940.107107</v>
      </c>
      <c r="I262">
        <v>67534.470220000003</v>
      </c>
      <c r="J262">
        <v>4.5</v>
      </c>
    </row>
    <row r="263" spans="1:10" ht="15" hidden="1" x14ac:dyDescent="0.25">
      <c r="A263" s="45" t="str">
        <f t="shared" si="4"/>
        <v>B2 carbonFrance2020</v>
      </c>
      <c r="B263">
        <v>6</v>
      </c>
      <c r="C263" t="s">
        <v>1</v>
      </c>
      <c r="D263" t="s">
        <v>140</v>
      </c>
      <c r="E263" t="s">
        <v>83</v>
      </c>
      <c r="F263" t="s">
        <v>112</v>
      </c>
      <c r="G263">
        <v>2020</v>
      </c>
      <c r="H263">
        <v>15038.108128</v>
      </c>
      <c r="I263">
        <v>69485.2700855</v>
      </c>
      <c r="J263">
        <v>4.5999999999999996</v>
      </c>
    </row>
    <row r="264" spans="1:10" ht="15" hidden="1" x14ac:dyDescent="0.25">
      <c r="A264" s="45" t="str">
        <f t="shared" si="4"/>
        <v>B2 carbonFrance2025</v>
      </c>
      <c r="B264">
        <v>6</v>
      </c>
      <c r="C264" t="s">
        <v>1</v>
      </c>
      <c r="D264" t="s">
        <v>140</v>
      </c>
      <c r="E264" t="s">
        <v>83</v>
      </c>
      <c r="F264" t="s">
        <v>112</v>
      </c>
      <c r="G264">
        <v>2025</v>
      </c>
      <c r="H264">
        <v>15136.106926</v>
      </c>
      <c r="I264">
        <v>71179.061811499996</v>
      </c>
      <c r="J264">
        <v>4.7</v>
      </c>
    </row>
    <row r="265" spans="1:10" ht="15" hidden="1" x14ac:dyDescent="0.25">
      <c r="A265" s="45" t="str">
        <f t="shared" si="4"/>
        <v>B2 carbonFrance2030</v>
      </c>
      <c r="B265">
        <v>6</v>
      </c>
      <c r="C265" t="s">
        <v>1</v>
      </c>
      <c r="D265" t="s">
        <v>140</v>
      </c>
      <c r="E265" t="s">
        <v>83</v>
      </c>
      <c r="F265" t="s">
        <v>112</v>
      </c>
      <c r="G265">
        <v>2030</v>
      </c>
      <c r="H265">
        <v>15234.107131000001</v>
      </c>
      <c r="I265">
        <v>72410.725043500002</v>
      </c>
      <c r="J265">
        <v>4.8</v>
      </c>
    </row>
    <row r="266" spans="1:10" ht="15" hidden="1" x14ac:dyDescent="0.25">
      <c r="A266" s="45" t="str">
        <f t="shared" si="4"/>
        <v>B2 carbonCroatia2005</v>
      </c>
      <c r="B266">
        <v>6</v>
      </c>
      <c r="C266" t="s">
        <v>1</v>
      </c>
      <c r="D266" t="s">
        <v>142</v>
      </c>
      <c r="E266" t="s">
        <v>77</v>
      </c>
      <c r="F266" t="s">
        <v>111</v>
      </c>
      <c r="G266">
        <v>2005</v>
      </c>
      <c r="H266">
        <v>1745.0332639999999</v>
      </c>
      <c r="I266">
        <v>8378.3985195000005</v>
      </c>
      <c r="J266">
        <v>4.8</v>
      </c>
    </row>
    <row r="267" spans="1:10" ht="15" hidden="1" x14ac:dyDescent="0.25">
      <c r="A267" s="45" t="str">
        <f t="shared" si="4"/>
        <v>B2 carbonCroatia2010</v>
      </c>
      <c r="B267">
        <v>6</v>
      </c>
      <c r="C267" t="s">
        <v>1</v>
      </c>
      <c r="D267" t="s">
        <v>142</v>
      </c>
      <c r="E267" t="s">
        <v>77</v>
      </c>
      <c r="F267" t="s">
        <v>111</v>
      </c>
      <c r="G267">
        <v>2010</v>
      </c>
      <c r="H267">
        <v>1741.0335700000001</v>
      </c>
      <c r="I267">
        <v>8187.010878</v>
      </c>
      <c r="J267">
        <v>4.7</v>
      </c>
    </row>
    <row r="268" spans="1:10" ht="15" hidden="1" x14ac:dyDescent="0.25">
      <c r="A268" s="45" t="str">
        <f t="shared" si="4"/>
        <v>B2 carbonCroatia2015</v>
      </c>
      <c r="B268">
        <v>6</v>
      </c>
      <c r="C268" t="s">
        <v>1</v>
      </c>
      <c r="D268" t="s">
        <v>142</v>
      </c>
      <c r="E268" t="s">
        <v>77</v>
      </c>
      <c r="F268" t="s">
        <v>111</v>
      </c>
      <c r="G268">
        <v>2015</v>
      </c>
      <c r="H268">
        <v>1737.0335459999999</v>
      </c>
      <c r="I268">
        <v>7993.7012445</v>
      </c>
      <c r="J268">
        <v>4.5999999999999996</v>
      </c>
    </row>
    <row r="269" spans="1:10" ht="15" hidden="1" x14ac:dyDescent="0.25">
      <c r="A269" s="45" t="str">
        <f t="shared" si="4"/>
        <v>B2 carbonCroatia2020</v>
      </c>
      <c r="B269">
        <v>6</v>
      </c>
      <c r="C269" t="s">
        <v>1</v>
      </c>
      <c r="D269" t="s">
        <v>142</v>
      </c>
      <c r="E269" t="s">
        <v>77</v>
      </c>
      <c r="F269" t="s">
        <v>111</v>
      </c>
      <c r="G269">
        <v>2020</v>
      </c>
      <c r="H269">
        <v>1733.033136</v>
      </c>
      <c r="I269">
        <v>7830.6261905000001</v>
      </c>
      <c r="J269">
        <v>4.5</v>
      </c>
    </row>
    <row r="270" spans="1:10" ht="15" hidden="1" x14ac:dyDescent="0.25">
      <c r="A270" s="45" t="str">
        <f t="shared" si="4"/>
        <v>B2 carbonCroatia2025</v>
      </c>
      <c r="B270">
        <v>6</v>
      </c>
      <c r="C270" t="s">
        <v>1</v>
      </c>
      <c r="D270" t="s">
        <v>142</v>
      </c>
      <c r="E270" t="s">
        <v>77</v>
      </c>
      <c r="F270" t="s">
        <v>111</v>
      </c>
      <c r="G270">
        <v>2025</v>
      </c>
      <c r="H270">
        <v>1729.0332370000001</v>
      </c>
      <c r="I270">
        <v>7781.7902354999997</v>
      </c>
      <c r="J270">
        <v>4.5</v>
      </c>
    </row>
    <row r="271" spans="1:10" ht="15" hidden="1" x14ac:dyDescent="0.25">
      <c r="A271" s="45" t="str">
        <f t="shared" si="4"/>
        <v>B2 carbonCroatia2030</v>
      </c>
      <c r="B271">
        <v>6</v>
      </c>
      <c r="C271" t="s">
        <v>1</v>
      </c>
      <c r="D271" t="s">
        <v>142</v>
      </c>
      <c r="E271" t="s">
        <v>77</v>
      </c>
      <c r="F271" t="s">
        <v>111</v>
      </c>
      <c r="G271">
        <v>2030</v>
      </c>
      <c r="H271">
        <v>1725.0332370000001</v>
      </c>
      <c r="I271">
        <v>7774.3087205000002</v>
      </c>
      <c r="J271">
        <v>4.5</v>
      </c>
    </row>
    <row r="272" spans="1:10" ht="15" hidden="1" x14ac:dyDescent="0.25">
      <c r="A272" s="45" t="str">
        <f t="shared" si="4"/>
        <v>B2 carbonHungary2005</v>
      </c>
      <c r="B272">
        <v>6</v>
      </c>
      <c r="C272" t="s">
        <v>1</v>
      </c>
      <c r="D272" t="s">
        <v>143</v>
      </c>
      <c r="E272" t="s">
        <v>86</v>
      </c>
      <c r="F272" t="s">
        <v>113</v>
      </c>
      <c r="G272">
        <v>2005</v>
      </c>
      <c r="H272">
        <v>1684.347078</v>
      </c>
      <c r="I272">
        <v>7560.2075994999996</v>
      </c>
      <c r="J272">
        <v>4.5</v>
      </c>
    </row>
    <row r="273" spans="1:10" ht="15" hidden="1" x14ac:dyDescent="0.25">
      <c r="A273" s="45" t="str">
        <f t="shared" si="4"/>
        <v>B2 carbonHungary2010</v>
      </c>
      <c r="B273">
        <v>6</v>
      </c>
      <c r="C273" t="s">
        <v>1</v>
      </c>
      <c r="D273" t="s">
        <v>143</v>
      </c>
      <c r="E273" t="s">
        <v>86</v>
      </c>
      <c r="F273" t="s">
        <v>113</v>
      </c>
      <c r="G273">
        <v>2010</v>
      </c>
      <c r="H273">
        <v>1726.3470050000001</v>
      </c>
      <c r="I273">
        <v>7531.6672399999998</v>
      </c>
      <c r="J273">
        <v>4.4000000000000004</v>
      </c>
    </row>
    <row r="274" spans="1:10" ht="15" hidden="1" x14ac:dyDescent="0.25">
      <c r="A274" s="45" t="str">
        <f t="shared" si="4"/>
        <v>B2 carbonHungary2015</v>
      </c>
      <c r="B274">
        <v>6</v>
      </c>
      <c r="C274" t="s">
        <v>1</v>
      </c>
      <c r="D274" t="s">
        <v>143</v>
      </c>
      <c r="E274" t="s">
        <v>86</v>
      </c>
      <c r="F274" t="s">
        <v>113</v>
      </c>
      <c r="G274">
        <v>2015</v>
      </c>
      <c r="H274">
        <v>1768.347027</v>
      </c>
      <c r="I274">
        <v>7519.4468285000003</v>
      </c>
      <c r="J274">
        <v>4.3</v>
      </c>
    </row>
    <row r="275" spans="1:10" ht="15" hidden="1" x14ac:dyDescent="0.25">
      <c r="A275" s="45" t="str">
        <f t="shared" si="4"/>
        <v>B2 carbonHungary2020</v>
      </c>
      <c r="B275">
        <v>6</v>
      </c>
      <c r="C275" t="s">
        <v>1</v>
      </c>
      <c r="D275" t="s">
        <v>143</v>
      </c>
      <c r="E275" t="s">
        <v>86</v>
      </c>
      <c r="F275" t="s">
        <v>113</v>
      </c>
      <c r="G275">
        <v>2020</v>
      </c>
      <c r="H275">
        <v>1810.3468319999999</v>
      </c>
      <c r="I275">
        <v>7511.7259835000004</v>
      </c>
      <c r="J275">
        <v>4.0999999999999996</v>
      </c>
    </row>
    <row r="276" spans="1:10" ht="15" hidden="1" x14ac:dyDescent="0.25">
      <c r="A276" s="45" t="str">
        <f t="shared" si="4"/>
        <v>B2 carbonHungary2025</v>
      </c>
      <c r="B276">
        <v>6</v>
      </c>
      <c r="C276" t="s">
        <v>1</v>
      </c>
      <c r="D276" t="s">
        <v>143</v>
      </c>
      <c r="E276" t="s">
        <v>86</v>
      </c>
      <c r="F276" t="s">
        <v>113</v>
      </c>
      <c r="G276">
        <v>2025</v>
      </c>
      <c r="H276">
        <v>1852.3466679999999</v>
      </c>
      <c r="I276">
        <v>7622.2080955000001</v>
      </c>
      <c r="J276">
        <v>4.0999999999999996</v>
      </c>
    </row>
    <row r="277" spans="1:10" ht="15" hidden="1" x14ac:dyDescent="0.25">
      <c r="A277" s="45" t="str">
        <f t="shared" si="4"/>
        <v>B2 carbonHungary2030</v>
      </c>
      <c r="B277">
        <v>6</v>
      </c>
      <c r="C277" t="s">
        <v>1</v>
      </c>
      <c r="D277" t="s">
        <v>143</v>
      </c>
      <c r="E277" t="s">
        <v>86</v>
      </c>
      <c r="F277" t="s">
        <v>113</v>
      </c>
      <c r="G277">
        <v>2030</v>
      </c>
      <c r="H277">
        <v>1894.346734</v>
      </c>
      <c r="I277">
        <v>7769.0619349999997</v>
      </c>
      <c r="J277">
        <v>4.0999999999999996</v>
      </c>
    </row>
    <row r="278" spans="1:10" ht="15" hidden="1" x14ac:dyDescent="0.25">
      <c r="A278" s="45" t="str">
        <f t="shared" si="4"/>
        <v>B2 carbonIreland2005</v>
      </c>
      <c r="B278">
        <v>6</v>
      </c>
      <c r="C278" t="s">
        <v>1</v>
      </c>
      <c r="D278" t="s">
        <v>144</v>
      </c>
      <c r="E278" t="s">
        <v>88</v>
      </c>
      <c r="F278" t="s">
        <v>112</v>
      </c>
      <c r="G278">
        <v>2005</v>
      </c>
      <c r="H278">
        <v>656.28715699999998</v>
      </c>
      <c r="I278">
        <v>1833.1710125</v>
      </c>
      <c r="J278">
        <v>2.8</v>
      </c>
    </row>
    <row r="279" spans="1:10" ht="15" hidden="1" x14ac:dyDescent="0.25">
      <c r="A279" s="45" t="str">
        <f t="shared" si="4"/>
        <v>B2 carbonIreland2010</v>
      </c>
      <c r="B279">
        <v>6</v>
      </c>
      <c r="C279" t="s">
        <v>1</v>
      </c>
      <c r="D279" t="s">
        <v>144</v>
      </c>
      <c r="E279" t="s">
        <v>88</v>
      </c>
      <c r="F279" t="s">
        <v>112</v>
      </c>
      <c r="G279">
        <v>2010</v>
      </c>
      <c r="H279">
        <v>715.14711599999998</v>
      </c>
      <c r="I279">
        <v>2062.9486192499999</v>
      </c>
      <c r="J279">
        <v>2.9</v>
      </c>
    </row>
    <row r="280" spans="1:10" ht="15" hidden="1" x14ac:dyDescent="0.25">
      <c r="A280" s="45" t="str">
        <f t="shared" si="4"/>
        <v>B2 carbonIreland2015</v>
      </c>
      <c r="B280">
        <v>6</v>
      </c>
      <c r="C280" t="s">
        <v>1</v>
      </c>
      <c r="D280" t="s">
        <v>144</v>
      </c>
      <c r="E280" t="s">
        <v>88</v>
      </c>
      <c r="F280" t="s">
        <v>112</v>
      </c>
      <c r="G280">
        <v>2015</v>
      </c>
      <c r="H280">
        <v>774.00727900000004</v>
      </c>
      <c r="I280">
        <v>2320.2818830000001</v>
      </c>
      <c r="J280">
        <v>3</v>
      </c>
    </row>
    <row r="281" spans="1:10" ht="15" hidden="1" x14ac:dyDescent="0.25">
      <c r="A281" s="45" t="str">
        <f t="shared" si="4"/>
        <v>B2 carbonIreland2020</v>
      </c>
      <c r="B281">
        <v>6</v>
      </c>
      <c r="C281" t="s">
        <v>1</v>
      </c>
      <c r="D281" t="s">
        <v>144</v>
      </c>
      <c r="E281" t="s">
        <v>88</v>
      </c>
      <c r="F281" t="s">
        <v>112</v>
      </c>
      <c r="G281">
        <v>2020</v>
      </c>
      <c r="H281">
        <v>832.867119</v>
      </c>
      <c r="I281">
        <v>2568.4422275000002</v>
      </c>
      <c r="J281">
        <v>3.1</v>
      </c>
    </row>
    <row r="282" spans="1:10" ht="15" hidden="1" x14ac:dyDescent="0.25">
      <c r="A282" s="45" t="str">
        <f t="shared" si="4"/>
        <v>B2 carbonIreland2025</v>
      </c>
      <c r="B282">
        <v>6</v>
      </c>
      <c r="C282" t="s">
        <v>1</v>
      </c>
      <c r="D282" t="s">
        <v>144</v>
      </c>
      <c r="E282" t="s">
        <v>88</v>
      </c>
      <c r="F282" t="s">
        <v>112</v>
      </c>
      <c r="G282">
        <v>2025</v>
      </c>
      <c r="H282">
        <v>891.72713099999999</v>
      </c>
      <c r="I282">
        <v>2823.5264699999998</v>
      </c>
      <c r="J282">
        <v>3.2</v>
      </c>
    </row>
    <row r="283" spans="1:10" ht="15" hidden="1" x14ac:dyDescent="0.25">
      <c r="A283" s="45" t="str">
        <f t="shared" si="4"/>
        <v>B2 carbonIreland2030</v>
      </c>
      <c r="B283">
        <v>6</v>
      </c>
      <c r="C283" t="s">
        <v>1</v>
      </c>
      <c r="D283" t="s">
        <v>144</v>
      </c>
      <c r="E283" t="s">
        <v>88</v>
      </c>
      <c r="F283" t="s">
        <v>112</v>
      </c>
      <c r="G283">
        <v>2030</v>
      </c>
      <c r="H283">
        <v>950.58722899999998</v>
      </c>
      <c r="I283">
        <v>3057.8090717499999</v>
      </c>
      <c r="J283">
        <v>3.2</v>
      </c>
    </row>
    <row r="284" spans="1:10" ht="15" hidden="1" x14ac:dyDescent="0.25">
      <c r="A284" s="45" t="str">
        <f t="shared" si="4"/>
        <v>B2 carbonLithuania2005</v>
      </c>
      <c r="B284">
        <v>6</v>
      </c>
      <c r="C284" t="s">
        <v>1</v>
      </c>
      <c r="D284" t="s">
        <v>146</v>
      </c>
      <c r="E284" t="s">
        <v>91</v>
      </c>
      <c r="F284" t="s">
        <v>114</v>
      </c>
      <c r="G284">
        <v>2005</v>
      </c>
      <c r="H284">
        <v>1834.957582</v>
      </c>
      <c r="I284">
        <v>11869.5208535</v>
      </c>
      <c r="J284">
        <v>6.5</v>
      </c>
    </row>
    <row r="285" spans="1:10" ht="15" hidden="1" x14ac:dyDescent="0.25">
      <c r="A285" s="45" t="str">
        <f t="shared" si="4"/>
        <v>B2 carbonLithuania2010</v>
      </c>
      <c r="B285">
        <v>6</v>
      </c>
      <c r="C285" t="s">
        <v>1</v>
      </c>
      <c r="D285" t="s">
        <v>146</v>
      </c>
      <c r="E285" t="s">
        <v>91</v>
      </c>
      <c r="F285" t="s">
        <v>114</v>
      </c>
      <c r="G285">
        <v>2010</v>
      </c>
      <c r="H285">
        <v>1874.9575560000001</v>
      </c>
      <c r="I285">
        <v>11623.074709750001</v>
      </c>
      <c r="J285">
        <v>6.2</v>
      </c>
    </row>
    <row r="286" spans="1:10" ht="15" hidden="1" x14ac:dyDescent="0.25">
      <c r="A286" s="45" t="str">
        <f t="shared" si="4"/>
        <v>B2 carbonLithuania2015</v>
      </c>
      <c r="B286">
        <v>6</v>
      </c>
      <c r="C286" t="s">
        <v>1</v>
      </c>
      <c r="D286" t="s">
        <v>146</v>
      </c>
      <c r="E286" t="s">
        <v>91</v>
      </c>
      <c r="F286" t="s">
        <v>114</v>
      </c>
      <c r="G286">
        <v>2015</v>
      </c>
      <c r="H286">
        <v>1914.9575560000001</v>
      </c>
      <c r="I286">
        <v>11529.919949249999</v>
      </c>
      <c r="J286">
        <v>6</v>
      </c>
    </row>
    <row r="287" spans="1:10" ht="15" hidden="1" x14ac:dyDescent="0.25">
      <c r="A287" s="45" t="str">
        <f t="shared" si="4"/>
        <v>B2 carbonLithuania2020</v>
      </c>
      <c r="B287">
        <v>6</v>
      </c>
      <c r="C287" t="s">
        <v>1</v>
      </c>
      <c r="D287" t="s">
        <v>146</v>
      </c>
      <c r="E287" t="s">
        <v>91</v>
      </c>
      <c r="F287" t="s">
        <v>114</v>
      </c>
      <c r="G287">
        <v>2020</v>
      </c>
      <c r="H287">
        <v>1954.9572290000001</v>
      </c>
      <c r="I287">
        <v>11513.591967750001</v>
      </c>
      <c r="J287">
        <v>5.9</v>
      </c>
    </row>
    <row r="288" spans="1:10" ht="15" hidden="1" x14ac:dyDescent="0.25">
      <c r="A288" s="45" t="str">
        <f t="shared" si="4"/>
        <v>B2 carbonLithuania2025</v>
      </c>
      <c r="B288">
        <v>6</v>
      </c>
      <c r="C288" t="s">
        <v>1</v>
      </c>
      <c r="D288" t="s">
        <v>146</v>
      </c>
      <c r="E288" t="s">
        <v>91</v>
      </c>
      <c r="F288" t="s">
        <v>114</v>
      </c>
      <c r="G288">
        <v>2025</v>
      </c>
      <c r="H288">
        <v>1994.9571659999999</v>
      </c>
      <c r="I288">
        <v>11659.36133025</v>
      </c>
      <c r="J288">
        <v>5.8</v>
      </c>
    </row>
    <row r="289" spans="1:10" ht="15" hidden="1" x14ac:dyDescent="0.25">
      <c r="A289" s="45" t="str">
        <f t="shared" si="4"/>
        <v>B2 carbonLithuania2030</v>
      </c>
      <c r="B289">
        <v>6</v>
      </c>
      <c r="C289" t="s">
        <v>1</v>
      </c>
      <c r="D289" t="s">
        <v>146</v>
      </c>
      <c r="E289" t="s">
        <v>91</v>
      </c>
      <c r="F289" t="s">
        <v>114</v>
      </c>
      <c r="G289">
        <v>2030</v>
      </c>
      <c r="H289">
        <v>2034.9568959999999</v>
      </c>
      <c r="I289">
        <v>11832.295336749999</v>
      </c>
      <c r="J289">
        <v>5.8</v>
      </c>
    </row>
    <row r="290" spans="1:10" ht="15" hidden="1" x14ac:dyDescent="0.25">
      <c r="A290" s="45" t="str">
        <f t="shared" si="4"/>
        <v>B2 carbonLuxembourg2005</v>
      </c>
      <c r="B290">
        <v>6</v>
      </c>
      <c r="C290" t="s">
        <v>1</v>
      </c>
      <c r="D290" t="s">
        <v>147</v>
      </c>
      <c r="E290" t="s">
        <v>92</v>
      </c>
      <c r="F290" t="s">
        <v>112</v>
      </c>
      <c r="G290">
        <v>2005</v>
      </c>
      <c r="H290">
        <v>86.103448999999998</v>
      </c>
      <c r="I290">
        <v>384.85479650000002</v>
      </c>
      <c r="J290">
        <v>4.5</v>
      </c>
    </row>
    <row r="291" spans="1:10" ht="15" hidden="1" x14ac:dyDescent="0.25">
      <c r="A291" s="45" t="str">
        <f t="shared" si="4"/>
        <v>B2 carbonLuxembourg2010</v>
      </c>
      <c r="B291">
        <v>6</v>
      </c>
      <c r="C291" t="s">
        <v>1</v>
      </c>
      <c r="D291" t="s">
        <v>147</v>
      </c>
      <c r="E291" t="s">
        <v>92</v>
      </c>
      <c r="F291" t="s">
        <v>112</v>
      </c>
      <c r="G291">
        <v>2010</v>
      </c>
      <c r="H291">
        <v>86.103471999999996</v>
      </c>
      <c r="I291">
        <v>396.05343599999998</v>
      </c>
      <c r="J291">
        <v>4.5999999999999996</v>
      </c>
    </row>
    <row r="292" spans="1:10" ht="15" hidden="1" x14ac:dyDescent="0.25">
      <c r="A292" s="45" t="str">
        <f t="shared" si="4"/>
        <v>B2 carbonLuxembourg2015</v>
      </c>
      <c r="B292">
        <v>6</v>
      </c>
      <c r="C292" t="s">
        <v>1</v>
      </c>
      <c r="D292" t="s">
        <v>147</v>
      </c>
      <c r="E292" t="s">
        <v>92</v>
      </c>
      <c r="F292" t="s">
        <v>112</v>
      </c>
      <c r="G292">
        <v>2015</v>
      </c>
      <c r="H292">
        <v>86.103437</v>
      </c>
      <c r="I292">
        <v>409.02817249999998</v>
      </c>
      <c r="J292">
        <v>4.8</v>
      </c>
    </row>
    <row r="293" spans="1:10" ht="15" hidden="1" x14ac:dyDescent="0.25">
      <c r="A293" s="45" t="str">
        <f t="shared" si="4"/>
        <v>B2 carbonLuxembourg2020</v>
      </c>
      <c r="B293">
        <v>6</v>
      </c>
      <c r="C293" t="s">
        <v>1</v>
      </c>
      <c r="D293" t="s">
        <v>147</v>
      </c>
      <c r="E293" t="s">
        <v>92</v>
      </c>
      <c r="F293" t="s">
        <v>112</v>
      </c>
      <c r="G293">
        <v>2020</v>
      </c>
      <c r="H293">
        <v>86.103457000000006</v>
      </c>
      <c r="I293">
        <v>417.29467599999998</v>
      </c>
      <c r="J293">
        <v>4.8</v>
      </c>
    </row>
    <row r="294" spans="1:10" ht="15" hidden="1" x14ac:dyDescent="0.25">
      <c r="A294" s="45" t="str">
        <f t="shared" si="4"/>
        <v>B2 carbonLuxembourg2025</v>
      </c>
      <c r="B294">
        <v>6</v>
      </c>
      <c r="C294" t="s">
        <v>1</v>
      </c>
      <c r="D294" t="s">
        <v>147</v>
      </c>
      <c r="E294" t="s">
        <v>92</v>
      </c>
      <c r="F294" t="s">
        <v>112</v>
      </c>
      <c r="G294">
        <v>2025</v>
      </c>
      <c r="H294">
        <v>86.103474000000006</v>
      </c>
      <c r="I294">
        <v>420.49634600000002</v>
      </c>
      <c r="J294">
        <v>4.9000000000000004</v>
      </c>
    </row>
    <row r="295" spans="1:10" ht="15" hidden="1" x14ac:dyDescent="0.25">
      <c r="A295" s="45" t="str">
        <f t="shared" si="4"/>
        <v>B2 carbonLuxembourg2030</v>
      </c>
      <c r="B295">
        <v>6</v>
      </c>
      <c r="C295" t="s">
        <v>1</v>
      </c>
      <c r="D295" t="s">
        <v>147</v>
      </c>
      <c r="E295" t="s">
        <v>92</v>
      </c>
      <c r="F295" t="s">
        <v>112</v>
      </c>
      <c r="G295">
        <v>2030</v>
      </c>
      <c r="H295">
        <v>86.103466999999995</v>
      </c>
      <c r="I295">
        <v>422.21300600000001</v>
      </c>
      <c r="J295">
        <v>4.9000000000000004</v>
      </c>
    </row>
    <row r="296" spans="1:10" ht="15" hidden="1" x14ac:dyDescent="0.25">
      <c r="A296" s="45" t="str">
        <f t="shared" si="4"/>
        <v>B2 carbonLatvia2005</v>
      </c>
      <c r="B296">
        <v>6</v>
      </c>
      <c r="C296" t="s">
        <v>1</v>
      </c>
      <c r="D296" t="s">
        <v>148</v>
      </c>
      <c r="E296" t="s">
        <v>90</v>
      </c>
      <c r="F296" t="s">
        <v>114</v>
      </c>
      <c r="G296">
        <v>2005</v>
      </c>
      <c r="H296">
        <v>3088.2563409999998</v>
      </c>
      <c r="I296">
        <v>19530.727907249999</v>
      </c>
      <c r="J296">
        <v>6.3</v>
      </c>
    </row>
    <row r="297" spans="1:10" ht="15" hidden="1" x14ac:dyDescent="0.25">
      <c r="A297" s="45" t="str">
        <f t="shared" si="4"/>
        <v>B2 carbonLatvia2010</v>
      </c>
      <c r="B297">
        <v>6</v>
      </c>
      <c r="C297" t="s">
        <v>1</v>
      </c>
      <c r="D297" t="s">
        <v>148</v>
      </c>
      <c r="E297" t="s">
        <v>90</v>
      </c>
      <c r="F297" t="s">
        <v>114</v>
      </c>
      <c r="G297">
        <v>2010</v>
      </c>
      <c r="H297">
        <v>3137.656806</v>
      </c>
      <c r="I297">
        <v>19207.770676</v>
      </c>
      <c r="J297">
        <v>6.1</v>
      </c>
    </row>
    <row r="298" spans="1:10" ht="15" hidden="1" x14ac:dyDescent="0.25">
      <c r="A298" s="45" t="str">
        <f t="shared" si="4"/>
        <v>B2 carbonLatvia2015</v>
      </c>
      <c r="B298">
        <v>6</v>
      </c>
      <c r="C298" t="s">
        <v>1</v>
      </c>
      <c r="D298" t="s">
        <v>148</v>
      </c>
      <c r="E298" t="s">
        <v>90</v>
      </c>
      <c r="F298" t="s">
        <v>114</v>
      </c>
      <c r="G298">
        <v>2015</v>
      </c>
      <c r="H298">
        <v>3187.0565379999998</v>
      </c>
      <c r="I298">
        <v>18826.507508250001</v>
      </c>
      <c r="J298">
        <v>5.9</v>
      </c>
    </row>
    <row r="299" spans="1:10" ht="15" hidden="1" x14ac:dyDescent="0.25">
      <c r="A299" s="45" t="str">
        <f t="shared" si="4"/>
        <v>B2 carbonLatvia2020</v>
      </c>
      <c r="B299">
        <v>6</v>
      </c>
      <c r="C299" t="s">
        <v>1</v>
      </c>
      <c r="D299" t="s">
        <v>148</v>
      </c>
      <c r="E299" t="s">
        <v>90</v>
      </c>
      <c r="F299" t="s">
        <v>114</v>
      </c>
      <c r="G299">
        <v>2020</v>
      </c>
      <c r="H299">
        <v>3236.4562380000002</v>
      </c>
      <c r="I299">
        <v>19246.273437</v>
      </c>
      <c r="J299">
        <v>5.9</v>
      </c>
    </row>
    <row r="300" spans="1:10" ht="15" hidden="1" x14ac:dyDescent="0.25">
      <c r="A300" s="45" t="str">
        <f t="shared" si="4"/>
        <v>B2 carbonLatvia2025</v>
      </c>
      <c r="B300">
        <v>6</v>
      </c>
      <c r="C300" t="s">
        <v>1</v>
      </c>
      <c r="D300" t="s">
        <v>148</v>
      </c>
      <c r="E300" t="s">
        <v>90</v>
      </c>
      <c r="F300" t="s">
        <v>114</v>
      </c>
      <c r="G300">
        <v>2025</v>
      </c>
      <c r="H300">
        <v>3285.8556389999999</v>
      </c>
      <c r="I300">
        <v>19503.348342249999</v>
      </c>
      <c r="J300">
        <v>5.9</v>
      </c>
    </row>
    <row r="301" spans="1:10" ht="15" hidden="1" x14ac:dyDescent="0.25">
      <c r="A301" s="45" t="str">
        <f t="shared" si="4"/>
        <v>B2 carbonLatvia2030</v>
      </c>
      <c r="B301">
        <v>6</v>
      </c>
      <c r="C301" t="s">
        <v>1</v>
      </c>
      <c r="D301" t="s">
        <v>148</v>
      </c>
      <c r="E301" t="s">
        <v>90</v>
      </c>
      <c r="F301" t="s">
        <v>114</v>
      </c>
      <c r="G301">
        <v>2030</v>
      </c>
      <c r="H301">
        <v>3335.2551659999999</v>
      </c>
      <c r="I301">
        <v>20087.29598825</v>
      </c>
      <c r="J301">
        <v>6</v>
      </c>
    </row>
    <row r="302" spans="1:10" ht="15" hidden="1" x14ac:dyDescent="0.25">
      <c r="A302" s="45" t="str">
        <f t="shared" si="4"/>
        <v>B2 carbonRepublic of Moldova2005</v>
      </c>
      <c r="B302">
        <v>6</v>
      </c>
      <c r="C302" t="s">
        <v>1</v>
      </c>
      <c r="D302" t="s">
        <v>149</v>
      </c>
      <c r="E302" t="s">
        <v>99</v>
      </c>
      <c r="F302" t="s">
        <v>113</v>
      </c>
      <c r="G302">
        <v>2005</v>
      </c>
      <c r="H302">
        <v>216.19300799999999</v>
      </c>
      <c r="I302">
        <v>1096.2717459999999</v>
      </c>
      <c r="J302">
        <v>5.0999999999999996</v>
      </c>
    </row>
    <row r="303" spans="1:10" ht="15" hidden="1" x14ac:dyDescent="0.25">
      <c r="A303" s="45" t="str">
        <f t="shared" si="4"/>
        <v>B2 carbonRepublic of Moldova2010</v>
      </c>
      <c r="B303">
        <v>6</v>
      </c>
      <c r="C303" t="s">
        <v>1</v>
      </c>
      <c r="D303" t="s">
        <v>149</v>
      </c>
      <c r="E303" t="s">
        <v>99</v>
      </c>
      <c r="F303" t="s">
        <v>113</v>
      </c>
      <c r="G303">
        <v>2010</v>
      </c>
      <c r="H303">
        <v>219.44291699999999</v>
      </c>
      <c r="I303">
        <v>1135.5223149999999</v>
      </c>
      <c r="J303">
        <v>5.2</v>
      </c>
    </row>
    <row r="304" spans="1:10" ht="15" hidden="1" x14ac:dyDescent="0.25">
      <c r="A304" s="45" t="str">
        <f t="shared" si="4"/>
        <v>B2 carbonRepublic of Moldova2015</v>
      </c>
      <c r="B304">
        <v>6</v>
      </c>
      <c r="C304" t="s">
        <v>1</v>
      </c>
      <c r="D304" t="s">
        <v>149</v>
      </c>
      <c r="E304" t="s">
        <v>99</v>
      </c>
      <c r="F304" t="s">
        <v>113</v>
      </c>
      <c r="G304">
        <v>2015</v>
      </c>
      <c r="H304">
        <v>222.69288599999999</v>
      </c>
      <c r="I304">
        <v>1171.7630475000001</v>
      </c>
      <c r="J304">
        <v>5.3</v>
      </c>
    </row>
    <row r="305" spans="1:10" ht="15" hidden="1" x14ac:dyDescent="0.25">
      <c r="A305" s="45" t="str">
        <f t="shared" si="4"/>
        <v>B2 carbonRepublic of Moldova2020</v>
      </c>
      <c r="B305">
        <v>6</v>
      </c>
      <c r="C305" t="s">
        <v>1</v>
      </c>
      <c r="D305" t="s">
        <v>149</v>
      </c>
      <c r="E305" t="s">
        <v>99</v>
      </c>
      <c r="F305" t="s">
        <v>113</v>
      </c>
      <c r="G305">
        <v>2020</v>
      </c>
      <c r="H305">
        <v>225.94305399999999</v>
      </c>
      <c r="I305">
        <v>1207.2876305</v>
      </c>
      <c r="J305">
        <v>5.3</v>
      </c>
    </row>
    <row r="306" spans="1:10" ht="15" hidden="1" x14ac:dyDescent="0.25">
      <c r="A306" s="45" t="str">
        <f t="shared" si="4"/>
        <v>B2 carbonRepublic of Moldova2025</v>
      </c>
      <c r="B306">
        <v>6</v>
      </c>
      <c r="C306" t="s">
        <v>1</v>
      </c>
      <c r="D306" t="s">
        <v>149</v>
      </c>
      <c r="E306" t="s">
        <v>99</v>
      </c>
      <c r="F306" t="s">
        <v>113</v>
      </c>
      <c r="G306">
        <v>2025</v>
      </c>
      <c r="H306">
        <v>229.19296299999999</v>
      </c>
      <c r="I306">
        <v>1239.3919545000001</v>
      </c>
      <c r="J306">
        <v>5.4</v>
      </c>
    </row>
    <row r="307" spans="1:10" ht="15" hidden="1" x14ac:dyDescent="0.25">
      <c r="A307" s="45" t="str">
        <f t="shared" si="4"/>
        <v>B2 carbonRepublic of Moldova2030</v>
      </c>
      <c r="B307">
        <v>6</v>
      </c>
      <c r="C307" t="s">
        <v>1</v>
      </c>
      <c r="D307" t="s">
        <v>149</v>
      </c>
      <c r="E307" t="s">
        <v>99</v>
      </c>
      <c r="F307" t="s">
        <v>113</v>
      </c>
      <c r="G307">
        <v>2030</v>
      </c>
      <c r="H307">
        <v>232.442947</v>
      </c>
      <c r="I307">
        <v>1271.06367</v>
      </c>
      <c r="J307">
        <v>5.5</v>
      </c>
    </row>
    <row r="308" spans="1:10" ht="15" hidden="1" x14ac:dyDescent="0.25">
      <c r="A308" s="45" t="str">
        <f t="shared" si="4"/>
        <v>B2 carbonNetherlands2005</v>
      </c>
      <c r="B308">
        <v>6</v>
      </c>
      <c r="C308" t="s">
        <v>1</v>
      </c>
      <c r="D308" t="s">
        <v>152</v>
      </c>
      <c r="E308" t="s">
        <v>95</v>
      </c>
      <c r="F308" t="s">
        <v>112</v>
      </c>
      <c r="G308">
        <v>2005</v>
      </c>
      <c r="H308">
        <v>295.18229500000001</v>
      </c>
      <c r="I308">
        <v>1275.858152</v>
      </c>
      <c r="J308">
        <v>4.3</v>
      </c>
    </row>
    <row r="309" spans="1:10" ht="15" hidden="1" x14ac:dyDescent="0.25">
      <c r="A309" s="45" t="str">
        <f t="shared" si="4"/>
        <v>B2 carbonNetherlands2010</v>
      </c>
      <c r="B309">
        <v>6</v>
      </c>
      <c r="C309" t="s">
        <v>1</v>
      </c>
      <c r="D309" t="s">
        <v>152</v>
      </c>
      <c r="E309" t="s">
        <v>95</v>
      </c>
      <c r="F309" t="s">
        <v>112</v>
      </c>
      <c r="G309">
        <v>2010</v>
      </c>
      <c r="H309">
        <v>295.18228499999998</v>
      </c>
      <c r="I309">
        <v>1261.4417659999999</v>
      </c>
      <c r="J309">
        <v>4.3</v>
      </c>
    </row>
    <row r="310" spans="1:10" ht="15" hidden="1" x14ac:dyDescent="0.25">
      <c r="A310" s="45" t="str">
        <f t="shared" si="4"/>
        <v>B2 carbonNetherlands2015</v>
      </c>
      <c r="B310">
        <v>6</v>
      </c>
      <c r="C310" t="s">
        <v>1</v>
      </c>
      <c r="D310" t="s">
        <v>152</v>
      </c>
      <c r="E310" t="s">
        <v>95</v>
      </c>
      <c r="F310" t="s">
        <v>112</v>
      </c>
      <c r="G310">
        <v>2015</v>
      </c>
      <c r="H310">
        <v>295.18228800000003</v>
      </c>
      <c r="I310">
        <v>1251.126589</v>
      </c>
      <c r="J310">
        <v>4.2</v>
      </c>
    </row>
    <row r="311" spans="1:10" ht="15" hidden="1" x14ac:dyDescent="0.25">
      <c r="A311" s="45" t="str">
        <f t="shared" si="4"/>
        <v>B2 carbonNetherlands2020</v>
      </c>
      <c r="B311">
        <v>6</v>
      </c>
      <c r="C311" t="s">
        <v>1</v>
      </c>
      <c r="D311" t="s">
        <v>152</v>
      </c>
      <c r="E311" t="s">
        <v>95</v>
      </c>
      <c r="F311" t="s">
        <v>112</v>
      </c>
      <c r="G311">
        <v>2020</v>
      </c>
      <c r="H311">
        <v>295.182301</v>
      </c>
      <c r="I311">
        <v>1251.2789574999999</v>
      </c>
      <c r="J311">
        <v>4.2</v>
      </c>
    </row>
    <row r="312" spans="1:10" ht="15" hidden="1" x14ac:dyDescent="0.25">
      <c r="A312" s="45" t="str">
        <f t="shared" si="4"/>
        <v>B2 carbonNetherlands2025</v>
      </c>
      <c r="B312">
        <v>6</v>
      </c>
      <c r="C312" t="s">
        <v>1</v>
      </c>
      <c r="D312" t="s">
        <v>152</v>
      </c>
      <c r="E312" t="s">
        <v>95</v>
      </c>
      <c r="F312" t="s">
        <v>112</v>
      </c>
      <c r="G312">
        <v>2025</v>
      </c>
      <c r="H312">
        <v>295.18231200000002</v>
      </c>
      <c r="I312">
        <v>1254.3304485000001</v>
      </c>
      <c r="J312">
        <v>4.2</v>
      </c>
    </row>
    <row r="313" spans="1:10" ht="15" hidden="1" x14ac:dyDescent="0.25">
      <c r="A313" s="45" t="str">
        <f t="shared" si="4"/>
        <v>B2 carbonNetherlands2030</v>
      </c>
      <c r="B313">
        <v>6</v>
      </c>
      <c r="C313" t="s">
        <v>1</v>
      </c>
      <c r="D313" t="s">
        <v>152</v>
      </c>
      <c r="E313" t="s">
        <v>95</v>
      </c>
      <c r="F313" t="s">
        <v>112</v>
      </c>
      <c r="G313">
        <v>2030</v>
      </c>
      <c r="H313">
        <v>295.18225200000001</v>
      </c>
      <c r="I313">
        <v>1260.0329715</v>
      </c>
      <c r="J313">
        <v>4.3</v>
      </c>
    </row>
    <row r="314" spans="1:10" ht="15" hidden="1" x14ac:dyDescent="0.25">
      <c r="A314" s="45" t="str">
        <f t="shared" si="4"/>
        <v>B2 carbonNorway2005</v>
      </c>
      <c r="B314">
        <v>6</v>
      </c>
      <c r="C314" t="s">
        <v>1</v>
      </c>
      <c r="D314" t="s">
        <v>153</v>
      </c>
      <c r="E314" t="s">
        <v>96</v>
      </c>
      <c r="F314" t="s">
        <v>114</v>
      </c>
      <c r="G314">
        <v>2005</v>
      </c>
      <c r="H314">
        <v>6499.2275540000001</v>
      </c>
      <c r="I314">
        <v>42726.115998499998</v>
      </c>
      <c r="J314">
        <v>6.6</v>
      </c>
    </row>
    <row r="315" spans="1:10" ht="15" hidden="1" x14ac:dyDescent="0.25">
      <c r="A315" s="45" t="str">
        <f t="shared" si="4"/>
        <v>B2 carbonNorway2010</v>
      </c>
      <c r="B315">
        <v>6</v>
      </c>
      <c r="C315" t="s">
        <v>1</v>
      </c>
      <c r="D315" t="s">
        <v>153</v>
      </c>
      <c r="E315" t="s">
        <v>96</v>
      </c>
      <c r="F315" t="s">
        <v>114</v>
      </c>
      <c r="G315">
        <v>2010</v>
      </c>
      <c r="H315">
        <v>6479.2274390000002</v>
      </c>
      <c r="I315">
        <v>43220.072920999999</v>
      </c>
      <c r="J315">
        <v>6.7</v>
      </c>
    </row>
    <row r="316" spans="1:10" ht="15" hidden="1" x14ac:dyDescent="0.25">
      <c r="A316" s="45" t="str">
        <f t="shared" si="4"/>
        <v>B2 carbonNorway2015</v>
      </c>
      <c r="B316">
        <v>6</v>
      </c>
      <c r="C316" t="s">
        <v>1</v>
      </c>
      <c r="D316" t="s">
        <v>153</v>
      </c>
      <c r="E316" t="s">
        <v>96</v>
      </c>
      <c r="F316" t="s">
        <v>114</v>
      </c>
      <c r="G316">
        <v>2015</v>
      </c>
      <c r="H316">
        <v>6459.2280270000001</v>
      </c>
      <c r="I316">
        <v>43682.5069325</v>
      </c>
      <c r="J316">
        <v>6.8</v>
      </c>
    </row>
    <row r="317" spans="1:10" ht="15" hidden="1" x14ac:dyDescent="0.25">
      <c r="A317" s="45" t="str">
        <f t="shared" si="4"/>
        <v>B2 carbonNorway2020</v>
      </c>
      <c r="B317">
        <v>6</v>
      </c>
      <c r="C317" t="s">
        <v>1</v>
      </c>
      <c r="D317" t="s">
        <v>153</v>
      </c>
      <c r="E317" t="s">
        <v>96</v>
      </c>
      <c r="F317" t="s">
        <v>114</v>
      </c>
      <c r="G317">
        <v>2020</v>
      </c>
      <c r="H317">
        <v>6439.2274070000003</v>
      </c>
      <c r="I317">
        <v>43705.731405500002</v>
      </c>
      <c r="J317">
        <v>6.8</v>
      </c>
    </row>
    <row r="318" spans="1:10" ht="15" hidden="1" x14ac:dyDescent="0.25">
      <c r="A318" s="45" t="str">
        <f t="shared" si="4"/>
        <v>B2 carbonNorway2025</v>
      </c>
      <c r="B318">
        <v>6</v>
      </c>
      <c r="C318" t="s">
        <v>1</v>
      </c>
      <c r="D318" t="s">
        <v>153</v>
      </c>
      <c r="E318" t="s">
        <v>96</v>
      </c>
      <c r="F318" t="s">
        <v>114</v>
      </c>
      <c r="G318">
        <v>2025</v>
      </c>
      <c r="H318">
        <v>6419.2271229999997</v>
      </c>
      <c r="I318">
        <v>43583.470681749997</v>
      </c>
      <c r="J318">
        <v>6.8</v>
      </c>
    </row>
    <row r="319" spans="1:10" ht="15" hidden="1" x14ac:dyDescent="0.25">
      <c r="A319" s="45" t="str">
        <f t="shared" si="4"/>
        <v>B2 carbonNorway2030</v>
      </c>
      <c r="B319">
        <v>6</v>
      </c>
      <c r="C319" t="s">
        <v>1</v>
      </c>
      <c r="D319" t="s">
        <v>153</v>
      </c>
      <c r="E319" t="s">
        <v>96</v>
      </c>
      <c r="F319" t="s">
        <v>114</v>
      </c>
      <c r="G319">
        <v>2030</v>
      </c>
      <c r="H319">
        <v>6399.22732</v>
      </c>
      <c r="I319">
        <v>43504.52974975</v>
      </c>
      <c r="J319">
        <v>6.8</v>
      </c>
    </row>
    <row r="320" spans="1:10" ht="15" hidden="1" x14ac:dyDescent="0.25">
      <c r="A320" s="45" t="str">
        <f t="shared" si="4"/>
        <v>B2 carbonPoland2005</v>
      </c>
      <c r="B320">
        <v>6</v>
      </c>
      <c r="C320" t="s">
        <v>1</v>
      </c>
      <c r="D320" t="s">
        <v>154</v>
      </c>
      <c r="E320" t="s">
        <v>97</v>
      </c>
      <c r="F320" t="s">
        <v>113</v>
      </c>
      <c r="G320">
        <v>2005</v>
      </c>
      <c r="H320">
        <v>8417.0081829999999</v>
      </c>
      <c r="I320">
        <v>31617.606739999999</v>
      </c>
      <c r="J320">
        <v>3.8</v>
      </c>
    </row>
    <row r="321" spans="1:10" ht="15" hidden="1" x14ac:dyDescent="0.25">
      <c r="A321" s="45" t="str">
        <f t="shared" si="4"/>
        <v>B2 carbonPoland2010</v>
      </c>
      <c r="B321">
        <v>6</v>
      </c>
      <c r="C321" t="s">
        <v>1</v>
      </c>
      <c r="D321" t="s">
        <v>154</v>
      </c>
      <c r="E321" t="s">
        <v>97</v>
      </c>
      <c r="F321" t="s">
        <v>113</v>
      </c>
      <c r="G321">
        <v>2010</v>
      </c>
      <c r="H321">
        <v>8532.0079769999993</v>
      </c>
      <c r="I321">
        <v>31174.763082500001</v>
      </c>
      <c r="J321">
        <v>3.7</v>
      </c>
    </row>
    <row r="322" spans="1:10" ht="15" hidden="1" x14ac:dyDescent="0.25">
      <c r="A322" s="45" t="str">
        <f t="shared" ref="A322:A385" si="5">CONCATENATE(C322,E322,G322)</f>
        <v>B2 carbonPoland2015</v>
      </c>
      <c r="B322">
        <v>6</v>
      </c>
      <c r="C322" t="s">
        <v>1</v>
      </c>
      <c r="D322" t="s">
        <v>154</v>
      </c>
      <c r="E322" t="s">
        <v>97</v>
      </c>
      <c r="F322" t="s">
        <v>113</v>
      </c>
      <c r="G322">
        <v>2015</v>
      </c>
      <c r="H322">
        <v>8647.0072980000004</v>
      </c>
      <c r="I322">
        <v>30936.154790500001</v>
      </c>
      <c r="J322">
        <v>3.6</v>
      </c>
    </row>
    <row r="323" spans="1:10" ht="15" hidden="1" x14ac:dyDescent="0.25">
      <c r="A323" s="45" t="str">
        <f t="shared" si="5"/>
        <v>B2 carbonPoland2020</v>
      </c>
      <c r="B323">
        <v>6</v>
      </c>
      <c r="C323" t="s">
        <v>1</v>
      </c>
      <c r="D323" t="s">
        <v>154</v>
      </c>
      <c r="E323" t="s">
        <v>97</v>
      </c>
      <c r="F323" t="s">
        <v>113</v>
      </c>
      <c r="G323">
        <v>2020</v>
      </c>
      <c r="H323">
        <v>8762.0079910000004</v>
      </c>
      <c r="I323">
        <v>31194.800178000001</v>
      </c>
      <c r="J323">
        <v>3.6</v>
      </c>
    </row>
    <row r="324" spans="1:10" ht="15" hidden="1" x14ac:dyDescent="0.25">
      <c r="A324" s="45" t="str">
        <f t="shared" si="5"/>
        <v>B2 carbonPoland2025</v>
      </c>
      <c r="B324">
        <v>6</v>
      </c>
      <c r="C324" t="s">
        <v>1</v>
      </c>
      <c r="D324" t="s">
        <v>154</v>
      </c>
      <c r="E324" t="s">
        <v>97</v>
      </c>
      <c r="F324" t="s">
        <v>113</v>
      </c>
      <c r="G324">
        <v>2025</v>
      </c>
      <c r="H324">
        <v>8877.0082459999994</v>
      </c>
      <c r="I324">
        <v>31621.500433500001</v>
      </c>
      <c r="J324">
        <v>3.6</v>
      </c>
    </row>
    <row r="325" spans="1:10" ht="15" hidden="1" x14ac:dyDescent="0.25">
      <c r="A325" s="45" t="str">
        <f t="shared" si="5"/>
        <v>B2 carbonPoland2030</v>
      </c>
      <c r="B325">
        <v>6</v>
      </c>
      <c r="C325" t="s">
        <v>1</v>
      </c>
      <c r="D325" t="s">
        <v>154</v>
      </c>
      <c r="E325" t="s">
        <v>97</v>
      </c>
      <c r="F325" t="s">
        <v>113</v>
      </c>
      <c r="G325">
        <v>2030</v>
      </c>
      <c r="H325">
        <v>8992.0073209999991</v>
      </c>
      <c r="I325">
        <v>32395.485017999999</v>
      </c>
      <c r="J325">
        <v>3.6</v>
      </c>
    </row>
    <row r="326" spans="1:10" ht="15" hidden="1" x14ac:dyDescent="0.25">
      <c r="A326" s="45" t="str">
        <f t="shared" si="5"/>
        <v>B2 carbonPortugal2005</v>
      </c>
      <c r="B326">
        <v>6</v>
      </c>
      <c r="C326" t="s">
        <v>1</v>
      </c>
      <c r="D326" t="s">
        <v>155</v>
      </c>
      <c r="E326" t="s">
        <v>98</v>
      </c>
      <c r="F326" t="s">
        <v>115</v>
      </c>
      <c r="G326">
        <v>2005</v>
      </c>
      <c r="H326">
        <v>1801.9219049999999</v>
      </c>
      <c r="I326">
        <v>5664.8317157499996</v>
      </c>
      <c r="J326">
        <v>3.1</v>
      </c>
    </row>
    <row r="327" spans="1:10" ht="15" hidden="1" x14ac:dyDescent="0.25">
      <c r="A327" s="45" t="str">
        <f t="shared" si="5"/>
        <v>B2 carbonPortugal2010</v>
      </c>
      <c r="B327">
        <v>6</v>
      </c>
      <c r="C327" t="s">
        <v>1</v>
      </c>
      <c r="D327" t="s">
        <v>155</v>
      </c>
      <c r="E327" t="s">
        <v>98</v>
      </c>
      <c r="F327" t="s">
        <v>115</v>
      </c>
      <c r="G327">
        <v>2010</v>
      </c>
      <c r="H327">
        <v>1821.92157</v>
      </c>
      <c r="I327">
        <v>6042.3134945000002</v>
      </c>
      <c r="J327">
        <v>3.3</v>
      </c>
    </row>
    <row r="328" spans="1:10" ht="15" hidden="1" x14ac:dyDescent="0.25">
      <c r="A328" s="45" t="str">
        <f t="shared" si="5"/>
        <v>B2 carbonPortugal2015</v>
      </c>
      <c r="B328">
        <v>6</v>
      </c>
      <c r="C328" t="s">
        <v>1</v>
      </c>
      <c r="D328" t="s">
        <v>155</v>
      </c>
      <c r="E328" t="s">
        <v>98</v>
      </c>
      <c r="F328" t="s">
        <v>115</v>
      </c>
      <c r="G328">
        <v>2015</v>
      </c>
      <c r="H328">
        <v>1841.921662</v>
      </c>
      <c r="I328">
        <v>6086.6680747500004</v>
      </c>
      <c r="J328">
        <v>3.3</v>
      </c>
    </row>
    <row r="329" spans="1:10" ht="15" hidden="1" x14ac:dyDescent="0.25">
      <c r="A329" s="45" t="str">
        <f t="shared" si="5"/>
        <v>B2 carbonPortugal2020</v>
      </c>
      <c r="B329">
        <v>6</v>
      </c>
      <c r="C329" t="s">
        <v>1</v>
      </c>
      <c r="D329" t="s">
        <v>155</v>
      </c>
      <c r="E329" t="s">
        <v>98</v>
      </c>
      <c r="F329" t="s">
        <v>115</v>
      </c>
      <c r="G329">
        <v>2020</v>
      </c>
      <c r="H329">
        <v>1861.921509</v>
      </c>
      <c r="I329">
        <v>6428.0082995000002</v>
      </c>
      <c r="J329">
        <v>3.5</v>
      </c>
    </row>
    <row r="330" spans="1:10" ht="15" hidden="1" x14ac:dyDescent="0.25">
      <c r="A330" s="45" t="str">
        <f t="shared" si="5"/>
        <v>B2 carbonPortugal2025</v>
      </c>
      <c r="B330">
        <v>6</v>
      </c>
      <c r="C330" t="s">
        <v>1</v>
      </c>
      <c r="D330" t="s">
        <v>155</v>
      </c>
      <c r="E330" t="s">
        <v>98</v>
      </c>
      <c r="F330" t="s">
        <v>115</v>
      </c>
      <c r="G330">
        <v>2025</v>
      </c>
      <c r="H330">
        <v>1881.921906</v>
      </c>
      <c r="I330">
        <v>6655.5293670000001</v>
      </c>
      <c r="J330">
        <v>3.5</v>
      </c>
    </row>
    <row r="331" spans="1:10" ht="15" hidden="1" x14ac:dyDescent="0.25">
      <c r="A331" s="45" t="str">
        <f t="shared" si="5"/>
        <v>B2 carbonPortugal2030</v>
      </c>
      <c r="B331">
        <v>6</v>
      </c>
      <c r="C331" t="s">
        <v>1</v>
      </c>
      <c r="D331" t="s">
        <v>155</v>
      </c>
      <c r="E331" t="s">
        <v>98</v>
      </c>
      <c r="F331" t="s">
        <v>115</v>
      </c>
      <c r="G331">
        <v>2030</v>
      </c>
      <c r="H331">
        <v>1901.9214480000001</v>
      </c>
      <c r="I331">
        <v>6842.1571299999996</v>
      </c>
      <c r="J331">
        <v>3.6</v>
      </c>
    </row>
    <row r="332" spans="1:10" ht="15" hidden="1" x14ac:dyDescent="0.25">
      <c r="A332" s="45" t="str">
        <f t="shared" si="5"/>
        <v>B2 carbonRomania2005</v>
      </c>
      <c r="B332">
        <v>6</v>
      </c>
      <c r="C332" t="s">
        <v>1</v>
      </c>
      <c r="D332" t="s">
        <v>156</v>
      </c>
      <c r="E332" t="s">
        <v>100</v>
      </c>
      <c r="F332" t="s">
        <v>113</v>
      </c>
      <c r="G332">
        <v>2005</v>
      </c>
      <c r="H332">
        <v>5053.6226200000001</v>
      </c>
      <c r="I332">
        <v>23711.097884999999</v>
      </c>
      <c r="J332">
        <v>4.7</v>
      </c>
    </row>
    <row r="333" spans="1:10" ht="15" hidden="1" x14ac:dyDescent="0.25">
      <c r="A333" s="45" t="str">
        <f t="shared" si="5"/>
        <v>B2 carbonRomania2010</v>
      </c>
      <c r="B333">
        <v>6</v>
      </c>
      <c r="C333" t="s">
        <v>1</v>
      </c>
      <c r="D333" t="s">
        <v>156</v>
      </c>
      <c r="E333" t="s">
        <v>100</v>
      </c>
      <c r="F333" t="s">
        <v>113</v>
      </c>
      <c r="G333">
        <v>2010</v>
      </c>
      <c r="H333">
        <v>5197.6223380000001</v>
      </c>
      <c r="I333">
        <v>23670.303475000001</v>
      </c>
      <c r="J333">
        <v>4.5999999999999996</v>
      </c>
    </row>
    <row r="334" spans="1:10" ht="15" hidden="1" x14ac:dyDescent="0.25">
      <c r="A334" s="45" t="str">
        <f t="shared" si="5"/>
        <v>B2 carbonRomania2015</v>
      </c>
      <c r="B334">
        <v>6</v>
      </c>
      <c r="C334" t="s">
        <v>1</v>
      </c>
      <c r="D334" t="s">
        <v>156</v>
      </c>
      <c r="E334" t="s">
        <v>100</v>
      </c>
      <c r="F334" t="s">
        <v>113</v>
      </c>
      <c r="G334">
        <v>2015</v>
      </c>
      <c r="H334">
        <v>5341.62201</v>
      </c>
      <c r="I334">
        <v>23573.185314999999</v>
      </c>
      <c r="J334">
        <v>4.4000000000000004</v>
      </c>
    </row>
    <row r="335" spans="1:10" ht="15" hidden="1" x14ac:dyDescent="0.25">
      <c r="A335" s="45" t="str">
        <f t="shared" si="5"/>
        <v>B2 carbonRomania2020</v>
      </c>
      <c r="B335">
        <v>6</v>
      </c>
      <c r="C335" t="s">
        <v>1</v>
      </c>
      <c r="D335" t="s">
        <v>156</v>
      </c>
      <c r="E335" t="s">
        <v>100</v>
      </c>
      <c r="F335" t="s">
        <v>113</v>
      </c>
      <c r="G335">
        <v>2020</v>
      </c>
      <c r="H335">
        <v>5485.6225359999999</v>
      </c>
      <c r="I335">
        <v>23413.090543999999</v>
      </c>
      <c r="J335">
        <v>4.3</v>
      </c>
    </row>
    <row r="336" spans="1:10" ht="15" hidden="1" x14ac:dyDescent="0.25">
      <c r="A336" s="45" t="str">
        <f t="shared" si="5"/>
        <v>B2 carbonRomania2025</v>
      </c>
      <c r="B336">
        <v>6</v>
      </c>
      <c r="C336" t="s">
        <v>1</v>
      </c>
      <c r="D336" t="s">
        <v>156</v>
      </c>
      <c r="E336" t="s">
        <v>100</v>
      </c>
      <c r="F336" t="s">
        <v>113</v>
      </c>
      <c r="G336">
        <v>2025</v>
      </c>
      <c r="H336">
        <v>5629.6224949999996</v>
      </c>
      <c r="I336">
        <v>23648.5231595</v>
      </c>
      <c r="J336">
        <v>4.2</v>
      </c>
    </row>
    <row r="337" spans="1:10" ht="15" hidden="1" x14ac:dyDescent="0.25">
      <c r="A337" s="45" t="str">
        <f t="shared" si="5"/>
        <v>B2 carbonRomania2030</v>
      </c>
      <c r="B337">
        <v>6</v>
      </c>
      <c r="C337" t="s">
        <v>1</v>
      </c>
      <c r="D337" t="s">
        <v>156</v>
      </c>
      <c r="E337" t="s">
        <v>100</v>
      </c>
      <c r="F337" t="s">
        <v>113</v>
      </c>
      <c r="G337">
        <v>2030</v>
      </c>
      <c r="H337">
        <v>5773.6222150000003</v>
      </c>
      <c r="I337">
        <v>24112.7718045</v>
      </c>
      <c r="J337">
        <v>4.2</v>
      </c>
    </row>
    <row r="338" spans="1:10" ht="15" hidden="1" x14ac:dyDescent="0.25">
      <c r="A338" s="45" t="str">
        <f t="shared" si="5"/>
        <v>B2 carbonSweden2005</v>
      </c>
      <c r="B338">
        <v>6</v>
      </c>
      <c r="C338" t="s">
        <v>1</v>
      </c>
      <c r="D338" t="s">
        <v>158</v>
      </c>
      <c r="E338" t="s">
        <v>105</v>
      </c>
      <c r="F338" t="s">
        <v>114</v>
      </c>
      <c r="G338">
        <v>2005</v>
      </c>
      <c r="H338">
        <v>20631.419811</v>
      </c>
      <c r="I338">
        <v>126206.09566625</v>
      </c>
      <c r="J338">
        <v>6.1</v>
      </c>
    </row>
    <row r="339" spans="1:10" ht="15" hidden="1" x14ac:dyDescent="0.25">
      <c r="A339" s="45" t="str">
        <f t="shared" si="5"/>
        <v>B2 carbonSweden2010</v>
      </c>
      <c r="B339">
        <v>6</v>
      </c>
      <c r="C339" t="s">
        <v>1</v>
      </c>
      <c r="D339" t="s">
        <v>158</v>
      </c>
      <c r="E339" t="s">
        <v>105</v>
      </c>
      <c r="F339" t="s">
        <v>114</v>
      </c>
      <c r="G339">
        <v>2010</v>
      </c>
      <c r="H339">
        <v>20553.423435000001</v>
      </c>
      <c r="I339">
        <v>124148.12346649999</v>
      </c>
      <c r="J339">
        <v>6</v>
      </c>
    </row>
    <row r="340" spans="1:10" ht="15" hidden="1" x14ac:dyDescent="0.25">
      <c r="A340" s="45" t="str">
        <f t="shared" si="5"/>
        <v>B2 carbonSweden2015</v>
      </c>
      <c r="B340">
        <v>6</v>
      </c>
      <c r="C340" t="s">
        <v>1</v>
      </c>
      <c r="D340" t="s">
        <v>158</v>
      </c>
      <c r="E340" t="s">
        <v>105</v>
      </c>
      <c r="F340" t="s">
        <v>114</v>
      </c>
      <c r="G340">
        <v>2015</v>
      </c>
      <c r="H340">
        <v>20475.423036</v>
      </c>
      <c r="I340">
        <v>122687.52804975001</v>
      </c>
      <c r="J340">
        <v>6</v>
      </c>
    </row>
    <row r="341" spans="1:10" ht="15" hidden="1" x14ac:dyDescent="0.25">
      <c r="A341" s="45" t="str">
        <f t="shared" si="5"/>
        <v>B2 carbonSweden2020</v>
      </c>
      <c r="B341">
        <v>6</v>
      </c>
      <c r="C341" t="s">
        <v>1</v>
      </c>
      <c r="D341" t="s">
        <v>158</v>
      </c>
      <c r="E341" t="s">
        <v>105</v>
      </c>
      <c r="F341" t="s">
        <v>114</v>
      </c>
      <c r="G341">
        <v>2020</v>
      </c>
      <c r="H341">
        <v>20397.422732999999</v>
      </c>
      <c r="I341">
        <v>122723.533184</v>
      </c>
      <c r="J341">
        <v>6</v>
      </c>
    </row>
    <row r="342" spans="1:10" ht="15" hidden="1" x14ac:dyDescent="0.25">
      <c r="A342" s="45" t="str">
        <f t="shared" si="5"/>
        <v>B2 carbonSweden2025</v>
      </c>
      <c r="B342">
        <v>6</v>
      </c>
      <c r="C342" t="s">
        <v>1</v>
      </c>
      <c r="D342" t="s">
        <v>158</v>
      </c>
      <c r="E342" t="s">
        <v>105</v>
      </c>
      <c r="F342" t="s">
        <v>114</v>
      </c>
      <c r="G342">
        <v>2025</v>
      </c>
      <c r="H342">
        <v>20319.421034999999</v>
      </c>
      <c r="I342">
        <v>123082.693067</v>
      </c>
      <c r="J342">
        <v>6.1</v>
      </c>
    </row>
    <row r="343" spans="1:10" ht="15" hidden="1" x14ac:dyDescent="0.25">
      <c r="A343" s="45" t="str">
        <f t="shared" si="5"/>
        <v>B2 carbonSweden2030</v>
      </c>
      <c r="B343">
        <v>6</v>
      </c>
      <c r="C343" t="s">
        <v>1</v>
      </c>
      <c r="D343" t="s">
        <v>158</v>
      </c>
      <c r="E343" t="s">
        <v>105</v>
      </c>
      <c r="F343" t="s">
        <v>114</v>
      </c>
      <c r="G343">
        <v>2030</v>
      </c>
      <c r="H343">
        <v>20241.423993</v>
      </c>
      <c r="I343">
        <v>123653.1743555</v>
      </c>
      <c r="J343">
        <v>6.1</v>
      </c>
    </row>
    <row r="344" spans="1:10" ht="15" hidden="1" x14ac:dyDescent="0.25">
      <c r="A344" s="45" t="str">
        <f t="shared" si="5"/>
        <v>B2 carbonSlovenia2005</v>
      </c>
      <c r="B344">
        <v>6</v>
      </c>
      <c r="C344" t="s">
        <v>1</v>
      </c>
      <c r="D344" t="s">
        <v>159</v>
      </c>
      <c r="E344" t="s">
        <v>103</v>
      </c>
      <c r="F344" t="s">
        <v>111</v>
      </c>
      <c r="G344">
        <v>2005</v>
      </c>
      <c r="H344">
        <v>1166.040436</v>
      </c>
      <c r="I344">
        <v>5310.2112470000002</v>
      </c>
      <c r="J344">
        <v>4.5999999999999996</v>
      </c>
    </row>
    <row r="345" spans="1:10" ht="15" hidden="1" x14ac:dyDescent="0.25">
      <c r="A345" s="45" t="str">
        <f t="shared" si="5"/>
        <v>B2 carbonSlovenia2010</v>
      </c>
      <c r="B345">
        <v>6</v>
      </c>
      <c r="C345" t="s">
        <v>1</v>
      </c>
      <c r="D345" t="s">
        <v>159</v>
      </c>
      <c r="E345" t="s">
        <v>103</v>
      </c>
      <c r="F345" t="s">
        <v>111</v>
      </c>
      <c r="G345">
        <v>2010</v>
      </c>
      <c r="H345">
        <v>1175.040313</v>
      </c>
      <c r="I345">
        <v>5368.2460405000002</v>
      </c>
      <c r="J345">
        <v>4.5999999999999996</v>
      </c>
    </row>
    <row r="346" spans="1:10" ht="15" hidden="1" x14ac:dyDescent="0.25">
      <c r="A346" s="45" t="str">
        <f t="shared" si="5"/>
        <v>B2 carbonSlovenia2015</v>
      </c>
      <c r="B346">
        <v>6</v>
      </c>
      <c r="C346" t="s">
        <v>1</v>
      </c>
      <c r="D346" t="s">
        <v>159</v>
      </c>
      <c r="E346" t="s">
        <v>103</v>
      </c>
      <c r="F346" t="s">
        <v>111</v>
      </c>
      <c r="G346">
        <v>2015</v>
      </c>
      <c r="H346">
        <v>1184.040557</v>
      </c>
      <c r="I346">
        <v>5408.8429585000003</v>
      </c>
      <c r="J346">
        <v>4.5999999999999996</v>
      </c>
    </row>
    <row r="347" spans="1:10" ht="15" hidden="1" x14ac:dyDescent="0.25">
      <c r="A347" s="45" t="str">
        <f t="shared" si="5"/>
        <v>B2 carbonSlovenia2020</v>
      </c>
      <c r="B347">
        <v>6</v>
      </c>
      <c r="C347" t="s">
        <v>1</v>
      </c>
      <c r="D347" t="s">
        <v>159</v>
      </c>
      <c r="E347" t="s">
        <v>103</v>
      </c>
      <c r="F347" t="s">
        <v>111</v>
      </c>
      <c r="G347">
        <v>2020</v>
      </c>
      <c r="H347">
        <v>1193.0404209999999</v>
      </c>
      <c r="I347">
        <v>5461.304991</v>
      </c>
      <c r="J347">
        <v>4.5999999999999996</v>
      </c>
    </row>
    <row r="348" spans="1:10" ht="15" hidden="1" x14ac:dyDescent="0.25">
      <c r="A348" s="45" t="str">
        <f t="shared" si="5"/>
        <v>B2 carbonSlovenia2025</v>
      </c>
      <c r="B348">
        <v>6</v>
      </c>
      <c r="C348" t="s">
        <v>1</v>
      </c>
      <c r="D348" t="s">
        <v>159</v>
      </c>
      <c r="E348" t="s">
        <v>103</v>
      </c>
      <c r="F348" t="s">
        <v>111</v>
      </c>
      <c r="G348">
        <v>2025</v>
      </c>
      <c r="H348">
        <v>1202.0404510000001</v>
      </c>
      <c r="I348">
        <v>5500.6960865000001</v>
      </c>
      <c r="J348">
        <v>4.5999999999999996</v>
      </c>
    </row>
    <row r="349" spans="1:10" ht="15" hidden="1" x14ac:dyDescent="0.25">
      <c r="A349" s="45" t="str">
        <f t="shared" si="5"/>
        <v>B2 carbonSlovenia2030</v>
      </c>
      <c r="B349">
        <v>6</v>
      </c>
      <c r="C349" t="s">
        <v>1</v>
      </c>
      <c r="D349" t="s">
        <v>159</v>
      </c>
      <c r="E349" t="s">
        <v>103</v>
      </c>
      <c r="F349" t="s">
        <v>111</v>
      </c>
      <c r="G349">
        <v>2030</v>
      </c>
      <c r="H349">
        <v>1211.0406029999999</v>
      </c>
      <c r="I349">
        <v>5501.8071170000003</v>
      </c>
      <c r="J349">
        <v>4.5</v>
      </c>
    </row>
    <row r="350" spans="1:10" ht="15" hidden="1" x14ac:dyDescent="0.25">
      <c r="A350" s="45" t="str">
        <f t="shared" si="5"/>
        <v>B2 carbonSlovakia2005</v>
      </c>
      <c r="B350">
        <v>6</v>
      </c>
      <c r="C350" t="s">
        <v>1</v>
      </c>
      <c r="D350" t="s">
        <v>160</v>
      </c>
      <c r="E350" t="s">
        <v>102</v>
      </c>
      <c r="F350" t="s">
        <v>113</v>
      </c>
      <c r="G350">
        <v>2005</v>
      </c>
      <c r="H350">
        <v>1751.340418</v>
      </c>
      <c r="I350">
        <v>7369.0450014999997</v>
      </c>
      <c r="J350">
        <v>4.2</v>
      </c>
    </row>
    <row r="351" spans="1:10" ht="15" hidden="1" x14ac:dyDescent="0.25">
      <c r="A351" s="45" t="str">
        <f t="shared" si="5"/>
        <v>B2 carbonSlovakia2010</v>
      </c>
      <c r="B351">
        <v>6</v>
      </c>
      <c r="C351" t="s">
        <v>1</v>
      </c>
      <c r="D351" t="s">
        <v>160</v>
      </c>
      <c r="E351" t="s">
        <v>102</v>
      </c>
      <c r="F351" t="s">
        <v>113</v>
      </c>
      <c r="G351">
        <v>2010</v>
      </c>
      <c r="H351">
        <v>1735.440388</v>
      </c>
      <c r="I351">
        <v>7320.7610784999997</v>
      </c>
      <c r="J351">
        <v>4.2</v>
      </c>
    </row>
    <row r="352" spans="1:10" ht="15" hidden="1" x14ac:dyDescent="0.25">
      <c r="A352" s="45" t="str">
        <f t="shared" si="5"/>
        <v>B2 carbonSlovakia2015</v>
      </c>
      <c r="B352">
        <v>6</v>
      </c>
      <c r="C352" t="s">
        <v>1</v>
      </c>
      <c r="D352" t="s">
        <v>160</v>
      </c>
      <c r="E352" t="s">
        <v>102</v>
      </c>
      <c r="F352" t="s">
        <v>113</v>
      </c>
      <c r="G352">
        <v>2015</v>
      </c>
      <c r="H352">
        <v>1719.5399299999999</v>
      </c>
      <c r="I352">
        <v>7214.3903609999998</v>
      </c>
      <c r="J352">
        <v>4.2</v>
      </c>
    </row>
    <row r="353" spans="1:10" ht="15" hidden="1" x14ac:dyDescent="0.25">
      <c r="A353" s="45" t="str">
        <f t="shared" si="5"/>
        <v>B2 carbonSlovakia2020</v>
      </c>
      <c r="B353">
        <v>6</v>
      </c>
      <c r="C353" t="s">
        <v>1</v>
      </c>
      <c r="D353" t="s">
        <v>160</v>
      </c>
      <c r="E353" t="s">
        <v>102</v>
      </c>
      <c r="F353" t="s">
        <v>113</v>
      </c>
      <c r="G353">
        <v>2020</v>
      </c>
      <c r="H353">
        <v>1703.6397959999999</v>
      </c>
      <c r="I353">
        <v>7215.300045</v>
      </c>
      <c r="J353">
        <v>4.2</v>
      </c>
    </row>
    <row r="354" spans="1:10" ht="15" hidden="1" x14ac:dyDescent="0.25">
      <c r="A354" s="45" t="str">
        <f t="shared" si="5"/>
        <v>B2 carbonSlovakia2025</v>
      </c>
      <c r="B354">
        <v>6</v>
      </c>
      <c r="C354" t="s">
        <v>1</v>
      </c>
      <c r="D354" t="s">
        <v>160</v>
      </c>
      <c r="E354" t="s">
        <v>102</v>
      </c>
      <c r="F354" t="s">
        <v>113</v>
      </c>
      <c r="G354">
        <v>2025</v>
      </c>
      <c r="H354">
        <v>1687.740407</v>
      </c>
      <c r="I354">
        <v>7165.2313295000004</v>
      </c>
      <c r="J354">
        <v>4.2</v>
      </c>
    </row>
    <row r="355" spans="1:10" ht="15" hidden="1" x14ac:dyDescent="0.25">
      <c r="A355" s="45" t="str">
        <f t="shared" si="5"/>
        <v>B2 carbonSlovakia2030</v>
      </c>
      <c r="B355">
        <v>6</v>
      </c>
      <c r="C355" t="s">
        <v>1</v>
      </c>
      <c r="D355" t="s">
        <v>160</v>
      </c>
      <c r="E355" t="s">
        <v>102</v>
      </c>
      <c r="F355" t="s">
        <v>113</v>
      </c>
      <c r="G355">
        <v>2030</v>
      </c>
      <c r="H355">
        <v>1671.8402719999999</v>
      </c>
      <c r="I355">
        <v>7048.2613529999999</v>
      </c>
      <c r="J355">
        <v>4.2</v>
      </c>
    </row>
    <row r="356" spans="1:10" ht="15" hidden="1" x14ac:dyDescent="0.25">
      <c r="A356" s="45" t="str">
        <f t="shared" si="5"/>
        <v>B2 carbonTurkey2005</v>
      </c>
      <c r="B356">
        <v>6</v>
      </c>
      <c r="C356" t="s">
        <v>1</v>
      </c>
      <c r="D356" t="s">
        <v>161</v>
      </c>
      <c r="E356" t="s">
        <v>108</v>
      </c>
      <c r="F356" t="s">
        <v>111</v>
      </c>
      <c r="G356">
        <v>2005</v>
      </c>
      <c r="H356">
        <v>8664.6997740000006</v>
      </c>
      <c r="I356">
        <v>36509.646559499997</v>
      </c>
      <c r="J356">
        <v>4.2</v>
      </c>
    </row>
    <row r="357" spans="1:10" ht="15" hidden="1" x14ac:dyDescent="0.25">
      <c r="A357" s="45" t="str">
        <f t="shared" si="5"/>
        <v>B2 carbonTurkey2010</v>
      </c>
      <c r="B357">
        <v>6</v>
      </c>
      <c r="C357" t="s">
        <v>1</v>
      </c>
      <c r="D357" t="s">
        <v>161</v>
      </c>
      <c r="E357" t="s">
        <v>108</v>
      </c>
      <c r="F357" t="s">
        <v>111</v>
      </c>
      <c r="G357">
        <v>2010</v>
      </c>
      <c r="H357">
        <v>8681.6996999999992</v>
      </c>
      <c r="I357">
        <v>36280.831949500003</v>
      </c>
      <c r="J357">
        <v>4.2</v>
      </c>
    </row>
    <row r="358" spans="1:10" ht="15" hidden="1" x14ac:dyDescent="0.25">
      <c r="A358" s="45" t="str">
        <f t="shared" si="5"/>
        <v>B2 carbonTurkey2015</v>
      </c>
      <c r="B358">
        <v>6</v>
      </c>
      <c r="C358" t="s">
        <v>1</v>
      </c>
      <c r="D358" t="s">
        <v>161</v>
      </c>
      <c r="E358" t="s">
        <v>108</v>
      </c>
      <c r="F358" t="s">
        <v>111</v>
      </c>
      <c r="G358">
        <v>2015</v>
      </c>
      <c r="H358">
        <v>8698.6997790000005</v>
      </c>
      <c r="I358">
        <v>37022.224969499999</v>
      </c>
      <c r="J358">
        <v>4.3</v>
      </c>
    </row>
    <row r="359" spans="1:10" ht="15" hidden="1" x14ac:dyDescent="0.25">
      <c r="A359" s="45" t="str">
        <f t="shared" si="5"/>
        <v>B2 carbonTurkey2020</v>
      </c>
      <c r="B359">
        <v>6</v>
      </c>
      <c r="C359" t="s">
        <v>1</v>
      </c>
      <c r="D359" t="s">
        <v>161</v>
      </c>
      <c r="E359" t="s">
        <v>108</v>
      </c>
      <c r="F359" t="s">
        <v>111</v>
      </c>
      <c r="G359">
        <v>2020</v>
      </c>
      <c r="H359">
        <v>8715.6988359999996</v>
      </c>
      <c r="I359">
        <v>37202.747996999999</v>
      </c>
      <c r="J359">
        <v>4.3</v>
      </c>
    </row>
    <row r="360" spans="1:10" ht="15" hidden="1" x14ac:dyDescent="0.25">
      <c r="A360" s="45" t="str">
        <f t="shared" si="5"/>
        <v>B2 carbonTurkey2025</v>
      </c>
      <c r="B360">
        <v>6</v>
      </c>
      <c r="C360" t="s">
        <v>1</v>
      </c>
      <c r="D360" t="s">
        <v>161</v>
      </c>
      <c r="E360" t="s">
        <v>108</v>
      </c>
      <c r="F360" t="s">
        <v>111</v>
      </c>
      <c r="G360">
        <v>2025</v>
      </c>
      <c r="H360">
        <v>8732.6997319999991</v>
      </c>
      <c r="I360">
        <v>38195.036988250002</v>
      </c>
      <c r="J360">
        <v>4.4000000000000004</v>
      </c>
    </row>
    <row r="361" spans="1:10" ht="15" hidden="1" x14ac:dyDescent="0.25">
      <c r="A361" s="45" t="str">
        <f t="shared" si="5"/>
        <v>B2 carbonTurkey2030</v>
      </c>
      <c r="B361">
        <v>6</v>
      </c>
      <c r="C361" t="s">
        <v>1</v>
      </c>
      <c r="D361" t="s">
        <v>161</v>
      </c>
      <c r="E361" t="s">
        <v>108</v>
      </c>
      <c r="F361" t="s">
        <v>111</v>
      </c>
      <c r="G361">
        <v>2030</v>
      </c>
      <c r="H361">
        <v>8749.699842</v>
      </c>
      <c r="I361">
        <v>38656.579784000001</v>
      </c>
      <c r="J361">
        <v>4.4000000000000004</v>
      </c>
    </row>
    <row r="362" spans="1:10" ht="15" hidden="1" x14ac:dyDescent="0.25">
      <c r="A362" s="45" t="str">
        <f t="shared" si="5"/>
        <v>B2 carbonUkraine2005</v>
      </c>
      <c r="B362">
        <v>6</v>
      </c>
      <c r="C362" t="s">
        <v>1</v>
      </c>
      <c r="D362" t="s">
        <v>162</v>
      </c>
      <c r="E362" t="s">
        <v>109</v>
      </c>
      <c r="F362" t="s">
        <v>113</v>
      </c>
      <c r="G362">
        <v>2005</v>
      </c>
      <c r="H362">
        <v>5815.2609300000004</v>
      </c>
      <c r="I362">
        <v>26553.783617500001</v>
      </c>
      <c r="J362">
        <v>4.5999999999999996</v>
      </c>
    </row>
    <row r="363" spans="1:10" ht="15" hidden="1" x14ac:dyDescent="0.25">
      <c r="A363" s="45" t="str">
        <f t="shared" si="5"/>
        <v>B2 carbonUkraine2010</v>
      </c>
      <c r="B363">
        <v>6</v>
      </c>
      <c r="C363" t="s">
        <v>1</v>
      </c>
      <c r="D363" t="s">
        <v>162</v>
      </c>
      <c r="E363" t="s">
        <v>109</v>
      </c>
      <c r="F363" t="s">
        <v>113</v>
      </c>
      <c r="G363">
        <v>2010</v>
      </c>
      <c r="H363">
        <v>5753.4176550000002</v>
      </c>
      <c r="I363">
        <v>26956.6139195</v>
      </c>
      <c r="J363">
        <v>4.7</v>
      </c>
    </row>
    <row r="364" spans="1:10" ht="15" hidden="1" x14ac:dyDescent="0.25">
      <c r="A364" s="45" t="str">
        <f t="shared" si="5"/>
        <v>B2 carbonUkraine2015</v>
      </c>
      <c r="B364">
        <v>6</v>
      </c>
      <c r="C364" t="s">
        <v>1</v>
      </c>
      <c r="D364" t="s">
        <v>162</v>
      </c>
      <c r="E364" t="s">
        <v>109</v>
      </c>
      <c r="F364" t="s">
        <v>113</v>
      </c>
      <c r="G364">
        <v>2015</v>
      </c>
      <c r="H364">
        <v>5691.378342</v>
      </c>
      <c r="I364">
        <v>27287.048579499999</v>
      </c>
      <c r="J364">
        <v>4.8</v>
      </c>
    </row>
    <row r="365" spans="1:10" ht="15" hidden="1" x14ac:dyDescent="0.25">
      <c r="A365" s="45" t="str">
        <f t="shared" si="5"/>
        <v>B2 carbonUkraine2020</v>
      </c>
      <c r="B365">
        <v>6</v>
      </c>
      <c r="C365" t="s">
        <v>1</v>
      </c>
      <c r="D365" t="s">
        <v>162</v>
      </c>
      <c r="E365" t="s">
        <v>109</v>
      </c>
      <c r="F365" t="s">
        <v>113</v>
      </c>
      <c r="G365">
        <v>2020</v>
      </c>
      <c r="H365">
        <v>5628.8780649999999</v>
      </c>
      <c r="I365">
        <v>27368.458603999999</v>
      </c>
      <c r="J365">
        <v>4.9000000000000004</v>
      </c>
    </row>
    <row r="366" spans="1:10" ht="15" hidden="1" x14ac:dyDescent="0.25">
      <c r="A366" s="45" t="str">
        <f t="shared" si="5"/>
        <v>B2 carbonUkraine2025</v>
      </c>
      <c r="B366">
        <v>6</v>
      </c>
      <c r="C366" t="s">
        <v>1</v>
      </c>
      <c r="D366" t="s">
        <v>162</v>
      </c>
      <c r="E366" t="s">
        <v>109</v>
      </c>
      <c r="F366" t="s">
        <v>113</v>
      </c>
      <c r="G366">
        <v>2025</v>
      </c>
      <c r="H366">
        <v>5567.542942</v>
      </c>
      <c r="I366">
        <v>27410.326884999999</v>
      </c>
      <c r="J366">
        <v>4.9000000000000004</v>
      </c>
    </row>
    <row r="367" spans="1:10" ht="15" hidden="1" x14ac:dyDescent="0.25">
      <c r="A367" s="45" t="str">
        <f t="shared" si="5"/>
        <v>B2 carbonUkraine2030</v>
      </c>
      <c r="B367">
        <v>6</v>
      </c>
      <c r="C367" t="s">
        <v>1</v>
      </c>
      <c r="D367" t="s">
        <v>162</v>
      </c>
      <c r="E367" t="s">
        <v>109</v>
      </c>
      <c r="F367" t="s">
        <v>113</v>
      </c>
      <c r="G367">
        <v>2030</v>
      </c>
      <c r="H367">
        <v>5508.4453510000003</v>
      </c>
      <c r="I367">
        <v>27363.826757499999</v>
      </c>
      <c r="J367">
        <v>5</v>
      </c>
    </row>
    <row r="368" spans="1:10" ht="15" hidden="1" x14ac:dyDescent="0.25">
      <c r="A368" s="45" t="str">
        <f t="shared" si="5"/>
        <v>B2 carbonUnited Kingdom2005</v>
      </c>
      <c r="B368">
        <v>6</v>
      </c>
      <c r="C368" t="s">
        <v>1</v>
      </c>
      <c r="D368" t="s">
        <v>163</v>
      </c>
      <c r="E368" t="s">
        <v>110</v>
      </c>
      <c r="F368" t="s">
        <v>112</v>
      </c>
      <c r="G368">
        <v>2005</v>
      </c>
      <c r="H368">
        <v>2375.020462</v>
      </c>
      <c r="I368">
        <v>8381.5827575000003</v>
      </c>
      <c r="J368">
        <v>3.5</v>
      </c>
    </row>
    <row r="369" spans="1:10" ht="15" hidden="1" x14ac:dyDescent="0.25">
      <c r="A369" s="45" t="str">
        <f t="shared" si="5"/>
        <v>B2 carbonUnited Kingdom2010</v>
      </c>
      <c r="B369">
        <v>6</v>
      </c>
      <c r="C369" t="s">
        <v>1</v>
      </c>
      <c r="D369" t="s">
        <v>163</v>
      </c>
      <c r="E369" t="s">
        <v>110</v>
      </c>
      <c r="F369" t="s">
        <v>112</v>
      </c>
      <c r="G369">
        <v>2010</v>
      </c>
      <c r="H369">
        <v>2411.0197790000002</v>
      </c>
      <c r="I369">
        <v>8702.2561315000003</v>
      </c>
      <c r="J369">
        <v>3.6</v>
      </c>
    </row>
    <row r="370" spans="1:10" ht="15" hidden="1" x14ac:dyDescent="0.25">
      <c r="A370" s="45" t="str">
        <f t="shared" si="5"/>
        <v>B2 carbonUnited Kingdom2015</v>
      </c>
      <c r="B370">
        <v>6</v>
      </c>
      <c r="C370" t="s">
        <v>1</v>
      </c>
      <c r="D370" t="s">
        <v>163</v>
      </c>
      <c r="E370" t="s">
        <v>110</v>
      </c>
      <c r="F370" t="s">
        <v>112</v>
      </c>
      <c r="G370">
        <v>2015</v>
      </c>
      <c r="H370">
        <v>2447.020278</v>
      </c>
      <c r="I370">
        <v>8963.1160622499992</v>
      </c>
      <c r="J370">
        <v>3.7</v>
      </c>
    </row>
    <row r="371" spans="1:10" ht="15" hidden="1" x14ac:dyDescent="0.25">
      <c r="A371" s="45" t="str">
        <f t="shared" si="5"/>
        <v>B2 carbonUnited Kingdom2020</v>
      </c>
      <c r="B371">
        <v>6</v>
      </c>
      <c r="C371" t="s">
        <v>1</v>
      </c>
      <c r="D371" t="s">
        <v>163</v>
      </c>
      <c r="E371" t="s">
        <v>110</v>
      </c>
      <c r="F371" t="s">
        <v>112</v>
      </c>
      <c r="G371">
        <v>2020</v>
      </c>
      <c r="H371">
        <v>2483.0203219999999</v>
      </c>
      <c r="I371">
        <v>9348.2372692499994</v>
      </c>
      <c r="J371">
        <v>3.8</v>
      </c>
    </row>
    <row r="372" spans="1:10" ht="15" hidden="1" x14ac:dyDescent="0.25">
      <c r="A372" s="45" t="str">
        <f t="shared" si="5"/>
        <v>B2 carbonUnited Kingdom2025</v>
      </c>
      <c r="B372">
        <v>6</v>
      </c>
      <c r="C372" t="s">
        <v>1</v>
      </c>
      <c r="D372" t="s">
        <v>163</v>
      </c>
      <c r="E372" t="s">
        <v>110</v>
      </c>
      <c r="F372" t="s">
        <v>112</v>
      </c>
      <c r="G372">
        <v>2025</v>
      </c>
      <c r="H372">
        <v>2519.020258</v>
      </c>
      <c r="I372">
        <v>9680.0758060000007</v>
      </c>
      <c r="J372">
        <v>3.8</v>
      </c>
    </row>
    <row r="373" spans="1:10" ht="15" hidden="1" x14ac:dyDescent="0.25">
      <c r="A373" s="45" t="str">
        <f t="shared" si="5"/>
        <v>B2 carbonUnited Kingdom2030</v>
      </c>
      <c r="B373">
        <v>6</v>
      </c>
      <c r="C373" t="s">
        <v>1</v>
      </c>
      <c r="D373" t="s">
        <v>163</v>
      </c>
      <c r="E373" t="s">
        <v>110</v>
      </c>
      <c r="F373" t="s">
        <v>112</v>
      </c>
      <c r="G373">
        <v>2030</v>
      </c>
      <c r="H373">
        <v>2555.0204440000002</v>
      </c>
      <c r="I373">
        <v>9951.6610875000006</v>
      </c>
      <c r="J373">
        <v>3.9</v>
      </c>
    </row>
    <row r="374" spans="1:10" ht="15" hidden="1" x14ac:dyDescent="0.25">
      <c r="A374" s="45" t="str">
        <f t="shared" si="5"/>
        <v>B2 wood energyAlbania2005</v>
      </c>
      <c r="B374">
        <v>7</v>
      </c>
      <c r="C374" t="s">
        <v>3</v>
      </c>
      <c r="D374" t="s">
        <v>126</v>
      </c>
      <c r="E374" t="s">
        <v>71</v>
      </c>
      <c r="F374" t="s">
        <v>111</v>
      </c>
      <c r="G374">
        <v>2005</v>
      </c>
      <c r="H374">
        <v>631.10673399999996</v>
      </c>
      <c r="I374">
        <v>3000.3451194999998</v>
      </c>
      <c r="J374">
        <v>4.8</v>
      </c>
    </row>
    <row r="375" spans="1:10" ht="15" hidden="1" x14ac:dyDescent="0.25">
      <c r="A375" s="45" t="str">
        <f t="shared" si="5"/>
        <v>B2 wood energyAlbania2010</v>
      </c>
      <c r="B375">
        <v>7</v>
      </c>
      <c r="C375" t="s">
        <v>3</v>
      </c>
      <c r="D375" t="s">
        <v>126</v>
      </c>
      <c r="E375" t="s">
        <v>71</v>
      </c>
      <c r="F375" t="s">
        <v>111</v>
      </c>
      <c r="G375">
        <v>2010</v>
      </c>
      <c r="H375">
        <v>622.40662999999995</v>
      </c>
      <c r="I375">
        <v>3042.3658139999998</v>
      </c>
      <c r="J375">
        <v>4.9000000000000004</v>
      </c>
    </row>
    <row r="376" spans="1:10" ht="15" hidden="1" x14ac:dyDescent="0.25">
      <c r="A376" s="45" t="str">
        <f t="shared" si="5"/>
        <v>B2 wood energyAlbania2015</v>
      </c>
      <c r="B376">
        <v>7</v>
      </c>
      <c r="C376" t="s">
        <v>3</v>
      </c>
      <c r="D376" t="s">
        <v>126</v>
      </c>
      <c r="E376" t="s">
        <v>71</v>
      </c>
      <c r="F376" t="s">
        <v>111</v>
      </c>
      <c r="G376">
        <v>2015</v>
      </c>
      <c r="H376">
        <v>613.70665899999995</v>
      </c>
      <c r="I376">
        <v>2996.708384</v>
      </c>
      <c r="J376">
        <v>4.9000000000000004</v>
      </c>
    </row>
    <row r="377" spans="1:10" ht="15" hidden="1" x14ac:dyDescent="0.25">
      <c r="A377" s="45" t="str">
        <f t="shared" si="5"/>
        <v>B2 wood energyAlbania2020</v>
      </c>
      <c r="B377">
        <v>7</v>
      </c>
      <c r="C377" t="s">
        <v>3</v>
      </c>
      <c r="D377" t="s">
        <v>126</v>
      </c>
      <c r="E377" t="s">
        <v>71</v>
      </c>
      <c r="F377" t="s">
        <v>111</v>
      </c>
      <c r="G377">
        <v>2020</v>
      </c>
      <c r="H377">
        <v>605.00665500000002</v>
      </c>
      <c r="I377">
        <v>2955.9228865</v>
      </c>
      <c r="J377">
        <v>4.9000000000000004</v>
      </c>
    </row>
    <row r="378" spans="1:10" ht="15" hidden="1" x14ac:dyDescent="0.25">
      <c r="A378" s="45" t="str">
        <f t="shared" si="5"/>
        <v>B2 wood energyAlbania2025</v>
      </c>
      <c r="B378">
        <v>7</v>
      </c>
      <c r="C378" t="s">
        <v>3</v>
      </c>
      <c r="D378" t="s">
        <v>126</v>
      </c>
      <c r="E378" t="s">
        <v>71</v>
      </c>
      <c r="F378" t="s">
        <v>111</v>
      </c>
      <c r="G378">
        <v>2025</v>
      </c>
      <c r="H378">
        <v>596.30668200000002</v>
      </c>
      <c r="I378">
        <v>2930.6230314999998</v>
      </c>
      <c r="J378">
        <v>4.9000000000000004</v>
      </c>
    </row>
    <row r="379" spans="1:10" ht="15" hidden="1" x14ac:dyDescent="0.25">
      <c r="A379" s="45" t="str">
        <f t="shared" si="5"/>
        <v>B2 wood energyAlbania2030</v>
      </c>
      <c r="B379">
        <v>7</v>
      </c>
      <c r="C379" t="s">
        <v>3</v>
      </c>
      <c r="D379" t="s">
        <v>126</v>
      </c>
      <c r="E379" t="s">
        <v>71</v>
      </c>
      <c r="F379" t="s">
        <v>111</v>
      </c>
      <c r="G379">
        <v>2030</v>
      </c>
      <c r="H379">
        <v>587.60666600000002</v>
      </c>
      <c r="I379">
        <v>2911.1423825000002</v>
      </c>
      <c r="J379">
        <v>5</v>
      </c>
    </row>
    <row r="380" spans="1:10" ht="15" hidden="1" x14ac:dyDescent="0.25">
      <c r="A380" s="45" t="str">
        <f t="shared" si="5"/>
        <v>B2 wood energyAustria2005</v>
      </c>
      <c r="B380">
        <v>7</v>
      </c>
      <c r="C380" t="s">
        <v>3</v>
      </c>
      <c r="D380" t="s">
        <v>127</v>
      </c>
      <c r="E380" t="s">
        <v>72</v>
      </c>
      <c r="F380" t="s">
        <v>112</v>
      </c>
      <c r="G380">
        <v>2005</v>
      </c>
      <c r="H380">
        <v>3343.0591060000002</v>
      </c>
      <c r="I380">
        <v>12585.223609999999</v>
      </c>
      <c r="J380">
        <v>3.8</v>
      </c>
    </row>
    <row r="381" spans="1:10" ht="15" hidden="1" x14ac:dyDescent="0.25">
      <c r="A381" s="45" t="str">
        <f t="shared" si="5"/>
        <v>B2 wood energyAustria2010</v>
      </c>
      <c r="B381">
        <v>7</v>
      </c>
      <c r="C381" t="s">
        <v>3</v>
      </c>
      <c r="D381" t="s">
        <v>127</v>
      </c>
      <c r="E381" t="s">
        <v>72</v>
      </c>
      <c r="F381" t="s">
        <v>112</v>
      </c>
      <c r="G381">
        <v>2010</v>
      </c>
      <c r="H381">
        <v>3343.0597579999999</v>
      </c>
      <c r="I381">
        <v>12447.947619</v>
      </c>
      <c r="J381">
        <v>3.7</v>
      </c>
    </row>
    <row r="382" spans="1:10" ht="15" hidden="1" x14ac:dyDescent="0.25">
      <c r="A382" s="45" t="str">
        <f t="shared" si="5"/>
        <v>B2 wood energyAustria2015</v>
      </c>
      <c r="B382">
        <v>7</v>
      </c>
      <c r="C382" t="s">
        <v>3</v>
      </c>
      <c r="D382" t="s">
        <v>127</v>
      </c>
      <c r="E382" t="s">
        <v>72</v>
      </c>
      <c r="F382" t="s">
        <v>112</v>
      </c>
      <c r="G382">
        <v>2015</v>
      </c>
      <c r="H382">
        <v>3343.0593159999999</v>
      </c>
      <c r="I382">
        <v>12356.350973000001</v>
      </c>
      <c r="J382">
        <v>3.7</v>
      </c>
    </row>
    <row r="383" spans="1:10" ht="15" hidden="1" x14ac:dyDescent="0.25">
      <c r="A383" s="45" t="str">
        <f t="shared" si="5"/>
        <v>B2 wood energyAustria2020</v>
      </c>
      <c r="B383">
        <v>7</v>
      </c>
      <c r="C383" t="s">
        <v>3</v>
      </c>
      <c r="D383" t="s">
        <v>127</v>
      </c>
      <c r="E383" t="s">
        <v>72</v>
      </c>
      <c r="F383" t="s">
        <v>112</v>
      </c>
      <c r="G383">
        <v>2020</v>
      </c>
      <c r="H383">
        <v>3343.0593199999998</v>
      </c>
      <c r="I383">
        <v>12349.000805</v>
      </c>
      <c r="J383">
        <v>3.7</v>
      </c>
    </row>
    <row r="384" spans="1:10" ht="15" hidden="1" x14ac:dyDescent="0.25">
      <c r="A384" s="45" t="str">
        <f t="shared" si="5"/>
        <v>B2 wood energyAustria2025</v>
      </c>
      <c r="B384">
        <v>7</v>
      </c>
      <c r="C384" t="s">
        <v>3</v>
      </c>
      <c r="D384" t="s">
        <v>127</v>
      </c>
      <c r="E384" t="s">
        <v>72</v>
      </c>
      <c r="F384" t="s">
        <v>112</v>
      </c>
      <c r="G384">
        <v>2025</v>
      </c>
      <c r="H384">
        <v>3343.059722</v>
      </c>
      <c r="I384">
        <v>12299.211542999999</v>
      </c>
      <c r="J384">
        <v>3.7</v>
      </c>
    </row>
    <row r="385" spans="1:10" ht="15" hidden="1" x14ac:dyDescent="0.25">
      <c r="A385" s="45" t="str">
        <f t="shared" si="5"/>
        <v>B2 wood energyAustria2030</v>
      </c>
      <c r="B385">
        <v>7</v>
      </c>
      <c r="C385" t="s">
        <v>3</v>
      </c>
      <c r="D385" t="s">
        <v>127</v>
      </c>
      <c r="E385" t="s">
        <v>72</v>
      </c>
      <c r="F385" t="s">
        <v>112</v>
      </c>
      <c r="G385">
        <v>2030</v>
      </c>
      <c r="H385">
        <v>3343.0587150000001</v>
      </c>
      <c r="I385">
        <v>12293.13488</v>
      </c>
      <c r="J385">
        <v>3.7</v>
      </c>
    </row>
    <row r="386" spans="1:10" ht="15" hidden="1" x14ac:dyDescent="0.25">
      <c r="A386" s="45" t="str">
        <f t="shared" ref="A386:A449" si="6">CONCATENATE(C386,E386,G386)</f>
        <v>B2 wood energyBelgium2005</v>
      </c>
      <c r="B386">
        <v>7</v>
      </c>
      <c r="C386" t="s">
        <v>3</v>
      </c>
      <c r="D386" t="s">
        <v>129</v>
      </c>
      <c r="E386" t="s">
        <v>74</v>
      </c>
      <c r="F386" t="s">
        <v>112</v>
      </c>
      <c r="G386">
        <v>2005</v>
      </c>
      <c r="H386">
        <v>666.97924999999998</v>
      </c>
      <c r="I386">
        <v>2630.4594940000002</v>
      </c>
      <c r="J386">
        <v>3.9</v>
      </c>
    </row>
    <row r="387" spans="1:10" ht="15" hidden="1" x14ac:dyDescent="0.25">
      <c r="A387" s="45" t="str">
        <f t="shared" si="6"/>
        <v>B2 wood energyBelgium2010</v>
      </c>
      <c r="B387">
        <v>7</v>
      </c>
      <c r="C387" t="s">
        <v>3</v>
      </c>
      <c r="D387" t="s">
        <v>129</v>
      </c>
      <c r="E387" t="s">
        <v>74</v>
      </c>
      <c r="F387" t="s">
        <v>112</v>
      </c>
      <c r="G387">
        <v>2010</v>
      </c>
      <c r="H387">
        <v>672.17942700000003</v>
      </c>
      <c r="I387">
        <v>2605.6242109999998</v>
      </c>
      <c r="J387">
        <v>3.9</v>
      </c>
    </row>
    <row r="388" spans="1:10" ht="15" hidden="1" x14ac:dyDescent="0.25">
      <c r="A388" s="45" t="str">
        <f t="shared" si="6"/>
        <v>B2 wood energyBelgium2015</v>
      </c>
      <c r="B388">
        <v>7</v>
      </c>
      <c r="C388" t="s">
        <v>3</v>
      </c>
      <c r="D388" t="s">
        <v>129</v>
      </c>
      <c r="E388" t="s">
        <v>74</v>
      </c>
      <c r="F388" t="s">
        <v>112</v>
      </c>
      <c r="G388">
        <v>2015</v>
      </c>
      <c r="H388">
        <v>677.37943299999995</v>
      </c>
      <c r="I388">
        <v>2611.6984160000002</v>
      </c>
      <c r="J388">
        <v>3.9</v>
      </c>
    </row>
    <row r="389" spans="1:10" ht="15" hidden="1" x14ac:dyDescent="0.25">
      <c r="A389" s="45" t="str">
        <f t="shared" si="6"/>
        <v>B2 wood energyBelgium2020</v>
      </c>
      <c r="B389">
        <v>7</v>
      </c>
      <c r="C389" t="s">
        <v>3</v>
      </c>
      <c r="D389" t="s">
        <v>129</v>
      </c>
      <c r="E389" t="s">
        <v>74</v>
      </c>
      <c r="F389" t="s">
        <v>112</v>
      </c>
      <c r="G389">
        <v>2020</v>
      </c>
      <c r="H389">
        <v>682.57931599999995</v>
      </c>
      <c r="I389">
        <v>2663.5477569999998</v>
      </c>
      <c r="J389">
        <v>3.9</v>
      </c>
    </row>
    <row r="390" spans="1:10" ht="15" hidden="1" x14ac:dyDescent="0.25">
      <c r="A390" s="45" t="str">
        <f t="shared" si="6"/>
        <v>B2 wood energyBelgium2025</v>
      </c>
      <c r="B390">
        <v>7</v>
      </c>
      <c r="C390" t="s">
        <v>3</v>
      </c>
      <c r="D390" t="s">
        <v>129</v>
      </c>
      <c r="E390" t="s">
        <v>74</v>
      </c>
      <c r="F390" t="s">
        <v>112</v>
      </c>
      <c r="G390">
        <v>2025</v>
      </c>
      <c r="H390">
        <v>687.77944200000002</v>
      </c>
      <c r="I390">
        <v>2723.4764</v>
      </c>
      <c r="J390">
        <v>4</v>
      </c>
    </row>
    <row r="391" spans="1:10" ht="15" hidden="1" x14ac:dyDescent="0.25">
      <c r="A391" s="45" t="str">
        <f t="shared" si="6"/>
        <v>B2 wood energyBelgium2030</v>
      </c>
      <c r="B391">
        <v>7</v>
      </c>
      <c r="C391" t="s">
        <v>3</v>
      </c>
      <c r="D391" t="s">
        <v>129</v>
      </c>
      <c r="E391" t="s">
        <v>74</v>
      </c>
      <c r="F391" t="s">
        <v>112</v>
      </c>
      <c r="G391">
        <v>2030</v>
      </c>
      <c r="H391">
        <v>692.97948799999995</v>
      </c>
      <c r="I391">
        <v>2762.8604919999998</v>
      </c>
      <c r="J391">
        <v>4</v>
      </c>
    </row>
    <row r="392" spans="1:10" ht="15" hidden="1" x14ac:dyDescent="0.25">
      <c r="A392" s="45" t="str">
        <f t="shared" si="6"/>
        <v>B2 wood energyBulgaria2005</v>
      </c>
      <c r="B392">
        <v>7</v>
      </c>
      <c r="C392" t="s">
        <v>3</v>
      </c>
      <c r="D392" t="s">
        <v>130</v>
      </c>
      <c r="E392" t="s">
        <v>76</v>
      </c>
      <c r="F392" t="s">
        <v>111</v>
      </c>
      <c r="G392">
        <v>2005</v>
      </c>
      <c r="H392">
        <v>2560.8745050000002</v>
      </c>
      <c r="I392">
        <v>10229.8641905</v>
      </c>
      <c r="J392">
        <v>4</v>
      </c>
    </row>
    <row r="393" spans="1:10" ht="15" hidden="1" x14ac:dyDescent="0.25">
      <c r="A393" s="45" t="str">
        <f t="shared" si="6"/>
        <v>B2 wood energyBulgaria2010</v>
      </c>
      <c r="B393">
        <v>7</v>
      </c>
      <c r="C393" t="s">
        <v>3</v>
      </c>
      <c r="D393" t="s">
        <v>130</v>
      </c>
      <c r="E393" t="s">
        <v>76</v>
      </c>
      <c r="F393" t="s">
        <v>111</v>
      </c>
      <c r="G393">
        <v>2010</v>
      </c>
      <c r="H393">
        <v>2863.8744360000001</v>
      </c>
      <c r="I393">
        <v>10237.8331925</v>
      </c>
      <c r="J393">
        <v>3.6</v>
      </c>
    </row>
    <row r="394" spans="1:10" ht="15" hidden="1" x14ac:dyDescent="0.25">
      <c r="A394" s="45" t="str">
        <f t="shared" si="6"/>
        <v>B2 wood energyBulgaria2015</v>
      </c>
      <c r="B394">
        <v>7</v>
      </c>
      <c r="C394" t="s">
        <v>3</v>
      </c>
      <c r="D394" t="s">
        <v>130</v>
      </c>
      <c r="E394" t="s">
        <v>76</v>
      </c>
      <c r="F394" t="s">
        <v>111</v>
      </c>
      <c r="G394">
        <v>2015</v>
      </c>
      <c r="H394">
        <v>3166.8742339999999</v>
      </c>
      <c r="I394">
        <v>10701.954583999999</v>
      </c>
      <c r="J394">
        <v>3.4</v>
      </c>
    </row>
    <row r="395" spans="1:10" ht="15" hidden="1" x14ac:dyDescent="0.25">
      <c r="A395" s="45" t="str">
        <f t="shared" si="6"/>
        <v>B2 wood energyBulgaria2020</v>
      </c>
      <c r="B395">
        <v>7</v>
      </c>
      <c r="C395" t="s">
        <v>3</v>
      </c>
      <c r="D395" t="s">
        <v>130</v>
      </c>
      <c r="E395" t="s">
        <v>76</v>
      </c>
      <c r="F395" t="s">
        <v>111</v>
      </c>
      <c r="G395">
        <v>2020</v>
      </c>
      <c r="H395">
        <v>3469.8746040000001</v>
      </c>
      <c r="I395">
        <v>11372.5019605</v>
      </c>
      <c r="J395">
        <v>3.3</v>
      </c>
    </row>
    <row r="396" spans="1:10" ht="15" hidden="1" x14ac:dyDescent="0.25">
      <c r="A396" s="45" t="str">
        <f t="shared" si="6"/>
        <v>B2 wood energyBulgaria2025</v>
      </c>
      <c r="B396">
        <v>7</v>
      </c>
      <c r="C396" t="s">
        <v>3</v>
      </c>
      <c r="D396" t="s">
        <v>130</v>
      </c>
      <c r="E396" t="s">
        <v>76</v>
      </c>
      <c r="F396" t="s">
        <v>111</v>
      </c>
      <c r="G396">
        <v>2025</v>
      </c>
      <c r="H396">
        <v>3469.8740640000001</v>
      </c>
      <c r="I396">
        <v>12008.296183</v>
      </c>
      <c r="J396">
        <v>3.5</v>
      </c>
    </row>
    <row r="397" spans="1:10" ht="15" hidden="1" x14ac:dyDescent="0.25">
      <c r="A397" s="45" t="str">
        <f t="shared" si="6"/>
        <v>B2 wood energyBulgaria2030</v>
      </c>
      <c r="B397">
        <v>7</v>
      </c>
      <c r="C397" t="s">
        <v>3</v>
      </c>
      <c r="D397" t="s">
        <v>130</v>
      </c>
      <c r="E397" t="s">
        <v>76</v>
      </c>
      <c r="F397" t="s">
        <v>111</v>
      </c>
      <c r="G397">
        <v>2030</v>
      </c>
      <c r="H397">
        <v>3469.8741789999999</v>
      </c>
      <c r="I397">
        <v>12754.506418000001</v>
      </c>
      <c r="J397">
        <v>3.7</v>
      </c>
    </row>
    <row r="398" spans="1:10" ht="15" hidden="1" x14ac:dyDescent="0.25">
      <c r="A398" s="45" t="str">
        <f t="shared" si="6"/>
        <v>B2 wood energyBelarus2005</v>
      </c>
      <c r="B398">
        <v>7</v>
      </c>
      <c r="C398" t="s">
        <v>3</v>
      </c>
      <c r="D398" t="s">
        <v>131</v>
      </c>
      <c r="E398" t="s">
        <v>73</v>
      </c>
      <c r="F398" t="s">
        <v>113</v>
      </c>
      <c r="G398">
        <v>2005</v>
      </c>
      <c r="H398">
        <v>6375.8865649999998</v>
      </c>
      <c r="I398">
        <v>25546.7941775</v>
      </c>
      <c r="J398">
        <v>4</v>
      </c>
    </row>
    <row r="399" spans="1:10" ht="15" hidden="1" x14ac:dyDescent="0.25">
      <c r="A399" s="45" t="str">
        <f t="shared" si="6"/>
        <v>B2 wood energyBelarus2010</v>
      </c>
      <c r="B399">
        <v>7</v>
      </c>
      <c r="C399" t="s">
        <v>3</v>
      </c>
      <c r="D399" t="s">
        <v>131</v>
      </c>
      <c r="E399" t="s">
        <v>73</v>
      </c>
      <c r="F399" t="s">
        <v>113</v>
      </c>
      <c r="G399">
        <v>2010</v>
      </c>
      <c r="H399">
        <v>6440.886837</v>
      </c>
      <c r="I399">
        <v>25873.222431499998</v>
      </c>
      <c r="J399">
        <v>4</v>
      </c>
    </row>
    <row r="400" spans="1:10" ht="15" hidden="1" x14ac:dyDescent="0.25">
      <c r="A400" s="45" t="str">
        <f t="shared" si="6"/>
        <v>B2 wood energyBelarus2015</v>
      </c>
      <c r="B400">
        <v>7</v>
      </c>
      <c r="C400" t="s">
        <v>3</v>
      </c>
      <c r="D400" t="s">
        <v>131</v>
      </c>
      <c r="E400" t="s">
        <v>73</v>
      </c>
      <c r="F400" t="s">
        <v>113</v>
      </c>
      <c r="G400">
        <v>2015</v>
      </c>
      <c r="H400">
        <v>6505.8864629999998</v>
      </c>
      <c r="I400">
        <v>26066.413516000001</v>
      </c>
      <c r="J400">
        <v>4</v>
      </c>
    </row>
    <row r="401" spans="1:10" ht="15" hidden="1" x14ac:dyDescent="0.25">
      <c r="A401" s="45" t="str">
        <f t="shared" si="6"/>
        <v>B2 wood energyBelarus2020</v>
      </c>
      <c r="B401">
        <v>7</v>
      </c>
      <c r="C401" t="s">
        <v>3</v>
      </c>
      <c r="D401" t="s">
        <v>131</v>
      </c>
      <c r="E401" t="s">
        <v>73</v>
      </c>
      <c r="F401" t="s">
        <v>113</v>
      </c>
      <c r="G401">
        <v>2020</v>
      </c>
      <c r="H401">
        <v>6570.8865649999998</v>
      </c>
      <c r="I401">
        <v>26319.533637500001</v>
      </c>
      <c r="J401">
        <v>4</v>
      </c>
    </row>
    <row r="402" spans="1:10" ht="15" hidden="1" x14ac:dyDescent="0.25">
      <c r="A402" s="45" t="str">
        <f t="shared" si="6"/>
        <v>B2 wood energyBelarus2025</v>
      </c>
      <c r="B402">
        <v>7</v>
      </c>
      <c r="C402" t="s">
        <v>3</v>
      </c>
      <c r="D402" t="s">
        <v>131</v>
      </c>
      <c r="E402" t="s">
        <v>73</v>
      </c>
      <c r="F402" t="s">
        <v>113</v>
      </c>
      <c r="G402">
        <v>2025</v>
      </c>
      <c r="H402">
        <v>6635.8862209999998</v>
      </c>
      <c r="I402">
        <v>26399.004572500002</v>
      </c>
      <c r="J402">
        <v>4</v>
      </c>
    </row>
    <row r="403" spans="1:10" ht="15" hidden="1" x14ac:dyDescent="0.25">
      <c r="A403" s="45" t="str">
        <f t="shared" si="6"/>
        <v>B2 wood energyBelarus2030</v>
      </c>
      <c r="B403">
        <v>7</v>
      </c>
      <c r="C403" t="s">
        <v>3</v>
      </c>
      <c r="D403" t="s">
        <v>131</v>
      </c>
      <c r="E403" t="s">
        <v>73</v>
      </c>
      <c r="F403" t="s">
        <v>113</v>
      </c>
      <c r="G403">
        <v>2030</v>
      </c>
      <c r="H403">
        <v>6700.8862680000002</v>
      </c>
      <c r="I403">
        <v>26434.086537499999</v>
      </c>
      <c r="J403">
        <v>3.9</v>
      </c>
    </row>
    <row r="404" spans="1:10" ht="15" hidden="1" x14ac:dyDescent="0.25">
      <c r="A404" s="45" t="str">
        <f t="shared" si="6"/>
        <v>B2 wood energySwitzerland2005</v>
      </c>
      <c r="B404">
        <v>7</v>
      </c>
      <c r="C404" t="s">
        <v>3</v>
      </c>
      <c r="D404" t="s">
        <v>132</v>
      </c>
      <c r="E404" t="s">
        <v>106</v>
      </c>
      <c r="F404" t="s">
        <v>112</v>
      </c>
      <c r="G404">
        <v>2005</v>
      </c>
      <c r="H404">
        <v>1177.9875050000001</v>
      </c>
      <c r="I404">
        <v>4725.2266294999999</v>
      </c>
      <c r="J404">
        <v>4</v>
      </c>
    </row>
    <row r="405" spans="1:10" ht="15" hidden="1" x14ac:dyDescent="0.25">
      <c r="A405" s="45" t="str">
        <f t="shared" si="6"/>
        <v>B2 wood energySwitzerland2010</v>
      </c>
      <c r="B405">
        <v>7</v>
      </c>
      <c r="C405" t="s">
        <v>3</v>
      </c>
      <c r="D405" t="s">
        <v>132</v>
      </c>
      <c r="E405" t="s">
        <v>106</v>
      </c>
      <c r="F405" t="s">
        <v>112</v>
      </c>
      <c r="G405">
        <v>2010</v>
      </c>
      <c r="H405">
        <v>1199.987341</v>
      </c>
      <c r="I405">
        <v>4743.888543</v>
      </c>
      <c r="J405">
        <v>4</v>
      </c>
    </row>
    <row r="406" spans="1:10" ht="15" hidden="1" x14ac:dyDescent="0.25">
      <c r="A406" s="45" t="str">
        <f t="shared" si="6"/>
        <v>B2 wood energySwitzerland2015</v>
      </c>
      <c r="B406">
        <v>7</v>
      </c>
      <c r="C406" t="s">
        <v>3</v>
      </c>
      <c r="D406" t="s">
        <v>132</v>
      </c>
      <c r="E406" t="s">
        <v>106</v>
      </c>
      <c r="F406" t="s">
        <v>112</v>
      </c>
      <c r="G406">
        <v>2015</v>
      </c>
      <c r="H406">
        <v>1208.987147</v>
      </c>
      <c r="I406">
        <v>4773.0250930000002</v>
      </c>
      <c r="J406">
        <v>3.9</v>
      </c>
    </row>
    <row r="407" spans="1:10" ht="15" hidden="1" x14ac:dyDescent="0.25">
      <c r="A407" s="45" t="str">
        <f t="shared" si="6"/>
        <v>B2 wood energySwitzerland2020</v>
      </c>
      <c r="B407">
        <v>7</v>
      </c>
      <c r="C407" t="s">
        <v>3</v>
      </c>
      <c r="D407" t="s">
        <v>132</v>
      </c>
      <c r="E407" t="s">
        <v>106</v>
      </c>
      <c r="F407" t="s">
        <v>112</v>
      </c>
      <c r="G407">
        <v>2020</v>
      </c>
      <c r="H407">
        <v>1217.9872820000001</v>
      </c>
      <c r="I407">
        <v>4821.0274419999996</v>
      </c>
      <c r="J407">
        <v>4</v>
      </c>
    </row>
    <row r="408" spans="1:10" ht="15" hidden="1" x14ac:dyDescent="0.25">
      <c r="A408" s="45" t="str">
        <f t="shared" si="6"/>
        <v>B2 wood energySwitzerland2025</v>
      </c>
      <c r="B408">
        <v>7</v>
      </c>
      <c r="C408" t="s">
        <v>3</v>
      </c>
      <c r="D408" t="s">
        <v>132</v>
      </c>
      <c r="E408" t="s">
        <v>106</v>
      </c>
      <c r="F408" t="s">
        <v>112</v>
      </c>
      <c r="G408">
        <v>2025</v>
      </c>
      <c r="H408">
        <v>1226.987204</v>
      </c>
      <c r="I408">
        <v>4860.0354230000003</v>
      </c>
      <c r="J408">
        <v>4</v>
      </c>
    </row>
    <row r="409" spans="1:10" ht="15" hidden="1" x14ac:dyDescent="0.25">
      <c r="A409" s="45" t="str">
        <f t="shared" si="6"/>
        <v>B2 wood energySwitzerland2030</v>
      </c>
      <c r="B409">
        <v>7</v>
      </c>
      <c r="C409" t="s">
        <v>3</v>
      </c>
      <c r="D409" t="s">
        <v>132</v>
      </c>
      <c r="E409" t="s">
        <v>106</v>
      </c>
      <c r="F409" t="s">
        <v>112</v>
      </c>
      <c r="G409">
        <v>2030</v>
      </c>
      <c r="H409">
        <v>1235.987306</v>
      </c>
      <c r="I409">
        <v>4896.7551965000002</v>
      </c>
      <c r="J409">
        <v>4</v>
      </c>
    </row>
    <row r="410" spans="1:10" ht="15" hidden="1" x14ac:dyDescent="0.25">
      <c r="A410" s="45" t="str">
        <f t="shared" si="6"/>
        <v>B2 wood energyCzech Republic2005</v>
      </c>
      <c r="B410">
        <v>7</v>
      </c>
      <c r="C410" t="s">
        <v>3</v>
      </c>
      <c r="D410" t="s">
        <v>134</v>
      </c>
      <c r="E410" t="s">
        <v>79</v>
      </c>
      <c r="F410" t="s">
        <v>113</v>
      </c>
      <c r="G410">
        <v>2005</v>
      </c>
      <c r="H410">
        <v>2518.1030270000001</v>
      </c>
      <c r="I410">
        <v>9531.1502875000006</v>
      </c>
      <c r="J410">
        <v>3.8</v>
      </c>
    </row>
    <row r="411" spans="1:10" ht="15" hidden="1" x14ac:dyDescent="0.25">
      <c r="A411" s="45" t="str">
        <f t="shared" si="6"/>
        <v>B2 wood energyCzech Republic2010</v>
      </c>
      <c r="B411">
        <v>7</v>
      </c>
      <c r="C411" t="s">
        <v>3</v>
      </c>
      <c r="D411" t="s">
        <v>134</v>
      </c>
      <c r="E411" t="s">
        <v>79</v>
      </c>
      <c r="F411" t="s">
        <v>113</v>
      </c>
      <c r="G411">
        <v>2010</v>
      </c>
      <c r="H411">
        <v>2475.1028249999999</v>
      </c>
      <c r="I411">
        <v>9528.5080395000005</v>
      </c>
      <c r="J411">
        <v>3.8</v>
      </c>
    </row>
    <row r="412" spans="1:10" ht="15" hidden="1" x14ac:dyDescent="0.25">
      <c r="A412" s="45" t="str">
        <f t="shared" si="6"/>
        <v>B2 wood energyCzech Republic2015</v>
      </c>
      <c r="B412">
        <v>7</v>
      </c>
      <c r="C412" t="s">
        <v>3</v>
      </c>
      <c r="D412" t="s">
        <v>134</v>
      </c>
      <c r="E412" t="s">
        <v>79</v>
      </c>
      <c r="F412" t="s">
        <v>113</v>
      </c>
      <c r="G412">
        <v>2015</v>
      </c>
      <c r="H412">
        <v>2432.1028030000002</v>
      </c>
      <c r="I412">
        <v>9382.7422970000007</v>
      </c>
      <c r="J412">
        <v>3.9</v>
      </c>
    </row>
    <row r="413" spans="1:10" ht="15" hidden="1" x14ac:dyDescent="0.25">
      <c r="A413" s="45" t="str">
        <f t="shared" si="6"/>
        <v>B2 wood energyCzech Republic2020</v>
      </c>
      <c r="B413">
        <v>7</v>
      </c>
      <c r="C413" t="s">
        <v>3</v>
      </c>
      <c r="D413" t="s">
        <v>134</v>
      </c>
      <c r="E413" t="s">
        <v>79</v>
      </c>
      <c r="F413" t="s">
        <v>113</v>
      </c>
      <c r="G413">
        <v>2020</v>
      </c>
      <c r="H413">
        <v>2389.1030890000002</v>
      </c>
      <c r="I413">
        <v>9336.476772</v>
      </c>
      <c r="J413">
        <v>3.9</v>
      </c>
    </row>
    <row r="414" spans="1:10" ht="15" hidden="1" x14ac:dyDescent="0.25">
      <c r="A414" s="45" t="str">
        <f t="shared" si="6"/>
        <v>B2 wood energyCzech Republic2025</v>
      </c>
      <c r="B414">
        <v>7</v>
      </c>
      <c r="C414" t="s">
        <v>3</v>
      </c>
      <c r="D414" t="s">
        <v>134</v>
      </c>
      <c r="E414" t="s">
        <v>79</v>
      </c>
      <c r="F414" t="s">
        <v>113</v>
      </c>
      <c r="G414">
        <v>2025</v>
      </c>
      <c r="H414">
        <v>2346.1029229999999</v>
      </c>
      <c r="I414">
        <v>9202.2901399999992</v>
      </c>
      <c r="J414">
        <v>3.9</v>
      </c>
    </row>
    <row r="415" spans="1:10" ht="15" hidden="1" x14ac:dyDescent="0.25">
      <c r="A415" s="45" t="str">
        <f t="shared" si="6"/>
        <v>B2 wood energyCzech Republic2030</v>
      </c>
      <c r="B415">
        <v>7</v>
      </c>
      <c r="C415" t="s">
        <v>3</v>
      </c>
      <c r="D415" t="s">
        <v>134</v>
      </c>
      <c r="E415" t="s">
        <v>79</v>
      </c>
      <c r="F415" t="s">
        <v>113</v>
      </c>
      <c r="G415">
        <v>2030</v>
      </c>
      <c r="H415">
        <v>2303.1030000000001</v>
      </c>
      <c r="I415">
        <v>9143.0624680000001</v>
      </c>
      <c r="J415">
        <v>4</v>
      </c>
    </row>
    <row r="416" spans="1:10" ht="15" hidden="1" x14ac:dyDescent="0.25">
      <c r="A416" s="45" t="str">
        <f t="shared" si="6"/>
        <v>B2 wood energyGermany2005</v>
      </c>
      <c r="B416">
        <v>7</v>
      </c>
      <c r="C416" t="s">
        <v>3</v>
      </c>
      <c r="D416" t="s">
        <v>135</v>
      </c>
      <c r="E416" t="s">
        <v>84</v>
      </c>
      <c r="F416" t="s">
        <v>112</v>
      </c>
      <c r="G416">
        <v>2005</v>
      </c>
      <c r="H416">
        <v>10568.135316</v>
      </c>
      <c r="I416">
        <v>43325.1419455</v>
      </c>
      <c r="J416">
        <v>4.0999999999999996</v>
      </c>
    </row>
    <row r="417" spans="1:10" ht="15" hidden="1" x14ac:dyDescent="0.25">
      <c r="A417" s="45" t="str">
        <f t="shared" si="6"/>
        <v>B2 wood energyGermany2010</v>
      </c>
      <c r="B417">
        <v>7</v>
      </c>
      <c r="C417" t="s">
        <v>3</v>
      </c>
      <c r="D417" t="s">
        <v>135</v>
      </c>
      <c r="E417" t="s">
        <v>84</v>
      </c>
      <c r="F417" t="s">
        <v>112</v>
      </c>
      <c r="G417">
        <v>2010</v>
      </c>
      <c r="H417">
        <v>10568.134017</v>
      </c>
      <c r="I417">
        <v>42776.498024499997</v>
      </c>
      <c r="J417">
        <v>4</v>
      </c>
    </row>
    <row r="418" spans="1:10" ht="15" hidden="1" x14ac:dyDescent="0.25">
      <c r="A418" s="45" t="str">
        <f t="shared" si="6"/>
        <v>B2 wood energyGermany2015</v>
      </c>
      <c r="B418">
        <v>7</v>
      </c>
      <c r="C418" t="s">
        <v>3</v>
      </c>
      <c r="D418" t="s">
        <v>135</v>
      </c>
      <c r="E418" t="s">
        <v>84</v>
      </c>
      <c r="F418" t="s">
        <v>112</v>
      </c>
      <c r="G418">
        <v>2015</v>
      </c>
      <c r="H418">
        <v>10568.135254000001</v>
      </c>
      <c r="I418">
        <v>42598.5109075</v>
      </c>
      <c r="J418">
        <v>4</v>
      </c>
    </row>
    <row r="419" spans="1:10" ht="15" hidden="1" x14ac:dyDescent="0.25">
      <c r="A419" s="45" t="str">
        <f t="shared" si="6"/>
        <v>B2 wood energyGermany2020</v>
      </c>
      <c r="B419">
        <v>7</v>
      </c>
      <c r="C419" t="s">
        <v>3</v>
      </c>
      <c r="D419" t="s">
        <v>135</v>
      </c>
      <c r="E419" t="s">
        <v>84</v>
      </c>
      <c r="F419" t="s">
        <v>112</v>
      </c>
      <c r="G419">
        <v>2020</v>
      </c>
      <c r="H419">
        <v>10568.13501</v>
      </c>
      <c r="I419">
        <v>42457.457497000003</v>
      </c>
      <c r="J419">
        <v>4</v>
      </c>
    </row>
    <row r="420" spans="1:10" ht="15" hidden="1" x14ac:dyDescent="0.25">
      <c r="A420" s="45" t="str">
        <f t="shared" si="6"/>
        <v>B2 wood energyGermany2025</v>
      </c>
      <c r="B420">
        <v>7</v>
      </c>
      <c r="C420" t="s">
        <v>3</v>
      </c>
      <c r="D420" t="s">
        <v>135</v>
      </c>
      <c r="E420" t="s">
        <v>84</v>
      </c>
      <c r="F420" t="s">
        <v>112</v>
      </c>
      <c r="G420">
        <v>2025</v>
      </c>
      <c r="H420">
        <v>10568.131896000001</v>
      </c>
      <c r="I420">
        <v>42436.045718000001</v>
      </c>
      <c r="J420">
        <v>4</v>
      </c>
    </row>
    <row r="421" spans="1:10" ht="15" hidden="1" x14ac:dyDescent="0.25">
      <c r="A421" s="45" t="str">
        <f t="shared" si="6"/>
        <v>B2 wood energyGermany2030</v>
      </c>
      <c r="B421">
        <v>7</v>
      </c>
      <c r="C421" t="s">
        <v>3</v>
      </c>
      <c r="D421" t="s">
        <v>135</v>
      </c>
      <c r="E421" t="s">
        <v>84</v>
      </c>
      <c r="F421" t="s">
        <v>112</v>
      </c>
      <c r="G421">
        <v>2030</v>
      </c>
      <c r="H421">
        <v>10568.133851000001</v>
      </c>
      <c r="I421">
        <v>42475.272429500001</v>
      </c>
      <c r="J421">
        <v>4</v>
      </c>
    </row>
    <row r="422" spans="1:10" ht="15" hidden="1" x14ac:dyDescent="0.25">
      <c r="A422" s="45" t="str">
        <f t="shared" si="6"/>
        <v>B2 wood energyDenmark2005</v>
      </c>
      <c r="B422">
        <v>7</v>
      </c>
      <c r="C422" t="s">
        <v>3</v>
      </c>
      <c r="D422" t="s">
        <v>136</v>
      </c>
      <c r="E422" t="s">
        <v>80</v>
      </c>
      <c r="F422" t="s">
        <v>114</v>
      </c>
      <c r="G422">
        <v>2005</v>
      </c>
      <c r="H422">
        <v>545.58685000000003</v>
      </c>
      <c r="I422">
        <v>2000.7448065000001</v>
      </c>
      <c r="J422">
        <v>3.7</v>
      </c>
    </row>
    <row r="423" spans="1:10" ht="15" hidden="1" x14ac:dyDescent="0.25">
      <c r="A423" s="45" t="str">
        <f t="shared" si="6"/>
        <v>B2 wood energyDenmark2010</v>
      </c>
      <c r="B423">
        <v>7</v>
      </c>
      <c r="C423" t="s">
        <v>3</v>
      </c>
      <c r="D423" t="s">
        <v>136</v>
      </c>
      <c r="E423" t="s">
        <v>80</v>
      </c>
      <c r="F423" t="s">
        <v>114</v>
      </c>
      <c r="G423">
        <v>2010</v>
      </c>
      <c r="H423">
        <v>580.795794</v>
      </c>
      <c r="I423">
        <v>2046.6801969999999</v>
      </c>
      <c r="J423">
        <v>3.5</v>
      </c>
    </row>
    <row r="424" spans="1:10" ht="15" hidden="1" x14ac:dyDescent="0.25">
      <c r="A424" s="45" t="str">
        <f t="shared" si="6"/>
        <v>B2 wood energyDenmark2015</v>
      </c>
      <c r="B424">
        <v>7</v>
      </c>
      <c r="C424" t="s">
        <v>3</v>
      </c>
      <c r="D424" t="s">
        <v>136</v>
      </c>
      <c r="E424" t="s">
        <v>80</v>
      </c>
      <c r="F424" t="s">
        <v>114</v>
      </c>
      <c r="G424">
        <v>2015</v>
      </c>
      <c r="H424">
        <v>616.00482</v>
      </c>
      <c r="I424">
        <v>2108.0506610000002</v>
      </c>
      <c r="J424">
        <v>3.4</v>
      </c>
    </row>
    <row r="425" spans="1:10" ht="15" hidden="1" x14ac:dyDescent="0.25">
      <c r="A425" s="45" t="str">
        <f t="shared" si="6"/>
        <v>B2 wood energyDenmark2020</v>
      </c>
      <c r="B425">
        <v>7</v>
      </c>
      <c r="C425" t="s">
        <v>3</v>
      </c>
      <c r="D425" t="s">
        <v>136</v>
      </c>
      <c r="E425" t="s">
        <v>80</v>
      </c>
      <c r="F425" t="s">
        <v>114</v>
      </c>
      <c r="G425">
        <v>2020</v>
      </c>
      <c r="H425">
        <v>651.21384799999998</v>
      </c>
      <c r="I425">
        <v>2220.3609409999999</v>
      </c>
      <c r="J425">
        <v>3.4</v>
      </c>
    </row>
    <row r="426" spans="1:10" ht="15" hidden="1" x14ac:dyDescent="0.25">
      <c r="A426" s="45" t="str">
        <f t="shared" si="6"/>
        <v>B2 wood energyDenmark2025</v>
      </c>
      <c r="B426">
        <v>7</v>
      </c>
      <c r="C426" t="s">
        <v>3</v>
      </c>
      <c r="D426" t="s">
        <v>136</v>
      </c>
      <c r="E426" t="s">
        <v>80</v>
      </c>
      <c r="F426" t="s">
        <v>114</v>
      </c>
      <c r="G426">
        <v>2025</v>
      </c>
      <c r="H426">
        <v>686.42276300000003</v>
      </c>
      <c r="I426">
        <v>2322.8276065</v>
      </c>
      <c r="J426">
        <v>3.4</v>
      </c>
    </row>
    <row r="427" spans="1:10" ht="15" hidden="1" x14ac:dyDescent="0.25">
      <c r="A427" s="45" t="str">
        <f t="shared" si="6"/>
        <v>B2 wood energyDenmark2030</v>
      </c>
      <c r="B427">
        <v>7</v>
      </c>
      <c r="C427" t="s">
        <v>3</v>
      </c>
      <c r="D427" t="s">
        <v>136</v>
      </c>
      <c r="E427" t="s">
        <v>80</v>
      </c>
      <c r="F427" t="s">
        <v>114</v>
      </c>
      <c r="G427">
        <v>2030</v>
      </c>
      <c r="H427">
        <v>721.63157100000001</v>
      </c>
      <c r="I427">
        <v>2445.4785474999999</v>
      </c>
      <c r="J427">
        <v>3.4</v>
      </c>
    </row>
    <row r="428" spans="1:10" ht="15" hidden="1" x14ac:dyDescent="0.25">
      <c r="A428" s="45" t="str">
        <f t="shared" si="6"/>
        <v>B2 wood energyEstonia2005</v>
      </c>
      <c r="B428">
        <v>7</v>
      </c>
      <c r="C428" t="s">
        <v>3</v>
      </c>
      <c r="D428" t="s">
        <v>137</v>
      </c>
      <c r="E428" t="s">
        <v>81</v>
      </c>
      <c r="F428" t="s">
        <v>114</v>
      </c>
      <c r="G428">
        <v>2005</v>
      </c>
      <c r="H428">
        <v>2089.5839059999998</v>
      </c>
      <c r="I428">
        <v>13254.825931249999</v>
      </c>
      <c r="J428">
        <v>6.3</v>
      </c>
    </row>
    <row r="429" spans="1:10" ht="15" hidden="1" x14ac:dyDescent="0.25">
      <c r="A429" s="45" t="str">
        <f t="shared" si="6"/>
        <v>B2 wood energyEstonia2010</v>
      </c>
      <c r="B429">
        <v>7</v>
      </c>
      <c r="C429" t="s">
        <v>3</v>
      </c>
      <c r="D429" t="s">
        <v>137</v>
      </c>
      <c r="E429" t="s">
        <v>81</v>
      </c>
      <c r="F429" t="s">
        <v>114</v>
      </c>
      <c r="G429">
        <v>2010</v>
      </c>
      <c r="H429">
        <v>2076.583928</v>
      </c>
      <c r="I429">
        <v>13101.348176</v>
      </c>
      <c r="J429">
        <v>6.3</v>
      </c>
    </row>
    <row r="430" spans="1:10" ht="15" hidden="1" x14ac:dyDescent="0.25">
      <c r="A430" s="45" t="str">
        <f t="shared" si="6"/>
        <v>B2 wood energyEstonia2015</v>
      </c>
      <c r="B430">
        <v>7</v>
      </c>
      <c r="C430" t="s">
        <v>3</v>
      </c>
      <c r="D430" t="s">
        <v>137</v>
      </c>
      <c r="E430" t="s">
        <v>81</v>
      </c>
      <c r="F430" t="s">
        <v>114</v>
      </c>
      <c r="G430">
        <v>2015</v>
      </c>
      <c r="H430">
        <v>2063.583787</v>
      </c>
      <c r="I430">
        <v>13004.336104</v>
      </c>
      <c r="J430">
        <v>6.3</v>
      </c>
    </row>
    <row r="431" spans="1:10" ht="15" hidden="1" x14ac:dyDescent="0.25">
      <c r="A431" s="45" t="str">
        <f t="shared" si="6"/>
        <v>B2 wood energyEstonia2020</v>
      </c>
      <c r="B431">
        <v>7</v>
      </c>
      <c r="C431" t="s">
        <v>3</v>
      </c>
      <c r="D431" t="s">
        <v>137</v>
      </c>
      <c r="E431" t="s">
        <v>81</v>
      </c>
      <c r="F431" t="s">
        <v>114</v>
      </c>
      <c r="G431">
        <v>2020</v>
      </c>
      <c r="H431">
        <v>2050.5839729999998</v>
      </c>
      <c r="I431">
        <v>12757.46576825</v>
      </c>
      <c r="J431">
        <v>6.2</v>
      </c>
    </row>
    <row r="432" spans="1:10" ht="15" hidden="1" x14ac:dyDescent="0.25">
      <c r="A432" s="45" t="str">
        <f t="shared" si="6"/>
        <v>B2 wood energyEstonia2025</v>
      </c>
      <c r="B432">
        <v>7</v>
      </c>
      <c r="C432" t="s">
        <v>3</v>
      </c>
      <c r="D432" t="s">
        <v>137</v>
      </c>
      <c r="E432" t="s">
        <v>81</v>
      </c>
      <c r="F432" t="s">
        <v>114</v>
      </c>
      <c r="G432">
        <v>2025</v>
      </c>
      <c r="H432">
        <v>2037.5837750000001</v>
      </c>
      <c r="I432">
        <v>12561.640530999999</v>
      </c>
      <c r="J432">
        <v>6.2</v>
      </c>
    </row>
    <row r="433" spans="1:10" ht="15" hidden="1" x14ac:dyDescent="0.25">
      <c r="A433" s="45" t="str">
        <f t="shared" si="6"/>
        <v>B2 wood energyEstonia2030</v>
      </c>
      <c r="B433">
        <v>7</v>
      </c>
      <c r="C433" t="s">
        <v>3</v>
      </c>
      <c r="D433" t="s">
        <v>137</v>
      </c>
      <c r="E433" t="s">
        <v>81</v>
      </c>
      <c r="F433" t="s">
        <v>114</v>
      </c>
      <c r="G433">
        <v>2030</v>
      </c>
      <c r="H433">
        <v>2024.5844810000001</v>
      </c>
      <c r="I433">
        <v>12387.168594749999</v>
      </c>
      <c r="J433">
        <v>6.1</v>
      </c>
    </row>
    <row r="434" spans="1:10" ht="15" hidden="1" x14ac:dyDescent="0.25">
      <c r="A434" s="45" t="str">
        <f t="shared" si="6"/>
        <v>B2 wood energySpain2005</v>
      </c>
      <c r="B434">
        <v>7</v>
      </c>
      <c r="C434" t="s">
        <v>3</v>
      </c>
      <c r="D434" t="s">
        <v>138</v>
      </c>
      <c r="E434" t="s">
        <v>104</v>
      </c>
      <c r="F434" t="s">
        <v>115</v>
      </c>
      <c r="G434">
        <v>2005</v>
      </c>
      <c r="H434">
        <v>14193.001270000001</v>
      </c>
      <c r="I434">
        <v>55290.512766250002</v>
      </c>
      <c r="J434">
        <v>3.9</v>
      </c>
    </row>
    <row r="435" spans="1:10" ht="15" hidden="1" x14ac:dyDescent="0.25">
      <c r="A435" s="45" t="str">
        <f t="shared" si="6"/>
        <v>B2 wood energySpain2010</v>
      </c>
      <c r="B435">
        <v>7</v>
      </c>
      <c r="C435" t="s">
        <v>3</v>
      </c>
      <c r="D435" t="s">
        <v>138</v>
      </c>
      <c r="E435" t="s">
        <v>104</v>
      </c>
      <c r="F435" t="s">
        <v>115</v>
      </c>
      <c r="G435">
        <v>2010</v>
      </c>
      <c r="H435">
        <v>14915.30942</v>
      </c>
      <c r="I435">
        <v>52857.924019500002</v>
      </c>
      <c r="J435">
        <v>3.5</v>
      </c>
    </row>
    <row r="436" spans="1:10" ht="15" hidden="1" x14ac:dyDescent="0.25">
      <c r="A436" s="45" t="str">
        <f t="shared" si="6"/>
        <v>B2 wood energySpain2015</v>
      </c>
      <c r="B436">
        <v>7</v>
      </c>
      <c r="C436" t="s">
        <v>3</v>
      </c>
      <c r="D436" t="s">
        <v>138</v>
      </c>
      <c r="E436" t="s">
        <v>104</v>
      </c>
      <c r="F436" t="s">
        <v>115</v>
      </c>
      <c r="G436">
        <v>2015</v>
      </c>
      <c r="H436">
        <v>15637.621429999999</v>
      </c>
      <c r="I436">
        <v>52227.513387500003</v>
      </c>
      <c r="J436">
        <v>3.3</v>
      </c>
    </row>
    <row r="437" spans="1:10" ht="15" hidden="1" x14ac:dyDescent="0.25">
      <c r="A437" s="45" t="str">
        <f t="shared" si="6"/>
        <v>B2 wood energySpain2020</v>
      </c>
      <c r="B437">
        <v>7</v>
      </c>
      <c r="C437" t="s">
        <v>3</v>
      </c>
      <c r="D437" t="s">
        <v>138</v>
      </c>
      <c r="E437" t="s">
        <v>104</v>
      </c>
      <c r="F437" t="s">
        <v>115</v>
      </c>
      <c r="G437">
        <v>2020</v>
      </c>
      <c r="H437">
        <v>15637.614727</v>
      </c>
      <c r="I437">
        <v>53366.725170750004</v>
      </c>
      <c r="J437">
        <v>3.4</v>
      </c>
    </row>
    <row r="438" spans="1:10" ht="15" hidden="1" x14ac:dyDescent="0.25">
      <c r="A438" s="45" t="str">
        <f t="shared" si="6"/>
        <v>B2 wood energySpain2025</v>
      </c>
      <c r="B438">
        <v>7</v>
      </c>
      <c r="C438" t="s">
        <v>3</v>
      </c>
      <c r="D438" t="s">
        <v>138</v>
      </c>
      <c r="E438" t="s">
        <v>104</v>
      </c>
      <c r="F438" t="s">
        <v>115</v>
      </c>
      <c r="G438">
        <v>2025</v>
      </c>
      <c r="H438">
        <v>15637.624737</v>
      </c>
      <c r="I438">
        <v>55486.550773000003</v>
      </c>
      <c r="J438">
        <v>3.5</v>
      </c>
    </row>
    <row r="439" spans="1:10" ht="15" hidden="1" x14ac:dyDescent="0.25">
      <c r="A439" s="45" t="str">
        <f t="shared" si="6"/>
        <v>B2 wood energySpain2030</v>
      </c>
      <c r="B439">
        <v>7</v>
      </c>
      <c r="C439" t="s">
        <v>3</v>
      </c>
      <c r="D439" t="s">
        <v>138</v>
      </c>
      <c r="E439" t="s">
        <v>104</v>
      </c>
      <c r="F439" t="s">
        <v>115</v>
      </c>
      <c r="G439">
        <v>2030</v>
      </c>
      <c r="H439">
        <v>15637.621929000001</v>
      </c>
      <c r="I439">
        <v>57742.380227250003</v>
      </c>
      <c r="J439">
        <v>3.7</v>
      </c>
    </row>
    <row r="440" spans="1:10" ht="15" hidden="1" x14ac:dyDescent="0.25">
      <c r="A440" s="45" t="str">
        <f t="shared" si="6"/>
        <v>B2 wood energyFinland2005</v>
      </c>
      <c r="B440">
        <v>7</v>
      </c>
      <c r="C440" t="s">
        <v>3</v>
      </c>
      <c r="D440" t="s">
        <v>139</v>
      </c>
      <c r="E440" t="s">
        <v>82</v>
      </c>
      <c r="F440" t="s">
        <v>114</v>
      </c>
      <c r="G440">
        <v>2005</v>
      </c>
      <c r="H440">
        <v>18551.383089999999</v>
      </c>
      <c r="I440">
        <v>116251.25005825001</v>
      </c>
      <c r="J440">
        <v>6.3</v>
      </c>
    </row>
    <row r="441" spans="1:10" ht="15" hidden="1" x14ac:dyDescent="0.25">
      <c r="A441" s="45" t="str">
        <f t="shared" si="6"/>
        <v>B2 wood energyFinland2010</v>
      </c>
      <c r="B441">
        <v>7</v>
      </c>
      <c r="C441" t="s">
        <v>3</v>
      </c>
      <c r="D441" t="s">
        <v>139</v>
      </c>
      <c r="E441" t="s">
        <v>82</v>
      </c>
      <c r="F441" t="s">
        <v>114</v>
      </c>
      <c r="G441">
        <v>2010</v>
      </c>
      <c r="H441">
        <v>18369.419604999999</v>
      </c>
      <c r="I441">
        <v>112065.46929325</v>
      </c>
      <c r="J441">
        <v>6.1</v>
      </c>
    </row>
    <row r="442" spans="1:10" ht="15" hidden="1" x14ac:dyDescent="0.25">
      <c r="A442" s="45" t="str">
        <f t="shared" si="6"/>
        <v>B2 wood energyFinland2015</v>
      </c>
      <c r="B442">
        <v>7</v>
      </c>
      <c r="C442" t="s">
        <v>3</v>
      </c>
      <c r="D442" t="s">
        <v>139</v>
      </c>
      <c r="E442" t="s">
        <v>82</v>
      </c>
      <c r="F442" t="s">
        <v>114</v>
      </c>
      <c r="G442">
        <v>2015</v>
      </c>
      <c r="H442">
        <v>18187.455077999999</v>
      </c>
      <c r="I442">
        <v>108287.00876825</v>
      </c>
      <c r="J442">
        <v>6</v>
      </c>
    </row>
    <row r="443" spans="1:10" ht="15" hidden="1" x14ac:dyDescent="0.25">
      <c r="A443" s="45" t="str">
        <f t="shared" si="6"/>
        <v>B2 wood energyFinland2020</v>
      </c>
      <c r="B443">
        <v>7</v>
      </c>
      <c r="C443" t="s">
        <v>3</v>
      </c>
      <c r="D443" t="s">
        <v>139</v>
      </c>
      <c r="E443" t="s">
        <v>82</v>
      </c>
      <c r="F443" t="s">
        <v>114</v>
      </c>
      <c r="G443">
        <v>2020</v>
      </c>
      <c r="H443">
        <v>18005.493104000001</v>
      </c>
      <c r="I443">
        <v>105911.696234</v>
      </c>
      <c r="J443">
        <v>5.9</v>
      </c>
    </row>
    <row r="444" spans="1:10" ht="15" hidden="1" x14ac:dyDescent="0.25">
      <c r="A444" s="45" t="str">
        <f t="shared" si="6"/>
        <v>B2 wood energyFinland2025</v>
      </c>
      <c r="B444">
        <v>7</v>
      </c>
      <c r="C444" t="s">
        <v>3</v>
      </c>
      <c r="D444" t="s">
        <v>139</v>
      </c>
      <c r="E444" t="s">
        <v>82</v>
      </c>
      <c r="F444" t="s">
        <v>114</v>
      </c>
      <c r="G444">
        <v>2025</v>
      </c>
      <c r="H444">
        <v>17823.528613999999</v>
      </c>
      <c r="I444">
        <v>104405.45208025</v>
      </c>
      <c r="J444">
        <v>5.9</v>
      </c>
    </row>
    <row r="445" spans="1:10" ht="15" hidden="1" x14ac:dyDescent="0.25">
      <c r="A445" s="45" t="str">
        <f t="shared" si="6"/>
        <v>B2 wood energyFinland2030</v>
      </c>
      <c r="B445">
        <v>7</v>
      </c>
      <c r="C445" t="s">
        <v>3</v>
      </c>
      <c r="D445" t="s">
        <v>139</v>
      </c>
      <c r="E445" t="s">
        <v>82</v>
      </c>
      <c r="F445" t="s">
        <v>114</v>
      </c>
      <c r="G445">
        <v>2030</v>
      </c>
      <c r="H445">
        <v>17641.568412000001</v>
      </c>
      <c r="I445">
        <v>104391.97957174999</v>
      </c>
      <c r="J445">
        <v>5.9</v>
      </c>
    </row>
    <row r="446" spans="1:10" ht="15" hidden="1" x14ac:dyDescent="0.25">
      <c r="A446" s="45" t="str">
        <f t="shared" si="6"/>
        <v>B2 wood energyFrance2005</v>
      </c>
      <c r="B446">
        <v>7</v>
      </c>
      <c r="C446" t="s">
        <v>3</v>
      </c>
      <c r="D446" t="s">
        <v>140</v>
      </c>
      <c r="E446" t="s">
        <v>83</v>
      </c>
      <c r="F446" t="s">
        <v>112</v>
      </c>
      <c r="G446">
        <v>2005</v>
      </c>
      <c r="H446">
        <v>14744.110403999999</v>
      </c>
      <c r="I446">
        <v>62770.981021500003</v>
      </c>
      <c r="J446">
        <v>4.3</v>
      </c>
    </row>
    <row r="447" spans="1:10" ht="15" hidden="1" x14ac:dyDescent="0.25">
      <c r="A447" s="45" t="str">
        <f t="shared" si="6"/>
        <v>B2 wood energyFrance2010</v>
      </c>
      <c r="B447">
        <v>7</v>
      </c>
      <c r="C447" t="s">
        <v>3</v>
      </c>
      <c r="D447" t="s">
        <v>140</v>
      </c>
      <c r="E447" t="s">
        <v>83</v>
      </c>
      <c r="F447" t="s">
        <v>112</v>
      </c>
      <c r="G447">
        <v>2010</v>
      </c>
      <c r="H447">
        <v>14842.109974999999</v>
      </c>
      <c r="I447">
        <v>63326.257333499998</v>
      </c>
      <c r="J447">
        <v>4.3</v>
      </c>
    </row>
    <row r="448" spans="1:10" ht="15" hidden="1" x14ac:dyDescent="0.25">
      <c r="A448" s="45" t="str">
        <f t="shared" si="6"/>
        <v>B2 wood energyFrance2015</v>
      </c>
      <c r="B448">
        <v>7</v>
      </c>
      <c r="C448" t="s">
        <v>3</v>
      </c>
      <c r="D448" t="s">
        <v>140</v>
      </c>
      <c r="E448" t="s">
        <v>83</v>
      </c>
      <c r="F448" t="s">
        <v>112</v>
      </c>
      <c r="G448">
        <v>2015</v>
      </c>
      <c r="H448">
        <v>14940.109297999999</v>
      </c>
      <c r="I448">
        <v>63458.969528499998</v>
      </c>
      <c r="J448">
        <v>4.2</v>
      </c>
    </row>
    <row r="449" spans="1:10" ht="15" hidden="1" x14ac:dyDescent="0.25">
      <c r="A449" s="45" t="str">
        <f t="shared" si="6"/>
        <v>B2 wood energyFrance2020</v>
      </c>
      <c r="B449">
        <v>7</v>
      </c>
      <c r="C449" t="s">
        <v>3</v>
      </c>
      <c r="D449" t="s">
        <v>140</v>
      </c>
      <c r="E449" t="s">
        <v>83</v>
      </c>
      <c r="F449" t="s">
        <v>112</v>
      </c>
      <c r="G449">
        <v>2020</v>
      </c>
      <c r="H449">
        <v>15038.110032000001</v>
      </c>
      <c r="I449">
        <v>63979.626389500001</v>
      </c>
      <c r="J449">
        <v>4.3</v>
      </c>
    </row>
    <row r="450" spans="1:10" ht="15" hidden="1" x14ac:dyDescent="0.25">
      <c r="A450" s="45" t="str">
        <f t="shared" ref="A450:A513" si="7">CONCATENATE(C450,E450,G450)</f>
        <v>B2 wood energyFrance2025</v>
      </c>
      <c r="B450">
        <v>7</v>
      </c>
      <c r="C450" t="s">
        <v>3</v>
      </c>
      <c r="D450" t="s">
        <v>140</v>
      </c>
      <c r="E450" t="s">
        <v>83</v>
      </c>
      <c r="F450" t="s">
        <v>112</v>
      </c>
      <c r="G450">
        <v>2025</v>
      </c>
      <c r="H450">
        <v>15136.107665</v>
      </c>
      <c r="I450">
        <v>64155.025238499999</v>
      </c>
      <c r="J450">
        <v>4.2</v>
      </c>
    </row>
    <row r="451" spans="1:10" ht="15" hidden="1" x14ac:dyDescent="0.25">
      <c r="A451" s="45" t="str">
        <f t="shared" si="7"/>
        <v>B2 wood energyFrance2030</v>
      </c>
      <c r="B451">
        <v>7</v>
      </c>
      <c r="C451" t="s">
        <v>3</v>
      </c>
      <c r="D451" t="s">
        <v>140</v>
      </c>
      <c r="E451" t="s">
        <v>83</v>
      </c>
      <c r="F451" t="s">
        <v>112</v>
      </c>
      <c r="G451">
        <v>2030</v>
      </c>
      <c r="H451">
        <v>15234.105648000001</v>
      </c>
      <c r="I451">
        <v>64296.480296000002</v>
      </c>
      <c r="J451">
        <v>4.2</v>
      </c>
    </row>
    <row r="452" spans="1:10" ht="15" hidden="1" x14ac:dyDescent="0.25">
      <c r="A452" s="45" t="str">
        <f t="shared" si="7"/>
        <v>B2 wood energyCroatia2005</v>
      </c>
      <c r="B452">
        <v>7</v>
      </c>
      <c r="C452" t="s">
        <v>3</v>
      </c>
      <c r="D452" t="s">
        <v>142</v>
      </c>
      <c r="E452" t="s">
        <v>77</v>
      </c>
      <c r="F452" t="s">
        <v>111</v>
      </c>
      <c r="G452">
        <v>2005</v>
      </c>
      <c r="H452">
        <v>1745.0332960000001</v>
      </c>
      <c r="I452">
        <v>8334.2507095000001</v>
      </c>
      <c r="J452">
        <v>4.8</v>
      </c>
    </row>
    <row r="453" spans="1:10" ht="15" hidden="1" x14ac:dyDescent="0.25">
      <c r="A453" s="45" t="str">
        <f t="shared" si="7"/>
        <v>B2 wood energyCroatia2010</v>
      </c>
      <c r="B453">
        <v>7</v>
      </c>
      <c r="C453" t="s">
        <v>3</v>
      </c>
      <c r="D453" t="s">
        <v>142</v>
      </c>
      <c r="E453" t="s">
        <v>77</v>
      </c>
      <c r="F453" t="s">
        <v>111</v>
      </c>
      <c r="G453">
        <v>2010</v>
      </c>
      <c r="H453">
        <v>1741.0338959999999</v>
      </c>
      <c r="I453">
        <v>8158.3626359999998</v>
      </c>
      <c r="J453">
        <v>4.7</v>
      </c>
    </row>
    <row r="454" spans="1:10" ht="15" hidden="1" x14ac:dyDescent="0.25">
      <c r="A454" s="45" t="str">
        <f t="shared" si="7"/>
        <v>B2 wood energyCroatia2015</v>
      </c>
      <c r="B454">
        <v>7</v>
      </c>
      <c r="C454" t="s">
        <v>3</v>
      </c>
      <c r="D454" t="s">
        <v>142</v>
      </c>
      <c r="E454" t="s">
        <v>77</v>
      </c>
      <c r="F454" t="s">
        <v>111</v>
      </c>
      <c r="G454">
        <v>2015</v>
      </c>
      <c r="H454">
        <v>1737.0336110000001</v>
      </c>
      <c r="I454">
        <v>7982.7059630000003</v>
      </c>
      <c r="J454">
        <v>4.5999999999999996</v>
      </c>
    </row>
    <row r="455" spans="1:10" ht="15" hidden="1" x14ac:dyDescent="0.25">
      <c r="A455" s="45" t="str">
        <f t="shared" si="7"/>
        <v>B2 wood energyCroatia2020</v>
      </c>
      <c r="B455">
        <v>7</v>
      </c>
      <c r="C455" t="s">
        <v>3</v>
      </c>
      <c r="D455" t="s">
        <v>142</v>
      </c>
      <c r="E455" t="s">
        <v>77</v>
      </c>
      <c r="F455" t="s">
        <v>111</v>
      </c>
      <c r="G455">
        <v>2020</v>
      </c>
      <c r="H455">
        <v>1733.0337019999999</v>
      </c>
      <c r="I455">
        <v>7837.6881874999999</v>
      </c>
      <c r="J455">
        <v>4.5</v>
      </c>
    </row>
    <row r="456" spans="1:10" ht="15" hidden="1" x14ac:dyDescent="0.25">
      <c r="A456" s="45" t="str">
        <f t="shared" si="7"/>
        <v>B2 wood energyCroatia2025</v>
      </c>
      <c r="B456">
        <v>7</v>
      </c>
      <c r="C456" t="s">
        <v>3</v>
      </c>
      <c r="D456" t="s">
        <v>142</v>
      </c>
      <c r="E456" t="s">
        <v>77</v>
      </c>
      <c r="F456" t="s">
        <v>111</v>
      </c>
      <c r="G456">
        <v>2025</v>
      </c>
      <c r="H456">
        <v>1729.033492</v>
      </c>
      <c r="I456">
        <v>7770.1703244999999</v>
      </c>
      <c r="J456">
        <v>4.5</v>
      </c>
    </row>
    <row r="457" spans="1:10" ht="15" hidden="1" x14ac:dyDescent="0.25">
      <c r="A457" s="45" t="str">
        <f t="shared" si="7"/>
        <v>B2 wood energyCroatia2030</v>
      </c>
      <c r="B457">
        <v>7</v>
      </c>
      <c r="C457" t="s">
        <v>3</v>
      </c>
      <c r="D457" t="s">
        <v>142</v>
      </c>
      <c r="E457" t="s">
        <v>77</v>
      </c>
      <c r="F457" t="s">
        <v>111</v>
      </c>
      <c r="G457">
        <v>2030</v>
      </c>
      <c r="H457">
        <v>1725.03307</v>
      </c>
      <c r="I457">
        <v>7736.8044575000004</v>
      </c>
      <c r="J457">
        <v>4.5</v>
      </c>
    </row>
    <row r="458" spans="1:10" ht="15" hidden="1" x14ac:dyDescent="0.25">
      <c r="A458" s="45" t="str">
        <f t="shared" si="7"/>
        <v>B2 wood energyHungary2005</v>
      </c>
      <c r="B458">
        <v>7</v>
      </c>
      <c r="C458" t="s">
        <v>3</v>
      </c>
      <c r="D458" t="s">
        <v>143</v>
      </c>
      <c r="E458" t="s">
        <v>86</v>
      </c>
      <c r="F458" t="s">
        <v>113</v>
      </c>
      <c r="G458">
        <v>2005</v>
      </c>
      <c r="H458">
        <v>1684.347078</v>
      </c>
      <c r="I458">
        <v>7560.2075994999996</v>
      </c>
      <c r="J458">
        <v>4.5</v>
      </c>
    </row>
    <row r="459" spans="1:10" ht="15" hidden="1" x14ac:dyDescent="0.25">
      <c r="A459" s="45" t="str">
        <f t="shared" si="7"/>
        <v>B2 wood energyHungary2010</v>
      </c>
      <c r="B459">
        <v>7</v>
      </c>
      <c r="C459" t="s">
        <v>3</v>
      </c>
      <c r="D459" t="s">
        <v>143</v>
      </c>
      <c r="E459" t="s">
        <v>86</v>
      </c>
      <c r="F459" t="s">
        <v>113</v>
      </c>
      <c r="G459">
        <v>2010</v>
      </c>
      <c r="H459">
        <v>1726.347127</v>
      </c>
      <c r="I459">
        <v>7475.1629414999998</v>
      </c>
      <c r="J459">
        <v>4.3</v>
      </c>
    </row>
    <row r="460" spans="1:10" ht="15" hidden="1" x14ac:dyDescent="0.25">
      <c r="A460" s="45" t="str">
        <f t="shared" si="7"/>
        <v>B2 wood energyHungary2015</v>
      </c>
      <c r="B460">
        <v>7</v>
      </c>
      <c r="C460" t="s">
        <v>3</v>
      </c>
      <c r="D460" t="s">
        <v>143</v>
      </c>
      <c r="E460" t="s">
        <v>86</v>
      </c>
      <c r="F460" t="s">
        <v>113</v>
      </c>
      <c r="G460">
        <v>2015</v>
      </c>
      <c r="H460">
        <v>1768.3472340000001</v>
      </c>
      <c r="I460">
        <v>7404.4969490000003</v>
      </c>
      <c r="J460">
        <v>4.2</v>
      </c>
    </row>
    <row r="461" spans="1:10" ht="15" hidden="1" x14ac:dyDescent="0.25">
      <c r="A461" s="45" t="str">
        <f t="shared" si="7"/>
        <v>B2 wood energyHungary2020</v>
      </c>
      <c r="B461">
        <v>7</v>
      </c>
      <c r="C461" t="s">
        <v>3</v>
      </c>
      <c r="D461" t="s">
        <v>143</v>
      </c>
      <c r="E461" t="s">
        <v>86</v>
      </c>
      <c r="F461" t="s">
        <v>113</v>
      </c>
      <c r="G461">
        <v>2020</v>
      </c>
      <c r="H461">
        <v>1810.3469339999999</v>
      </c>
      <c r="I461">
        <v>7345.3680244999996</v>
      </c>
      <c r="J461">
        <v>4.0999999999999996</v>
      </c>
    </row>
    <row r="462" spans="1:10" ht="15" hidden="1" x14ac:dyDescent="0.25">
      <c r="A462" s="45" t="str">
        <f t="shared" si="7"/>
        <v>B2 wood energyHungary2025</v>
      </c>
      <c r="B462">
        <v>7</v>
      </c>
      <c r="C462" t="s">
        <v>3</v>
      </c>
      <c r="D462" t="s">
        <v>143</v>
      </c>
      <c r="E462" t="s">
        <v>86</v>
      </c>
      <c r="F462" t="s">
        <v>113</v>
      </c>
      <c r="G462">
        <v>2025</v>
      </c>
      <c r="H462">
        <v>1852.3468869999999</v>
      </c>
      <c r="I462">
        <v>7414.0364525000005</v>
      </c>
      <c r="J462">
        <v>4</v>
      </c>
    </row>
    <row r="463" spans="1:10" ht="15" hidden="1" x14ac:dyDescent="0.25">
      <c r="A463" s="45" t="str">
        <f t="shared" si="7"/>
        <v>B2 wood energyHungary2030</v>
      </c>
      <c r="B463">
        <v>7</v>
      </c>
      <c r="C463" t="s">
        <v>3</v>
      </c>
      <c r="D463" t="s">
        <v>143</v>
      </c>
      <c r="E463" t="s">
        <v>86</v>
      </c>
      <c r="F463" t="s">
        <v>113</v>
      </c>
      <c r="G463">
        <v>2030</v>
      </c>
      <c r="H463">
        <v>1894.3468949999999</v>
      </c>
      <c r="I463">
        <v>7538.8578260000004</v>
      </c>
      <c r="J463">
        <v>4</v>
      </c>
    </row>
    <row r="464" spans="1:10" ht="15" hidden="1" x14ac:dyDescent="0.25">
      <c r="A464" s="45" t="str">
        <f t="shared" si="7"/>
        <v>B2 wood energyIreland2005</v>
      </c>
      <c r="B464">
        <v>7</v>
      </c>
      <c r="C464" t="s">
        <v>3</v>
      </c>
      <c r="D464" t="s">
        <v>144</v>
      </c>
      <c r="E464" t="s">
        <v>88</v>
      </c>
      <c r="F464" t="s">
        <v>112</v>
      </c>
      <c r="G464">
        <v>2005</v>
      </c>
      <c r="H464">
        <v>656.28715699999998</v>
      </c>
      <c r="I464">
        <v>1833.1710125</v>
      </c>
      <c r="J464">
        <v>2.8</v>
      </c>
    </row>
    <row r="465" spans="1:10" ht="15" hidden="1" x14ac:dyDescent="0.25">
      <c r="A465" s="45" t="str">
        <f t="shared" si="7"/>
        <v>B2 wood energyIreland2010</v>
      </c>
      <c r="B465">
        <v>7</v>
      </c>
      <c r="C465" t="s">
        <v>3</v>
      </c>
      <c r="D465" t="s">
        <v>144</v>
      </c>
      <c r="E465" t="s">
        <v>88</v>
      </c>
      <c r="F465" t="s">
        <v>112</v>
      </c>
      <c r="G465">
        <v>2010</v>
      </c>
      <c r="H465">
        <v>715.14709400000004</v>
      </c>
      <c r="I465">
        <v>2038.90742925</v>
      </c>
      <c r="J465">
        <v>2.9</v>
      </c>
    </row>
    <row r="466" spans="1:10" ht="15" hidden="1" x14ac:dyDescent="0.25">
      <c r="A466" s="45" t="str">
        <f t="shared" si="7"/>
        <v>B2 wood energyIreland2015</v>
      </c>
      <c r="B466">
        <v>7</v>
      </c>
      <c r="C466" t="s">
        <v>3</v>
      </c>
      <c r="D466" t="s">
        <v>144</v>
      </c>
      <c r="E466" t="s">
        <v>88</v>
      </c>
      <c r="F466" t="s">
        <v>112</v>
      </c>
      <c r="G466">
        <v>2015</v>
      </c>
      <c r="H466">
        <v>774.00735099999997</v>
      </c>
      <c r="I466">
        <v>2272.4703205000001</v>
      </c>
      <c r="J466">
        <v>2.9</v>
      </c>
    </row>
    <row r="467" spans="1:10" ht="15" hidden="1" x14ac:dyDescent="0.25">
      <c r="A467" s="45" t="str">
        <f t="shared" si="7"/>
        <v>B2 wood energyIreland2020</v>
      </c>
      <c r="B467">
        <v>7</v>
      </c>
      <c r="C467" t="s">
        <v>3</v>
      </c>
      <c r="D467" t="s">
        <v>144</v>
      </c>
      <c r="E467" t="s">
        <v>88</v>
      </c>
      <c r="F467" t="s">
        <v>112</v>
      </c>
      <c r="G467">
        <v>2020</v>
      </c>
      <c r="H467">
        <v>832.86726799999997</v>
      </c>
      <c r="I467">
        <v>2496.862333</v>
      </c>
      <c r="J467">
        <v>3</v>
      </c>
    </row>
    <row r="468" spans="1:10" ht="15" hidden="1" x14ac:dyDescent="0.25">
      <c r="A468" s="45" t="str">
        <f t="shared" si="7"/>
        <v>B2 wood energyIreland2025</v>
      </c>
      <c r="B468">
        <v>7</v>
      </c>
      <c r="C468" t="s">
        <v>3</v>
      </c>
      <c r="D468" t="s">
        <v>144</v>
      </c>
      <c r="E468" t="s">
        <v>88</v>
      </c>
      <c r="F468" t="s">
        <v>112</v>
      </c>
      <c r="G468">
        <v>2025</v>
      </c>
      <c r="H468">
        <v>891.72714699999995</v>
      </c>
      <c r="I468">
        <v>2726.7825910000001</v>
      </c>
      <c r="J468">
        <v>3.1</v>
      </c>
    </row>
    <row r="469" spans="1:10" ht="15" hidden="1" x14ac:dyDescent="0.25">
      <c r="A469" s="45" t="str">
        <f t="shared" si="7"/>
        <v>B2 wood energyIreland2030</v>
      </c>
      <c r="B469">
        <v>7</v>
      </c>
      <c r="C469" t="s">
        <v>3</v>
      </c>
      <c r="D469" t="s">
        <v>144</v>
      </c>
      <c r="E469" t="s">
        <v>88</v>
      </c>
      <c r="F469" t="s">
        <v>112</v>
      </c>
      <c r="G469">
        <v>2030</v>
      </c>
      <c r="H469">
        <v>950.58731999999998</v>
      </c>
      <c r="I469">
        <v>2939.89286975</v>
      </c>
      <c r="J469">
        <v>3.1</v>
      </c>
    </row>
    <row r="470" spans="1:10" ht="15" hidden="1" x14ac:dyDescent="0.25">
      <c r="A470" s="45" t="str">
        <f t="shared" si="7"/>
        <v>B2 wood energyLithuania2005</v>
      </c>
      <c r="B470">
        <v>7</v>
      </c>
      <c r="C470" t="s">
        <v>3</v>
      </c>
      <c r="D470" t="s">
        <v>146</v>
      </c>
      <c r="E470" t="s">
        <v>91</v>
      </c>
      <c r="F470" t="s">
        <v>114</v>
      </c>
      <c r="G470">
        <v>2005</v>
      </c>
      <c r="H470">
        <v>1834.9576119999999</v>
      </c>
      <c r="I470">
        <v>11869.52091275</v>
      </c>
      <c r="J470">
        <v>6.5</v>
      </c>
    </row>
    <row r="471" spans="1:10" ht="15" hidden="1" x14ac:dyDescent="0.25">
      <c r="A471" s="45" t="str">
        <f t="shared" si="7"/>
        <v>B2 wood energyLithuania2010</v>
      </c>
      <c r="B471">
        <v>7</v>
      </c>
      <c r="C471" t="s">
        <v>3</v>
      </c>
      <c r="D471" t="s">
        <v>146</v>
      </c>
      <c r="E471" t="s">
        <v>91</v>
      </c>
      <c r="F471" t="s">
        <v>114</v>
      </c>
      <c r="G471">
        <v>2010</v>
      </c>
      <c r="H471">
        <v>1874.9576939999999</v>
      </c>
      <c r="I471">
        <v>11603.342756</v>
      </c>
      <c r="J471">
        <v>6.2</v>
      </c>
    </row>
    <row r="472" spans="1:10" ht="15" hidden="1" x14ac:dyDescent="0.25">
      <c r="A472" s="45" t="str">
        <f t="shared" si="7"/>
        <v>B2 wood energyLithuania2015</v>
      </c>
      <c r="B472">
        <v>7</v>
      </c>
      <c r="C472" t="s">
        <v>3</v>
      </c>
      <c r="D472" t="s">
        <v>146</v>
      </c>
      <c r="E472" t="s">
        <v>91</v>
      </c>
      <c r="F472" t="s">
        <v>114</v>
      </c>
      <c r="G472">
        <v>2015</v>
      </c>
      <c r="H472">
        <v>1914.9575299999999</v>
      </c>
      <c r="I472">
        <v>11485.8712335</v>
      </c>
      <c r="J472">
        <v>6</v>
      </c>
    </row>
    <row r="473" spans="1:10" ht="15" hidden="1" x14ac:dyDescent="0.25">
      <c r="A473" s="45" t="str">
        <f t="shared" si="7"/>
        <v>B2 wood energyLithuania2020</v>
      </c>
      <c r="B473">
        <v>7</v>
      </c>
      <c r="C473" t="s">
        <v>3</v>
      </c>
      <c r="D473" t="s">
        <v>146</v>
      </c>
      <c r="E473" t="s">
        <v>91</v>
      </c>
      <c r="F473" t="s">
        <v>114</v>
      </c>
      <c r="G473">
        <v>2020</v>
      </c>
      <c r="H473">
        <v>1954.9571820000001</v>
      </c>
      <c r="I473">
        <v>11446.167589000001</v>
      </c>
      <c r="J473">
        <v>5.9</v>
      </c>
    </row>
    <row r="474" spans="1:10" ht="15" hidden="1" x14ac:dyDescent="0.25">
      <c r="A474" s="45" t="str">
        <f t="shared" si="7"/>
        <v>B2 wood energyLithuania2025</v>
      </c>
      <c r="B474">
        <v>7</v>
      </c>
      <c r="C474" t="s">
        <v>3</v>
      </c>
      <c r="D474" t="s">
        <v>146</v>
      </c>
      <c r="E474" t="s">
        <v>91</v>
      </c>
      <c r="F474" t="s">
        <v>114</v>
      </c>
      <c r="G474">
        <v>2025</v>
      </c>
      <c r="H474">
        <v>1994.9570249999999</v>
      </c>
      <c r="I474">
        <v>11569.5635365</v>
      </c>
      <c r="J474">
        <v>5.8</v>
      </c>
    </row>
    <row r="475" spans="1:10" ht="15" hidden="1" x14ac:dyDescent="0.25">
      <c r="A475" s="45" t="str">
        <f t="shared" si="7"/>
        <v>B2 wood energyLithuania2030</v>
      </c>
      <c r="B475">
        <v>7</v>
      </c>
      <c r="C475" t="s">
        <v>3</v>
      </c>
      <c r="D475" t="s">
        <v>146</v>
      </c>
      <c r="E475" t="s">
        <v>91</v>
      </c>
      <c r="F475" t="s">
        <v>114</v>
      </c>
      <c r="G475">
        <v>2030</v>
      </c>
      <c r="H475">
        <v>2034.9568850000001</v>
      </c>
      <c r="I475">
        <v>11727.56269825</v>
      </c>
      <c r="J475">
        <v>5.8</v>
      </c>
    </row>
    <row r="476" spans="1:10" ht="15" hidden="1" x14ac:dyDescent="0.25">
      <c r="A476" s="45" t="str">
        <f t="shared" si="7"/>
        <v>B2 wood energyLuxembourg2005</v>
      </c>
      <c r="B476">
        <v>7</v>
      </c>
      <c r="C476" t="s">
        <v>3</v>
      </c>
      <c r="D476" t="s">
        <v>147</v>
      </c>
      <c r="E476" t="s">
        <v>92</v>
      </c>
      <c r="F476" t="s">
        <v>112</v>
      </c>
      <c r="G476">
        <v>2005</v>
      </c>
      <c r="H476">
        <v>86.103437</v>
      </c>
      <c r="I476">
        <v>384.54193850000001</v>
      </c>
      <c r="J476">
        <v>4.5</v>
      </c>
    </row>
    <row r="477" spans="1:10" ht="15" hidden="1" x14ac:dyDescent="0.25">
      <c r="A477" s="45" t="str">
        <f t="shared" si="7"/>
        <v>B2 wood energyLuxembourg2010</v>
      </c>
      <c r="B477">
        <v>7</v>
      </c>
      <c r="C477" t="s">
        <v>3</v>
      </c>
      <c r="D477" t="s">
        <v>147</v>
      </c>
      <c r="E477" t="s">
        <v>92</v>
      </c>
      <c r="F477" t="s">
        <v>112</v>
      </c>
      <c r="G477">
        <v>2010</v>
      </c>
      <c r="H477">
        <v>86.103482</v>
      </c>
      <c r="I477">
        <v>390.18508000000003</v>
      </c>
      <c r="J477">
        <v>4.5</v>
      </c>
    </row>
    <row r="478" spans="1:10" ht="15" hidden="1" x14ac:dyDescent="0.25">
      <c r="A478" s="45" t="str">
        <f t="shared" si="7"/>
        <v>B2 wood energyLuxembourg2015</v>
      </c>
      <c r="B478">
        <v>7</v>
      </c>
      <c r="C478" t="s">
        <v>3</v>
      </c>
      <c r="D478" t="s">
        <v>147</v>
      </c>
      <c r="E478" t="s">
        <v>92</v>
      </c>
      <c r="F478" t="s">
        <v>112</v>
      </c>
      <c r="G478">
        <v>2015</v>
      </c>
      <c r="H478">
        <v>86.103441000000004</v>
      </c>
      <c r="I478">
        <v>397.98450650000001</v>
      </c>
      <c r="J478">
        <v>4.5999999999999996</v>
      </c>
    </row>
    <row r="479" spans="1:10" ht="15" hidden="1" x14ac:dyDescent="0.25">
      <c r="A479" s="45" t="str">
        <f t="shared" si="7"/>
        <v>B2 wood energyLuxembourg2020</v>
      </c>
      <c r="B479">
        <v>7</v>
      </c>
      <c r="C479" t="s">
        <v>3</v>
      </c>
      <c r="D479" t="s">
        <v>147</v>
      </c>
      <c r="E479" t="s">
        <v>92</v>
      </c>
      <c r="F479" t="s">
        <v>112</v>
      </c>
      <c r="G479">
        <v>2020</v>
      </c>
      <c r="H479">
        <v>86.103448</v>
      </c>
      <c r="I479">
        <v>402.75542949999999</v>
      </c>
      <c r="J479">
        <v>4.7</v>
      </c>
    </row>
    <row r="480" spans="1:10" ht="15" hidden="1" x14ac:dyDescent="0.25">
      <c r="A480" s="45" t="str">
        <f t="shared" si="7"/>
        <v>B2 wood energyLuxembourg2025</v>
      </c>
      <c r="B480">
        <v>7</v>
      </c>
      <c r="C480" t="s">
        <v>3</v>
      </c>
      <c r="D480" t="s">
        <v>147</v>
      </c>
      <c r="E480" t="s">
        <v>92</v>
      </c>
      <c r="F480" t="s">
        <v>112</v>
      </c>
      <c r="G480">
        <v>2025</v>
      </c>
      <c r="H480">
        <v>86.103453999999999</v>
      </c>
      <c r="I480">
        <v>403.04307649999998</v>
      </c>
      <c r="J480">
        <v>4.7</v>
      </c>
    </row>
    <row r="481" spans="1:10" ht="15" hidden="1" x14ac:dyDescent="0.25">
      <c r="A481" s="45" t="str">
        <f t="shared" si="7"/>
        <v>B2 wood energyLuxembourg2030</v>
      </c>
      <c r="B481">
        <v>7</v>
      </c>
      <c r="C481" t="s">
        <v>3</v>
      </c>
      <c r="D481" t="s">
        <v>147</v>
      </c>
      <c r="E481" t="s">
        <v>92</v>
      </c>
      <c r="F481" t="s">
        <v>112</v>
      </c>
      <c r="G481">
        <v>2030</v>
      </c>
      <c r="H481">
        <v>86.103458000000003</v>
      </c>
      <c r="I481">
        <v>403.27844900000002</v>
      </c>
      <c r="J481">
        <v>4.7</v>
      </c>
    </row>
    <row r="482" spans="1:10" ht="15" hidden="1" x14ac:dyDescent="0.25">
      <c r="A482" s="45" t="str">
        <f t="shared" si="7"/>
        <v>B2 wood energyLatvia2005</v>
      </c>
      <c r="B482">
        <v>7</v>
      </c>
      <c r="C482" t="s">
        <v>3</v>
      </c>
      <c r="D482" t="s">
        <v>148</v>
      </c>
      <c r="E482" t="s">
        <v>90</v>
      </c>
      <c r="F482" t="s">
        <v>114</v>
      </c>
      <c r="G482">
        <v>2005</v>
      </c>
      <c r="H482">
        <v>3088.2563409999998</v>
      </c>
      <c r="I482">
        <v>19530.727907249999</v>
      </c>
      <c r="J482">
        <v>6.3</v>
      </c>
    </row>
    <row r="483" spans="1:10" ht="15" hidden="1" x14ac:dyDescent="0.25">
      <c r="A483" s="45" t="str">
        <f t="shared" si="7"/>
        <v>B2 wood energyLatvia2010</v>
      </c>
      <c r="B483">
        <v>7</v>
      </c>
      <c r="C483" t="s">
        <v>3</v>
      </c>
      <c r="D483" t="s">
        <v>148</v>
      </c>
      <c r="E483" t="s">
        <v>90</v>
      </c>
      <c r="F483" t="s">
        <v>114</v>
      </c>
      <c r="G483">
        <v>2010</v>
      </c>
      <c r="H483">
        <v>3137.656806</v>
      </c>
      <c r="I483">
        <v>19207.77108975</v>
      </c>
      <c r="J483">
        <v>6.1</v>
      </c>
    </row>
    <row r="484" spans="1:10" ht="15" hidden="1" x14ac:dyDescent="0.25">
      <c r="A484" s="45" t="str">
        <f t="shared" si="7"/>
        <v>B2 wood energyLatvia2015</v>
      </c>
      <c r="B484">
        <v>7</v>
      </c>
      <c r="C484" t="s">
        <v>3</v>
      </c>
      <c r="D484" t="s">
        <v>148</v>
      </c>
      <c r="E484" t="s">
        <v>90</v>
      </c>
      <c r="F484" t="s">
        <v>114</v>
      </c>
      <c r="G484">
        <v>2015</v>
      </c>
      <c r="H484">
        <v>3187.0566979999999</v>
      </c>
      <c r="I484">
        <v>18817.512892999999</v>
      </c>
      <c r="J484">
        <v>5.9</v>
      </c>
    </row>
    <row r="485" spans="1:10" ht="15" hidden="1" x14ac:dyDescent="0.25">
      <c r="A485" s="45" t="str">
        <f t="shared" si="7"/>
        <v>B2 wood energyLatvia2020</v>
      </c>
      <c r="B485">
        <v>7</v>
      </c>
      <c r="C485" t="s">
        <v>3</v>
      </c>
      <c r="D485" t="s">
        <v>148</v>
      </c>
      <c r="E485" t="s">
        <v>90</v>
      </c>
      <c r="F485" t="s">
        <v>114</v>
      </c>
      <c r="G485">
        <v>2020</v>
      </c>
      <c r="H485">
        <v>3236.4559859999999</v>
      </c>
      <c r="I485">
        <v>19212.4209065</v>
      </c>
      <c r="J485">
        <v>5.9</v>
      </c>
    </row>
    <row r="486" spans="1:10" ht="15" hidden="1" x14ac:dyDescent="0.25">
      <c r="A486" s="45" t="str">
        <f t="shared" si="7"/>
        <v>B2 wood energyLatvia2025</v>
      </c>
      <c r="B486">
        <v>7</v>
      </c>
      <c r="C486" t="s">
        <v>3</v>
      </c>
      <c r="D486" t="s">
        <v>148</v>
      </c>
      <c r="E486" t="s">
        <v>90</v>
      </c>
      <c r="F486" t="s">
        <v>114</v>
      </c>
      <c r="G486">
        <v>2025</v>
      </c>
      <c r="H486">
        <v>3285.8563810000001</v>
      </c>
      <c r="I486">
        <v>19447.298965000002</v>
      </c>
      <c r="J486">
        <v>5.9</v>
      </c>
    </row>
    <row r="487" spans="1:10" ht="15" hidden="1" x14ac:dyDescent="0.25">
      <c r="A487" s="45" t="str">
        <f t="shared" si="7"/>
        <v>B2 wood energyLatvia2030</v>
      </c>
      <c r="B487">
        <v>7</v>
      </c>
      <c r="C487" t="s">
        <v>3</v>
      </c>
      <c r="D487" t="s">
        <v>148</v>
      </c>
      <c r="E487" t="s">
        <v>90</v>
      </c>
      <c r="F487" t="s">
        <v>114</v>
      </c>
      <c r="G487">
        <v>2030</v>
      </c>
      <c r="H487">
        <v>3335.2564539999998</v>
      </c>
      <c r="I487">
        <v>20010.85938975</v>
      </c>
      <c r="J487">
        <v>6</v>
      </c>
    </row>
    <row r="488" spans="1:10" ht="15" hidden="1" x14ac:dyDescent="0.25">
      <c r="A488" s="45" t="str">
        <f t="shared" si="7"/>
        <v>B2 wood energyRepublic of Moldova2005</v>
      </c>
      <c r="B488">
        <v>7</v>
      </c>
      <c r="C488" t="s">
        <v>3</v>
      </c>
      <c r="D488" t="s">
        <v>149</v>
      </c>
      <c r="E488" t="s">
        <v>99</v>
      </c>
      <c r="F488" t="s">
        <v>113</v>
      </c>
      <c r="G488">
        <v>2005</v>
      </c>
      <c r="H488">
        <v>216.19306900000001</v>
      </c>
      <c r="I488">
        <v>1096.0107875000001</v>
      </c>
      <c r="J488">
        <v>5.0999999999999996</v>
      </c>
    </row>
    <row r="489" spans="1:10" ht="15" hidden="1" x14ac:dyDescent="0.25">
      <c r="A489" s="45" t="str">
        <f t="shared" si="7"/>
        <v>B2 wood energyRepublic of Moldova2010</v>
      </c>
      <c r="B489">
        <v>7</v>
      </c>
      <c r="C489" t="s">
        <v>3</v>
      </c>
      <c r="D489" t="s">
        <v>149</v>
      </c>
      <c r="E489" t="s">
        <v>99</v>
      </c>
      <c r="F489" t="s">
        <v>113</v>
      </c>
      <c r="G489">
        <v>2010</v>
      </c>
      <c r="H489">
        <v>219.44284099999999</v>
      </c>
      <c r="I489">
        <v>1111.543052</v>
      </c>
      <c r="J489">
        <v>5.0999999999999996</v>
      </c>
    </row>
    <row r="490" spans="1:10" ht="15" hidden="1" x14ac:dyDescent="0.25">
      <c r="A490" s="45" t="str">
        <f t="shared" si="7"/>
        <v>B2 wood energyRepublic of Moldova2015</v>
      </c>
      <c r="B490">
        <v>7</v>
      </c>
      <c r="C490" t="s">
        <v>3</v>
      </c>
      <c r="D490" t="s">
        <v>149</v>
      </c>
      <c r="E490" t="s">
        <v>99</v>
      </c>
      <c r="F490" t="s">
        <v>113</v>
      </c>
      <c r="G490">
        <v>2015</v>
      </c>
      <c r="H490">
        <v>222.69288599999999</v>
      </c>
      <c r="I490">
        <v>1133.356931</v>
      </c>
      <c r="J490">
        <v>5.0999999999999996</v>
      </c>
    </row>
    <row r="491" spans="1:10" ht="15" hidden="1" x14ac:dyDescent="0.25">
      <c r="A491" s="45" t="str">
        <f t="shared" si="7"/>
        <v>B2 wood energyRepublic of Moldova2020</v>
      </c>
      <c r="B491">
        <v>7</v>
      </c>
      <c r="C491" t="s">
        <v>3</v>
      </c>
      <c r="D491" t="s">
        <v>149</v>
      </c>
      <c r="E491" t="s">
        <v>99</v>
      </c>
      <c r="F491" t="s">
        <v>113</v>
      </c>
      <c r="G491">
        <v>2020</v>
      </c>
      <c r="H491">
        <v>225.942902</v>
      </c>
      <c r="I491">
        <v>1168.7537685</v>
      </c>
      <c r="J491">
        <v>5.2</v>
      </c>
    </row>
    <row r="492" spans="1:10" ht="15" hidden="1" x14ac:dyDescent="0.25">
      <c r="A492" s="45" t="str">
        <f t="shared" si="7"/>
        <v>B2 wood energyRepublic of Moldova2025</v>
      </c>
      <c r="B492">
        <v>7</v>
      </c>
      <c r="C492" t="s">
        <v>3</v>
      </c>
      <c r="D492" t="s">
        <v>149</v>
      </c>
      <c r="E492" t="s">
        <v>99</v>
      </c>
      <c r="F492" t="s">
        <v>113</v>
      </c>
      <c r="G492">
        <v>2025</v>
      </c>
      <c r="H492">
        <v>229.19291699999999</v>
      </c>
      <c r="I492">
        <v>1202.3873295000001</v>
      </c>
      <c r="J492">
        <v>5.2</v>
      </c>
    </row>
    <row r="493" spans="1:10" ht="15" hidden="1" x14ac:dyDescent="0.25">
      <c r="A493" s="45" t="str">
        <f t="shared" si="7"/>
        <v>B2 wood energyRepublic of Moldova2030</v>
      </c>
      <c r="B493">
        <v>7</v>
      </c>
      <c r="C493" t="s">
        <v>3</v>
      </c>
      <c r="D493" t="s">
        <v>149</v>
      </c>
      <c r="E493" t="s">
        <v>99</v>
      </c>
      <c r="F493" t="s">
        <v>113</v>
      </c>
      <c r="G493">
        <v>2030</v>
      </c>
      <c r="H493">
        <v>232.442947</v>
      </c>
      <c r="I493">
        <v>1232.0179204999999</v>
      </c>
      <c r="J493">
        <v>5.3</v>
      </c>
    </row>
    <row r="494" spans="1:10" ht="15" hidden="1" x14ac:dyDescent="0.25">
      <c r="A494" s="45" t="str">
        <f t="shared" si="7"/>
        <v>B2 wood energyNetherlands2005</v>
      </c>
      <c r="B494">
        <v>7</v>
      </c>
      <c r="C494" t="s">
        <v>3</v>
      </c>
      <c r="D494" t="s">
        <v>152</v>
      </c>
      <c r="E494" t="s">
        <v>95</v>
      </c>
      <c r="F494" t="s">
        <v>112</v>
      </c>
      <c r="G494">
        <v>2005</v>
      </c>
      <c r="H494">
        <v>295.18229500000001</v>
      </c>
      <c r="I494">
        <v>1275.858152</v>
      </c>
      <c r="J494">
        <v>4.3</v>
      </c>
    </row>
    <row r="495" spans="1:10" ht="15" hidden="1" x14ac:dyDescent="0.25">
      <c r="A495" s="45" t="str">
        <f t="shared" si="7"/>
        <v>B2 wood energyNetherlands2010</v>
      </c>
      <c r="B495">
        <v>7</v>
      </c>
      <c r="C495" t="s">
        <v>3</v>
      </c>
      <c r="D495" t="s">
        <v>152</v>
      </c>
      <c r="E495" t="s">
        <v>95</v>
      </c>
      <c r="F495" t="s">
        <v>112</v>
      </c>
      <c r="G495">
        <v>2010</v>
      </c>
      <c r="H495">
        <v>295.18227200000001</v>
      </c>
      <c r="I495">
        <v>1249.3901025</v>
      </c>
      <c r="J495">
        <v>4.2</v>
      </c>
    </row>
    <row r="496" spans="1:10" ht="15" hidden="1" x14ac:dyDescent="0.25">
      <c r="A496" s="45" t="str">
        <f t="shared" si="7"/>
        <v>B2 wood energyNetherlands2015</v>
      </c>
      <c r="B496">
        <v>7</v>
      </c>
      <c r="C496" t="s">
        <v>3</v>
      </c>
      <c r="D496" t="s">
        <v>152</v>
      </c>
      <c r="E496" t="s">
        <v>95</v>
      </c>
      <c r="F496" t="s">
        <v>112</v>
      </c>
      <c r="G496">
        <v>2015</v>
      </c>
      <c r="H496">
        <v>295.18226299999998</v>
      </c>
      <c r="I496">
        <v>1228.7456605</v>
      </c>
      <c r="J496">
        <v>4.2</v>
      </c>
    </row>
    <row r="497" spans="1:10" ht="15" hidden="1" x14ac:dyDescent="0.25">
      <c r="A497" s="45" t="str">
        <f t="shared" si="7"/>
        <v>B2 wood energyNetherlands2020</v>
      </c>
      <c r="B497">
        <v>7</v>
      </c>
      <c r="C497" t="s">
        <v>3</v>
      </c>
      <c r="D497" t="s">
        <v>152</v>
      </c>
      <c r="E497" t="s">
        <v>95</v>
      </c>
      <c r="F497" t="s">
        <v>112</v>
      </c>
      <c r="G497">
        <v>2020</v>
      </c>
      <c r="H497">
        <v>295.18226900000002</v>
      </c>
      <c r="I497">
        <v>1222.9845405000001</v>
      </c>
      <c r="J497">
        <v>4.0999999999999996</v>
      </c>
    </row>
    <row r="498" spans="1:10" ht="15" hidden="1" x14ac:dyDescent="0.25">
      <c r="A498" s="45" t="str">
        <f t="shared" si="7"/>
        <v>B2 wood energyNetherlands2025</v>
      </c>
      <c r="B498">
        <v>7</v>
      </c>
      <c r="C498" t="s">
        <v>3</v>
      </c>
      <c r="D498" t="s">
        <v>152</v>
      </c>
      <c r="E498" t="s">
        <v>95</v>
      </c>
      <c r="F498" t="s">
        <v>112</v>
      </c>
      <c r="G498">
        <v>2025</v>
      </c>
      <c r="H498">
        <v>295.18228699999997</v>
      </c>
      <c r="I498">
        <v>1222.0762070000001</v>
      </c>
      <c r="J498">
        <v>4.0999999999999996</v>
      </c>
    </row>
    <row r="499" spans="1:10" ht="15" hidden="1" x14ac:dyDescent="0.25">
      <c r="A499" s="45" t="str">
        <f t="shared" si="7"/>
        <v>B2 wood energyNetherlands2030</v>
      </c>
      <c r="B499">
        <v>7</v>
      </c>
      <c r="C499" t="s">
        <v>3</v>
      </c>
      <c r="D499" t="s">
        <v>152</v>
      </c>
      <c r="E499" t="s">
        <v>95</v>
      </c>
      <c r="F499" t="s">
        <v>112</v>
      </c>
      <c r="G499">
        <v>2030</v>
      </c>
      <c r="H499">
        <v>295.18228099999999</v>
      </c>
      <c r="I499">
        <v>1224.9534504999999</v>
      </c>
      <c r="J499">
        <v>4.0999999999999996</v>
      </c>
    </row>
    <row r="500" spans="1:10" ht="15" hidden="1" x14ac:dyDescent="0.25">
      <c r="A500" s="45" t="str">
        <f t="shared" si="7"/>
        <v>B2 wood energyNorway2005</v>
      </c>
      <c r="B500">
        <v>7</v>
      </c>
      <c r="C500" t="s">
        <v>3</v>
      </c>
      <c r="D500" t="s">
        <v>153</v>
      </c>
      <c r="E500" t="s">
        <v>96</v>
      </c>
      <c r="F500" t="s">
        <v>114</v>
      </c>
      <c r="G500">
        <v>2005</v>
      </c>
      <c r="H500">
        <v>6499.2277700000004</v>
      </c>
      <c r="I500">
        <v>42675.304073250001</v>
      </c>
      <c r="J500">
        <v>6.6</v>
      </c>
    </row>
    <row r="501" spans="1:10" ht="15" hidden="1" x14ac:dyDescent="0.25">
      <c r="A501" s="45" t="str">
        <f t="shared" si="7"/>
        <v>B2 wood energyNorway2010</v>
      </c>
      <c r="B501">
        <v>7</v>
      </c>
      <c r="C501" t="s">
        <v>3</v>
      </c>
      <c r="D501" t="s">
        <v>153</v>
      </c>
      <c r="E501" t="s">
        <v>96</v>
      </c>
      <c r="F501" t="s">
        <v>114</v>
      </c>
      <c r="G501">
        <v>2010</v>
      </c>
      <c r="H501">
        <v>6479.2275040000004</v>
      </c>
      <c r="I501">
        <v>42581.177763500003</v>
      </c>
      <c r="J501">
        <v>6.6</v>
      </c>
    </row>
    <row r="502" spans="1:10" ht="15" hidden="1" x14ac:dyDescent="0.25">
      <c r="A502" s="45" t="str">
        <f t="shared" si="7"/>
        <v>B2 wood energyNorway2015</v>
      </c>
      <c r="B502">
        <v>7</v>
      </c>
      <c r="C502" t="s">
        <v>3</v>
      </c>
      <c r="D502" t="s">
        <v>153</v>
      </c>
      <c r="E502" t="s">
        <v>96</v>
      </c>
      <c r="F502" t="s">
        <v>114</v>
      </c>
      <c r="G502">
        <v>2015</v>
      </c>
      <c r="H502">
        <v>6459.2279559999997</v>
      </c>
      <c r="I502">
        <v>42513.357854250004</v>
      </c>
      <c r="J502">
        <v>6.6</v>
      </c>
    </row>
    <row r="503" spans="1:10" ht="15" hidden="1" x14ac:dyDescent="0.25">
      <c r="A503" s="45" t="str">
        <f t="shared" si="7"/>
        <v>B2 wood energyNorway2020</v>
      </c>
      <c r="B503">
        <v>7</v>
      </c>
      <c r="C503" t="s">
        <v>3</v>
      </c>
      <c r="D503" t="s">
        <v>153</v>
      </c>
      <c r="E503" t="s">
        <v>96</v>
      </c>
      <c r="F503" t="s">
        <v>114</v>
      </c>
      <c r="G503">
        <v>2020</v>
      </c>
      <c r="H503">
        <v>6439.2272990000001</v>
      </c>
      <c r="I503">
        <v>42125.733665250002</v>
      </c>
      <c r="J503">
        <v>6.5</v>
      </c>
    </row>
    <row r="504" spans="1:10" ht="15" hidden="1" x14ac:dyDescent="0.25">
      <c r="A504" s="45" t="str">
        <f t="shared" si="7"/>
        <v>B2 wood energyNorway2025</v>
      </c>
      <c r="B504">
        <v>7</v>
      </c>
      <c r="C504" t="s">
        <v>3</v>
      </c>
      <c r="D504" t="s">
        <v>153</v>
      </c>
      <c r="E504" t="s">
        <v>96</v>
      </c>
      <c r="F504" t="s">
        <v>114</v>
      </c>
      <c r="G504">
        <v>2025</v>
      </c>
      <c r="H504">
        <v>6419.2272249999996</v>
      </c>
      <c r="I504">
        <v>41336.169835250003</v>
      </c>
      <c r="J504">
        <v>6.4</v>
      </c>
    </row>
    <row r="505" spans="1:10" ht="15" hidden="1" x14ac:dyDescent="0.25">
      <c r="A505" s="45" t="str">
        <f t="shared" si="7"/>
        <v>B2 wood energyNorway2030</v>
      </c>
      <c r="B505">
        <v>7</v>
      </c>
      <c r="C505" t="s">
        <v>3</v>
      </c>
      <c r="D505" t="s">
        <v>153</v>
      </c>
      <c r="E505" t="s">
        <v>96</v>
      </c>
      <c r="F505" t="s">
        <v>114</v>
      </c>
      <c r="G505">
        <v>2030</v>
      </c>
      <c r="H505">
        <v>6399.227425</v>
      </c>
      <c r="I505">
        <v>40845.705026249998</v>
      </c>
      <c r="J505">
        <v>6.4</v>
      </c>
    </row>
    <row r="506" spans="1:10" ht="15" hidden="1" x14ac:dyDescent="0.25">
      <c r="A506" s="45" t="str">
        <f t="shared" si="7"/>
        <v>B2 wood energyPoland2005</v>
      </c>
      <c r="B506">
        <v>7</v>
      </c>
      <c r="C506" t="s">
        <v>3</v>
      </c>
      <c r="D506" t="s">
        <v>154</v>
      </c>
      <c r="E506" t="s">
        <v>97</v>
      </c>
      <c r="F506" t="s">
        <v>113</v>
      </c>
      <c r="G506">
        <v>2005</v>
      </c>
      <c r="H506">
        <v>8417.008296</v>
      </c>
      <c r="I506">
        <v>31655.459972000001</v>
      </c>
      <c r="J506">
        <v>3.8</v>
      </c>
    </row>
    <row r="507" spans="1:10" ht="15" hidden="1" x14ac:dyDescent="0.25">
      <c r="A507" s="45" t="str">
        <f t="shared" si="7"/>
        <v>B2 wood energyPoland2010</v>
      </c>
      <c r="B507">
        <v>7</v>
      </c>
      <c r="C507" t="s">
        <v>3</v>
      </c>
      <c r="D507" t="s">
        <v>154</v>
      </c>
      <c r="E507" t="s">
        <v>97</v>
      </c>
      <c r="F507" t="s">
        <v>113</v>
      </c>
      <c r="G507">
        <v>2010</v>
      </c>
      <c r="H507">
        <v>8532.0073100000009</v>
      </c>
      <c r="I507">
        <v>31018.763911999999</v>
      </c>
      <c r="J507">
        <v>3.6</v>
      </c>
    </row>
    <row r="508" spans="1:10" ht="15" hidden="1" x14ac:dyDescent="0.25">
      <c r="A508" s="45" t="str">
        <f t="shared" si="7"/>
        <v>B2 wood energyPoland2015</v>
      </c>
      <c r="B508">
        <v>7</v>
      </c>
      <c r="C508" t="s">
        <v>3</v>
      </c>
      <c r="D508" t="s">
        <v>154</v>
      </c>
      <c r="E508" t="s">
        <v>97</v>
      </c>
      <c r="F508" t="s">
        <v>113</v>
      </c>
      <c r="G508">
        <v>2015</v>
      </c>
      <c r="H508">
        <v>8647.0085610000006</v>
      </c>
      <c r="I508">
        <v>30601.942594</v>
      </c>
      <c r="J508">
        <v>3.5</v>
      </c>
    </row>
    <row r="509" spans="1:10" ht="15" hidden="1" x14ac:dyDescent="0.25">
      <c r="A509" s="45" t="str">
        <f t="shared" si="7"/>
        <v>B2 wood energyPoland2020</v>
      </c>
      <c r="B509">
        <v>7</v>
      </c>
      <c r="C509" t="s">
        <v>3</v>
      </c>
      <c r="D509" t="s">
        <v>154</v>
      </c>
      <c r="E509" t="s">
        <v>97</v>
      </c>
      <c r="F509" t="s">
        <v>113</v>
      </c>
      <c r="G509">
        <v>2020</v>
      </c>
      <c r="H509">
        <v>8762.0074659999991</v>
      </c>
      <c r="I509">
        <v>30708.771098500001</v>
      </c>
      <c r="J509">
        <v>3.5</v>
      </c>
    </row>
    <row r="510" spans="1:10" ht="15" hidden="1" x14ac:dyDescent="0.25">
      <c r="A510" s="45" t="str">
        <f t="shared" si="7"/>
        <v>B2 wood energyPoland2025</v>
      </c>
      <c r="B510">
        <v>7</v>
      </c>
      <c r="C510" t="s">
        <v>3</v>
      </c>
      <c r="D510" t="s">
        <v>154</v>
      </c>
      <c r="E510" t="s">
        <v>97</v>
      </c>
      <c r="F510" t="s">
        <v>113</v>
      </c>
      <c r="G510">
        <v>2025</v>
      </c>
      <c r="H510">
        <v>8877.0069029999995</v>
      </c>
      <c r="I510">
        <v>31079.421860499999</v>
      </c>
      <c r="J510">
        <v>3.5</v>
      </c>
    </row>
    <row r="511" spans="1:10" ht="15" hidden="1" x14ac:dyDescent="0.25">
      <c r="A511" s="45" t="str">
        <f t="shared" si="7"/>
        <v>B2 wood energyPoland2030</v>
      </c>
      <c r="B511">
        <v>7</v>
      </c>
      <c r="C511" t="s">
        <v>3</v>
      </c>
      <c r="D511" t="s">
        <v>154</v>
      </c>
      <c r="E511" t="s">
        <v>97</v>
      </c>
      <c r="F511" t="s">
        <v>113</v>
      </c>
      <c r="G511">
        <v>2030</v>
      </c>
      <c r="H511">
        <v>8992.007087</v>
      </c>
      <c r="I511">
        <v>31812.527578500001</v>
      </c>
      <c r="J511">
        <v>3.5</v>
      </c>
    </row>
    <row r="512" spans="1:10" ht="15" hidden="1" x14ac:dyDescent="0.25">
      <c r="A512" s="45" t="str">
        <f t="shared" si="7"/>
        <v>B2 wood energyPortugal2005</v>
      </c>
      <c r="B512">
        <v>7</v>
      </c>
      <c r="C512" t="s">
        <v>3</v>
      </c>
      <c r="D512" t="s">
        <v>155</v>
      </c>
      <c r="E512" t="s">
        <v>98</v>
      </c>
      <c r="F512" t="s">
        <v>115</v>
      </c>
      <c r="G512">
        <v>2005</v>
      </c>
      <c r="H512">
        <v>1801.9219049999999</v>
      </c>
      <c r="I512">
        <v>5664.8318237499998</v>
      </c>
      <c r="J512">
        <v>3.1</v>
      </c>
    </row>
    <row r="513" spans="1:10" ht="15" hidden="1" x14ac:dyDescent="0.25">
      <c r="A513" s="45" t="str">
        <f t="shared" si="7"/>
        <v>B2 wood energyPortugal2010</v>
      </c>
      <c r="B513">
        <v>7</v>
      </c>
      <c r="C513" t="s">
        <v>3</v>
      </c>
      <c r="D513" t="s">
        <v>155</v>
      </c>
      <c r="E513" t="s">
        <v>98</v>
      </c>
      <c r="F513" t="s">
        <v>115</v>
      </c>
      <c r="G513">
        <v>2010</v>
      </c>
      <c r="H513">
        <v>1821.921722</v>
      </c>
      <c r="I513">
        <v>6109.5019857500001</v>
      </c>
      <c r="J513">
        <v>3.4</v>
      </c>
    </row>
    <row r="514" spans="1:10" ht="15" hidden="1" x14ac:dyDescent="0.25">
      <c r="A514" s="45" t="str">
        <f t="shared" ref="A514:A577" si="8">CONCATENATE(C514,E514,G514)</f>
        <v>B2 wood energyPortugal2015</v>
      </c>
      <c r="B514">
        <v>7</v>
      </c>
      <c r="C514" t="s">
        <v>3</v>
      </c>
      <c r="D514" t="s">
        <v>155</v>
      </c>
      <c r="E514" t="s">
        <v>98</v>
      </c>
      <c r="F514" t="s">
        <v>115</v>
      </c>
      <c r="G514">
        <v>2015</v>
      </c>
      <c r="H514">
        <v>1841.921906</v>
      </c>
      <c r="I514">
        <v>6228.1197947500004</v>
      </c>
      <c r="J514">
        <v>3.4</v>
      </c>
    </row>
    <row r="515" spans="1:10" ht="15" hidden="1" x14ac:dyDescent="0.25">
      <c r="A515" s="45" t="str">
        <f t="shared" si="8"/>
        <v>B2 wood energyPortugal2020</v>
      </c>
      <c r="B515">
        <v>7</v>
      </c>
      <c r="C515" t="s">
        <v>3</v>
      </c>
      <c r="D515" t="s">
        <v>155</v>
      </c>
      <c r="E515" t="s">
        <v>98</v>
      </c>
      <c r="F515" t="s">
        <v>115</v>
      </c>
      <c r="G515">
        <v>2020</v>
      </c>
      <c r="H515">
        <v>1861.9219350000001</v>
      </c>
      <c r="I515">
        <v>6592.87493825</v>
      </c>
      <c r="J515">
        <v>3.5</v>
      </c>
    </row>
    <row r="516" spans="1:10" ht="15" hidden="1" x14ac:dyDescent="0.25">
      <c r="A516" s="45" t="str">
        <f t="shared" si="8"/>
        <v>B2 wood energyPortugal2025</v>
      </c>
      <c r="B516">
        <v>7</v>
      </c>
      <c r="C516" t="s">
        <v>3</v>
      </c>
      <c r="D516" t="s">
        <v>155</v>
      </c>
      <c r="E516" t="s">
        <v>98</v>
      </c>
      <c r="F516" t="s">
        <v>115</v>
      </c>
      <c r="G516">
        <v>2025</v>
      </c>
      <c r="H516">
        <v>1881.9219969999999</v>
      </c>
      <c r="I516">
        <v>6846.2802502499999</v>
      </c>
      <c r="J516">
        <v>3.6</v>
      </c>
    </row>
    <row r="517" spans="1:10" ht="15" hidden="1" x14ac:dyDescent="0.25">
      <c r="A517" s="45" t="str">
        <f t="shared" si="8"/>
        <v>B2 wood energyPortugal2030</v>
      </c>
      <c r="B517">
        <v>7</v>
      </c>
      <c r="C517" t="s">
        <v>3</v>
      </c>
      <c r="D517" t="s">
        <v>155</v>
      </c>
      <c r="E517" t="s">
        <v>98</v>
      </c>
      <c r="F517" t="s">
        <v>115</v>
      </c>
      <c r="G517">
        <v>2030</v>
      </c>
      <c r="H517">
        <v>1901.9217530000001</v>
      </c>
      <c r="I517">
        <v>7031.7351382500001</v>
      </c>
      <c r="J517">
        <v>3.7</v>
      </c>
    </row>
    <row r="518" spans="1:10" ht="15" hidden="1" x14ac:dyDescent="0.25">
      <c r="A518" s="45" t="str">
        <f t="shared" si="8"/>
        <v>B2 wood energyRomania2005</v>
      </c>
      <c r="B518">
        <v>7</v>
      </c>
      <c r="C518" t="s">
        <v>3</v>
      </c>
      <c r="D518" t="s">
        <v>156</v>
      </c>
      <c r="E518" t="s">
        <v>100</v>
      </c>
      <c r="F518" t="s">
        <v>113</v>
      </c>
      <c r="G518">
        <v>2005</v>
      </c>
      <c r="H518">
        <v>5038.7404619999998</v>
      </c>
      <c r="I518">
        <v>23636.701269500001</v>
      </c>
      <c r="J518">
        <v>4.7</v>
      </c>
    </row>
    <row r="519" spans="1:10" ht="15" hidden="1" x14ac:dyDescent="0.25">
      <c r="A519" s="45" t="str">
        <f t="shared" si="8"/>
        <v>B2 wood energyRomania2010</v>
      </c>
      <c r="B519">
        <v>7</v>
      </c>
      <c r="C519" t="s">
        <v>3</v>
      </c>
      <c r="D519" t="s">
        <v>156</v>
      </c>
      <c r="E519" t="s">
        <v>100</v>
      </c>
      <c r="F519" t="s">
        <v>113</v>
      </c>
      <c r="G519">
        <v>2010</v>
      </c>
      <c r="H519">
        <v>5182.7407329999996</v>
      </c>
      <c r="I519">
        <v>23474.532686999999</v>
      </c>
      <c r="J519">
        <v>4.5</v>
      </c>
    </row>
    <row r="520" spans="1:10" ht="15" hidden="1" x14ac:dyDescent="0.25">
      <c r="A520" s="45" t="str">
        <f t="shared" si="8"/>
        <v>B2 wood energyRomania2015</v>
      </c>
      <c r="B520">
        <v>7</v>
      </c>
      <c r="C520" t="s">
        <v>3</v>
      </c>
      <c r="D520" t="s">
        <v>156</v>
      </c>
      <c r="E520" t="s">
        <v>100</v>
      </c>
      <c r="F520" t="s">
        <v>113</v>
      </c>
      <c r="G520">
        <v>2015</v>
      </c>
      <c r="H520">
        <v>5326.7400600000001</v>
      </c>
      <c r="I520">
        <v>23303.575103499999</v>
      </c>
      <c r="J520">
        <v>4.4000000000000004</v>
      </c>
    </row>
    <row r="521" spans="1:10" ht="15" hidden="1" x14ac:dyDescent="0.25">
      <c r="A521" s="45" t="str">
        <f t="shared" si="8"/>
        <v>B2 wood energyRomania2020</v>
      </c>
      <c r="B521">
        <v>7</v>
      </c>
      <c r="C521" t="s">
        <v>3</v>
      </c>
      <c r="D521" t="s">
        <v>156</v>
      </c>
      <c r="E521" t="s">
        <v>100</v>
      </c>
      <c r="F521" t="s">
        <v>113</v>
      </c>
      <c r="G521">
        <v>2020</v>
      </c>
      <c r="H521">
        <v>5470.7405390000004</v>
      </c>
      <c r="I521">
        <v>23146.298221000001</v>
      </c>
      <c r="J521">
        <v>4.2</v>
      </c>
    </row>
    <row r="522" spans="1:10" ht="15" hidden="1" x14ac:dyDescent="0.25">
      <c r="A522" s="45" t="str">
        <f t="shared" si="8"/>
        <v>B2 wood energyRomania2025</v>
      </c>
      <c r="B522">
        <v>7</v>
      </c>
      <c r="C522" t="s">
        <v>3</v>
      </c>
      <c r="D522" t="s">
        <v>156</v>
      </c>
      <c r="E522" t="s">
        <v>100</v>
      </c>
      <c r="F522" t="s">
        <v>113</v>
      </c>
      <c r="G522">
        <v>2025</v>
      </c>
      <c r="H522">
        <v>5614.7408439999999</v>
      </c>
      <c r="I522">
        <v>23286.340571500001</v>
      </c>
      <c r="J522">
        <v>4.0999999999999996</v>
      </c>
    </row>
    <row r="523" spans="1:10" ht="15" hidden="1" x14ac:dyDescent="0.25">
      <c r="A523" s="45" t="str">
        <f t="shared" si="8"/>
        <v>B2 wood energyRomania2030</v>
      </c>
      <c r="B523">
        <v>7</v>
      </c>
      <c r="C523" t="s">
        <v>3</v>
      </c>
      <c r="D523" t="s">
        <v>156</v>
      </c>
      <c r="E523" t="s">
        <v>100</v>
      </c>
      <c r="F523" t="s">
        <v>113</v>
      </c>
      <c r="G523">
        <v>2030</v>
      </c>
      <c r="H523">
        <v>5758.7405570000001</v>
      </c>
      <c r="I523">
        <v>23698.829953500001</v>
      </c>
      <c r="J523">
        <v>4.0999999999999996</v>
      </c>
    </row>
    <row r="524" spans="1:10" ht="15" hidden="1" x14ac:dyDescent="0.25">
      <c r="A524" s="45" t="str">
        <f t="shared" si="8"/>
        <v>B2 wood energySweden2005</v>
      </c>
      <c r="B524">
        <v>7</v>
      </c>
      <c r="C524" t="s">
        <v>3</v>
      </c>
      <c r="D524" t="s">
        <v>158</v>
      </c>
      <c r="E524" t="s">
        <v>105</v>
      </c>
      <c r="F524" t="s">
        <v>114</v>
      </c>
      <c r="G524">
        <v>2005</v>
      </c>
      <c r="H524">
        <v>20631.419808999999</v>
      </c>
      <c r="I524">
        <v>126206.09567425</v>
      </c>
      <c r="J524">
        <v>6.1</v>
      </c>
    </row>
    <row r="525" spans="1:10" ht="15" hidden="1" x14ac:dyDescent="0.25">
      <c r="A525" s="45" t="str">
        <f t="shared" si="8"/>
        <v>B2 wood energySweden2010</v>
      </c>
      <c r="B525">
        <v>7</v>
      </c>
      <c r="C525" t="s">
        <v>3</v>
      </c>
      <c r="D525" t="s">
        <v>158</v>
      </c>
      <c r="E525" t="s">
        <v>105</v>
      </c>
      <c r="F525" t="s">
        <v>114</v>
      </c>
      <c r="G525">
        <v>2010</v>
      </c>
      <c r="H525">
        <v>20553.423880999999</v>
      </c>
      <c r="I525">
        <v>122566.59957675</v>
      </c>
      <c r="J525">
        <v>6</v>
      </c>
    </row>
    <row r="526" spans="1:10" ht="15" hidden="1" x14ac:dyDescent="0.25">
      <c r="A526" s="45" t="str">
        <f t="shared" si="8"/>
        <v>B2 wood energySweden2015</v>
      </c>
      <c r="B526">
        <v>7</v>
      </c>
      <c r="C526" t="s">
        <v>3</v>
      </c>
      <c r="D526" t="s">
        <v>158</v>
      </c>
      <c r="E526" t="s">
        <v>105</v>
      </c>
      <c r="F526" t="s">
        <v>114</v>
      </c>
      <c r="G526">
        <v>2015</v>
      </c>
      <c r="H526">
        <v>20475.421935999999</v>
      </c>
      <c r="I526">
        <v>119614.5704725</v>
      </c>
      <c r="J526">
        <v>5.8</v>
      </c>
    </row>
    <row r="527" spans="1:10" ht="15" hidden="1" x14ac:dyDescent="0.25">
      <c r="A527" s="45" t="str">
        <f t="shared" si="8"/>
        <v>B2 wood energySweden2020</v>
      </c>
      <c r="B527">
        <v>7</v>
      </c>
      <c r="C527" t="s">
        <v>3</v>
      </c>
      <c r="D527" t="s">
        <v>158</v>
      </c>
      <c r="E527" t="s">
        <v>105</v>
      </c>
      <c r="F527" t="s">
        <v>114</v>
      </c>
      <c r="G527">
        <v>2020</v>
      </c>
      <c r="H527">
        <v>20397.422233000001</v>
      </c>
      <c r="I527">
        <v>118517.60477599999</v>
      </c>
      <c r="J527">
        <v>5.8</v>
      </c>
    </row>
    <row r="528" spans="1:10" ht="15" hidden="1" x14ac:dyDescent="0.25">
      <c r="A528" s="45" t="str">
        <f t="shared" si="8"/>
        <v>B2 wood energySweden2025</v>
      </c>
      <c r="B528">
        <v>7</v>
      </c>
      <c r="C528" t="s">
        <v>3</v>
      </c>
      <c r="D528" t="s">
        <v>158</v>
      </c>
      <c r="E528" t="s">
        <v>105</v>
      </c>
      <c r="F528" t="s">
        <v>114</v>
      </c>
      <c r="G528">
        <v>2025</v>
      </c>
      <c r="H528">
        <v>20319.423617</v>
      </c>
      <c r="I528">
        <v>117910.6764175</v>
      </c>
      <c r="J528">
        <v>5.8</v>
      </c>
    </row>
    <row r="529" spans="1:10" ht="15" hidden="1" x14ac:dyDescent="0.25">
      <c r="A529" s="45" t="str">
        <f t="shared" si="8"/>
        <v>B2 wood energySweden2030</v>
      </c>
      <c r="B529">
        <v>7</v>
      </c>
      <c r="C529" t="s">
        <v>3</v>
      </c>
      <c r="D529" t="s">
        <v>158</v>
      </c>
      <c r="E529" t="s">
        <v>105</v>
      </c>
      <c r="F529" t="s">
        <v>114</v>
      </c>
      <c r="G529">
        <v>2030</v>
      </c>
      <c r="H529">
        <v>20241.421839999999</v>
      </c>
      <c r="I529">
        <v>117936.90687325</v>
      </c>
      <c r="J529">
        <v>5.8</v>
      </c>
    </row>
    <row r="530" spans="1:10" ht="15" hidden="1" x14ac:dyDescent="0.25">
      <c r="A530" s="45" t="str">
        <f t="shared" si="8"/>
        <v>B2 wood energySlovenia2005</v>
      </c>
      <c r="B530">
        <v>7</v>
      </c>
      <c r="C530" t="s">
        <v>3</v>
      </c>
      <c r="D530" t="s">
        <v>159</v>
      </c>
      <c r="E530" t="s">
        <v>103</v>
      </c>
      <c r="F530" t="s">
        <v>111</v>
      </c>
      <c r="G530">
        <v>2005</v>
      </c>
      <c r="H530">
        <v>1166.040315</v>
      </c>
      <c r="I530">
        <v>5293.9805909999995</v>
      </c>
      <c r="J530">
        <v>4.5</v>
      </c>
    </row>
    <row r="531" spans="1:10" ht="15" hidden="1" x14ac:dyDescent="0.25">
      <c r="A531" s="45" t="str">
        <f t="shared" si="8"/>
        <v>B2 wood energySlovenia2010</v>
      </c>
      <c r="B531">
        <v>7</v>
      </c>
      <c r="C531" t="s">
        <v>3</v>
      </c>
      <c r="D531" t="s">
        <v>159</v>
      </c>
      <c r="E531" t="s">
        <v>103</v>
      </c>
      <c r="F531" t="s">
        <v>111</v>
      </c>
      <c r="G531">
        <v>2010</v>
      </c>
      <c r="H531">
        <v>1175.040618</v>
      </c>
      <c r="I531">
        <v>5293.2439055000004</v>
      </c>
      <c r="J531">
        <v>4.5</v>
      </c>
    </row>
    <row r="532" spans="1:10" ht="15" hidden="1" x14ac:dyDescent="0.25">
      <c r="A532" s="45" t="str">
        <f t="shared" si="8"/>
        <v>B2 wood energySlovenia2015</v>
      </c>
      <c r="B532">
        <v>7</v>
      </c>
      <c r="C532" t="s">
        <v>3</v>
      </c>
      <c r="D532" t="s">
        <v>159</v>
      </c>
      <c r="E532" t="s">
        <v>103</v>
      </c>
      <c r="F532" t="s">
        <v>111</v>
      </c>
      <c r="G532">
        <v>2015</v>
      </c>
      <c r="H532">
        <v>1184.0402979999999</v>
      </c>
      <c r="I532">
        <v>5279.4825810000002</v>
      </c>
      <c r="J532">
        <v>4.5</v>
      </c>
    </row>
    <row r="533" spans="1:10" ht="15" hidden="1" x14ac:dyDescent="0.25">
      <c r="A533" s="45" t="str">
        <f t="shared" si="8"/>
        <v>B2 wood energySlovenia2020</v>
      </c>
      <c r="B533">
        <v>7</v>
      </c>
      <c r="C533" t="s">
        <v>3</v>
      </c>
      <c r="D533" t="s">
        <v>159</v>
      </c>
      <c r="E533" t="s">
        <v>103</v>
      </c>
      <c r="F533" t="s">
        <v>111</v>
      </c>
      <c r="G533">
        <v>2020</v>
      </c>
      <c r="H533">
        <v>1193.040939</v>
      </c>
      <c r="I533">
        <v>5291.7314070000002</v>
      </c>
      <c r="J533">
        <v>4.4000000000000004</v>
      </c>
    </row>
    <row r="534" spans="1:10" ht="15" hidden="1" x14ac:dyDescent="0.25">
      <c r="A534" s="45" t="str">
        <f t="shared" si="8"/>
        <v>B2 wood energySlovenia2025</v>
      </c>
      <c r="B534">
        <v>7</v>
      </c>
      <c r="C534" t="s">
        <v>3</v>
      </c>
      <c r="D534" t="s">
        <v>159</v>
      </c>
      <c r="E534" t="s">
        <v>103</v>
      </c>
      <c r="F534" t="s">
        <v>111</v>
      </c>
      <c r="G534">
        <v>2025</v>
      </c>
      <c r="H534">
        <v>1202.040375</v>
      </c>
      <c r="I534">
        <v>5269.9023820000002</v>
      </c>
      <c r="J534">
        <v>4.4000000000000004</v>
      </c>
    </row>
    <row r="535" spans="1:10" ht="15" hidden="1" x14ac:dyDescent="0.25">
      <c r="A535" s="45" t="str">
        <f t="shared" si="8"/>
        <v>B2 wood energySlovenia2030</v>
      </c>
      <c r="B535">
        <v>7</v>
      </c>
      <c r="C535" t="s">
        <v>3</v>
      </c>
      <c r="D535" t="s">
        <v>159</v>
      </c>
      <c r="E535" t="s">
        <v>103</v>
      </c>
      <c r="F535" t="s">
        <v>111</v>
      </c>
      <c r="G535">
        <v>2030</v>
      </c>
      <c r="H535">
        <v>1211.040283</v>
      </c>
      <c r="I535">
        <v>5226.7298085000002</v>
      </c>
      <c r="J535">
        <v>4.3</v>
      </c>
    </row>
    <row r="536" spans="1:10" ht="15" hidden="1" x14ac:dyDescent="0.25">
      <c r="A536" s="45" t="str">
        <f t="shared" si="8"/>
        <v>B2 wood energySlovakia2005</v>
      </c>
      <c r="B536">
        <v>7</v>
      </c>
      <c r="C536" t="s">
        <v>3</v>
      </c>
      <c r="D536" t="s">
        <v>160</v>
      </c>
      <c r="E536" t="s">
        <v>102</v>
      </c>
      <c r="F536" t="s">
        <v>113</v>
      </c>
      <c r="G536">
        <v>2005</v>
      </c>
      <c r="H536">
        <v>1751.3403800000001</v>
      </c>
      <c r="I536">
        <v>7369.0459799999999</v>
      </c>
      <c r="J536">
        <v>4.2</v>
      </c>
    </row>
    <row r="537" spans="1:10" ht="15" hidden="1" x14ac:dyDescent="0.25">
      <c r="A537" s="45" t="str">
        <f t="shared" si="8"/>
        <v>B2 wood energySlovakia2010</v>
      </c>
      <c r="B537">
        <v>7</v>
      </c>
      <c r="C537" t="s">
        <v>3</v>
      </c>
      <c r="D537" t="s">
        <v>160</v>
      </c>
      <c r="E537" t="s">
        <v>102</v>
      </c>
      <c r="F537" t="s">
        <v>113</v>
      </c>
      <c r="G537">
        <v>2010</v>
      </c>
      <c r="H537">
        <v>1735.4403150000001</v>
      </c>
      <c r="I537">
        <v>7310.1810304999999</v>
      </c>
      <c r="J537">
        <v>4.2</v>
      </c>
    </row>
    <row r="538" spans="1:10" ht="15" hidden="1" x14ac:dyDescent="0.25">
      <c r="A538" s="45" t="str">
        <f t="shared" si="8"/>
        <v>B2 wood energySlovakia2015</v>
      </c>
      <c r="B538">
        <v>7</v>
      </c>
      <c r="C538" t="s">
        <v>3</v>
      </c>
      <c r="D538" t="s">
        <v>160</v>
      </c>
      <c r="E538" t="s">
        <v>102</v>
      </c>
      <c r="F538" t="s">
        <v>113</v>
      </c>
      <c r="G538">
        <v>2015</v>
      </c>
      <c r="H538">
        <v>1719.5405840000001</v>
      </c>
      <c r="I538">
        <v>7192.05321</v>
      </c>
      <c r="J538">
        <v>4.2</v>
      </c>
    </row>
    <row r="539" spans="1:10" ht="15" hidden="1" x14ac:dyDescent="0.25">
      <c r="A539" s="45" t="str">
        <f t="shared" si="8"/>
        <v>B2 wood energySlovakia2020</v>
      </c>
      <c r="B539">
        <v>7</v>
      </c>
      <c r="C539" t="s">
        <v>3</v>
      </c>
      <c r="D539" t="s">
        <v>160</v>
      </c>
      <c r="E539" t="s">
        <v>102</v>
      </c>
      <c r="F539" t="s">
        <v>113</v>
      </c>
      <c r="G539">
        <v>2020</v>
      </c>
      <c r="H539">
        <v>1703.6401189999999</v>
      </c>
      <c r="I539">
        <v>7180.6735829999998</v>
      </c>
      <c r="J539">
        <v>4.2</v>
      </c>
    </row>
    <row r="540" spans="1:10" ht="15" hidden="1" x14ac:dyDescent="0.25">
      <c r="A540" s="45" t="str">
        <f t="shared" si="8"/>
        <v>B2 wood energySlovakia2025</v>
      </c>
      <c r="B540">
        <v>7</v>
      </c>
      <c r="C540" t="s">
        <v>3</v>
      </c>
      <c r="D540" t="s">
        <v>160</v>
      </c>
      <c r="E540" t="s">
        <v>102</v>
      </c>
      <c r="F540" t="s">
        <v>113</v>
      </c>
      <c r="G540">
        <v>2025</v>
      </c>
      <c r="H540">
        <v>1687.739785</v>
      </c>
      <c r="I540">
        <v>7119.0016230000001</v>
      </c>
      <c r="J540">
        <v>4.2</v>
      </c>
    </row>
    <row r="541" spans="1:10" ht="15" hidden="1" x14ac:dyDescent="0.25">
      <c r="A541" s="45" t="str">
        <f t="shared" si="8"/>
        <v>B2 wood energySlovakia2030</v>
      </c>
      <c r="B541">
        <v>7</v>
      </c>
      <c r="C541" t="s">
        <v>3</v>
      </c>
      <c r="D541" t="s">
        <v>160</v>
      </c>
      <c r="E541" t="s">
        <v>102</v>
      </c>
      <c r="F541" t="s">
        <v>113</v>
      </c>
      <c r="G541">
        <v>2030</v>
      </c>
      <c r="H541">
        <v>1671.8398689999999</v>
      </c>
      <c r="I541">
        <v>6992.6380714999996</v>
      </c>
      <c r="J541">
        <v>4.2</v>
      </c>
    </row>
    <row r="542" spans="1:10" ht="15" hidden="1" x14ac:dyDescent="0.25">
      <c r="A542" s="45" t="str">
        <f t="shared" si="8"/>
        <v>B2 wood energyTurkey2005</v>
      </c>
      <c r="B542">
        <v>7</v>
      </c>
      <c r="C542" t="s">
        <v>3</v>
      </c>
      <c r="D542" t="s">
        <v>161</v>
      </c>
      <c r="E542" t="s">
        <v>108</v>
      </c>
      <c r="F542" t="s">
        <v>111</v>
      </c>
      <c r="G542">
        <v>2005</v>
      </c>
      <c r="H542">
        <v>8664.6995800000004</v>
      </c>
      <c r="I542">
        <v>36646.452516750003</v>
      </c>
      <c r="J542">
        <v>4.2</v>
      </c>
    </row>
    <row r="543" spans="1:10" ht="15" hidden="1" x14ac:dyDescent="0.25">
      <c r="A543" s="45" t="str">
        <f t="shared" si="8"/>
        <v>B2 wood energyTurkey2010</v>
      </c>
      <c r="B543">
        <v>7</v>
      </c>
      <c r="C543" t="s">
        <v>3</v>
      </c>
      <c r="D543" t="s">
        <v>161</v>
      </c>
      <c r="E543" t="s">
        <v>108</v>
      </c>
      <c r="F543" t="s">
        <v>111</v>
      </c>
      <c r="G543">
        <v>2010</v>
      </c>
      <c r="H543">
        <v>8681.6996689999996</v>
      </c>
      <c r="I543">
        <v>35902.124427750001</v>
      </c>
      <c r="J543">
        <v>4.0999999999999996</v>
      </c>
    </row>
    <row r="544" spans="1:10" ht="15" hidden="1" x14ac:dyDescent="0.25">
      <c r="A544" s="45" t="str">
        <f t="shared" si="8"/>
        <v>B2 wood energyTurkey2015</v>
      </c>
      <c r="B544">
        <v>7</v>
      </c>
      <c r="C544" t="s">
        <v>3</v>
      </c>
      <c r="D544" t="s">
        <v>161</v>
      </c>
      <c r="E544" t="s">
        <v>108</v>
      </c>
      <c r="F544" t="s">
        <v>111</v>
      </c>
      <c r="G544">
        <v>2015</v>
      </c>
      <c r="H544">
        <v>8698.6993980000007</v>
      </c>
      <c r="I544">
        <v>36089.134486000003</v>
      </c>
      <c r="J544">
        <v>4.0999999999999996</v>
      </c>
    </row>
    <row r="545" spans="1:10" ht="15" hidden="1" x14ac:dyDescent="0.25">
      <c r="A545" s="45" t="str">
        <f t="shared" si="8"/>
        <v>B2 wood energyTurkey2020</v>
      </c>
      <c r="B545">
        <v>7</v>
      </c>
      <c r="C545" t="s">
        <v>3</v>
      </c>
      <c r="D545" t="s">
        <v>161</v>
      </c>
      <c r="E545" t="s">
        <v>108</v>
      </c>
      <c r="F545" t="s">
        <v>111</v>
      </c>
      <c r="G545">
        <v>2020</v>
      </c>
      <c r="H545">
        <v>8715.6995939999997</v>
      </c>
      <c r="I545">
        <v>35866.820240749999</v>
      </c>
      <c r="J545">
        <v>4.0999999999999996</v>
      </c>
    </row>
    <row r="546" spans="1:10" ht="15" hidden="1" x14ac:dyDescent="0.25">
      <c r="A546" s="45" t="str">
        <f t="shared" si="8"/>
        <v>B2 wood energyTurkey2025</v>
      </c>
      <c r="B546">
        <v>7</v>
      </c>
      <c r="C546" t="s">
        <v>3</v>
      </c>
      <c r="D546" t="s">
        <v>161</v>
      </c>
      <c r="E546" t="s">
        <v>108</v>
      </c>
      <c r="F546" t="s">
        <v>111</v>
      </c>
      <c r="G546">
        <v>2025</v>
      </c>
      <c r="H546">
        <v>8732.6992879999998</v>
      </c>
      <c r="I546">
        <v>36488.940490749999</v>
      </c>
      <c r="J546">
        <v>4.2</v>
      </c>
    </row>
    <row r="547" spans="1:10" ht="15" hidden="1" x14ac:dyDescent="0.25">
      <c r="A547" s="45" t="str">
        <f t="shared" si="8"/>
        <v>B2 wood energyTurkey2030</v>
      </c>
      <c r="B547">
        <v>7</v>
      </c>
      <c r="C547" t="s">
        <v>3</v>
      </c>
      <c r="D547" t="s">
        <v>161</v>
      </c>
      <c r="E547" t="s">
        <v>108</v>
      </c>
      <c r="F547" t="s">
        <v>111</v>
      </c>
      <c r="G547">
        <v>2030</v>
      </c>
      <c r="H547">
        <v>8749.6991600000001</v>
      </c>
      <c r="I547">
        <v>36719.962573999997</v>
      </c>
      <c r="J547">
        <v>4.2</v>
      </c>
    </row>
    <row r="548" spans="1:10" ht="15" hidden="1" x14ac:dyDescent="0.25">
      <c r="A548" s="45" t="str">
        <f t="shared" si="8"/>
        <v>B2 wood energyUkraine2005</v>
      </c>
      <c r="B548">
        <v>7</v>
      </c>
      <c r="C548" t="s">
        <v>3</v>
      </c>
      <c r="D548" t="s">
        <v>162</v>
      </c>
      <c r="E548" t="s">
        <v>109</v>
      </c>
      <c r="F548" t="s">
        <v>113</v>
      </c>
      <c r="G548">
        <v>2005</v>
      </c>
      <c r="H548">
        <v>5788.3697279999997</v>
      </c>
      <c r="I548">
        <v>26411.546963500001</v>
      </c>
      <c r="J548">
        <v>4.5999999999999996</v>
      </c>
    </row>
    <row r="549" spans="1:10" ht="15" hidden="1" x14ac:dyDescent="0.25">
      <c r="A549" s="45" t="str">
        <f t="shared" si="8"/>
        <v>B2 wood energyUkraine2010</v>
      </c>
      <c r="B549">
        <v>7</v>
      </c>
      <c r="C549" t="s">
        <v>3</v>
      </c>
      <c r="D549" t="s">
        <v>162</v>
      </c>
      <c r="E549" t="s">
        <v>109</v>
      </c>
      <c r="F549" t="s">
        <v>113</v>
      </c>
      <c r="G549">
        <v>2010</v>
      </c>
      <c r="H549">
        <v>5688.3702089999997</v>
      </c>
      <c r="I549">
        <v>26228.738292999999</v>
      </c>
      <c r="J549">
        <v>4.5999999999999996</v>
      </c>
    </row>
    <row r="550" spans="1:10" ht="15" hidden="1" x14ac:dyDescent="0.25">
      <c r="A550" s="45" t="str">
        <f t="shared" si="8"/>
        <v>B2 wood energyUkraine2015</v>
      </c>
      <c r="B550">
        <v>7</v>
      </c>
      <c r="C550" t="s">
        <v>3</v>
      </c>
      <c r="D550" t="s">
        <v>162</v>
      </c>
      <c r="E550" t="s">
        <v>109</v>
      </c>
      <c r="F550" t="s">
        <v>113</v>
      </c>
      <c r="G550">
        <v>2015</v>
      </c>
      <c r="H550">
        <v>5588.3697220000004</v>
      </c>
      <c r="I550">
        <v>26015.935527500002</v>
      </c>
      <c r="J550">
        <v>4.7</v>
      </c>
    </row>
    <row r="551" spans="1:10" ht="15" hidden="1" x14ac:dyDescent="0.25">
      <c r="A551" s="45" t="str">
        <f t="shared" si="8"/>
        <v>B2 wood energyUkraine2020</v>
      </c>
      <c r="B551">
        <v>7</v>
      </c>
      <c r="C551" t="s">
        <v>3</v>
      </c>
      <c r="D551" t="s">
        <v>162</v>
      </c>
      <c r="E551" t="s">
        <v>109</v>
      </c>
      <c r="F551" t="s">
        <v>113</v>
      </c>
      <c r="G551">
        <v>2020</v>
      </c>
      <c r="H551">
        <v>5488.3687529999997</v>
      </c>
      <c r="I551">
        <v>25665.437990999999</v>
      </c>
      <c r="J551">
        <v>4.7</v>
      </c>
    </row>
    <row r="552" spans="1:10" ht="15" hidden="1" x14ac:dyDescent="0.25">
      <c r="A552" s="45" t="str">
        <f t="shared" si="8"/>
        <v>B2 wood energyUkraine2025</v>
      </c>
      <c r="B552">
        <v>7</v>
      </c>
      <c r="C552" t="s">
        <v>3</v>
      </c>
      <c r="D552" t="s">
        <v>162</v>
      </c>
      <c r="E552" t="s">
        <v>109</v>
      </c>
      <c r="F552" t="s">
        <v>113</v>
      </c>
      <c r="G552">
        <v>2025</v>
      </c>
      <c r="H552">
        <v>5388.3698279999999</v>
      </c>
      <c r="I552">
        <v>25318.136364499998</v>
      </c>
      <c r="J552">
        <v>4.7</v>
      </c>
    </row>
    <row r="553" spans="1:10" ht="15" hidden="1" x14ac:dyDescent="0.25">
      <c r="A553" s="45" t="str">
        <f t="shared" si="8"/>
        <v>B2 wood energyUkraine2030</v>
      </c>
      <c r="B553">
        <v>7</v>
      </c>
      <c r="C553" t="s">
        <v>3</v>
      </c>
      <c r="D553" t="s">
        <v>162</v>
      </c>
      <c r="E553" t="s">
        <v>109</v>
      </c>
      <c r="F553" t="s">
        <v>113</v>
      </c>
      <c r="G553">
        <v>2030</v>
      </c>
      <c r="H553">
        <v>5288.3699509999997</v>
      </c>
      <c r="I553">
        <v>24964.072846999999</v>
      </c>
      <c r="J553">
        <v>4.7</v>
      </c>
    </row>
    <row r="554" spans="1:10" ht="15" hidden="1" x14ac:dyDescent="0.25">
      <c r="A554" s="45" t="str">
        <f t="shared" si="8"/>
        <v>B2 wood energyUnited Kingdom2005</v>
      </c>
      <c r="B554">
        <v>7</v>
      </c>
      <c r="C554" t="s">
        <v>3</v>
      </c>
      <c r="D554" t="s">
        <v>163</v>
      </c>
      <c r="E554" t="s">
        <v>110</v>
      </c>
      <c r="F554" t="s">
        <v>112</v>
      </c>
      <c r="G554">
        <v>2005</v>
      </c>
      <c r="H554">
        <v>2375.020575</v>
      </c>
      <c r="I554">
        <v>8374.2598484999999</v>
      </c>
      <c r="J554">
        <v>3.5</v>
      </c>
    </row>
    <row r="555" spans="1:10" ht="15" hidden="1" x14ac:dyDescent="0.25">
      <c r="A555" s="45" t="str">
        <f t="shared" si="8"/>
        <v>B2 wood energyUnited Kingdom2010</v>
      </c>
      <c r="B555">
        <v>7</v>
      </c>
      <c r="C555" t="s">
        <v>3</v>
      </c>
      <c r="D555" t="s">
        <v>163</v>
      </c>
      <c r="E555" t="s">
        <v>110</v>
      </c>
      <c r="F555" t="s">
        <v>112</v>
      </c>
      <c r="G555">
        <v>2010</v>
      </c>
      <c r="H555">
        <v>2411.0204319999998</v>
      </c>
      <c r="I555">
        <v>8614.3466165000009</v>
      </c>
      <c r="J555">
        <v>3.6</v>
      </c>
    </row>
    <row r="556" spans="1:10" ht="15" hidden="1" x14ac:dyDescent="0.25">
      <c r="A556" s="45" t="str">
        <f t="shared" si="8"/>
        <v>B2 wood energyUnited Kingdom2015</v>
      </c>
      <c r="B556">
        <v>7</v>
      </c>
      <c r="C556" t="s">
        <v>3</v>
      </c>
      <c r="D556" t="s">
        <v>163</v>
      </c>
      <c r="E556" t="s">
        <v>110</v>
      </c>
      <c r="F556" t="s">
        <v>112</v>
      </c>
      <c r="G556">
        <v>2015</v>
      </c>
      <c r="H556">
        <v>2447.0203849999998</v>
      </c>
      <c r="I556">
        <v>8805.3503650000002</v>
      </c>
      <c r="J556">
        <v>3.6</v>
      </c>
    </row>
    <row r="557" spans="1:10" ht="15" hidden="1" x14ac:dyDescent="0.25">
      <c r="A557" s="45" t="str">
        <f t="shared" si="8"/>
        <v>B2 wood energyUnited Kingdom2020</v>
      </c>
      <c r="B557">
        <v>7</v>
      </c>
      <c r="C557" t="s">
        <v>3</v>
      </c>
      <c r="D557" t="s">
        <v>163</v>
      </c>
      <c r="E557" t="s">
        <v>110</v>
      </c>
      <c r="F557" t="s">
        <v>112</v>
      </c>
      <c r="G557">
        <v>2020</v>
      </c>
      <c r="H557">
        <v>2483.0204349999999</v>
      </c>
      <c r="I557">
        <v>9127.9594125000003</v>
      </c>
      <c r="J557">
        <v>3.7</v>
      </c>
    </row>
    <row r="558" spans="1:10" ht="15" hidden="1" x14ac:dyDescent="0.25">
      <c r="A558" s="45" t="str">
        <f t="shared" si="8"/>
        <v>B2 wood energyUnited Kingdom2025</v>
      </c>
      <c r="B558">
        <v>7</v>
      </c>
      <c r="C558" t="s">
        <v>3</v>
      </c>
      <c r="D558" t="s">
        <v>163</v>
      </c>
      <c r="E558" t="s">
        <v>110</v>
      </c>
      <c r="F558" t="s">
        <v>112</v>
      </c>
      <c r="G558">
        <v>2025</v>
      </c>
      <c r="H558">
        <v>2519.02043</v>
      </c>
      <c r="I558">
        <v>9410.5139335000003</v>
      </c>
      <c r="J558">
        <v>3.7</v>
      </c>
    </row>
    <row r="559" spans="1:10" ht="15" hidden="1" x14ac:dyDescent="0.25">
      <c r="A559" s="45" t="str">
        <f t="shared" si="8"/>
        <v>B2 wood energyUnited Kingdom2030</v>
      </c>
      <c r="B559">
        <v>7</v>
      </c>
      <c r="C559" t="s">
        <v>3</v>
      </c>
      <c r="D559" t="s">
        <v>163</v>
      </c>
      <c r="E559" t="s">
        <v>110</v>
      </c>
      <c r="F559" t="s">
        <v>112</v>
      </c>
      <c r="G559">
        <v>2030</v>
      </c>
      <c r="H559">
        <v>2555.0203320000001</v>
      </c>
      <c r="I559">
        <v>9637.6845374999994</v>
      </c>
      <c r="J559">
        <v>3.8</v>
      </c>
    </row>
    <row r="560" spans="1:10" ht="15" hidden="1" x14ac:dyDescent="0.25">
      <c r="A560" s="45" t="str">
        <f t="shared" si="8"/>
        <v>B2 biodiversityAlbania2005</v>
      </c>
      <c r="B560">
        <v>8</v>
      </c>
      <c r="C560" t="s">
        <v>2</v>
      </c>
      <c r="D560" t="s">
        <v>126</v>
      </c>
      <c r="E560" t="s">
        <v>71</v>
      </c>
      <c r="F560" t="s">
        <v>111</v>
      </c>
      <c r="G560">
        <v>2005</v>
      </c>
      <c r="H560">
        <v>609.78679799999998</v>
      </c>
      <c r="I560">
        <v>2900.9184399999999</v>
      </c>
      <c r="J560">
        <v>4.8</v>
      </c>
    </row>
    <row r="561" spans="1:10" ht="15" hidden="1" x14ac:dyDescent="0.25">
      <c r="A561" s="45" t="str">
        <f t="shared" si="8"/>
        <v>B2 biodiversityAlbania2010</v>
      </c>
      <c r="B561">
        <v>8</v>
      </c>
      <c r="C561" t="s">
        <v>2</v>
      </c>
      <c r="D561" t="s">
        <v>126</v>
      </c>
      <c r="E561" t="s">
        <v>71</v>
      </c>
      <c r="F561" t="s">
        <v>111</v>
      </c>
      <c r="G561">
        <v>2010</v>
      </c>
      <c r="H561">
        <v>601.73376699999994</v>
      </c>
      <c r="I561">
        <v>2934.9462325</v>
      </c>
      <c r="J561">
        <v>4.9000000000000004</v>
      </c>
    </row>
    <row r="562" spans="1:10" ht="15" hidden="1" x14ac:dyDescent="0.25">
      <c r="A562" s="45" t="str">
        <f t="shared" si="8"/>
        <v>B2 biodiversityAlbania2015</v>
      </c>
      <c r="B562">
        <v>8</v>
      </c>
      <c r="C562" t="s">
        <v>2</v>
      </c>
      <c r="D562" t="s">
        <v>126</v>
      </c>
      <c r="E562" t="s">
        <v>71</v>
      </c>
      <c r="F562" t="s">
        <v>111</v>
      </c>
      <c r="G562">
        <v>2015</v>
      </c>
      <c r="H562">
        <v>593.70748200000003</v>
      </c>
      <c r="I562">
        <v>2893.1339674999999</v>
      </c>
      <c r="J562">
        <v>4.9000000000000004</v>
      </c>
    </row>
    <row r="563" spans="1:10" ht="15" hidden="1" x14ac:dyDescent="0.25">
      <c r="A563" s="45" t="str">
        <f t="shared" si="8"/>
        <v>B2 biodiversityAlbania2020</v>
      </c>
      <c r="B563">
        <v>8</v>
      </c>
      <c r="C563" t="s">
        <v>2</v>
      </c>
      <c r="D563" t="s">
        <v>126</v>
      </c>
      <c r="E563" t="s">
        <v>71</v>
      </c>
      <c r="F563" t="s">
        <v>111</v>
      </c>
      <c r="G563">
        <v>2020</v>
      </c>
      <c r="H563">
        <v>585.72044800000003</v>
      </c>
      <c r="I563">
        <v>2857.6959689999999</v>
      </c>
      <c r="J563">
        <v>4.9000000000000004</v>
      </c>
    </row>
    <row r="564" spans="1:10" ht="15" hidden="1" x14ac:dyDescent="0.25">
      <c r="A564" s="45" t="str">
        <f t="shared" si="8"/>
        <v>B2 biodiversityAlbania2025</v>
      </c>
      <c r="B564">
        <v>8</v>
      </c>
      <c r="C564" t="s">
        <v>2</v>
      </c>
      <c r="D564" t="s">
        <v>126</v>
      </c>
      <c r="E564" t="s">
        <v>71</v>
      </c>
      <c r="F564" t="s">
        <v>111</v>
      </c>
      <c r="G564">
        <v>2025</v>
      </c>
      <c r="H564">
        <v>577.77546299999995</v>
      </c>
      <c r="I564">
        <v>2838.5545594999999</v>
      </c>
      <c r="J564">
        <v>4.9000000000000004</v>
      </c>
    </row>
    <row r="565" spans="1:10" ht="15" hidden="1" x14ac:dyDescent="0.25">
      <c r="A565" s="45" t="str">
        <f t="shared" si="8"/>
        <v>B2 biodiversityAlbania2030</v>
      </c>
      <c r="B565">
        <v>8</v>
      </c>
      <c r="C565" t="s">
        <v>2</v>
      </c>
      <c r="D565" t="s">
        <v>126</v>
      </c>
      <c r="E565" t="s">
        <v>71</v>
      </c>
      <c r="F565" t="s">
        <v>111</v>
      </c>
      <c r="G565">
        <v>2030</v>
      </c>
      <c r="H565">
        <v>569.882744</v>
      </c>
      <c r="I565">
        <v>2826.5499934999998</v>
      </c>
      <c r="J565">
        <v>5</v>
      </c>
    </row>
    <row r="566" spans="1:10" ht="15" hidden="1" x14ac:dyDescent="0.25">
      <c r="A566" s="45" t="str">
        <f t="shared" si="8"/>
        <v>B2 biodiversityAustria2005</v>
      </c>
      <c r="B566">
        <v>8</v>
      </c>
      <c r="C566" t="s">
        <v>2</v>
      </c>
      <c r="D566" t="s">
        <v>127</v>
      </c>
      <c r="E566" t="s">
        <v>72</v>
      </c>
      <c r="F566" t="s">
        <v>112</v>
      </c>
      <c r="G566">
        <v>2005</v>
      </c>
      <c r="H566">
        <v>3175.9225759999999</v>
      </c>
      <c r="I566">
        <v>11978.901889500001</v>
      </c>
      <c r="J566">
        <v>3.8</v>
      </c>
    </row>
    <row r="567" spans="1:10" ht="15" hidden="1" x14ac:dyDescent="0.25">
      <c r="A567" s="45" t="str">
        <f t="shared" si="8"/>
        <v>B2 biodiversityAustria2010</v>
      </c>
      <c r="B567">
        <v>8</v>
      </c>
      <c r="C567" t="s">
        <v>2</v>
      </c>
      <c r="D567" t="s">
        <v>127</v>
      </c>
      <c r="E567" t="s">
        <v>72</v>
      </c>
      <c r="F567" t="s">
        <v>112</v>
      </c>
      <c r="G567">
        <v>2010</v>
      </c>
      <c r="H567">
        <v>3175.9227729999998</v>
      </c>
      <c r="I567">
        <v>11887.289615</v>
      </c>
      <c r="J567">
        <v>3.7</v>
      </c>
    </row>
    <row r="568" spans="1:10" ht="15" hidden="1" x14ac:dyDescent="0.25">
      <c r="A568" s="45" t="str">
        <f t="shared" si="8"/>
        <v>B2 biodiversityAustria2015</v>
      </c>
      <c r="B568">
        <v>8</v>
      </c>
      <c r="C568" t="s">
        <v>2</v>
      </c>
      <c r="D568" t="s">
        <v>127</v>
      </c>
      <c r="E568" t="s">
        <v>72</v>
      </c>
      <c r="F568" t="s">
        <v>112</v>
      </c>
      <c r="G568">
        <v>2015</v>
      </c>
      <c r="H568">
        <v>3175.9223029999998</v>
      </c>
      <c r="I568">
        <v>11907.866137999999</v>
      </c>
      <c r="J568">
        <v>3.7</v>
      </c>
    </row>
    <row r="569" spans="1:10" ht="15" hidden="1" x14ac:dyDescent="0.25">
      <c r="A569" s="45" t="str">
        <f t="shared" si="8"/>
        <v>B2 biodiversityAustria2020</v>
      </c>
      <c r="B569">
        <v>8</v>
      </c>
      <c r="C569" t="s">
        <v>2</v>
      </c>
      <c r="D569" t="s">
        <v>127</v>
      </c>
      <c r="E569" t="s">
        <v>72</v>
      </c>
      <c r="F569" t="s">
        <v>112</v>
      </c>
      <c r="G569">
        <v>2020</v>
      </c>
      <c r="H569">
        <v>3175.9224850000001</v>
      </c>
      <c r="I569">
        <v>12017.413022999999</v>
      </c>
      <c r="J569">
        <v>3.8</v>
      </c>
    </row>
    <row r="570" spans="1:10" ht="15" hidden="1" x14ac:dyDescent="0.25">
      <c r="A570" s="45" t="str">
        <f t="shared" si="8"/>
        <v>B2 biodiversityAustria2025</v>
      </c>
      <c r="B570">
        <v>8</v>
      </c>
      <c r="C570" t="s">
        <v>2</v>
      </c>
      <c r="D570" t="s">
        <v>127</v>
      </c>
      <c r="E570" t="s">
        <v>72</v>
      </c>
      <c r="F570" t="s">
        <v>112</v>
      </c>
      <c r="G570">
        <v>2025</v>
      </c>
      <c r="H570">
        <v>3175.9226370000001</v>
      </c>
      <c r="I570">
        <v>12123.228107999999</v>
      </c>
      <c r="J570">
        <v>3.8</v>
      </c>
    </row>
    <row r="571" spans="1:10" ht="15" hidden="1" x14ac:dyDescent="0.25">
      <c r="A571" s="45" t="str">
        <f t="shared" si="8"/>
        <v>B2 biodiversityAustria2030</v>
      </c>
      <c r="B571">
        <v>8</v>
      </c>
      <c r="C571" t="s">
        <v>2</v>
      </c>
      <c r="D571" t="s">
        <v>127</v>
      </c>
      <c r="E571" t="s">
        <v>72</v>
      </c>
      <c r="F571" t="s">
        <v>112</v>
      </c>
      <c r="G571">
        <v>2030</v>
      </c>
      <c r="H571">
        <v>3175.9221640000001</v>
      </c>
      <c r="I571">
        <v>12278.5192855</v>
      </c>
      <c r="J571">
        <v>3.9</v>
      </c>
    </row>
    <row r="572" spans="1:10" ht="15" hidden="1" x14ac:dyDescent="0.25">
      <c r="A572" s="45" t="str">
        <f t="shared" si="8"/>
        <v>B2 biodiversityBelgium2005</v>
      </c>
      <c r="B572">
        <v>8</v>
      </c>
      <c r="C572" t="s">
        <v>2</v>
      </c>
      <c r="D572" t="s">
        <v>129</v>
      </c>
      <c r="E572" t="s">
        <v>74</v>
      </c>
      <c r="F572" t="s">
        <v>112</v>
      </c>
      <c r="G572">
        <v>2005</v>
      </c>
      <c r="H572">
        <v>634.39663599999994</v>
      </c>
      <c r="I572">
        <v>2522.604339</v>
      </c>
      <c r="J572">
        <v>4</v>
      </c>
    </row>
    <row r="573" spans="1:10" ht="15" hidden="1" x14ac:dyDescent="0.25">
      <c r="A573" s="45" t="str">
        <f t="shared" si="8"/>
        <v>B2 biodiversityBelgium2010</v>
      </c>
      <c r="B573">
        <v>8</v>
      </c>
      <c r="C573" t="s">
        <v>2</v>
      </c>
      <c r="D573" t="s">
        <v>129</v>
      </c>
      <c r="E573" t="s">
        <v>74</v>
      </c>
      <c r="F573" t="s">
        <v>112</v>
      </c>
      <c r="G573">
        <v>2010</v>
      </c>
      <c r="H573">
        <v>639.59655999999995</v>
      </c>
      <c r="I573">
        <v>2617.1121290000001</v>
      </c>
      <c r="J573">
        <v>4.0999999999999996</v>
      </c>
    </row>
    <row r="574" spans="1:10" ht="15" hidden="1" x14ac:dyDescent="0.25">
      <c r="A574" s="45" t="str">
        <f t="shared" si="8"/>
        <v>B2 biodiversityBelgium2015</v>
      </c>
      <c r="B574">
        <v>8</v>
      </c>
      <c r="C574" t="s">
        <v>2</v>
      </c>
      <c r="D574" t="s">
        <v>129</v>
      </c>
      <c r="E574" t="s">
        <v>74</v>
      </c>
      <c r="F574" t="s">
        <v>112</v>
      </c>
      <c r="G574">
        <v>2015</v>
      </c>
      <c r="H574">
        <v>644.79658300000006</v>
      </c>
      <c r="I574">
        <v>2690.6675839999998</v>
      </c>
      <c r="J574">
        <v>4.2</v>
      </c>
    </row>
    <row r="575" spans="1:10" ht="15" hidden="1" x14ac:dyDescent="0.25">
      <c r="A575" s="45" t="str">
        <f t="shared" si="8"/>
        <v>B2 biodiversityBelgium2020</v>
      </c>
      <c r="B575">
        <v>8</v>
      </c>
      <c r="C575" t="s">
        <v>2</v>
      </c>
      <c r="D575" t="s">
        <v>129</v>
      </c>
      <c r="E575" t="s">
        <v>74</v>
      </c>
      <c r="F575" t="s">
        <v>112</v>
      </c>
      <c r="G575">
        <v>2020</v>
      </c>
      <c r="H575">
        <v>649.99659599999995</v>
      </c>
      <c r="I575">
        <v>2766.3748759999999</v>
      </c>
      <c r="J575">
        <v>4.3</v>
      </c>
    </row>
    <row r="576" spans="1:10" ht="15" hidden="1" x14ac:dyDescent="0.25">
      <c r="A576" s="45" t="str">
        <f t="shared" si="8"/>
        <v>B2 biodiversityBelgium2025</v>
      </c>
      <c r="B576">
        <v>8</v>
      </c>
      <c r="C576" t="s">
        <v>2</v>
      </c>
      <c r="D576" t="s">
        <v>129</v>
      </c>
      <c r="E576" t="s">
        <v>74</v>
      </c>
      <c r="F576" t="s">
        <v>112</v>
      </c>
      <c r="G576">
        <v>2025</v>
      </c>
      <c r="H576">
        <v>655.19660499999998</v>
      </c>
      <c r="I576">
        <v>2822.6331249999998</v>
      </c>
      <c r="J576">
        <v>4.3</v>
      </c>
    </row>
    <row r="577" spans="1:10" ht="15" hidden="1" x14ac:dyDescent="0.25">
      <c r="A577" s="45" t="str">
        <f t="shared" si="8"/>
        <v>B2 biodiversityBelgium2030</v>
      </c>
      <c r="B577">
        <v>8</v>
      </c>
      <c r="C577" t="s">
        <v>2</v>
      </c>
      <c r="D577" t="s">
        <v>129</v>
      </c>
      <c r="E577" t="s">
        <v>74</v>
      </c>
      <c r="F577" t="s">
        <v>112</v>
      </c>
      <c r="G577">
        <v>2030</v>
      </c>
      <c r="H577">
        <v>660.39654700000006</v>
      </c>
      <c r="I577">
        <v>2833.3710209999999</v>
      </c>
      <c r="J577">
        <v>4.3</v>
      </c>
    </row>
    <row r="578" spans="1:10" ht="15" hidden="1" x14ac:dyDescent="0.25">
      <c r="A578" s="45" t="str">
        <f t="shared" ref="A578:A641" si="9">CONCATENATE(C578,E578,G578)</f>
        <v>B2 biodiversityBulgaria2005</v>
      </c>
      <c r="B578">
        <v>8</v>
      </c>
      <c r="C578" t="s">
        <v>2</v>
      </c>
      <c r="D578" t="s">
        <v>130</v>
      </c>
      <c r="E578" t="s">
        <v>76</v>
      </c>
      <c r="F578" t="s">
        <v>111</v>
      </c>
      <c r="G578">
        <v>2005</v>
      </c>
      <c r="H578">
        <v>2447.852754</v>
      </c>
      <c r="I578">
        <v>9652.0042715</v>
      </c>
      <c r="J578">
        <v>3.9</v>
      </c>
    </row>
    <row r="579" spans="1:10" ht="15" hidden="1" x14ac:dyDescent="0.25">
      <c r="A579" s="45" t="str">
        <f t="shared" si="9"/>
        <v>B2 biodiversityBulgaria2010</v>
      </c>
      <c r="B579">
        <v>8</v>
      </c>
      <c r="C579" t="s">
        <v>2</v>
      </c>
      <c r="D579" t="s">
        <v>130</v>
      </c>
      <c r="E579" t="s">
        <v>76</v>
      </c>
      <c r="F579" t="s">
        <v>111</v>
      </c>
      <c r="G579">
        <v>2010</v>
      </c>
      <c r="H579">
        <v>2750.8528569999999</v>
      </c>
      <c r="I579">
        <v>10007.5745025</v>
      </c>
      <c r="J579">
        <v>3.6</v>
      </c>
    </row>
    <row r="580" spans="1:10" ht="15" hidden="1" x14ac:dyDescent="0.25">
      <c r="A580" s="45" t="str">
        <f t="shared" si="9"/>
        <v>B2 biodiversityBulgaria2015</v>
      </c>
      <c r="B580">
        <v>8</v>
      </c>
      <c r="C580" t="s">
        <v>2</v>
      </c>
      <c r="D580" t="s">
        <v>130</v>
      </c>
      <c r="E580" t="s">
        <v>76</v>
      </c>
      <c r="F580" t="s">
        <v>111</v>
      </c>
      <c r="G580">
        <v>2015</v>
      </c>
      <c r="H580">
        <v>3053.8529159999998</v>
      </c>
      <c r="I580">
        <v>10888.1464985</v>
      </c>
      <c r="J580">
        <v>3.6</v>
      </c>
    </row>
    <row r="581" spans="1:10" ht="15" hidden="1" x14ac:dyDescent="0.25">
      <c r="A581" s="45" t="str">
        <f t="shared" si="9"/>
        <v>B2 biodiversityBulgaria2020</v>
      </c>
      <c r="B581">
        <v>8</v>
      </c>
      <c r="C581" t="s">
        <v>2</v>
      </c>
      <c r="D581" t="s">
        <v>130</v>
      </c>
      <c r="E581" t="s">
        <v>76</v>
      </c>
      <c r="F581" t="s">
        <v>111</v>
      </c>
      <c r="G581">
        <v>2020</v>
      </c>
      <c r="H581">
        <v>3356.8531939999998</v>
      </c>
      <c r="I581">
        <v>11848.141287</v>
      </c>
      <c r="J581">
        <v>3.5</v>
      </c>
    </row>
    <row r="582" spans="1:10" ht="15" hidden="1" x14ac:dyDescent="0.25">
      <c r="A582" s="45" t="str">
        <f t="shared" si="9"/>
        <v>B2 biodiversityBulgaria2025</v>
      </c>
      <c r="B582">
        <v>8</v>
      </c>
      <c r="C582" t="s">
        <v>2</v>
      </c>
      <c r="D582" t="s">
        <v>130</v>
      </c>
      <c r="E582" t="s">
        <v>76</v>
      </c>
      <c r="F582" t="s">
        <v>111</v>
      </c>
      <c r="G582">
        <v>2025</v>
      </c>
      <c r="H582">
        <v>3356.852797</v>
      </c>
      <c r="I582">
        <v>12681.259663500001</v>
      </c>
      <c r="J582">
        <v>3.8</v>
      </c>
    </row>
    <row r="583" spans="1:10" ht="15" hidden="1" x14ac:dyDescent="0.25">
      <c r="A583" s="45" t="str">
        <f t="shared" si="9"/>
        <v>B2 biodiversityBulgaria2030</v>
      </c>
      <c r="B583">
        <v>8</v>
      </c>
      <c r="C583" t="s">
        <v>2</v>
      </c>
      <c r="D583" t="s">
        <v>130</v>
      </c>
      <c r="E583" t="s">
        <v>76</v>
      </c>
      <c r="F583" t="s">
        <v>111</v>
      </c>
      <c r="G583">
        <v>2030</v>
      </c>
      <c r="H583">
        <v>3356.8529830000002</v>
      </c>
      <c r="I583">
        <v>13450.175945999999</v>
      </c>
      <c r="J583">
        <v>4</v>
      </c>
    </row>
    <row r="584" spans="1:10" ht="15" hidden="1" x14ac:dyDescent="0.25">
      <c r="A584" s="45" t="str">
        <f t="shared" si="9"/>
        <v>B2 biodiversityBelarus2005</v>
      </c>
      <c r="B584">
        <v>8</v>
      </c>
      <c r="C584" t="s">
        <v>2</v>
      </c>
      <c r="D584" t="s">
        <v>131</v>
      </c>
      <c r="E584" t="s">
        <v>73</v>
      </c>
      <c r="F584" t="s">
        <v>113</v>
      </c>
      <c r="G584">
        <v>2005</v>
      </c>
      <c r="H584">
        <v>6058.7177959999999</v>
      </c>
      <c r="I584">
        <v>24241.340468499999</v>
      </c>
      <c r="J584">
        <v>4</v>
      </c>
    </row>
    <row r="585" spans="1:10" ht="15" hidden="1" x14ac:dyDescent="0.25">
      <c r="A585" s="45" t="str">
        <f t="shared" si="9"/>
        <v>B2 biodiversityBelarus2010</v>
      </c>
      <c r="B585">
        <v>8</v>
      </c>
      <c r="C585" t="s">
        <v>2</v>
      </c>
      <c r="D585" t="s">
        <v>131</v>
      </c>
      <c r="E585" t="s">
        <v>73</v>
      </c>
      <c r="F585" t="s">
        <v>113</v>
      </c>
      <c r="G585">
        <v>2010</v>
      </c>
      <c r="H585">
        <v>6123.7178329999997</v>
      </c>
      <c r="I585">
        <v>24508.318640500001</v>
      </c>
      <c r="J585">
        <v>4</v>
      </c>
    </row>
    <row r="586" spans="1:10" ht="15" hidden="1" x14ac:dyDescent="0.25">
      <c r="A586" s="45" t="str">
        <f t="shared" si="9"/>
        <v>B2 biodiversityBelarus2015</v>
      </c>
      <c r="B586">
        <v>8</v>
      </c>
      <c r="C586" t="s">
        <v>2</v>
      </c>
      <c r="D586" t="s">
        <v>131</v>
      </c>
      <c r="E586" t="s">
        <v>73</v>
      </c>
      <c r="F586" t="s">
        <v>113</v>
      </c>
      <c r="G586">
        <v>2015</v>
      </c>
      <c r="H586">
        <v>6188.7175550000002</v>
      </c>
      <c r="I586">
        <v>24739.567051499998</v>
      </c>
      <c r="J586">
        <v>4</v>
      </c>
    </row>
    <row r="587" spans="1:10" ht="15" hidden="1" x14ac:dyDescent="0.25">
      <c r="A587" s="45" t="str">
        <f t="shared" si="9"/>
        <v>B2 biodiversityBelarus2020</v>
      </c>
      <c r="B587">
        <v>8</v>
      </c>
      <c r="C587" t="s">
        <v>2</v>
      </c>
      <c r="D587" t="s">
        <v>131</v>
      </c>
      <c r="E587" t="s">
        <v>73</v>
      </c>
      <c r="F587" t="s">
        <v>113</v>
      </c>
      <c r="G587">
        <v>2020</v>
      </c>
      <c r="H587">
        <v>6253.7177979999997</v>
      </c>
      <c r="I587">
        <v>25058.108466999998</v>
      </c>
      <c r="J587">
        <v>4</v>
      </c>
    </row>
    <row r="588" spans="1:10" ht="15" hidden="1" x14ac:dyDescent="0.25">
      <c r="A588" s="45" t="str">
        <f t="shared" si="9"/>
        <v>B2 biodiversityBelarus2025</v>
      </c>
      <c r="B588">
        <v>8</v>
      </c>
      <c r="C588" t="s">
        <v>2</v>
      </c>
      <c r="D588" t="s">
        <v>131</v>
      </c>
      <c r="E588" t="s">
        <v>73</v>
      </c>
      <c r="F588" t="s">
        <v>113</v>
      </c>
      <c r="G588">
        <v>2025</v>
      </c>
      <c r="H588">
        <v>6318.7176090000003</v>
      </c>
      <c r="I588">
        <v>25423.1341995</v>
      </c>
      <c r="J588">
        <v>4</v>
      </c>
    </row>
    <row r="589" spans="1:10" ht="15" hidden="1" x14ac:dyDescent="0.25">
      <c r="A589" s="45" t="str">
        <f t="shared" si="9"/>
        <v>B2 biodiversityBelarus2030</v>
      </c>
      <c r="B589">
        <v>8</v>
      </c>
      <c r="C589" t="s">
        <v>2</v>
      </c>
      <c r="D589" t="s">
        <v>131</v>
      </c>
      <c r="E589" t="s">
        <v>73</v>
      </c>
      <c r="F589" t="s">
        <v>113</v>
      </c>
      <c r="G589">
        <v>2030</v>
      </c>
      <c r="H589">
        <v>6383.7177039999997</v>
      </c>
      <c r="I589">
        <v>25668.450044000001</v>
      </c>
      <c r="J589">
        <v>4</v>
      </c>
    </row>
    <row r="590" spans="1:10" ht="15" hidden="1" x14ac:dyDescent="0.25">
      <c r="A590" s="45" t="str">
        <f t="shared" si="9"/>
        <v>B2 biodiversitySwitzerland2005</v>
      </c>
      <c r="B590">
        <v>8</v>
      </c>
      <c r="C590" t="s">
        <v>2</v>
      </c>
      <c r="D590" t="s">
        <v>132</v>
      </c>
      <c r="E590" t="s">
        <v>106</v>
      </c>
      <c r="F590" t="s">
        <v>112</v>
      </c>
      <c r="G590">
        <v>2005</v>
      </c>
      <c r="H590">
        <v>1121.219859</v>
      </c>
      <c r="I590">
        <v>4491.6853254999996</v>
      </c>
      <c r="J590">
        <v>4</v>
      </c>
    </row>
    <row r="591" spans="1:10" ht="15" hidden="1" x14ac:dyDescent="0.25">
      <c r="A591" s="45" t="str">
        <f t="shared" si="9"/>
        <v>B2 biodiversitySwitzerland2010</v>
      </c>
      <c r="B591">
        <v>8</v>
      </c>
      <c r="C591" t="s">
        <v>2</v>
      </c>
      <c r="D591" t="s">
        <v>132</v>
      </c>
      <c r="E591" t="s">
        <v>106</v>
      </c>
      <c r="F591" t="s">
        <v>112</v>
      </c>
      <c r="G591">
        <v>2010</v>
      </c>
      <c r="H591">
        <v>1143.219828</v>
      </c>
      <c r="I591">
        <v>4520.2094719999996</v>
      </c>
      <c r="J591">
        <v>4</v>
      </c>
    </row>
    <row r="592" spans="1:10" ht="15" hidden="1" x14ac:dyDescent="0.25">
      <c r="A592" s="45" t="str">
        <f t="shared" si="9"/>
        <v>B2 biodiversitySwitzerland2015</v>
      </c>
      <c r="B592">
        <v>8</v>
      </c>
      <c r="C592" t="s">
        <v>2</v>
      </c>
      <c r="D592" t="s">
        <v>132</v>
      </c>
      <c r="E592" t="s">
        <v>106</v>
      </c>
      <c r="F592" t="s">
        <v>112</v>
      </c>
      <c r="G592">
        <v>2015</v>
      </c>
      <c r="H592">
        <v>1152.2198100000001</v>
      </c>
      <c r="I592">
        <v>4580.013121</v>
      </c>
      <c r="J592">
        <v>4</v>
      </c>
    </row>
    <row r="593" spans="1:10" ht="15" hidden="1" x14ac:dyDescent="0.25">
      <c r="A593" s="45" t="str">
        <f t="shared" si="9"/>
        <v>B2 biodiversitySwitzerland2020</v>
      </c>
      <c r="B593">
        <v>8</v>
      </c>
      <c r="C593" t="s">
        <v>2</v>
      </c>
      <c r="D593" t="s">
        <v>132</v>
      </c>
      <c r="E593" t="s">
        <v>106</v>
      </c>
      <c r="F593" t="s">
        <v>112</v>
      </c>
      <c r="G593">
        <v>2020</v>
      </c>
      <c r="H593">
        <v>1161.2199390000001</v>
      </c>
      <c r="I593">
        <v>4660.8887990000003</v>
      </c>
      <c r="J593">
        <v>4</v>
      </c>
    </row>
    <row r="594" spans="1:10" ht="15" hidden="1" x14ac:dyDescent="0.25">
      <c r="A594" s="45" t="str">
        <f t="shared" si="9"/>
        <v>B2 biodiversitySwitzerland2025</v>
      </c>
      <c r="B594">
        <v>8</v>
      </c>
      <c r="C594" t="s">
        <v>2</v>
      </c>
      <c r="D594" t="s">
        <v>132</v>
      </c>
      <c r="E594" t="s">
        <v>106</v>
      </c>
      <c r="F594" t="s">
        <v>112</v>
      </c>
      <c r="G594">
        <v>2025</v>
      </c>
      <c r="H594">
        <v>1170.2198330000001</v>
      </c>
      <c r="I594">
        <v>4735.878573</v>
      </c>
      <c r="J594">
        <v>4</v>
      </c>
    </row>
    <row r="595" spans="1:10" ht="15" hidden="1" x14ac:dyDescent="0.25">
      <c r="A595" s="45" t="str">
        <f t="shared" si="9"/>
        <v>B2 biodiversitySwitzerland2030</v>
      </c>
      <c r="B595">
        <v>8</v>
      </c>
      <c r="C595" t="s">
        <v>2</v>
      </c>
      <c r="D595" t="s">
        <v>132</v>
      </c>
      <c r="E595" t="s">
        <v>106</v>
      </c>
      <c r="F595" t="s">
        <v>112</v>
      </c>
      <c r="G595">
        <v>2030</v>
      </c>
      <c r="H595">
        <v>1179.2197679999999</v>
      </c>
      <c r="I595">
        <v>4814.3657190000004</v>
      </c>
      <c r="J595">
        <v>4.0999999999999996</v>
      </c>
    </row>
    <row r="596" spans="1:10" ht="15" hidden="1" x14ac:dyDescent="0.25">
      <c r="A596" s="45" t="str">
        <f t="shared" si="9"/>
        <v>B2 biodiversityCzech Republic2005</v>
      </c>
      <c r="B596">
        <v>8</v>
      </c>
      <c r="C596" t="s">
        <v>2</v>
      </c>
      <c r="D596" t="s">
        <v>134</v>
      </c>
      <c r="E596" t="s">
        <v>79</v>
      </c>
      <c r="F596" t="s">
        <v>113</v>
      </c>
      <c r="G596">
        <v>2005</v>
      </c>
      <c r="H596">
        <v>2392.224385</v>
      </c>
      <c r="I596">
        <v>9054.6944590000003</v>
      </c>
      <c r="J596">
        <v>3.8</v>
      </c>
    </row>
    <row r="597" spans="1:10" ht="15" hidden="1" x14ac:dyDescent="0.25">
      <c r="A597" s="45" t="str">
        <f t="shared" si="9"/>
        <v>B2 biodiversityCzech Republic2010</v>
      </c>
      <c r="B597">
        <v>8</v>
      </c>
      <c r="C597" t="s">
        <v>2</v>
      </c>
      <c r="D597" t="s">
        <v>134</v>
      </c>
      <c r="E597" t="s">
        <v>79</v>
      </c>
      <c r="F597" t="s">
        <v>113</v>
      </c>
      <c r="G597">
        <v>2010</v>
      </c>
      <c r="H597">
        <v>2349.224667</v>
      </c>
      <c r="I597">
        <v>9044.4216140000008</v>
      </c>
      <c r="J597">
        <v>3.8</v>
      </c>
    </row>
    <row r="598" spans="1:10" ht="15" hidden="1" x14ac:dyDescent="0.25">
      <c r="A598" s="45" t="str">
        <f t="shared" si="9"/>
        <v>B2 biodiversityCzech Republic2015</v>
      </c>
      <c r="B598">
        <v>8</v>
      </c>
      <c r="C598" t="s">
        <v>2</v>
      </c>
      <c r="D598" t="s">
        <v>134</v>
      </c>
      <c r="E598" t="s">
        <v>79</v>
      </c>
      <c r="F598" t="s">
        <v>113</v>
      </c>
      <c r="G598">
        <v>2015</v>
      </c>
      <c r="H598">
        <v>2306.2247029999999</v>
      </c>
      <c r="I598">
        <v>9009.6500300000007</v>
      </c>
      <c r="J598">
        <v>3.9</v>
      </c>
    </row>
    <row r="599" spans="1:10" ht="15" hidden="1" x14ac:dyDescent="0.25">
      <c r="A599" s="45" t="str">
        <f t="shared" si="9"/>
        <v>B2 biodiversityCzech Republic2020</v>
      </c>
      <c r="B599">
        <v>8</v>
      </c>
      <c r="C599" t="s">
        <v>2</v>
      </c>
      <c r="D599" t="s">
        <v>134</v>
      </c>
      <c r="E599" t="s">
        <v>79</v>
      </c>
      <c r="F599" t="s">
        <v>113</v>
      </c>
      <c r="G599">
        <v>2020</v>
      </c>
      <c r="H599">
        <v>2263.224471</v>
      </c>
      <c r="I599">
        <v>9125.5337880000006</v>
      </c>
      <c r="J599">
        <v>4</v>
      </c>
    </row>
    <row r="600" spans="1:10" ht="15" hidden="1" x14ac:dyDescent="0.25">
      <c r="A600" s="45" t="str">
        <f t="shared" si="9"/>
        <v>B2 biodiversityCzech Republic2025</v>
      </c>
      <c r="B600">
        <v>8</v>
      </c>
      <c r="C600" t="s">
        <v>2</v>
      </c>
      <c r="D600" t="s">
        <v>134</v>
      </c>
      <c r="E600" t="s">
        <v>79</v>
      </c>
      <c r="F600" t="s">
        <v>113</v>
      </c>
      <c r="G600">
        <v>2025</v>
      </c>
      <c r="H600">
        <v>2220.224655</v>
      </c>
      <c r="I600">
        <v>9115.5238339999996</v>
      </c>
      <c r="J600">
        <v>4.0999999999999996</v>
      </c>
    </row>
    <row r="601" spans="1:10" ht="15" hidden="1" x14ac:dyDescent="0.25">
      <c r="A601" s="45" t="str">
        <f t="shared" si="9"/>
        <v>B2 biodiversityCzech Republic2030</v>
      </c>
      <c r="B601">
        <v>8</v>
      </c>
      <c r="C601" t="s">
        <v>2</v>
      </c>
      <c r="D601" t="s">
        <v>134</v>
      </c>
      <c r="E601" t="s">
        <v>79</v>
      </c>
      <c r="F601" t="s">
        <v>113</v>
      </c>
      <c r="G601">
        <v>2030</v>
      </c>
      <c r="H601">
        <v>2177.2244730000002</v>
      </c>
      <c r="I601">
        <v>9107.2988705000007</v>
      </c>
      <c r="J601">
        <v>4.2</v>
      </c>
    </row>
    <row r="602" spans="1:10" ht="15" hidden="1" x14ac:dyDescent="0.25">
      <c r="A602" s="45" t="str">
        <f t="shared" si="9"/>
        <v>B2 biodiversityGermany2005</v>
      </c>
      <c r="B602">
        <v>8</v>
      </c>
      <c r="C602" t="s">
        <v>2</v>
      </c>
      <c r="D602" t="s">
        <v>135</v>
      </c>
      <c r="E602" t="s">
        <v>84</v>
      </c>
      <c r="F602" t="s">
        <v>112</v>
      </c>
      <c r="G602">
        <v>2005</v>
      </c>
      <c r="H602">
        <v>10039.678878999999</v>
      </c>
      <c r="I602">
        <v>41125.405439000002</v>
      </c>
      <c r="J602">
        <v>4.0999999999999996</v>
      </c>
    </row>
    <row r="603" spans="1:10" ht="15" hidden="1" x14ac:dyDescent="0.25">
      <c r="A603" s="45" t="str">
        <f t="shared" si="9"/>
        <v>B2 biodiversityGermany2010</v>
      </c>
      <c r="B603">
        <v>8</v>
      </c>
      <c r="C603" t="s">
        <v>2</v>
      </c>
      <c r="D603" t="s">
        <v>135</v>
      </c>
      <c r="E603" t="s">
        <v>84</v>
      </c>
      <c r="F603" t="s">
        <v>112</v>
      </c>
      <c r="G603">
        <v>2010</v>
      </c>
      <c r="H603">
        <v>10039.674058000001</v>
      </c>
      <c r="I603">
        <v>41095.449564499999</v>
      </c>
      <c r="J603">
        <v>4.0999999999999996</v>
      </c>
    </row>
    <row r="604" spans="1:10" ht="15" hidden="1" x14ac:dyDescent="0.25">
      <c r="A604" s="45" t="str">
        <f t="shared" si="9"/>
        <v>B2 biodiversityGermany2015</v>
      </c>
      <c r="B604">
        <v>8</v>
      </c>
      <c r="C604" t="s">
        <v>2</v>
      </c>
      <c r="D604" t="s">
        <v>135</v>
      </c>
      <c r="E604" t="s">
        <v>84</v>
      </c>
      <c r="F604" t="s">
        <v>112</v>
      </c>
      <c r="G604">
        <v>2015</v>
      </c>
      <c r="H604">
        <v>10039.678878999999</v>
      </c>
      <c r="I604">
        <v>41696.050663000002</v>
      </c>
      <c r="J604">
        <v>4.2</v>
      </c>
    </row>
    <row r="605" spans="1:10" ht="15" hidden="1" x14ac:dyDescent="0.25">
      <c r="A605" s="45" t="str">
        <f t="shared" si="9"/>
        <v>B2 biodiversityGermany2020</v>
      </c>
      <c r="B605">
        <v>8</v>
      </c>
      <c r="C605" t="s">
        <v>2</v>
      </c>
      <c r="D605" t="s">
        <v>135</v>
      </c>
      <c r="E605" t="s">
        <v>84</v>
      </c>
      <c r="F605" t="s">
        <v>112</v>
      </c>
      <c r="G605">
        <v>2020</v>
      </c>
      <c r="H605">
        <v>10039.678443999999</v>
      </c>
      <c r="I605">
        <v>42175.022919000003</v>
      </c>
      <c r="J605">
        <v>4.2</v>
      </c>
    </row>
    <row r="606" spans="1:10" ht="15" hidden="1" x14ac:dyDescent="0.25">
      <c r="A606" s="45" t="str">
        <f t="shared" si="9"/>
        <v>B2 biodiversityGermany2025</v>
      </c>
      <c r="B606">
        <v>8</v>
      </c>
      <c r="C606" t="s">
        <v>2</v>
      </c>
      <c r="D606" t="s">
        <v>135</v>
      </c>
      <c r="E606" t="s">
        <v>84</v>
      </c>
      <c r="F606" t="s">
        <v>112</v>
      </c>
      <c r="G606">
        <v>2025</v>
      </c>
      <c r="H606">
        <v>10039.676727</v>
      </c>
      <c r="I606">
        <v>42678.412240500002</v>
      </c>
      <c r="J606">
        <v>4.3</v>
      </c>
    </row>
    <row r="607" spans="1:10" ht="15" hidden="1" x14ac:dyDescent="0.25">
      <c r="A607" s="45" t="str">
        <f t="shared" si="9"/>
        <v>B2 biodiversityGermany2030</v>
      </c>
      <c r="B607">
        <v>8</v>
      </c>
      <c r="C607" t="s">
        <v>2</v>
      </c>
      <c r="D607" t="s">
        <v>135</v>
      </c>
      <c r="E607" t="s">
        <v>84</v>
      </c>
      <c r="F607" t="s">
        <v>112</v>
      </c>
      <c r="G607">
        <v>2030</v>
      </c>
      <c r="H607">
        <v>10039.67546</v>
      </c>
      <c r="I607">
        <v>43059.578635500002</v>
      </c>
      <c r="J607">
        <v>4.3</v>
      </c>
    </row>
    <row r="608" spans="1:10" ht="15" hidden="1" x14ac:dyDescent="0.25">
      <c r="A608" s="45" t="str">
        <f t="shared" si="9"/>
        <v>B2 biodiversityDenmark2005</v>
      </c>
      <c r="B608">
        <v>8</v>
      </c>
      <c r="C608" t="s">
        <v>2</v>
      </c>
      <c r="D608" t="s">
        <v>136</v>
      </c>
      <c r="E608" t="s">
        <v>80</v>
      </c>
      <c r="F608" t="s">
        <v>114</v>
      </c>
      <c r="G608">
        <v>2005</v>
      </c>
      <c r="H608">
        <v>518.32882500000005</v>
      </c>
      <c r="I608">
        <v>1920.9352385</v>
      </c>
      <c r="J608">
        <v>3.7</v>
      </c>
    </row>
    <row r="609" spans="1:10" ht="15" hidden="1" x14ac:dyDescent="0.25">
      <c r="A609" s="45" t="str">
        <f t="shared" si="9"/>
        <v>B2 biodiversityDenmark2010</v>
      </c>
      <c r="B609">
        <v>8</v>
      </c>
      <c r="C609" t="s">
        <v>2</v>
      </c>
      <c r="D609" t="s">
        <v>136</v>
      </c>
      <c r="E609" t="s">
        <v>80</v>
      </c>
      <c r="F609" t="s">
        <v>114</v>
      </c>
      <c r="G609">
        <v>2010</v>
      </c>
      <c r="H609">
        <v>553.53780099999994</v>
      </c>
      <c r="I609">
        <v>2051.9161774999998</v>
      </c>
      <c r="J609">
        <v>3.7</v>
      </c>
    </row>
    <row r="610" spans="1:10" ht="15" hidden="1" x14ac:dyDescent="0.25">
      <c r="A610" s="45" t="str">
        <f t="shared" si="9"/>
        <v>B2 biodiversityDenmark2015</v>
      </c>
      <c r="B610">
        <v>8</v>
      </c>
      <c r="C610" t="s">
        <v>2</v>
      </c>
      <c r="D610" t="s">
        <v>136</v>
      </c>
      <c r="E610" t="s">
        <v>80</v>
      </c>
      <c r="F610" t="s">
        <v>114</v>
      </c>
      <c r="G610">
        <v>2015</v>
      </c>
      <c r="H610">
        <v>588.74676499999998</v>
      </c>
      <c r="I610">
        <v>2173.7043444999999</v>
      </c>
      <c r="J610">
        <v>3.7</v>
      </c>
    </row>
    <row r="611" spans="1:10" ht="15" hidden="1" x14ac:dyDescent="0.25">
      <c r="A611" s="45" t="str">
        <f t="shared" si="9"/>
        <v>B2 biodiversityDenmark2020</v>
      </c>
      <c r="B611">
        <v>8</v>
      </c>
      <c r="C611" t="s">
        <v>2</v>
      </c>
      <c r="D611" t="s">
        <v>136</v>
      </c>
      <c r="E611" t="s">
        <v>80</v>
      </c>
      <c r="F611" t="s">
        <v>114</v>
      </c>
      <c r="G611">
        <v>2020</v>
      </c>
      <c r="H611">
        <v>623.95578899999998</v>
      </c>
      <c r="I611">
        <v>2309.7378939999999</v>
      </c>
      <c r="J611">
        <v>3.7</v>
      </c>
    </row>
    <row r="612" spans="1:10" ht="15" hidden="1" x14ac:dyDescent="0.25">
      <c r="A612" s="45" t="str">
        <f t="shared" si="9"/>
        <v>B2 biodiversityDenmark2025</v>
      </c>
      <c r="B612">
        <v>8</v>
      </c>
      <c r="C612" t="s">
        <v>2</v>
      </c>
      <c r="D612" t="s">
        <v>136</v>
      </c>
      <c r="E612" t="s">
        <v>80</v>
      </c>
      <c r="F612" t="s">
        <v>114</v>
      </c>
      <c r="G612">
        <v>2025</v>
      </c>
      <c r="H612">
        <v>659.16476599999999</v>
      </c>
      <c r="I612">
        <v>2424.8333680000001</v>
      </c>
      <c r="J612">
        <v>3.7</v>
      </c>
    </row>
    <row r="613" spans="1:10" ht="15" hidden="1" x14ac:dyDescent="0.25">
      <c r="A613" s="45" t="str">
        <f t="shared" si="9"/>
        <v>B2 biodiversityDenmark2030</v>
      </c>
      <c r="B613">
        <v>8</v>
      </c>
      <c r="C613" t="s">
        <v>2</v>
      </c>
      <c r="D613" t="s">
        <v>136</v>
      </c>
      <c r="E613" t="s">
        <v>80</v>
      </c>
      <c r="F613" t="s">
        <v>114</v>
      </c>
      <c r="G613">
        <v>2030</v>
      </c>
      <c r="H613">
        <v>694.37383299999999</v>
      </c>
      <c r="I613">
        <v>2545.8406140000002</v>
      </c>
      <c r="J613">
        <v>3.7</v>
      </c>
    </row>
    <row r="614" spans="1:10" ht="15" hidden="1" x14ac:dyDescent="0.25">
      <c r="A614" s="45" t="str">
        <f t="shared" si="9"/>
        <v>B2 biodiversityEstonia2005</v>
      </c>
      <c r="B614">
        <v>8</v>
      </c>
      <c r="C614" t="s">
        <v>2</v>
      </c>
      <c r="D614" t="s">
        <v>137</v>
      </c>
      <c r="E614" t="s">
        <v>81</v>
      </c>
      <c r="F614" t="s">
        <v>114</v>
      </c>
      <c r="G614">
        <v>2005</v>
      </c>
      <c r="H614">
        <v>1988.4476830000001</v>
      </c>
      <c r="I614">
        <v>12800.73724425</v>
      </c>
      <c r="J614">
        <v>6.4</v>
      </c>
    </row>
    <row r="615" spans="1:10" ht="15" hidden="1" x14ac:dyDescent="0.25">
      <c r="A615" s="45" t="str">
        <f t="shared" si="9"/>
        <v>B2 biodiversityEstonia2010</v>
      </c>
      <c r="B615">
        <v>8</v>
      </c>
      <c r="C615" t="s">
        <v>2</v>
      </c>
      <c r="D615" t="s">
        <v>137</v>
      </c>
      <c r="E615" t="s">
        <v>81</v>
      </c>
      <c r="F615" t="s">
        <v>114</v>
      </c>
      <c r="G615">
        <v>2010</v>
      </c>
      <c r="H615">
        <v>1978.5125680000001</v>
      </c>
      <c r="I615">
        <v>12911.85912875</v>
      </c>
      <c r="J615">
        <v>6.5</v>
      </c>
    </row>
    <row r="616" spans="1:10" ht="15" hidden="1" x14ac:dyDescent="0.25">
      <c r="A616" s="45" t="str">
        <f t="shared" si="9"/>
        <v>B2 biodiversityEstonia2015</v>
      </c>
      <c r="B616">
        <v>8</v>
      </c>
      <c r="C616" t="s">
        <v>2</v>
      </c>
      <c r="D616" t="s">
        <v>137</v>
      </c>
      <c r="E616" t="s">
        <v>81</v>
      </c>
      <c r="F616" t="s">
        <v>114</v>
      </c>
      <c r="G616">
        <v>2015</v>
      </c>
      <c r="H616">
        <v>1968.840074</v>
      </c>
      <c r="I616">
        <v>13074.483560250001</v>
      </c>
      <c r="J616">
        <v>6.6</v>
      </c>
    </row>
    <row r="617" spans="1:10" ht="15" hidden="1" x14ac:dyDescent="0.25">
      <c r="A617" s="45" t="str">
        <f t="shared" si="9"/>
        <v>B2 biodiversityEstonia2020</v>
      </c>
      <c r="B617">
        <v>8</v>
      </c>
      <c r="C617" t="s">
        <v>2</v>
      </c>
      <c r="D617" t="s">
        <v>137</v>
      </c>
      <c r="E617" t="s">
        <v>81</v>
      </c>
      <c r="F617" t="s">
        <v>114</v>
      </c>
      <c r="G617">
        <v>2020</v>
      </c>
      <c r="H617">
        <v>1959.555069</v>
      </c>
      <c r="I617">
        <v>13083.452483499999</v>
      </c>
      <c r="J617">
        <v>6.7</v>
      </c>
    </row>
    <row r="618" spans="1:10" ht="15" hidden="1" x14ac:dyDescent="0.25">
      <c r="A618" s="45" t="str">
        <f t="shared" si="9"/>
        <v>B2 biodiversityEstonia2025</v>
      </c>
      <c r="B618">
        <v>8</v>
      </c>
      <c r="C618" t="s">
        <v>2</v>
      </c>
      <c r="D618" t="s">
        <v>137</v>
      </c>
      <c r="E618" t="s">
        <v>81</v>
      </c>
      <c r="F618" t="s">
        <v>114</v>
      </c>
      <c r="G618">
        <v>2025</v>
      </c>
      <c r="H618">
        <v>1950.6987469999999</v>
      </c>
      <c r="I618">
        <v>12994.235812000001</v>
      </c>
      <c r="J618">
        <v>6.7</v>
      </c>
    </row>
    <row r="619" spans="1:10" ht="15" hidden="1" x14ac:dyDescent="0.25">
      <c r="A619" s="45" t="str">
        <f t="shared" si="9"/>
        <v>B2 biodiversityEstonia2030</v>
      </c>
      <c r="B619">
        <v>8</v>
      </c>
      <c r="C619" t="s">
        <v>2</v>
      </c>
      <c r="D619" t="s">
        <v>137</v>
      </c>
      <c r="E619" t="s">
        <v>81</v>
      </c>
      <c r="F619" t="s">
        <v>114</v>
      </c>
      <c r="G619">
        <v>2030</v>
      </c>
      <c r="H619">
        <v>1942.1724899999999</v>
      </c>
      <c r="I619">
        <v>12781.941926</v>
      </c>
      <c r="J619">
        <v>6.6</v>
      </c>
    </row>
    <row r="620" spans="1:10" ht="15" hidden="1" x14ac:dyDescent="0.25">
      <c r="A620" s="45" t="str">
        <f t="shared" si="9"/>
        <v>B2 biodiversitySpain2005</v>
      </c>
      <c r="B620">
        <v>8</v>
      </c>
      <c r="C620" t="s">
        <v>2</v>
      </c>
      <c r="D620" t="s">
        <v>138</v>
      </c>
      <c r="E620" t="s">
        <v>104</v>
      </c>
      <c r="F620" t="s">
        <v>115</v>
      </c>
      <c r="G620">
        <v>2005</v>
      </c>
      <c r="H620">
        <v>13531.952393</v>
      </c>
      <c r="I620">
        <v>50479.647096250003</v>
      </c>
      <c r="J620">
        <v>3.7</v>
      </c>
    </row>
    <row r="621" spans="1:10" ht="15" hidden="1" x14ac:dyDescent="0.25">
      <c r="A621" s="45" t="str">
        <f t="shared" si="9"/>
        <v>B2 biodiversitySpain2010</v>
      </c>
      <c r="B621">
        <v>8</v>
      </c>
      <c r="C621" t="s">
        <v>2</v>
      </c>
      <c r="D621" t="s">
        <v>138</v>
      </c>
      <c r="E621" t="s">
        <v>104</v>
      </c>
      <c r="F621" t="s">
        <v>115</v>
      </c>
      <c r="G621">
        <v>2010</v>
      </c>
      <c r="H621">
        <v>14254.264601999999</v>
      </c>
      <c r="I621">
        <v>47871.300128499999</v>
      </c>
      <c r="J621">
        <v>3.4</v>
      </c>
    </row>
    <row r="622" spans="1:10" ht="15" hidden="1" x14ac:dyDescent="0.25">
      <c r="A622" s="45" t="str">
        <f t="shared" si="9"/>
        <v>B2 biodiversitySpain2015</v>
      </c>
      <c r="B622">
        <v>8</v>
      </c>
      <c r="C622" t="s">
        <v>2</v>
      </c>
      <c r="D622" t="s">
        <v>138</v>
      </c>
      <c r="E622" t="s">
        <v>104</v>
      </c>
      <c r="F622" t="s">
        <v>115</v>
      </c>
      <c r="G622">
        <v>2015</v>
      </c>
      <c r="H622">
        <v>14976.570100000001</v>
      </c>
      <c r="I622">
        <v>49369.391553000001</v>
      </c>
      <c r="J622">
        <v>3.3</v>
      </c>
    </row>
    <row r="623" spans="1:10" ht="15" hidden="1" x14ac:dyDescent="0.25">
      <c r="A623" s="45" t="str">
        <f t="shared" si="9"/>
        <v>B2 biodiversitySpain2020</v>
      </c>
      <c r="B623">
        <v>8</v>
      </c>
      <c r="C623" t="s">
        <v>2</v>
      </c>
      <c r="D623" t="s">
        <v>138</v>
      </c>
      <c r="E623" t="s">
        <v>104</v>
      </c>
      <c r="F623" t="s">
        <v>115</v>
      </c>
      <c r="G623">
        <v>2020</v>
      </c>
      <c r="H623">
        <v>14976.570252</v>
      </c>
      <c r="I623">
        <v>53891.093093249998</v>
      </c>
      <c r="J623">
        <v>3.6</v>
      </c>
    </row>
    <row r="624" spans="1:10" ht="15" hidden="1" x14ac:dyDescent="0.25">
      <c r="A624" s="45" t="str">
        <f t="shared" si="9"/>
        <v>B2 biodiversitySpain2025</v>
      </c>
      <c r="B624">
        <v>8</v>
      </c>
      <c r="C624" t="s">
        <v>2</v>
      </c>
      <c r="D624" t="s">
        <v>138</v>
      </c>
      <c r="E624" t="s">
        <v>104</v>
      </c>
      <c r="F624" t="s">
        <v>115</v>
      </c>
      <c r="G624">
        <v>2025</v>
      </c>
      <c r="H624">
        <v>14976.568619</v>
      </c>
      <c r="I624">
        <v>58026.281406249997</v>
      </c>
      <c r="J624">
        <v>3.9</v>
      </c>
    </row>
    <row r="625" spans="1:10" ht="15" hidden="1" x14ac:dyDescent="0.25">
      <c r="A625" s="45" t="str">
        <f t="shared" si="9"/>
        <v>B2 biodiversitySpain2030</v>
      </c>
      <c r="B625">
        <v>8</v>
      </c>
      <c r="C625" t="s">
        <v>2</v>
      </c>
      <c r="D625" t="s">
        <v>138</v>
      </c>
      <c r="E625" t="s">
        <v>104</v>
      </c>
      <c r="F625" t="s">
        <v>115</v>
      </c>
      <c r="G625">
        <v>2030</v>
      </c>
      <c r="H625">
        <v>14976.565337</v>
      </c>
      <c r="I625">
        <v>61207.29170075</v>
      </c>
      <c r="J625">
        <v>4.0999999999999996</v>
      </c>
    </row>
    <row r="626" spans="1:10" ht="15" hidden="1" x14ac:dyDescent="0.25">
      <c r="A626" s="45" t="str">
        <f t="shared" si="9"/>
        <v>B2 biodiversityFinland2005</v>
      </c>
      <c r="B626">
        <v>8</v>
      </c>
      <c r="C626" t="s">
        <v>2</v>
      </c>
      <c r="D626" t="s">
        <v>139</v>
      </c>
      <c r="E626" t="s">
        <v>82</v>
      </c>
      <c r="F626" t="s">
        <v>114</v>
      </c>
      <c r="G626">
        <v>2005</v>
      </c>
      <c r="H626">
        <v>17623.816991</v>
      </c>
      <c r="I626">
        <v>110438.68638675001</v>
      </c>
      <c r="J626">
        <v>6.3</v>
      </c>
    </row>
    <row r="627" spans="1:10" ht="15" hidden="1" x14ac:dyDescent="0.25">
      <c r="A627" s="45" t="str">
        <f t="shared" si="9"/>
        <v>B2 biodiversityFinland2010</v>
      </c>
      <c r="B627">
        <v>8</v>
      </c>
      <c r="C627" t="s">
        <v>2</v>
      </c>
      <c r="D627" t="s">
        <v>139</v>
      </c>
      <c r="E627" t="s">
        <v>82</v>
      </c>
      <c r="F627" t="s">
        <v>114</v>
      </c>
      <c r="G627">
        <v>2010</v>
      </c>
      <c r="H627">
        <v>17594.734536</v>
      </c>
      <c r="I627">
        <v>106366.339876</v>
      </c>
      <c r="J627">
        <v>6</v>
      </c>
    </row>
    <row r="628" spans="1:10" ht="15" hidden="1" x14ac:dyDescent="0.25">
      <c r="A628" s="45" t="str">
        <f t="shared" si="9"/>
        <v>B2 biodiversityFinland2015</v>
      </c>
      <c r="B628">
        <v>8</v>
      </c>
      <c r="C628" t="s">
        <v>2</v>
      </c>
      <c r="D628" t="s">
        <v>139</v>
      </c>
      <c r="E628" t="s">
        <v>82</v>
      </c>
      <c r="F628" t="s">
        <v>114</v>
      </c>
      <c r="G628">
        <v>2015</v>
      </c>
      <c r="H628">
        <v>17554.950159</v>
      </c>
      <c r="I628">
        <v>106008.53047699999</v>
      </c>
      <c r="J628">
        <v>6</v>
      </c>
    </row>
    <row r="629" spans="1:10" ht="15" hidden="1" x14ac:dyDescent="0.25">
      <c r="A629" s="45" t="str">
        <f t="shared" si="9"/>
        <v>B2 biodiversityFinland2020</v>
      </c>
      <c r="B629">
        <v>8</v>
      </c>
      <c r="C629" t="s">
        <v>2</v>
      </c>
      <c r="D629" t="s">
        <v>139</v>
      </c>
      <c r="E629" t="s">
        <v>82</v>
      </c>
      <c r="F629" t="s">
        <v>114</v>
      </c>
      <c r="G629">
        <v>2020</v>
      </c>
      <c r="H629">
        <v>17504.101817999999</v>
      </c>
      <c r="I629">
        <v>109864.65409349999</v>
      </c>
      <c r="J629">
        <v>6.3</v>
      </c>
    </row>
    <row r="630" spans="1:10" ht="15" hidden="1" x14ac:dyDescent="0.25">
      <c r="A630" s="45" t="str">
        <f t="shared" si="9"/>
        <v>B2 biodiversityFinland2025</v>
      </c>
      <c r="B630">
        <v>8</v>
      </c>
      <c r="C630" t="s">
        <v>2</v>
      </c>
      <c r="D630" t="s">
        <v>139</v>
      </c>
      <c r="E630" t="s">
        <v>82</v>
      </c>
      <c r="F630" t="s">
        <v>114</v>
      </c>
      <c r="G630">
        <v>2025</v>
      </c>
      <c r="H630">
        <v>17452.976293</v>
      </c>
      <c r="I630">
        <v>112956.17335724999</v>
      </c>
      <c r="J630">
        <v>6.5</v>
      </c>
    </row>
    <row r="631" spans="1:10" ht="15" hidden="1" x14ac:dyDescent="0.25">
      <c r="A631" s="45" t="str">
        <f t="shared" si="9"/>
        <v>B2 biodiversityFinland2030</v>
      </c>
      <c r="B631">
        <v>8</v>
      </c>
      <c r="C631" t="s">
        <v>2</v>
      </c>
      <c r="D631" t="s">
        <v>139</v>
      </c>
      <c r="E631" t="s">
        <v>82</v>
      </c>
      <c r="F631" t="s">
        <v>114</v>
      </c>
      <c r="G631">
        <v>2030</v>
      </c>
      <c r="H631">
        <v>17386.986014999999</v>
      </c>
      <c r="I631">
        <v>115274.95418</v>
      </c>
      <c r="J631">
        <v>6.6</v>
      </c>
    </row>
    <row r="632" spans="1:10" ht="15" hidden="1" x14ac:dyDescent="0.25">
      <c r="A632" s="45" t="str">
        <f t="shared" si="9"/>
        <v>B2 biodiversityFrance2005</v>
      </c>
      <c r="B632">
        <v>8</v>
      </c>
      <c r="C632" t="s">
        <v>2</v>
      </c>
      <c r="D632" t="s">
        <v>140</v>
      </c>
      <c r="E632" t="s">
        <v>83</v>
      </c>
      <c r="F632" t="s">
        <v>112</v>
      </c>
      <c r="G632">
        <v>2005</v>
      </c>
      <c r="H632">
        <v>14029.669862999999</v>
      </c>
      <c r="I632">
        <v>59879.812107999998</v>
      </c>
      <c r="J632">
        <v>4.3</v>
      </c>
    </row>
    <row r="633" spans="1:10" ht="15" hidden="1" x14ac:dyDescent="0.25">
      <c r="A633" s="45" t="str">
        <f t="shared" si="9"/>
        <v>B2 biodiversityFrance2010</v>
      </c>
      <c r="B633">
        <v>8</v>
      </c>
      <c r="C633" t="s">
        <v>2</v>
      </c>
      <c r="D633" t="s">
        <v>140</v>
      </c>
      <c r="E633" t="s">
        <v>83</v>
      </c>
      <c r="F633" t="s">
        <v>112</v>
      </c>
      <c r="G633">
        <v>2010</v>
      </c>
      <c r="H633">
        <v>14127.669776000001</v>
      </c>
      <c r="I633">
        <v>61187.452002999999</v>
      </c>
      <c r="J633">
        <v>4.3</v>
      </c>
    </row>
    <row r="634" spans="1:10" ht="15" hidden="1" x14ac:dyDescent="0.25">
      <c r="A634" s="45" t="str">
        <f t="shared" si="9"/>
        <v>B2 biodiversityFrance2015</v>
      </c>
      <c r="B634">
        <v>8</v>
      </c>
      <c r="C634" t="s">
        <v>2</v>
      </c>
      <c r="D634" t="s">
        <v>140</v>
      </c>
      <c r="E634" t="s">
        <v>83</v>
      </c>
      <c r="F634" t="s">
        <v>112</v>
      </c>
      <c r="G634">
        <v>2015</v>
      </c>
      <c r="H634">
        <v>14225.670048</v>
      </c>
      <c r="I634">
        <v>62189.260707000001</v>
      </c>
      <c r="J634">
        <v>4.4000000000000004</v>
      </c>
    </row>
    <row r="635" spans="1:10" ht="15" hidden="1" x14ac:dyDescent="0.25">
      <c r="A635" s="45" t="str">
        <f t="shared" si="9"/>
        <v>B2 biodiversityFrance2020</v>
      </c>
      <c r="B635">
        <v>8</v>
      </c>
      <c r="C635" t="s">
        <v>2</v>
      </c>
      <c r="D635" t="s">
        <v>140</v>
      </c>
      <c r="E635" t="s">
        <v>83</v>
      </c>
      <c r="F635" t="s">
        <v>112</v>
      </c>
      <c r="G635">
        <v>2020</v>
      </c>
      <c r="H635">
        <v>14323.669449999999</v>
      </c>
      <c r="I635">
        <v>63517.990022999998</v>
      </c>
      <c r="J635">
        <v>4.4000000000000004</v>
      </c>
    </row>
    <row r="636" spans="1:10" ht="15" hidden="1" x14ac:dyDescent="0.25">
      <c r="A636" s="45" t="str">
        <f t="shared" si="9"/>
        <v>B2 biodiversityFrance2025</v>
      </c>
      <c r="B636">
        <v>8</v>
      </c>
      <c r="C636" t="s">
        <v>2</v>
      </c>
      <c r="D636" t="s">
        <v>140</v>
      </c>
      <c r="E636" t="s">
        <v>83</v>
      </c>
      <c r="F636" t="s">
        <v>112</v>
      </c>
      <c r="G636">
        <v>2025</v>
      </c>
      <c r="H636">
        <v>14421.669182</v>
      </c>
      <c r="I636">
        <v>64622.4983555</v>
      </c>
      <c r="J636">
        <v>4.5</v>
      </c>
    </row>
    <row r="637" spans="1:10" ht="15" hidden="1" x14ac:dyDescent="0.25">
      <c r="A637" s="45" t="str">
        <f t="shared" si="9"/>
        <v>B2 biodiversityFrance2030</v>
      </c>
      <c r="B637">
        <v>8</v>
      </c>
      <c r="C637" t="s">
        <v>2</v>
      </c>
      <c r="D637" t="s">
        <v>140</v>
      </c>
      <c r="E637" t="s">
        <v>83</v>
      </c>
      <c r="F637" t="s">
        <v>112</v>
      </c>
      <c r="G637">
        <v>2030</v>
      </c>
      <c r="H637">
        <v>14519.668686000001</v>
      </c>
      <c r="I637">
        <v>65404.424641500002</v>
      </c>
      <c r="J637">
        <v>4.5</v>
      </c>
    </row>
    <row r="638" spans="1:10" ht="15" hidden="1" x14ac:dyDescent="0.25">
      <c r="A638" s="45" t="str">
        <f t="shared" si="9"/>
        <v>B2 biodiversityCroatia2005</v>
      </c>
      <c r="B638">
        <v>8</v>
      </c>
      <c r="C638" t="s">
        <v>2</v>
      </c>
      <c r="D638" t="s">
        <v>142</v>
      </c>
      <c r="E638" t="s">
        <v>77</v>
      </c>
      <c r="F638" t="s">
        <v>111</v>
      </c>
      <c r="G638">
        <v>2005</v>
      </c>
      <c r="H638">
        <v>1657.4767939999999</v>
      </c>
      <c r="I638">
        <v>8195.7997075000003</v>
      </c>
      <c r="J638">
        <v>4.9000000000000004</v>
      </c>
    </row>
    <row r="639" spans="1:10" ht="15" hidden="1" x14ac:dyDescent="0.25">
      <c r="A639" s="45" t="str">
        <f t="shared" si="9"/>
        <v>B2 biodiversityCroatia2010</v>
      </c>
      <c r="B639">
        <v>8</v>
      </c>
      <c r="C639" t="s">
        <v>2</v>
      </c>
      <c r="D639" t="s">
        <v>142</v>
      </c>
      <c r="E639" t="s">
        <v>77</v>
      </c>
      <c r="F639" t="s">
        <v>111</v>
      </c>
      <c r="G639">
        <v>2010</v>
      </c>
      <c r="H639">
        <v>1653.499407</v>
      </c>
      <c r="I639">
        <v>8219.4112690000002</v>
      </c>
      <c r="J639">
        <v>5</v>
      </c>
    </row>
    <row r="640" spans="1:10" ht="15" hidden="1" x14ac:dyDescent="0.25">
      <c r="A640" s="45" t="str">
        <f t="shared" si="9"/>
        <v>B2 biodiversityCroatia2015</v>
      </c>
      <c r="B640">
        <v>8</v>
      </c>
      <c r="C640" t="s">
        <v>2</v>
      </c>
      <c r="D640" t="s">
        <v>142</v>
      </c>
      <c r="E640" t="s">
        <v>77</v>
      </c>
      <c r="F640" t="s">
        <v>111</v>
      </c>
      <c r="G640">
        <v>2015</v>
      </c>
      <c r="H640">
        <v>1649.5224169999999</v>
      </c>
      <c r="I640">
        <v>8159.5165884999997</v>
      </c>
      <c r="J640">
        <v>4.9000000000000004</v>
      </c>
    </row>
    <row r="641" spans="1:10" ht="15" hidden="1" x14ac:dyDescent="0.25">
      <c r="A641" s="45" t="str">
        <f t="shared" si="9"/>
        <v>B2 biodiversityCroatia2020</v>
      </c>
      <c r="B641">
        <v>8</v>
      </c>
      <c r="C641" t="s">
        <v>2</v>
      </c>
      <c r="D641" t="s">
        <v>142</v>
      </c>
      <c r="E641" t="s">
        <v>77</v>
      </c>
      <c r="F641" t="s">
        <v>111</v>
      </c>
      <c r="G641">
        <v>2020</v>
      </c>
      <c r="H641">
        <v>1645.54656</v>
      </c>
      <c r="I641">
        <v>7985.6381060000003</v>
      </c>
      <c r="J641">
        <v>4.9000000000000004</v>
      </c>
    </row>
    <row r="642" spans="1:10" ht="15" hidden="1" x14ac:dyDescent="0.25">
      <c r="A642" s="45" t="str">
        <f t="shared" ref="A642:A705" si="10">CONCATENATE(C642,E642,G642)</f>
        <v>B2 biodiversityCroatia2025</v>
      </c>
      <c r="B642">
        <v>8</v>
      </c>
      <c r="C642" t="s">
        <v>2</v>
      </c>
      <c r="D642" t="s">
        <v>142</v>
      </c>
      <c r="E642" t="s">
        <v>77</v>
      </c>
      <c r="F642" t="s">
        <v>111</v>
      </c>
      <c r="G642">
        <v>2025</v>
      </c>
      <c r="H642">
        <v>1641.5855039999999</v>
      </c>
      <c r="I642">
        <v>7852.4221509999998</v>
      </c>
      <c r="J642">
        <v>4.8</v>
      </c>
    </row>
    <row r="643" spans="1:10" ht="15" hidden="1" x14ac:dyDescent="0.25">
      <c r="A643" s="45" t="str">
        <f t="shared" si="10"/>
        <v>B2 biodiversityCroatia2030</v>
      </c>
      <c r="B643">
        <v>8</v>
      </c>
      <c r="C643" t="s">
        <v>2</v>
      </c>
      <c r="D643" t="s">
        <v>142</v>
      </c>
      <c r="E643" t="s">
        <v>77</v>
      </c>
      <c r="F643" t="s">
        <v>111</v>
      </c>
      <c r="G643">
        <v>2030</v>
      </c>
      <c r="H643">
        <v>1637.645867</v>
      </c>
      <c r="I643">
        <v>7762.2441015000004</v>
      </c>
      <c r="J643">
        <v>4.7</v>
      </c>
    </row>
    <row r="644" spans="1:10" ht="15" hidden="1" x14ac:dyDescent="0.25">
      <c r="A644" s="45" t="str">
        <f t="shared" si="10"/>
        <v>B2 biodiversityHungary2005</v>
      </c>
      <c r="B644">
        <v>8</v>
      </c>
      <c r="C644" t="s">
        <v>2</v>
      </c>
      <c r="D644" t="s">
        <v>143</v>
      </c>
      <c r="E644" t="s">
        <v>86</v>
      </c>
      <c r="F644" t="s">
        <v>113</v>
      </c>
      <c r="G644">
        <v>2005</v>
      </c>
      <c r="H644">
        <v>1600.1202109999999</v>
      </c>
      <c r="I644">
        <v>7182.1552895000004</v>
      </c>
      <c r="J644">
        <v>4.5</v>
      </c>
    </row>
    <row r="645" spans="1:10" ht="15" hidden="1" x14ac:dyDescent="0.25">
      <c r="A645" s="45" t="str">
        <f t="shared" si="10"/>
        <v>B2 biodiversityHungary2010</v>
      </c>
      <c r="B645">
        <v>8</v>
      </c>
      <c r="C645" t="s">
        <v>2</v>
      </c>
      <c r="D645" t="s">
        <v>143</v>
      </c>
      <c r="E645" t="s">
        <v>86</v>
      </c>
      <c r="F645" t="s">
        <v>113</v>
      </c>
      <c r="G645">
        <v>2010</v>
      </c>
      <c r="H645">
        <v>1642.120533</v>
      </c>
      <c r="I645">
        <v>7154.3140635</v>
      </c>
      <c r="J645">
        <v>4.4000000000000004</v>
      </c>
    </row>
    <row r="646" spans="1:10" ht="15" hidden="1" x14ac:dyDescent="0.25">
      <c r="A646" s="45" t="str">
        <f t="shared" si="10"/>
        <v>B2 biodiversityHungary2015</v>
      </c>
      <c r="B646">
        <v>8</v>
      </c>
      <c r="C646" t="s">
        <v>2</v>
      </c>
      <c r="D646" t="s">
        <v>143</v>
      </c>
      <c r="E646" t="s">
        <v>86</v>
      </c>
      <c r="F646" t="s">
        <v>113</v>
      </c>
      <c r="G646">
        <v>2015</v>
      </c>
      <c r="H646">
        <v>1684.120463</v>
      </c>
      <c r="I646">
        <v>7372.1059569999998</v>
      </c>
      <c r="J646">
        <v>4.4000000000000004</v>
      </c>
    </row>
    <row r="647" spans="1:10" ht="15" hidden="1" x14ac:dyDescent="0.25">
      <c r="A647" s="45" t="str">
        <f t="shared" si="10"/>
        <v>B2 biodiversityHungary2020</v>
      </c>
      <c r="B647">
        <v>8</v>
      </c>
      <c r="C647" t="s">
        <v>2</v>
      </c>
      <c r="D647" t="s">
        <v>143</v>
      </c>
      <c r="E647" t="s">
        <v>86</v>
      </c>
      <c r="F647" t="s">
        <v>113</v>
      </c>
      <c r="G647">
        <v>2020</v>
      </c>
      <c r="H647">
        <v>1726.1204680000001</v>
      </c>
      <c r="I647">
        <v>7567.5741605000003</v>
      </c>
      <c r="J647">
        <v>4.4000000000000004</v>
      </c>
    </row>
    <row r="648" spans="1:10" ht="15" hidden="1" x14ac:dyDescent="0.25">
      <c r="A648" s="45" t="str">
        <f t="shared" si="10"/>
        <v>B2 biodiversityHungary2025</v>
      </c>
      <c r="B648">
        <v>8</v>
      </c>
      <c r="C648" t="s">
        <v>2</v>
      </c>
      <c r="D648" t="s">
        <v>143</v>
      </c>
      <c r="E648" t="s">
        <v>86</v>
      </c>
      <c r="F648" t="s">
        <v>113</v>
      </c>
      <c r="G648">
        <v>2025</v>
      </c>
      <c r="H648">
        <v>1768.1204310000001</v>
      </c>
      <c r="I648">
        <v>7721.3771360000001</v>
      </c>
      <c r="J648">
        <v>4.4000000000000004</v>
      </c>
    </row>
    <row r="649" spans="1:10" ht="15" hidden="1" x14ac:dyDescent="0.25">
      <c r="A649" s="45" t="str">
        <f t="shared" si="10"/>
        <v>B2 biodiversityHungary2030</v>
      </c>
      <c r="B649">
        <v>8</v>
      </c>
      <c r="C649" t="s">
        <v>2</v>
      </c>
      <c r="D649" t="s">
        <v>143</v>
      </c>
      <c r="E649" t="s">
        <v>86</v>
      </c>
      <c r="F649" t="s">
        <v>113</v>
      </c>
      <c r="G649">
        <v>2030</v>
      </c>
      <c r="H649">
        <v>1810.1204760000001</v>
      </c>
      <c r="I649">
        <v>7842.5629989999998</v>
      </c>
      <c r="J649">
        <v>4.3</v>
      </c>
    </row>
    <row r="650" spans="1:10" ht="15" hidden="1" x14ac:dyDescent="0.25">
      <c r="A650" s="45" t="str">
        <f t="shared" si="10"/>
        <v>B2 biodiversityIreland2005</v>
      </c>
      <c r="B650">
        <v>8</v>
      </c>
      <c r="C650" t="s">
        <v>2</v>
      </c>
      <c r="D650" t="s">
        <v>144</v>
      </c>
      <c r="E650" t="s">
        <v>88</v>
      </c>
      <c r="F650" t="s">
        <v>112</v>
      </c>
      <c r="G650">
        <v>2005</v>
      </c>
      <c r="H650">
        <v>623.44782099999998</v>
      </c>
      <c r="I650">
        <v>1741.4424905000001</v>
      </c>
      <c r="J650">
        <v>2.8</v>
      </c>
    </row>
    <row r="651" spans="1:10" ht="15" hidden="1" x14ac:dyDescent="0.25">
      <c r="A651" s="45" t="str">
        <f t="shared" si="10"/>
        <v>B2 biodiversityIreland2010</v>
      </c>
      <c r="B651">
        <v>8</v>
      </c>
      <c r="C651" t="s">
        <v>2</v>
      </c>
      <c r="D651" t="s">
        <v>144</v>
      </c>
      <c r="E651" t="s">
        <v>88</v>
      </c>
      <c r="F651" t="s">
        <v>112</v>
      </c>
      <c r="G651">
        <v>2010</v>
      </c>
      <c r="H651">
        <v>682.30764999999997</v>
      </c>
      <c r="I651">
        <v>2002.604464</v>
      </c>
      <c r="J651">
        <v>2.9</v>
      </c>
    </row>
    <row r="652" spans="1:10" ht="15" hidden="1" x14ac:dyDescent="0.25">
      <c r="A652" s="45" t="str">
        <f t="shared" si="10"/>
        <v>B2 biodiversityIreland2015</v>
      </c>
      <c r="B652">
        <v>8</v>
      </c>
      <c r="C652" t="s">
        <v>2</v>
      </c>
      <c r="D652" t="s">
        <v>144</v>
      </c>
      <c r="E652" t="s">
        <v>88</v>
      </c>
      <c r="F652" t="s">
        <v>112</v>
      </c>
      <c r="G652">
        <v>2015</v>
      </c>
      <c r="H652">
        <v>741.16792699999996</v>
      </c>
      <c r="I652">
        <v>2285.08117025</v>
      </c>
      <c r="J652">
        <v>3.1</v>
      </c>
    </row>
    <row r="653" spans="1:10" ht="15" hidden="1" x14ac:dyDescent="0.25">
      <c r="A653" s="45" t="str">
        <f t="shared" si="10"/>
        <v>B2 biodiversityIreland2020</v>
      </c>
      <c r="B653">
        <v>8</v>
      </c>
      <c r="C653" t="s">
        <v>2</v>
      </c>
      <c r="D653" t="s">
        <v>144</v>
      </c>
      <c r="E653" t="s">
        <v>88</v>
      </c>
      <c r="F653" t="s">
        <v>112</v>
      </c>
      <c r="G653">
        <v>2020</v>
      </c>
      <c r="H653">
        <v>800.02775999999994</v>
      </c>
      <c r="I653">
        <v>2556.2365252499999</v>
      </c>
      <c r="J653">
        <v>3.2</v>
      </c>
    </row>
    <row r="654" spans="1:10" ht="15" hidden="1" x14ac:dyDescent="0.25">
      <c r="A654" s="45" t="str">
        <f t="shared" si="10"/>
        <v>B2 biodiversityIreland2025</v>
      </c>
      <c r="B654">
        <v>8</v>
      </c>
      <c r="C654" t="s">
        <v>2</v>
      </c>
      <c r="D654" t="s">
        <v>144</v>
      </c>
      <c r="E654" t="s">
        <v>88</v>
      </c>
      <c r="F654" t="s">
        <v>112</v>
      </c>
      <c r="G654">
        <v>2025</v>
      </c>
      <c r="H654">
        <v>858.88785600000006</v>
      </c>
      <c r="I654">
        <v>2826.35656225</v>
      </c>
      <c r="J654">
        <v>3.3</v>
      </c>
    </row>
    <row r="655" spans="1:10" ht="15" hidden="1" x14ac:dyDescent="0.25">
      <c r="A655" s="45" t="str">
        <f t="shared" si="10"/>
        <v>B2 biodiversityIreland2030</v>
      </c>
      <c r="B655">
        <v>8</v>
      </c>
      <c r="C655" t="s">
        <v>2</v>
      </c>
      <c r="D655" t="s">
        <v>144</v>
      </c>
      <c r="E655" t="s">
        <v>88</v>
      </c>
      <c r="F655" t="s">
        <v>112</v>
      </c>
      <c r="G655">
        <v>2030</v>
      </c>
      <c r="H655">
        <v>917.74767199999997</v>
      </c>
      <c r="I655">
        <v>3079.3629072499998</v>
      </c>
      <c r="J655">
        <v>3.4</v>
      </c>
    </row>
    <row r="656" spans="1:10" ht="15" hidden="1" x14ac:dyDescent="0.25">
      <c r="A656" s="45" t="str">
        <f t="shared" si="10"/>
        <v>B2 biodiversityLithuania2005</v>
      </c>
      <c r="B656">
        <v>8</v>
      </c>
      <c r="C656" t="s">
        <v>2</v>
      </c>
      <c r="D656" t="s">
        <v>146</v>
      </c>
      <c r="E656" t="s">
        <v>91</v>
      </c>
      <c r="F656" t="s">
        <v>114</v>
      </c>
      <c r="G656">
        <v>2005</v>
      </c>
      <c r="H656">
        <v>1747.1307260000001</v>
      </c>
      <c r="I656">
        <v>11606.776696250001</v>
      </c>
      <c r="J656">
        <v>6.6</v>
      </c>
    </row>
    <row r="657" spans="1:10" ht="15" hidden="1" x14ac:dyDescent="0.25">
      <c r="A657" s="45" t="str">
        <f t="shared" si="10"/>
        <v>B2 biodiversityLithuania2010</v>
      </c>
      <c r="B657">
        <v>8</v>
      </c>
      <c r="C657" t="s">
        <v>2</v>
      </c>
      <c r="D657" t="s">
        <v>146</v>
      </c>
      <c r="E657" t="s">
        <v>91</v>
      </c>
      <c r="F657" t="s">
        <v>114</v>
      </c>
      <c r="G657">
        <v>2010</v>
      </c>
      <c r="H657">
        <v>1787.130709</v>
      </c>
      <c r="I657">
        <v>11867.109183500001</v>
      </c>
      <c r="J657">
        <v>6.6</v>
      </c>
    </row>
    <row r="658" spans="1:10" ht="15" hidden="1" x14ac:dyDescent="0.25">
      <c r="A658" s="45" t="str">
        <f t="shared" si="10"/>
        <v>B2 biodiversityLithuania2015</v>
      </c>
      <c r="B658">
        <v>8</v>
      </c>
      <c r="C658" t="s">
        <v>2</v>
      </c>
      <c r="D658" t="s">
        <v>146</v>
      </c>
      <c r="E658" t="s">
        <v>91</v>
      </c>
      <c r="F658" t="s">
        <v>114</v>
      </c>
      <c r="G658">
        <v>2015</v>
      </c>
      <c r="H658">
        <v>1827.1306999999999</v>
      </c>
      <c r="I658">
        <v>12126.609001500001</v>
      </c>
      <c r="J658">
        <v>6.6</v>
      </c>
    </row>
    <row r="659" spans="1:10" ht="15" hidden="1" x14ac:dyDescent="0.25">
      <c r="A659" s="45" t="str">
        <f t="shared" si="10"/>
        <v>B2 biodiversityLithuania2020</v>
      </c>
      <c r="B659">
        <v>8</v>
      </c>
      <c r="C659" t="s">
        <v>2</v>
      </c>
      <c r="D659" t="s">
        <v>146</v>
      </c>
      <c r="E659" t="s">
        <v>91</v>
      </c>
      <c r="F659" t="s">
        <v>114</v>
      </c>
      <c r="G659">
        <v>2020</v>
      </c>
      <c r="H659">
        <v>1867.1307200000001</v>
      </c>
      <c r="I659">
        <v>12241.55452775</v>
      </c>
      <c r="J659">
        <v>6.6</v>
      </c>
    </row>
    <row r="660" spans="1:10" ht="15" hidden="1" x14ac:dyDescent="0.25">
      <c r="A660" s="45" t="str">
        <f t="shared" si="10"/>
        <v>B2 biodiversityLithuania2025</v>
      </c>
      <c r="B660">
        <v>8</v>
      </c>
      <c r="C660" t="s">
        <v>2</v>
      </c>
      <c r="D660" t="s">
        <v>146</v>
      </c>
      <c r="E660" t="s">
        <v>91</v>
      </c>
      <c r="F660" t="s">
        <v>114</v>
      </c>
      <c r="G660">
        <v>2025</v>
      </c>
      <c r="H660">
        <v>1907.1306070000001</v>
      </c>
      <c r="I660">
        <v>12401.700516749999</v>
      </c>
      <c r="J660">
        <v>6.5</v>
      </c>
    </row>
    <row r="661" spans="1:10" ht="15" hidden="1" x14ac:dyDescent="0.25">
      <c r="A661" s="45" t="str">
        <f t="shared" si="10"/>
        <v>B2 biodiversityLithuania2030</v>
      </c>
      <c r="B661">
        <v>8</v>
      </c>
      <c r="C661" t="s">
        <v>2</v>
      </c>
      <c r="D661" t="s">
        <v>146</v>
      </c>
      <c r="E661" t="s">
        <v>91</v>
      </c>
      <c r="F661" t="s">
        <v>114</v>
      </c>
      <c r="G661">
        <v>2030</v>
      </c>
      <c r="H661">
        <v>1947.130758</v>
      </c>
      <c r="I661">
        <v>12499.90666375</v>
      </c>
      <c r="J661">
        <v>6.4</v>
      </c>
    </row>
    <row r="662" spans="1:10" ht="15" hidden="1" x14ac:dyDescent="0.25">
      <c r="A662" s="45" t="str">
        <f t="shared" si="10"/>
        <v>B2 biodiversityLuxembourg2005</v>
      </c>
      <c r="B662">
        <v>8</v>
      </c>
      <c r="C662" t="s">
        <v>2</v>
      </c>
      <c r="D662" t="s">
        <v>147</v>
      </c>
      <c r="E662" t="s">
        <v>92</v>
      </c>
      <c r="F662" t="s">
        <v>112</v>
      </c>
      <c r="G662">
        <v>2005</v>
      </c>
      <c r="H662">
        <v>81.865395000000007</v>
      </c>
      <c r="I662">
        <v>370.04234100000002</v>
      </c>
      <c r="J662">
        <v>4.5</v>
      </c>
    </row>
    <row r="663" spans="1:10" ht="15" hidden="1" x14ac:dyDescent="0.25">
      <c r="A663" s="45" t="str">
        <f t="shared" si="10"/>
        <v>B2 biodiversityLuxembourg2010</v>
      </c>
      <c r="B663">
        <v>8</v>
      </c>
      <c r="C663" t="s">
        <v>2</v>
      </c>
      <c r="D663" t="s">
        <v>147</v>
      </c>
      <c r="E663" t="s">
        <v>92</v>
      </c>
      <c r="F663" t="s">
        <v>112</v>
      </c>
      <c r="G663">
        <v>2010</v>
      </c>
      <c r="H663">
        <v>81.865392999999997</v>
      </c>
      <c r="I663">
        <v>374.71635199999997</v>
      </c>
      <c r="J663">
        <v>4.5999999999999996</v>
      </c>
    </row>
    <row r="664" spans="1:10" ht="15" hidden="1" x14ac:dyDescent="0.25">
      <c r="A664" s="45" t="str">
        <f t="shared" si="10"/>
        <v>B2 biodiversityLuxembourg2015</v>
      </c>
      <c r="B664">
        <v>8</v>
      </c>
      <c r="C664" t="s">
        <v>2</v>
      </c>
      <c r="D664" t="s">
        <v>147</v>
      </c>
      <c r="E664" t="s">
        <v>92</v>
      </c>
      <c r="F664" t="s">
        <v>112</v>
      </c>
      <c r="G664">
        <v>2015</v>
      </c>
      <c r="H664">
        <v>81.865384000000006</v>
      </c>
      <c r="I664">
        <v>382.54274149999998</v>
      </c>
      <c r="J664">
        <v>4.7</v>
      </c>
    </row>
    <row r="665" spans="1:10" ht="15" hidden="1" x14ac:dyDescent="0.25">
      <c r="A665" s="45" t="str">
        <f t="shared" si="10"/>
        <v>B2 biodiversityLuxembourg2020</v>
      </c>
      <c r="B665">
        <v>8</v>
      </c>
      <c r="C665" t="s">
        <v>2</v>
      </c>
      <c r="D665" t="s">
        <v>147</v>
      </c>
      <c r="E665" t="s">
        <v>92</v>
      </c>
      <c r="F665" t="s">
        <v>112</v>
      </c>
      <c r="G665">
        <v>2020</v>
      </c>
      <c r="H665">
        <v>81.865390000000005</v>
      </c>
      <c r="I665">
        <v>387.27279750000002</v>
      </c>
      <c r="J665">
        <v>4.7</v>
      </c>
    </row>
    <row r="666" spans="1:10" ht="15" hidden="1" x14ac:dyDescent="0.25">
      <c r="A666" s="45" t="str">
        <f t="shared" si="10"/>
        <v>B2 biodiversityLuxembourg2025</v>
      </c>
      <c r="B666">
        <v>8</v>
      </c>
      <c r="C666" t="s">
        <v>2</v>
      </c>
      <c r="D666" t="s">
        <v>147</v>
      </c>
      <c r="E666" t="s">
        <v>92</v>
      </c>
      <c r="F666" t="s">
        <v>112</v>
      </c>
      <c r="G666">
        <v>2025</v>
      </c>
      <c r="H666">
        <v>81.865392999999997</v>
      </c>
      <c r="I666">
        <v>387.91388999999998</v>
      </c>
      <c r="J666">
        <v>4.7</v>
      </c>
    </row>
    <row r="667" spans="1:10" ht="15" hidden="1" x14ac:dyDescent="0.25">
      <c r="A667" s="45" t="str">
        <f t="shared" si="10"/>
        <v>B2 biodiversityLuxembourg2030</v>
      </c>
      <c r="B667">
        <v>8</v>
      </c>
      <c r="C667" t="s">
        <v>2</v>
      </c>
      <c r="D667" t="s">
        <v>147</v>
      </c>
      <c r="E667" t="s">
        <v>92</v>
      </c>
      <c r="F667" t="s">
        <v>112</v>
      </c>
      <c r="G667">
        <v>2030</v>
      </c>
      <c r="H667">
        <v>81.865408000000002</v>
      </c>
      <c r="I667">
        <v>388.55659150000002</v>
      </c>
      <c r="J667">
        <v>4.7</v>
      </c>
    </row>
    <row r="668" spans="1:10" ht="15" hidden="1" x14ac:dyDescent="0.25">
      <c r="A668" s="45" t="str">
        <f t="shared" si="10"/>
        <v>B2 biodiversityLatvia2005</v>
      </c>
      <c r="B668">
        <v>8</v>
      </c>
      <c r="C668" t="s">
        <v>2</v>
      </c>
      <c r="D668" t="s">
        <v>148</v>
      </c>
      <c r="E668" t="s">
        <v>90</v>
      </c>
      <c r="F668" t="s">
        <v>114</v>
      </c>
      <c r="G668">
        <v>2005</v>
      </c>
      <c r="H668">
        <v>2933.702511</v>
      </c>
      <c r="I668">
        <v>18553.297554749999</v>
      </c>
      <c r="J668">
        <v>6.3</v>
      </c>
    </row>
    <row r="669" spans="1:10" ht="15" hidden="1" x14ac:dyDescent="0.25">
      <c r="A669" s="45" t="str">
        <f t="shared" si="10"/>
        <v>B2 biodiversityLatvia2010</v>
      </c>
      <c r="B669">
        <v>8</v>
      </c>
      <c r="C669" t="s">
        <v>2</v>
      </c>
      <c r="D669" t="s">
        <v>148</v>
      </c>
      <c r="E669" t="s">
        <v>90</v>
      </c>
      <c r="F669" t="s">
        <v>114</v>
      </c>
      <c r="G669">
        <v>2010</v>
      </c>
      <c r="H669">
        <v>2983.102241</v>
      </c>
      <c r="I669">
        <v>18922.240039</v>
      </c>
      <c r="J669">
        <v>6.3</v>
      </c>
    </row>
    <row r="670" spans="1:10" ht="15" hidden="1" x14ac:dyDescent="0.25">
      <c r="A670" s="45" t="str">
        <f t="shared" si="10"/>
        <v>B2 biodiversityLatvia2015</v>
      </c>
      <c r="B670">
        <v>8</v>
      </c>
      <c r="C670" t="s">
        <v>2</v>
      </c>
      <c r="D670" t="s">
        <v>148</v>
      </c>
      <c r="E670" t="s">
        <v>90</v>
      </c>
      <c r="F670" t="s">
        <v>114</v>
      </c>
      <c r="G670">
        <v>2015</v>
      </c>
      <c r="H670">
        <v>3032.502238</v>
      </c>
      <c r="I670">
        <v>19262.049971249999</v>
      </c>
      <c r="J670">
        <v>6.4</v>
      </c>
    </row>
    <row r="671" spans="1:10" ht="15" hidden="1" x14ac:dyDescent="0.25">
      <c r="A671" s="45" t="str">
        <f t="shared" si="10"/>
        <v>B2 biodiversityLatvia2020</v>
      </c>
      <c r="B671">
        <v>8</v>
      </c>
      <c r="C671" t="s">
        <v>2</v>
      </c>
      <c r="D671" t="s">
        <v>148</v>
      </c>
      <c r="E671" t="s">
        <v>90</v>
      </c>
      <c r="F671" t="s">
        <v>114</v>
      </c>
      <c r="G671">
        <v>2020</v>
      </c>
      <c r="H671">
        <v>3081.9019960000001</v>
      </c>
      <c r="I671">
        <v>19898.115659999999</v>
      </c>
      <c r="J671">
        <v>6.5</v>
      </c>
    </row>
    <row r="672" spans="1:10" ht="15" hidden="1" x14ac:dyDescent="0.25">
      <c r="A672" s="45" t="str">
        <f t="shared" si="10"/>
        <v>B2 biodiversityLatvia2025</v>
      </c>
      <c r="B672">
        <v>8</v>
      </c>
      <c r="C672" t="s">
        <v>2</v>
      </c>
      <c r="D672" t="s">
        <v>148</v>
      </c>
      <c r="E672" t="s">
        <v>90</v>
      </c>
      <c r="F672" t="s">
        <v>114</v>
      </c>
      <c r="G672">
        <v>2025</v>
      </c>
      <c r="H672">
        <v>3131.3020120000001</v>
      </c>
      <c r="I672">
        <v>20163.087871</v>
      </c>
      <c r="J672">
        <v>6.4</v>
      </c>
    </row>
    <row r="673" spans="1:10" ht="15" hidden="1" x14ac:dyDescent="0.25">
      <c r="A673" s="45" t="str">
        <f t="shared" si="10"/>
        <v>B2 biodiversityLatvia2030</v>
      </c>
      <c r="B673">
        <v>8</v>
      </c>
      <c r="C673" t="s">
        <v>2</v>
      </c>
      <c r="D673" t="s">
        <v>148</v>
      </c>
      <c r="E673" t="s">
        <v>90</v>
      </c>
      <c r="F673" t="s">
        <v>114</v>
      </c>
      <c r="G673">
        <v>2030</v>
      </c>
      <c r="H673">
        <v>3180.7023770000001</v>
      </c>
      <c r="I673">
        <v>20578.07394975</v>
      </c>
      <c r="J673">
        <v>6.5</v>
      </c>
    </row>
    <row r="674" spans="1:10" ht="15" hidden="1" x14ac:dyDescent="0.25">
      <c r="A674" s="45" t="str">
        <f t="shared" si="10"/>
        <v>B2 biodiversityRepublic of Moldova2005</v>
      </c>
      <c r="B674">
        <v>8</v>
      </c>
      <c r="C674" t="s">
        <v>2</v>
      </c>
      <c r="D674" t="s">
        <v>149</v>
      </c>
      <c r="E674" t="s">
        <v>99</v>
      </c>
      <c r="F674" t="s">
        <v>113</v>
      </c>
      <c r="G674">
        <v>2005</v>
      </c>
      <c r="H674">
        <v>205.55297899999999</v>
      </c>
      <c r="I674">
        <v>1041.6222110000001</v>
      </c>
      <c r="J674">
        <v>5.0999999999999996</v>
      </c>
    </row>
    <row r="675" spans="1:10" ht="15" hidden="1" x14ac:dyDescent="0.25">
      <c r="A675" s="45" t="str">
        <f t="shared" si="10"/>
        <v>B2 biodiversityRepublic of Moldova2010</v>
      </c>
      <c r="B675">
        <v>8</v>
      </c>
      <c r="C675" t="s">
        <v>2</v>
      </c>
      <c r="D675" t="s">
        <v>149</v>
      </c>
      <c r="E675" t="s">
        <v>99</v>
      </c>
      <c r="F675" t="s">
        <v>113</v>
      </c>
      <c r="G675">
        <v>2010</v>
      </c>
      <c r="H675">
        <v>208.80296300000001</v>
      </c>
      <c r="I675">
        <v>1065.5324109999999</v>
      </c>
      <c r="J675">
        <v>5.0999999999999996</v>
      </c>
    </row>
    <row r="676" spans="1:10" ht="15" hidden="1" x14ac:dyDescent="0.25">
      <c r="A676" s="45" t="str">
        <f t="shared" si="10"/>
        <v>B2 biodiversityRepublic of Moldova2015</v>
      </c>
      <c r="B676">
        <v>8</v>
      </c>
      <c r="C676" t="s">
        <v>2</v>
      </c>
      <c r="D676" t="s">
        <v>149</v>
      </c>
      <c r="E676" t="s">
        <v>99</v>
      </c>
      <c r="F676" t="s">
        <v>113</v>
      </c>
      <c r="G676">
        <v>2015</v>
      </c>
      <c r="H676">
        <v>212.05308500000001</v>
      </c>
      <c r="I676">
        <v>1096.3179210000001</v>
      </c>
      <c r="J676">
        <v>5.2</v>
      </c>
    </row>
    <row r="677" spans="1:10" ht="15" hidden="1" x14ac:dyDescent="0.25">
      <c r="A677" s="45" t="str">
        <f t="shared" si="10"/>
        <v>B2 biodiversityRepublic of Moldova2020</v>
      </c>
      <c r="B677">
        <v>8</v>
      </c>
      <c r="C677" t="s">
        <v>2</v>
      </c>
      <c r="D677" t="s">
        <v>149</v>
      </c>
      <c r="E677" t="s">
        <v>99</v>
      </c>
      <c r="F677" t="s">
        <v>113</v>
      </c>
      <c r="G677">
        <v>2020</v>
      </c>
      <c r="H677">
        <v>215.303009</v>
      </c>
      <c r="I677">
        <v>1131.4417000000001</v>
      </c>
      <c r="J677">
        <v>5.3</v>
      </c>
    </row>
    <row r="678" spans="1:10" ht="15" hidden="1" x14ac:dyDescent="0.25">
      <c r="A678" s="45" t="str">
        <f t="shared" si="10"/>
        <v>B2 biodiversityRepublic of Moldova2025</v>
      </c>
      <c r="B678">
        <v>8</v>
      </c>
      <c r="C678" t="s">
        <v>2</v>
      </c>
      <c r="D678" t="s">
        <v>149</v>
      </c>
      <c r="E678" t="s">
        <v>99</v>
      </c>
      <c r="F678" t="s">
        <v>113</v>
      </c>
      <c r="G678">
        <v>2025</v>
      </c>
      <c r="H678">
        <v>218.553009</v>
      </c>
      <c r="I678">
        <v>1164.51441</v>
      </c>
      <c r="J678">
        <v>5.3</v>
      </c>
    </row>
    <row r="679" spans="1:10" ht="15" hidden="1" x14ac:dyDescent="0.25">
      <c r="A679" s="45" t="str">
        <f t="shared" si="10"/>
        <v>B2 biodiversityRepublic of Moldova2030</v>
      </c>
      <c r="B679">
        <v>8</v>
      </c>
      <c r="C679" t="s">
        <v>2</v>
      </c>
      <c r="D679" t="s">
        <v>149</v>
      </c>
      <c r="E679" t="s">
        <v>99</v>
      </c>
      <c r="F679" t="s">
        <v>113</v>
      </c>
      <c r="G679">
        <v>2030</v>
      </c>
      <c r="H679">
        <v>221.80291700000001</v>
      </c>
      <c r="I679">
        <v>1197.479644</v>
      </c>
      <c r="J679">
        <v>5.4</v>
      </c>
    </row>
    <row r="680" spans="1:10" ht="15" hidden="1" x14ac:dyDescent="0.25">
      <c r="A680" s="45" t="str">
        <f t="shared" si="10"/>
        <v>B2 biodiversityNetherlands2005</v>
      </c>
      <c r="B680">
        <v>8</v>
      </c>
      <c r="C680" t="s">
        <v>2</v>
      </c>
      <c r="D680" t="s">
        <v>152</v>
      </c>
      <c r="E680" t="s">
        <v>95</v>
      </c>
      <c r="F680" t="s">
        <v>112</v>
      </c>
      <c r="G680">
        <v>2005</v>
      </c>
      <c r="H680">
        <v>280.41241100000002</v>
      </c>
      <c r="I680">
        <v>1212.0184859999999</v>
      </c>
      <c r="J680">
        <v>4.3</v>
      </c>
    </row>
    <row r="681" spans="1:10" ht="15" hidden="1" x14ac:dyDescent="0.25">
      <c r="A681" s="45" t="str">
        <f t="shared" si="10"/>
        <v>B2 biodiversityNetherlands2010</v>
      </c>
      <c r="B681">
        <v>8</v>
      </c>
      <c r="C681" t="s">
        <v>2</v>
      </c>
      <c r="D681" t="s">
        <v>152</v>
      </c>
      <c r="E681" t="s">
        <v>95</v>
      </c>
      <c r="F681" t="s">
        <v>112</v>
      </c>
      <c r="G681">
        <v>2010</v>
      </c>
      <c r="H681">
        <v>280.41237599999999</v>
      </c>
      <c r="I681">
        <v>1210.3869285000001</v>
      </c>
      <c r="J681">
        <v>4.3</v>
      </c>
    </row>
    <row r="682" spans="1:10" ht="15" hidden="1" x14ac:dyDescent="0.25">
      <c r="A682" s="45" t="str">
        <f t="shared" si="10"/>
        <v>B2 biodiversityNetherlands2015</v>
      </c>
      <c r="B682">
        <v>8</v>
      </c>
      <c r="C682" t="s">
        <v>2</v>
      </c>
      <c r="D682" t="s">
        <v>152</v>
      </c>
      <c r="E682" t="s">
        <v>95</v>
      </c>
      <c r="F682" t="s">
        <v>112</v>
      </c>
      <c r="G682">
        <v>2015</v>
      </c>
      <c r="H682">
        <v>280.412375</v>
      </c>
      <c r="I682">
        <v>1225.0555844999999</v>
      </c>
      <c r="J682">
        <v>4.4000000000000004</v>
      </c>
    </row>
    <row r="683" spans="1:10" ht="15" hidden="1" x14ac:dyDescent="0.25">
      <c r="A683" s="45" t="str">
        <f t="shared" si="10"/>
        <v>B2 biodiversityNetherlands2020</v>
      </c>
      <c r="B683">
        <v>8</v>
      </c>
      <c r="C683" t="s">
        <v>2</v>
      </c>
      <c r="D683" t="s">
        <v>152</v>
      </c>
      <c r="E683" t="s">
        <v>95</v>
      </c>
      <c r="F683" t="s">
        <v>112</v>
      </c>
      <c r="G683">
        <v>2020</v>
      </c>
      <c r="H683">
        <v>280.412417</v>
      </c>
      <c r="I683">
        <v>1243.3722990000001</v>
      </c>
      <c r="J683">
        <v>4.4000000000000004</v>
      </c>
    </row>
    <row r="684" spans="1:10" ht="15" hidden="1" x14ac:dyDescent="0.25">
      <c r="A684" s="45" t="str">
        <f t="shared" si="10"/>
        <v>B2 biodiversityNetherlands2025</v>
      </c>
      <c r="B684">
        <v>8</v>
      </c>
      <c r="C684" t="s">
        <v>2</v>
      </c>
      <c r="D684" t="s">
        <v>152</v>
      </c>
      <c r="E684" t="s">
        <v>95</v>
      </c>
      <c r="F684" t="s">
        <v>112</v>
      </c>
      <c r="G684">
        <v>2025</v>
      </c>
      <c r="H684">
        <v>280.41234500000002</v>
      </c>
      <c r="I684">
        <v>1256.6997205</v>
      </c>
      <c r="J684">
        <v>4.5</v>
      </c>
    </row>
    <row r="685" spans="1:10" ht="15" hidden="1" x14ac:dyDescent="0.25">
      <c r="A685" s="45" t="str">
        <f t="shared" si="10"/>
        <v>B2 biodiversityNetherlands2030</v>
      </c>
      <c r="B685">
        <v>8</v>
      </c>
      <c r="C685" t="s">
        <v>2</v>
      </c>
      <c r="D685" t="s">
        <v>152</v>
      </c>
      <c r="E685" t="s">
        <v>95</v>
      </c>
      <c r="F685" t="s">
        <v>112</v>
      </c>
      <c r="G685">
        <v>2030</v>
      </c>
      <c r="H685">
        <v>280.41241100000002</v>
      </c>
      <c r="I685">
        <v>1266.6186514999999</v>
      </c>
      <c r="J685">
        <v>4.5</v>
      </c>
    </row>
    <row r="686" spans="1:10" ht="15" hidden="1" x14ac:dyDescent="0.25">
      <c r="A686" s="45" t="str">
        <f t="shared" si="10"/>
        <v>B2 biodiversityNorway2005</v>
      </c>
      <c r="B686">
        <v>8</v>
      </c>
      <c r="C686" t="s">
        <v>2</v>
      </c>
      <c r="D686" t="s">
        <v>153</v>
      </c>
      <c r="E686" t="s">
        <v>96</v>
      </c>
      <c r="F686" t="s">
        <v>114</v>
      </c>
      <c r="G686">
        <v>2005</v>
      </c>
      <c r="H686">
        <v>6204.7539189999998</v>
      </c>
      <c r="I686">
        <v>40626.894983500002</v>
      </c>
      <c r="J686">
        <v>6.5</v>
      </c>
    </row>
    <row r="687" spans="1:10" ht="15" hidden="1" x14ac:dyDescent="0.25">
      <c r="A687" s="45" t="str">
        <f t="shared" si="10"/>
        <v>B2 biodiversityNorway2010</v>
      </c>
      <c r="B687">
        <v>8</v>
      </c>
      <c r="C687" t="s">
        <v>2</v>
      </c>
      <c r="D687" t="s">
        <v>153</v>
      </c>
      <c r="E687" t="s">
        <v>96</v>
      </c>
      <c r="F687" t="s">
        <v>114</v>
      </c>
      <c r="G687">
        <v>2010</v>
      </c>
      <c r="H687">
        <v>6200.5040980000003</v>
      </c>
      <c r="I687">
        <v>40654.244451250001</v>
      </c>
      <c r="J687">
        <v>6.6</v>
      </c>
    </row>
    <row r="688" spans="1:10" ht="15" hidden="1" x14ac:dyDescent="0.25">
      <c r="A688" s="45" t="str">
        <f t="shared" si="10"/>
        <v>B2 biodiversityNorway2015</v>
      </c>
      <c r="B688">
        <v>8</v>
      </c>
      <c r="C688" t="s">
        <v>2</v>
      </c>
      <c r="D688" t="s">
        <v>153</v>
      </c>
      <c r="E688" t="s">
        <v>96</v>
      </c>
      <c r="F688" t="s">
        <v>114</v>
      </c>
      <c r="G688">
        <v>2015</v>
      </c>
      <c r="H688">
        <v>6195.8865040000001</v>
      </c>
      <c r="I688">
        <v>40884.115446000003</v>
      </c>
      <c r="J688">
        <v>6.6</v>
      </c>
    </row>
    <row r="689" spans="1:10" ht="15" hidden="1" x14ac:dyDescent="0.25">
      <c r="A689" s="45" t="str">
        <f t="shared" si="10"/>
        <v>B2 biodiversityNorway2020</v>
      </c>
      <c r="B689">
        <v>8</v>
      </c>
      <c r="C689" t="s">
        <v>2</v>
      </c>
      <c r="D689" t="s">
        <v>153</v>
      </c>
      <c r="E689" t="s">
        <v>96</v>
      </c>
      <c r="F689" t="s">
        <v>114</v>
      </c>
      <c r="G689">
        <v>2020</v>
      </c>
      <c r="H689">
        <v>6191.0196349999997</v>
      </c>
      <c r="I689">
        <v>40867.199221249997</v>
      </c>
      <c r="J689">
        <v>6.6</v>
      </c>
    </row>
    <row r="690" spans="1:10" ht="15" hidden="1" x14ac:dyDescent="0.25">
      <c r="A690" s="45" t="str">
        <f t="shared" si="10"/>
        <v>B2 biodiversityNorway2025</v>
      </c>
      <c r="B690">
        <v>8</v>
      </c>
      <c r="C690" t="s">
        <v>2</v>
      </c>
      <c r="D690" t="s">
        <v>153</v>
      </c>
      <c r="E690" t="s">
        <v>96</v>
      </c>
      <c r="F690" t="s">
        <v>114</v>
      </c>
      <c r="G690">
        <v>2025</v>
      </c>
      <c r="H690">
        <v>6185.9619570000004</v>
      </c>
      <c r="I690">
        <v>40699.214559749998</v>
      </c>
      <c r="J690">
        <v>6.6</v>
      </c>
    </row>
    <row r="691" spans="1:10" ht="15" hidden="1" x14ac:dyDescent="0.25">
      <c r="A691" s="45" t="str">
        <f t="shared" si="10"/>
        <v>B2 biodiversityNorway2030</v>
      </c>
      <c r="B691">
        <v>8</v>
      </c>
      <c r="C691" t="s">
        <v>2</v>
      </c>
      <c r="D691" t="s">
        <v>153</v>
      </c>
      <c r="E691" t="s">
        <v>96</v>
      </c>
      <c r="F691" t="s">
        <v>114</v>
      </c>
      <c r="G691">
        <v>2030</v>
      </c>
      <c r="H691">
        <v>6180.6085800000001</v>
      </c>
      <c r="I691">
        <v>40657.185092749998</v>
      </c>
      <c r="J691">
        <v>6.6</v>
      </c>
    </row>
    <row r="692" spans="1:10" ht="15" hidden="1" x14ac:dyDescent="0.25">
      <c r="A692" s="45" t="str">
        <f t="shared" si="10"/>
        <v>B2 biodiversityPoland2005</v>
      </c>
      <c r="B692">
        <v>8</v>
      </c>
      <c r="C692" t="s">
        <v>2</v>
      </c>
      <c r="D692" t="s">
        <v>154</v>
      </c>
      <c r="E692" t="s">
        <v>97</v>
      </c>
      <c r="F692" t="s">
        <v>113</v>
      </c>
      <c r="G692">
        <v>2005</v>
      </c>
      <c r="H692">
        <v>8000.6025090000003</v>
      </c>
      <c r="I692">
        <v>30575.270597499999</v>
      </c>
      <c r="J692">
        <v>3.8</v>
      </c>
    </row>
    <row r="693" spans="1:10" ht="15" hidden="1" x14ac:dyDescent="0.25">
      <c r="A693" s="45" t="str">
        <f t="shared" si="10"/>
        <v>B2 biodiversityPoland2010</v>
      </c>
      <c r="B693">
        <v>8</v>
      </c>
      <c r="C693" t="s">
        <v>2</v>
      </c>
      <c r="D693" t="s">
        <v>154</v>
      </c>
      <c r="E693" t="s">
        <v>97</v>
      </c>
      <c r="F693" t="s">
        <v>113</v>
      </c>
      <c r="G693">
        <v>2010</v>
      </c>
      <c r="H693">
        <v>8115.6023789999999</v>
      </c>
      <c r="I693">
        <v>31113.549500500001</v>
      </c>
      <c r="J693">
        <v>3.8</v>
      </c>
    </row>
    <row r="694" spans="1:10" ht="15" hidden="1" x14ac:dyDescent="0.25">
      <c r="A694" s="45" t="str">
        <f t="shared" si="10"/>
        <v>B2 biodiversityPoland2015</v>
      </c>
      <c r="B694">
        <v>8</v>
      </c>
      <c r="C694" t="s">
        <v>2</v>
      </c>
      <c r="D694" t="s">
        <v>154</v>
      </c>
      <c r="E694" t="s">
        <v>97</v>
      </c>
      <c r="F694" t="s">
        <v>113</v>
      </c>
      <c r="G694">
        <v>2015</v>
      </c>
      <c r="H694">
        <v>8230.6027290000002</v>
      </c>
      <c r="I694">
        <v>31578.620836499998</v>
      </c>
      <c r="J694">
        <v>3.8</v>
      </c>
    </row>
    <row r="695" spans="1:10" ht="15" hidden="1" x14ac:dyDescent="0.25">
      <c r="A695" s="45" t="str">
        <f t="shared" si="10"/>
        <v>B2 biodiversityPoland2020</v>
      </c>
      <c r="B695">
        <v>8</v>
      </c>
      <c r="C695" t="s">
        <v>2</v>
      </c>
      <c r="D695" t="s">
        <v>154</v>
      </c>
      <c r="E695" t="s">
        <v>97</v>
      </c>
      <c r="F695" t="s">
        <v>113</v>
      </c>
      <c r="G695">
        <v>2020</v>
      </c>
      <c r="H695">
        <v>8345.6020090000002</v>
      </c>
      <c r="I695">
        <v>32128.739367499998</v>
      </c>
      <c r="J695">
        <v>3.8</v>
      </c>
    </row>
    <row r="696" spans="1:10" ht="15" hidden="1" x14ac:dyDescent="0.25">
      <c r="A696" s="45" t="str">
        <f t="shared" si="10"/>
        <v>B2 biodiversityPoland2025</v>
      </c>
      <c r="B696">
        <v>8</v>
      </c>
      <c r="C696" t="s">
        <v>2</v>
      </c>
      <c r="D696" t="s">
        <v>154</v>
      </c>
      <c r="E696" t="s">
        <v>97</v>
      </c>
      <c r="F696" t="s">
        <v>113</v>
      </c>
      <c r="G696">
        <v>2025</v>
      </c>
      <c r="H696">
        <v>8460.6033079999997</v>
      </c>
      <c r="I696">
        <v>32618.944543500002</v>
      </c>
      <c r="J696">
        <v>3.9</v>
      </c>
    </row>
    <row r="697" spans="1:10" ht="15" hidden="1" x14ac:dyDescent="0.25">
      <c r="A697" s="45" t="str">
        <f t="shared" si="10"/>
        <v>B2 biodiversityPoland2030</v>
      </c>
      <c r="B697">
        <v>8</v>
      </c>
      <c r="C697" t="s">
        <v>2</v>
      </c>
      <c r="D697" t="s">
        <v>154</v>
      </c>
      <c r="E697" t="s">
        <v>97</v>
      </c>
      <c r="F697" t="s">
        <v>113</v>
      </c>
      <c r="G697">
        <v>2030</v>
      </c>
      <c r="H697">
        <v>8575.6031679999996</v>
      </c>
      <c r="I697">
        <v>33238.784819499997</v>
      </c>
      <c r="J697">
        <v>3.9</v>
      </c>
    </row>
    <row r="698" spans="1:10" ht="15" hidden="1" x14ac:dyDescent="0.25">
      <c r="A698" s="45" t="str">
        <f t="shared" si="10"/>
        <v>B2 biodiversityPortugal2005</v>
      </c>
      <c r="B698">
        <v>8</v>
      </c>
      <c r="C698" t="s">
        <v>2</v>
      </c>
      <c r="D698" t="s">
        <v>155</v>
      </c>
      <c r="E698" t="s">
        <v>98</v>
      </c>
      <c r="F698" t="s">
        <v>115</v>
      </c>
      <c r="G698">
        <v>2005</v>
      </c>
      <c r="H698">
        <v>1714.366303</v>
      </c>
      <c r="I698">
        <v>6970.1883232500004</v>
      </c>
      <c r="J698">
        <v>4.0999999999999996</v>
      </c>
    </row>
    <row r="699" spans="1:10" ht="15" hidden="1" x14ac:dyDescent="0.25">
      <c r="A699" s="45" t="str">
        <f t="shared" si="10"/>
        <v>B2 biodiversityPortugal2010</v>
      </c>
      <c r="B699">
        <v>8</v>
      </c>
      <c r="C699" t="s">
        <v>2</v>
      </c>
      <c r="D699" t="s">
        <v>155</v>
      </c>
      <c r="E699" t="s">
        <v>98</v>
      </c>
      <c r="F699" t="s">
        <v>115</v>
      </c>
      <c r="G699">
        <v>2010</v>
      </c>
      <c r="H699">
        <v>1734.3663329999999</v>
      </c>
      <c r="I699">
        <v>7378.0081467500004</v>
      </c>
      <c r="J699">
        <v>4.3</v>
      </c>
    </row>
    <row r="700" spans="1:10" ht="15" hidden="1" x14ac:dyDescent="0.25">
      <c r="A700" s="45" t="str">
        <f t="shared" si="10"/>
        <v>B2 biodiversityPortugal2015</v>
      </c>
      <c r="B700">
        <v>8</v>
      </c>
      <c r="C700" t="s">
        <v>2</v>
      </c>
      <c r="D700" t="s">
        <v>155</v>
      </c>
      <c r="E700" t="s">
        <v>98</v>
      </c>
      <c r="F700" t="s">
        <v>115</v>
      </c>
      <c r="G700">
        <v>2015</v>
      </c>
      <c r="H700">
        <v>1754.3662409999999</v>
      </c>
      <c r="I700">
        <v>7326.5713667500004</v>
      </c>
      <c r="J700">
        <v>4.2</v>
      </c>
    </row>
    <row r="701" spans="1:10" ht="15" hidden="1" x14ac:dyDescent="0.25">
      <c r="A701" s="45" t="str">
        <f t="shared" si="10"/>
        <v>B2 biodiversityPortugal2020</v>
      </c>
      <c r="B701">
        <v>8</v>
      </c>
      <c r="C701" t="s">
        <v>2</v>
      </c>
      <c r="D701" t="s">
        <v>155</v>
      </c>
      <c r="E701" t="s">
        <v>98</v>
      </c>
      <c r="F701" t="s">
        <v>115</v>
      </c>
      <c r="G701">
        <v>2020</v>
      </c>
      <c r="H701">
        <v>1774.3663019999999</v>
      </c>
      <c r="I701">
        <v>7500.2026649999998</v>
      </c>
      <c r="J701">
        <v>4.2</v>
      </c>
    </row>
    <row r="702" spans="1:10" ht="15" hidden="1" x14ac:dyDescent="0.25">
      <c r="A702" s="45" t="str">
        <f t="shared" si="10"/>
        <v>B2 biodiversityPortugal2025</v>
      </c>
      <c r="B702">
        <v>8</v>
      </c>
      <c r="C702" t="s">
        <v>2</v>
      </c>
      <c r="D702" t="s">
        <v>155</v>
      </c>
      <c r="E702" t="s">
        <v>98</v>
      </c>
      <c r="F702" t="s">
        <v>115</v>
      </c>
      <c r="G702">
        <v>2025</v>
      </c>
      <c r="H702">
        <v>1794.3665470000001</v>
      </c>
      <c r="I702">
        <v>7656.5950692500001</v>
      </c>
      <c r="J702">
        <v>4.3</v>
      </c>
    </row>
    <row r="703" spans="1:10" ht="15" hidden="1" x14ac:dyDescent="0.25">
      <c r="A703" s="45" t="str">
        <f t="shared" si="10"/>
        <v>B2 biodiversityPortugal2030</v>
      </c>
      <c r="B703">
        <v>8</v>
      </c>
      <c r="C703" t="s">
        <v>2</v>
      </c>
      <c r="D703" t="s">
        <v>155</v>
      </c>
      <c r="E703" t="s">
        <v>98</v>
      </c>
      <c r="F703" t="s">
        <v>115</v>
      </c>
      <c r="G703">
        <v>2030</v>
      </c>
      <c r="H703">
        <v>1814.365967</v>
      </c>
      <c r="I703">
        <v>7807.2938222499997</v>
      </c>
      <c r="J703">
        <v>4.3</v>
      </c>
    </row>
    <row r="704" spans="1:10" ht="15" hidden="1" x14ac:dyDescent="0.25">
      <c r="A704" s="45" t="str">
        <f t="shared" si="10"/>
        <v>B2 biodiversityRomania2005</v>
      </c>
      <c r="B704">
        <v>8</v>
      </c>
      <c r="C704" t="s">
        <v>2</v>
      </c>
      <c r="D704" t="s">
        <v>156</v>
      </c>
      <c r="E704" t="s">
        <v>100</v>
      </c>
      <c r="F704" t="s">
        <v>113</v>
      </c>
      <c r="G704">
        <v>2005</v>
      </c>
      <c r="H704">
        <v>5038.8794459999999</v>
      </c>
      <c r="I704">
        <v>24097.623930500002</v>
      </c>
      <c r="J704">
        <v>4.8</v>
      </c>
    </row>
    <row r="705" spans="1:10" ht="15" hidden="1" x14ac:dyDescent="0.25">
      <c r="A705" s="45" t="str">
        <f t="shared" si="10"/>
        <v>B2 biodiversityRomania2010</v>
      </c>
      <c r="B705">
        <v>8</v>
      </c>
      <c r="C705" t="s">
        <v>2</v>
      </c>
      <c r="D705" t="s">
        <v>156</v>
      </c>
      <c r="E705" t="s">
        <v>100</v>
      </c>
      <c r="F705" t="s">
        <v>113</v>
      </c>
      <c r="G705">
        <v>2010</v>
      </c>
      <c r="H705">
        <v>5182.8791220000003</v>
      </c>
      <c r="I705">
        <v>24400.6852335</v>
      </c>
      <c r="J705">
        <v>4.7</v>
      </c>
    </row>
    <row r="706" spans="1:10" ht="15" hidden="1" x14ac:dyDescent="0.25">
      <c r="A706" s="45" t="str">
        <f t="shared" ref="A706:A745" si="11">CONCATENATE(C706,E706,G706)</f>
        <v>B2 biodiversityRomania2015</v>
      </c>
      <c r="B706">
        <v>8</v>
      </c>
      <c r="C706" t="s">
        <v>2</v>
      </c>
      <c r="D706" t="s">
        <v>156</v>
      </c>
      <c r="E706" t="s">
        <v>100</v>
      </c>
      <c r="F706" t="s">
        <v>113</v>
      </c>
      <c r="G706">
        <v>2015</v>
      </c>
      <c r="H706">
        <v>5326.8795060000002</v>
      </c>
      <c r="I706">
        <v>24756.2008795</v>
      </c>
      <c r="J706">
        <v>4.5999999999999996</v>
      </c>
    </row>
    <row r="707" spans="1:10" ht="15" hidden="1" x14ac:dyDescent="0.25">
      <c r="A707" s="45" t="str">
        <f t="shared" si="11"/>
        <v>B2 biodiversityRomania2020</v>
      </c>
      <c r="B707">
        <v>8</v>
      </c>
      <c r="C707" t="s">
        <v>2</v>
      </c>
      <c r="D707" t="s">
        <v>156</v>
      </c>
      <c r="E707" t="s">
        <v>100</v>
      </c>
      <c r="F707" t="s">
        <v>113</v>
      </c>
      <c r="G707">
        <v>2020</v>
      </c>
      <c r="H707">
        <v>5470.879535</v>
      </c>
      <c r="I707">
        <v>25024.058553999999</v>
      </c>
      <c r="J707">
        <v>4.5999999999999996</v>
      </c>
    </row>
    <row r="708" spans="1:10" ht="15" hidden="1" x14ac:dyDescent="0.25">
      <c r="A708" s="45" t="str">
        <f t="shared" si="11"/>
        <v>B2 biodiversityRomania2025</v>
      </c>
      <c r="B708">
        <v>8</v>
      </c>
      <c r="C708" t="s">
        <v>2</v>
      </c>
      <c r="D708" t="s">
        <v>156</v>
      </c>
      <c r="E708" t="s">
        <v>100</v>
      </c>
      <c r="F708" t="s">
        <v>113</v>
      </c>
      <c r="G708">
        <v>2025</v>
      </c>
      <c r="H708">
        <v>5614.8795559999999</v>
      </c>
      <c r="I708">
        <v>25342.214799000001</v>
      </c>
      <c r="J708">
        <v>4.5</v>
      </c>
    </row>
    <row r="709" spans="1:10" ht="15" hidden="1" x14ac:dyDescent="0.25">
      <c r="A709" s="45" t="str">
        <f t="shared" si="11"/>
        <v>B2 biodiversityRomania2030</v>
      </c>
      <c r="B709">
        <v>8</v>
      </c>
      <c r="C709" t="s">
        <v>2</v>
      </c>
      <c r="D709" t="s">
        <v>156</v>
      </c>
      <c r="E709" t="s">
        <v>100</v>
      </c>
      <c r="F709" t="s">
        <v>113</v>
      </c>
      <c r="G709">
        <v>2030</v>
      </c>
      <c r="H709">
        <v>5758.8794680000001</v>
      </c>
      <c r="I709">
        <v>26255.816718999999</v>
      </c>
      <c r="J709">
        <v>4.5999999999999996</v>
      </c>
    </row>
    <row r="710" spans="1:10" ht="15" hidden="1" x14ac:dyDescent="0.25">
      <c r="A710" s="45" t="str">
        <f t="shared" si="11"/>
        <v>B2 biodiversitySweden2005</v>
      </c>
      <c r="B710">
        <v>8</v>
      </c>
      <c r="C710" t="s">
        <v>2</v>
      </c>
      <c r="D710" t="s">
        <v>158</v>
      </c>
      <c r="E710" t="s">
        <v>105</v>
      </c>
      <c r="F710" t="s">
        <v>114</v>
      </c>
      <c r="G710">
        <v>2005</v>
      </c>
      <c r="H710">
        <v>19600.984549000001</v>
      </c>
      <c r="I710">
        <v>119902.71043799999</v>
      </c>
      <c r="J710">
        <v>6.1</v>
      </c>
    </row>
    <row r="711" spans="1:10" ht="15" hidden="1" x14ac:dyDescent="0.25">
      <c r="A711" s="45" t="str">
        <f t="shared" si="11"/>
        <v>B2 biodiversitySweden2010</v>
      </c>
      <c r="B711">
        <v>8</v>
      </c>
      <c r="C711" t="s">
        <v>2</v>
      </c>
      <c r="D711" t="s">
        <v>158</v>
      </c>
      <c r="E711" t="s">
        <v>105</v>
      </c>
      <c r="F711" t="s">
        <v>114</v>
      </c>
      <c r="G711">
        <v>2010</v>
      </c>
      <c r="H711">
        <v>19591.397466999999</v>
      </c>
      <c r="I711">
        <v>116429.47796775</v>
      </c>
      <c r="J711">
        <v>5.9</v>
      </c>
    </row>
    <row r="712" spans="1:10" ht="15" hidden="1" x14ac:dyDescent="0.25">
      <c r="A712" s="45" t="str">
        <f t="shared" si="11"/>
        <v>B2 biodiversitySweden2015</v>
      </c>
      <c r="B712">
        <v>8</v>
      </c>
      <c r="C712" t="s">
        <v>2</v>
      </c>
      <c r="D712" t="s">
        <v>158</v>
      </c>
      <c r="E712" t="s">
        <v>105</v>
      </c>
      <c r="F712" t="s">
        <v>114</v>
      </c>
      <c r="G712">
        <v>2015</v>
      </c>
      <c r="H712">
        <v>19581.622890999999</v>
      </c>
      <c r="I712">
        <v>114741.525282</v>
      </c>
      <c r="J712">
        <v>5.9</v>
      </c>
    </row>
    <row r="713" spans="1:10" ht="15" hidden="1" x14ac:dyDescent="0.25">
      <c r="A713" s="45" t="str">
        <f t="shared" si="11"/>
        <v>B2 biodiversitySweden2020</v>
      </c>
      <c r="B713">
        <v>8</v>
      </c>
      <c r="C713" t="s">
        <v>2</v>
      </c>
      <c r="D713" t="s">
        <v>158</v>
      </c>
      <c r="E713" t="s">
        <v>105</v>
      </c>
      <c r="F713" t="s">
        <v>114</v>
      </c>
      <c r="G713">
        <v>2020</v>
      </c>
      <c r="H713">
        <v>19570.104237</v>
      </c>
      <c r="I713">
        <v>117255.03799625</v>
      </c>
      <c r="J713">
        <v>6</v>
      </c>
    </row>
    <row r="714" spans="1:10" ht="15" hidden="1" x14ac:dyDescent="0.25">
      <c r="A714" s="45" t="str">
        <f t="shared" si="11"/>
        <v>B2 biodiversitySweden2025</v>
      </c>
      <c r="B714">
        <v>8</v>
      </c>
      <c r="C714" t="s">
        <v>2</v>
      </c>
      <c r="D714" t="s">
        <v>158</v>
      </c>
      <c r="E714" t="s">
        <v>105</v>
      </c>
      <c r="F714" t="s">
        <v>114</v>
      </c>
      <c r="G714">
        <v>2025</v>
      </c>
      <c r="H714">
        <v>19556.754907999999</v>
      </c>
      <c r="I714">
        <v>121298.4097565</v>
      </c>
      <c r="J714">
        <v>6.2</v>
      </c>
    </row>
    <row r="715" spans="1:10" ht="15" hidden="1" x14ac:dyDescent="0.25">
      <c r="A715" s="45" t="str">
        <f t="shared" si="11"/>
        <v>B2 biodiversitySweden2030</v>
      </c>
      <c r="B715">
        <v>8</v>
      </c>
      <c r="C715" t="s">
        <v>2</v>
      </c>
      <c r="D715" t="s">
        <v>158</v>
      </c>
      <c r="E715" t="s">
        <v>105</v>
      </c>
      <c r="F715" t="s">
        <v>114</v>
      </c>
      <c r="G715">
        <v>2030</v>
      </c>
      <c r="H715">
        <v>19540.452517999998</v>
      </c>
      <c r="I715">
        <v>125164.72957475</v>
      </c>
      <c r="J715">
        <v>6.4</v>
      </c>
    </row>
    <row r="716" spans="1:10" ht="15" hidden="1" x14ac:dyDescent="0.25">
      <c r="A716" s="45" t="str">
        <f t="shared" si="11"/>
        <v>B2 biodiversitySlovenia2005</v>
      </c>
      <c r="B716">
        <v>8</v>
      </c>
      <c r="C716" t="s">
        <v>2</v>
      </c>
      <c r="D716" t="s">
        <v>159</v>
      </c>
      <c r="E716" t="s">
        <v>103</v>
      </c>
      <c r="F716" t="s">
        <v>111</v>
      </c>
      <c r="G716">
        <v>2005</v>
      </c>
      <c r="H716">
        <v>1109.2573090000001</v>
      </c>
      <c r="I716">
        <v>5053.0100249999996</v>
      </c>
      <c r="J716">
        <v>4.5999999999999996</v>
      </c>
    </row>
    <row r="717" spans="1:10" ht="15" hidden="1" x14ac:dyDescent="0.25">
      <c r="A717" s="45" t="str">
        <f t="shared" si="11"/>
        <v>B2 biodiversitySlovenia2010</v>
      </c>
      <c r="B717">
        <v>8</v>
      </c>
      <c r="C717" t="s">
        <v>2</v>
      </c>
      <c r="D717" t="s">
        <v>159</v>
      </c>
      <c r="E717" t="s">
        <v>103</v>
      </c>
      <c r="F717" t="s">
        <v>111</v>
      </c>
      <c r="G717">
        <v>2010</v>
      </c>
      <c r="H717">
        <v>1118.257828</v>
      </c>
      <c r="I717">
        <v>5067.3500329999997</v>
      </c>
      <c r="J717">
        <v>4.5</v>
      </c>
    </row>
    <row r="718" spans="1:10" ht="15" hidden="1" x14ac:dyDescent="0.25">
      <c r="A718" s="45" t="str">
        <f t="shared" si="11"/>
        <v>B2 biodiversitySlovenia2015</v>
      </c>
      <c r="B718">
        <v>8</v>
      </c>
      <c r="C718" t="s">
        <v>2</v>
      </c>
      <c r="D718" t="s">
        <v>159</v>
      </c>
      <c r="E718" t="s">
        <v>103</v>
      </c>
      <c r="F718" t="s">
        <v>111</v>
      </c>
      <c r="G718">
        <v>2015</v>
      </c>
      <c r="H718">
        <v>1127.257447</v>
      </c>
      <c r="I718">
        <v>5076.9927470000002</v>
      </c>
      <c r="J718">
        <v>4.5</v>
      </c>
    </row>
    <row r="719" spans="1:10" ht="15" hidden="1" x14ac:dyDescent="0.25">
      <c r="A719" s="45" t="str">
        <f t="shared" si="11"/>
        <v>B2 biodiversitySlovenia2020</v>
      </c>
      <c r="B719">
        <v>8</v>
      </c>
      <c r="C719" t="s">
        <v>2</v>
      </c>
      <c r="D719" t="s">
        <v>159</v>
      </c>
      <c r="E719" t="s">
        <v>103</v>
      </c>
      <c r="F719" t="s">
        <v>111</v>
      </c>
      <c r="G719">
        <v>2020</v>
      </c>
      <c r="H719">
        <v>1136.2578269999999</v>
      </c>
      <c r="I719">
        <v>5108.1597019999999</v>
      </c>
      <c r="J719">
        <v>4.5</v>
      </c>
    </row>
    <row r="720" spans="1:10" ht="15" hidden="1" x14ac:dyDescent="0.25">
      <c r="A720" s="45" t="str">
        <f t="shared" si="11"/>
        <v>B2 biodiversitySlovenia2025</v>
      </c>
      <c r="B720">
        <v>8</v>
      </c>
      <c r="C720" t="s">
        <v>2</v>
      </c>
      <c r="D720" t="s">
        <v>159</v>
      </c>
      <c r="E720" t="s">
        <v>103</v>
      </c>
      <c r="F720" t="s">
        <v>111</v>
      </c>
      <c r="G720">
        <v>2025</v>
      </c>
      <c r="H720">
        <v>1145.2575690000001</v>
      </c>
      <c r="I720">
        <v>5125.1632579999996</v>
      </c>
      <c r="J720">
        <v>4.5</v>
      </c>
    </row>
    <row r="721" spans="1:10" ht="15" hidden="1" x14ac:dyDescent="0.25">
      <c r="A721" s="45" t="str">
        <f t="shared" si="11"/>
        <v>B2 biodiversitySlovenia2030</v>
      </c>
      <c r="B721">
        <v>8</v>
      </c>
      <c r="C721" t="s">
        <v>2</v>
      </c>
      <c r="D721" t="s">
        <v>159</v>
      </c>
      <c r="E721" t="s">
        <v>103</v>
      </c>
      <c r="F721" t="s">
        <v>111</v>
      </c>
      <c r="G721">
        <v>2030</v>
      </c>
      <c r="H721">
        <v>1154.257615</v>
      </c>
      <c r="I721">
        <v>5105.8177169999999</v>
      </c>
      <c r="J721">
        <v>4.4000000000000004</v>
      </c>
    </row>
    <row r="722" spans="1:10" ht="15" hidden="1" x14ac:dyDescent="0.25">
      <c r="A722" s="45" t="str">
        <f t="shared" si="11"/>
        <v>B2 biodiversitySlovakia2005</v>
      </c>
      <c r="B722">
        <v>8</v>
      </c>
      <c r="C722" t="s">
        <v>2</v>
      </c>
      <c r="D722" t="s">
        <v>160</v>
      </c>
      <c r="E722" t="s">
        <v>102</v>
      </c>
      <c r="F722" t="s">
        <v>113</v>
      </c>
      <c r="G722">
        <v>2005</v>
      </c>
      <c r="H722">
        <v>1672.172943</v>
      </c>
      <c r="I722">
        <v>7261.3504155000001</v>
      </c>
      <c r="J722">
        <v>4.3</v>
      </c>
    </row>
    <row r="723" spans="1:10" ht="15" hidden="1" x14ac:dyDescent="0.25">
      <c r="A723" s="45" t="str">
        <f t="shared" si="11"/>
        <v>B2 biodiversitySlovakia2010</v>
      </c>
      <c r="B723">
        <v>8</v>
      </c>
      <c r="C723" t="s">
        <v>2</v>
      </c>
      <c r="D723" t="s">
        <v>160</v>
      </c>
      <c r="E723" t="s">
        <v>102</v>
      </c>
      <c r="F723" t="s">
        <v>113</v>
      </c>
      <c r="G723">
        <v>2010</v>
      </c>
      <c r="H723">
        <v>1664.4763829999999</v>
      </c>
      <c r="I723">
        <v>7458.2142604999999</v>
      </c>
      <c r="J723">
        <v>4.5</v>
      </c>
    </row>
    <row r="724" spans="1:10" ht="15" hidden="1" x14ac:dyDescent="0.25">
      <c r="A724" s="45" t="str">
        <f t="shared" si="11"/>
        <v>B2 biodiversitySlovakia2015</v>
      </c>
      <c r="B724">
        <v>8</v>
      </c>
      <c r="C724" t="s">
        <v>2</v>
      </c>
      <c r="D724" t="s">
        <v>160</v>
      </c>
      <c r="E724" t="s">
        <v>102</v>
      </c>
      <c r="F724" t="s">
        <v>113</v>
      </c>
      <c r="G724">
        <v>2015</v>
      </c>
      <c r="H724">
        <v>1657.082228</v>
      </c>
      <c r="I724">
        <v>7524.0329599999995</v>
      </c>
      <c r="J724">
        <v>4.5</v>
      </c>
    </row>
    <row r="725" spans="1:10" ht="15" hidden="1" x14ac:dyDescent="0.25">
      <c r="A725" s="45" t="str">
        <f t="shared" si="11"/>
        <v>B2 biodiversitySlovakia2020</v>
      </c>
      <c r="B725">
        <v>8</v>
      </c>
      <c r="C725" t="s">
        <v>2</v>
      </c>
      <c r="D725" t="s">
        <v>160</v>
      </c>
      <c r="E725" t="s">
        <v>102</v>
      </c>
      <c r="F725" t="s">
        <v>113</v>
      </c>
      <c r="G725">
        <v>2020</v>
      </c>
      <c r="H725">
        <v>1649.783093</v>
      </c>
      <c r="I725">
        <v>7619.9467199999999</v>
      </c>
      <c r="J725">
        <v>4.5999999999999996</v>
      </c>
    </row>
    <row r="726" spans="1:10" ht="15" hidden="1" x14ac:dyDescent="0.25">
      <c r="A726" s="45" t="str">
        <f t="shared" si="11"/>
        <v>B2 biodiversitySlovakia2025</v>
      </c>
      <c r="B726">
        <v>8</v>
      </c>
      <c r="C726" t="s">
        <v>2</v>
      </c>
      <c r="D726" t="s">
        <v>160</v>
      </c>
      <c r="E726" t="s">
        <v>102</v>
      </c>
      <c r="F726" t="s">
        <v>113</v>
      </c>
      <c r="G726">
        <v>2025</v>
      </c>
      <c r="H726">
        <v>1642.509908</v>
      </c>
      <c r="I726">
        <v>7619.0043294999996</v>
      </c>
      <c r="J726">
        <v>4.5999999999999996</v>
      </c>
    </row>
    <row r="727" spans="1:10" ht="15" hidden="1" x14ac:dyDescent="0.25">
      <c r="A727" s="45" t="str">
        <f t="shared" si="11"/>
        <v>B2 biodiversitySlovakia2030</v>
      </c>
      <c r="B727">
        <v>8</v>
      </c>
      <c r="C727" t="s">
        <v>2</v>
      </c>
      <c r="D727" t="s">
        <v>160</v>
      </c>
      <c r="E727" t="s">
        <v>102</v>
      </c>
      <c r="F727" t="s">
        <v>113</v>
      </c>
      <c r="G727">
        <v>2030</v>
      </c>
      <c r="H727">
        <v>1634.7612469999999</v>
      </c>
      <c r="I727">
        <v>7517.8695754999999</v>
      </c>
      <c r="J727">
        <v>4.5999999999999996</v>
      </c>
    </row>
    <row r="728" spans="1:10" ht="15" hidden="1" x14ac:dyDescent="0.25">
      <c r="A728" s="45" t="str">
        <f t="shared" si="11"/>
        <v>B2 biodiversityTurkey2005</v>
      </c>
      <c r="B728">
        <v>8</v>
      </c>
      <c r="C728" t="s">
        <v>2</v>
      </c>
      <c r="D728" t="s">
        <v>161</v>
      </c>
      <c r="E728" t="s">
        <v>108</v>
      </c>
      <c r="F728" t="s">
        <v>111</v>
      </c>
      <c r="G728">
        <v>2005</v>
      </c>
      <c r="H728">
        <v>8232.1551039999995</v>
      </c>
      <c r="I728">
        <v>34806.737887249998</v>
      </c>
      <c r="J728">
        <v>4.2</v>
      </c>
    </row>
    <row r="729" spans="1:10" ht="15" hidden="1" x14ac:dyDescent="0.25">
      <c r="A729" s="45" t="str">
        <f t="shared" si="11"/>
        <v>B2 biodiversityTurkey2010</v>
      </c>
      <c r="B729">
        <v>8</v>
      </c>
      <c r="C729" t="s">
        <v>2</v>
      </c>
      <c r="D729" t="s">
        <v>161</v>
      </c>
      <c r="E729" t="s">
        <v>108</v>
      </c>
      <c r="F729" t="s">
        <v>111</v>
      </c>
      <c r="G729">
        <v>2010</v>
      </c>
      <c r="H729">
        <v>8249.1551639999998</v>
      </c>
      <c r="I729">
        <v>34174.436427250002</v>
      </c>
      <c r="J729">
        <v>4.0999999999999996</v>
      </c>
    </row>
    <row r="730" spans="1:10" ht="15" hidden="1" x14ac:dyDescent="0.25">
      <c r="A730" s="45" t="str">
        <f t="shared" si="11"/>
        <v>B2 biodiversityTurkey2015</v>
      </c>
      <c r="B730">
        <v>8</v>
      </c>
      <c r="C730" t="s">
        <v>2</v>
      </c>
      <c r="D730" t="s">
        <v>161</v>
      </c>
      <c r="E730" t="s">
        <v>108</v>
      </c>
      <c r="F730" t="s">
        <v>111</v>
      </c>
      <c r="G730">
        <v>2015</v>
      </c>
      <c r="H730">
        <v>8266.1545760000008</v>
      </c>
      <c r="I730">
        <v>34583.976805999999</v>
      </c>
      <c r="J730">
        <v>4.2</v>
      </c>
    </row>
    <row r="731" spans="1:10" ht="15" hidden="1" x14ac:dyDescent="0.25">
      <c r="A731" s="45" t="str">
        <f t="shared" si="11"/>
        <v>B2 biodiversityTurkey2020</v>
      </c>
      <c r="B731">
        <v>8</v>
      </c>
      <c r="C731" t="s">
        <v>2</v>
      </c>
      <c r="D731" t="s">
        <v>161</v>
      </c>
      <c r="E731" t="s">
        <v>108</v>
      </c>
      <c r="F731" t="s">
        <v>111</v>
      </c>
      <c r="G731">
        <v>2020</v>
      </c>
      <c r="H731">
        <v>8283.1547580000006</v>
      </c>
      <c r="I731">
        <v>34593.123484750002</v>
      </c>
      <c r="J731">
        <v>4.2</v>
      </c>
    </row>
    <row r="732" spans="1:10" ht="15" hidden="1" x14ac:dyDescent="0.25">
      <c r="A732" s="45" t="str">
        <f t="shared" si="11"/>
        <v>B2 biodiversityTurkey2025</v>
      </c>
      <c r="B732">
        <v>8</v>
      </c>
      <c r="C732" t="s">
        <v>2</v>
      </c>
      <c r="D732" t="s">
        <v>161</v>
      </c>
      <c r="E732" t="s">
        <v>108</v>
      </c>
      <c r="F732" t="s">
        <v>111</v>
      </c>
      <c r="G732">
        <v>2025</v>
      </c>
      <c r="H732">
        <v>8300.1546839999992</v>
      </c>
      <c r="I732">
        <v>35367.818622999999</v>
      </c>
      <c r="J732">
        <v>4.3</v>
      </c>
    </row>
    <row r="733" spans="1:10" ht="15" hidden="1" x14ac:dyDescent="0.25">
      <c r="A733" s="45" t="str">
        <f t="shared" si="11"/>
        <v>B2 biodiversityTurkey2030</v>
      </c>
      <c r="B733">
        <v>8</v>
      </c>
      <c r="C733" t="s">
        <v>2</v>
      </c>
      <c r="D733" t="s">
        <v>161</v>
      </c>
      <c r="E733" t="s">
        <v>108</v>
      </c>
      <c r="F733" t="s">
        <v>111</v>
      </c>
      <c r="G733">
        <v>2030</v>
      </c>
      <c r="H733">
        <v>8317.1550279999992</v>
      </c>
      <c r="I733">
        <v>35752.501040000003</v>
      </c>
      <c r="J733">
        <v>4.3</v>
      </c>
    </row>
    <row r="734" spans="1:10" ht="15" hidden="1" x14ac:dyDescent="0.25">
      <c r="A734" s="45" t="str">
        <f t="shared" si="11"/>
        <v>B2 biodiversityUkraine2005</v>
      </c>
      <c r="B734">
        <v>8</v>
      </c>
      <c r="C734" t="s">
        <v>2</v>
      </c>
      <c r="D734" t="s">
        <v>162</v>
      </c>
      <c r="E734" t="s">
        <v>109</v>
      </c>
      <c r="F734" t="s">
        <v>113</v>
      </c>
      <c r="G734">
        <v>2005</v>
      </c>
      <c r="H734">
        <v>5672.8502319999998</v>
      </c>
      <c r="I734">
        <v>25307.421262</v>
      </c>
      <c r="J734">
        <v>4.5</v>
      </c>
    </row>
    <row r="735" spans="1:10" ht="15" hidden="1" x14ac:dyDescent="0.25">
      <c r="A735" s="45" t="str">
        <f t="shared" si="11"/>
        <v>B2 biodiversityUkraine2010</v>
      </c>
      <c r="B735">
        <v>8</v>
      </c>
      <c r="C735" t="s">
        <v>2</v>
      </c>
      <c r="D735" t="s">
        <v>162</v>
      </c>
      <c r="E735" t="s">
        <v>109</v>
      </c>
      <c r="F735" t="s">
        <v>113</v>
      </c>
      <c r="G735">
        <v>2010</v>
      </c>
      <c r="H735">
        <v>5636.7505270000001</v>
      </c>
      <c r="I735">
        <v>25304.781578499998</v>
      </c>
      <c r="J735">
        <v>4.5</v>
      </c>
    </row>
    <row r="736" spans="1:10" ht="15" hidden="1" x14ac:dyDescent="0.25">
      <c r="A736" s="45" t="str">
        <f t="shared" si="11"/>
        <v>B2 biodiversityUkraine2015</v>
      </c>
      <c r="B736">
        <v>8</v>
      </c>
      <c r="C736" t="s">
        <v>2</v>
      </c>
      <c r="D736" t="s">
        <v>162</v>
      </c>
      <c r="E736" t="s">
        <v>109</v>
      </c>
      <c r="F736" t="s">
        <v>113</v>
      </c>
      <c r="G736">
        <v>2015</v>
      </c>
      <c r="H736">
        <v>5600.1429879999996</v>
      </c>
      <c r="I736">
        <v>25397.457405500001</v>
      </c>
      <c r="J736">
        <v>4.5</v>
      </c>
    </row>
    <row r="737" spans="1:10" ht="15" hidden="1" x14ac:dyDescent="0.25">
      <c r="A737" s="45" t="str">
        <f t="shared" si="11"/>
        <v>B2 biodiversityUkraine2020</v>
      </c>
      <c r="B737">
        <v>8</v>
      </c>
      <c r="C737" t="s">
        <v>2</v>
      </c>
      <c r="D737" t="s">
        <v>162</v>
      </c>
      <c r="E737" t="s">
        <v>109</v>
      </c>
      <c r="F737" t="s">
        <v>113</v>
      </c>
      <c r="G737">
        <v>2020</v>
      </c>
      <c r="H737">
        <v>5563.49719</v>
      </c>
      <c r="I737">
        <v>25379.711141</v>
      </c>
      <c r="J737">
        <v>4.5999999999999996</v>
      </c>
    </row>
    <row r="738" spans="1:10" ht="15" hidden="1" x14ac:dyDescent="0.25">
      <c r="A738" s="45" t="str">
        <f t="shared" si="11"/>
        <v>B2 biodiversityUkraine2025</v>
      </c>
      <c r="B738">
        <v>8</v>
      </c>
      <c r="C738" t="s">
        <v>2</v>
      </c>
      <c r="D738" t="s">
        <v>162</v>
      </c>
      <c r="E738" t="s">
        <v>109</v>
      </c>
      <c r="F738" t="s">
        <v>113</v>
      </c>
      <c r="G738">
        <v>2025</v>
      </c>
      <c r="H738">
        <v>5527.5654599999998</v>
      </c>
      <c r="I738">
        <v>25378.289249000001</v>
      </c>
      <c r="J738">
        <v>4.5999999999999996</v>
      </c>
    </row>
    <row r="739" spans="1:10" ht="15" hidden="1" x14ac:dyDescent="0.25">
      <c r="A739" s="45" t="str">
        <f t="shared" si="11"/>
        <v>B2 biodiversityUkraine2030</v>
      </c>
      <c r="B739">
        <v>8</v>
      </c>
      <c r="C739" t="s">
        <v>2</v>
      </c>
      <c r="D739" t="s">
        <v>162</v>
      </c>
      <c r="E739" t="s">
        <v>109</v>
      </c>
      <c r="F739" t="s">
        <v>113</v>
      </c>
      <c r="G739">
        <v>2030</v>
      </c>
      <c r="H739">
        <v>5492.5690519999998</v>
      </c>
      <c r="I739">
        <v>25371.914327499999</v>
      </c>
      <c r="J739">
        <v>4.5999999999999996</v>
      </c>
    </row>
    <row r="740" spans="1:10" ht="15" hidden="1" x14ac:dyDescent="0.25">
      <c r="A740" s="45" t="str">
        <f t="shared" si="11"/>
        <v>B2 biodiversityUnited Kingdom2005</v>
      </c>
      <c r="B740">
        <v>8</v>
      </c>
      <c r="C740" t="s">
        <v>2</v>
      </c>
      <c r="D740" t="s">
        <v>163</v>
      </c>
      <c r="E740" t="s">
        <v>110</v>
      </c>
      <c r="F740" t="s">
        <v>112</v>
      </c>
      <c r="G740">
        <v>2005</v>
      </c>
      <c r="H740">
        <v>2263.4196350000002</v>
      </c>
      <c r="I740">
        <v>8461.9211767500001</v>
      </c>
      <c r="J740">
        <v>3.7</v>
      </c>
    </row>
    <row r="741" spans="1:10" ht="15" hidden="1" x14ac:dyDescent="0.25">
      <c r="A741" s="45" t="str">
        <f t="shared" si="11"/>
        <v>B2 biodiversityUnited Kingdom2010</v>
      </c>
      <c r="B741">
        <v>8</v>
      </c>
      <c r="C741" t="s">
        <v>2</v>
      </c>
      <c r="D741" t="s">
        <v>163</v>
      </c>
      <c r="E741" t="s">
        <v>110</v>
      </c>
      <c r="F741" t="s">
        <v>112</v>
      </c>
      <c r="G741">
        <v>2010</v>
      </c>
      <c r="H741">
        <v>2299.4195639999998</v>
      </c>
      <c r="I741">
        <v>8980.3937105000005</v>
      </c>
      <c r="J741">
        <v>3.9</v>
      </c>
    </row>
    <row r="742" spans="1:10" ht="15" hidden="1" x14ac:dyDescent="0.25">
      <c r="A742" s="45" t="str">
        <f t="shared" si="11"/>
        <v>B2 biodiversityUnited Kingdom2015</v>
      </c>
      <c r="B742">
        <v>8</v>
      </c>
      <c r="C742" t="s">
        <v>2</v>
      </c>
      <c r="D742" t="s">
        <v>163</v>
      </c>
      <c r="E742" t="s">
        <v>110</v>
      </c>
      <c r="F742" t="s">
        <v>112</v>
      </c>
      <c r="G742">
        <v>2015</v>
      </c>
      <c r="H742">
        <v>2335.419551</v>
      </c>
      <c r="I742">
        <v>9315.3963192499996</v>
      </c>
      <c r="J742">
        <v>4</v>
      </c>
    </row>
    <row r="743" spans="1:10" ht="15" hidden="1" x14ac:dyDescent="0.25">
      <c r="A743" s="45" t="str">
        <f t="shared" si="11"/>
        <v>B2 biodiversityUnited Kingdom2020</v>
      </c>
      <c r="B743">
        <v>8</v>
      </c>
      <c r="C743" t="s">
        <v>2</v>
      </c>
      <c r="D743" t="s">
        <v>163</v>
      </c>
      <c r="E743" t="s">
        <v>110</v>
      </c>
      <c r="F743" t="s">
        <v>112</v>
      </c>
      <c r="G743">
        <v>2020</v>
      </c>
      <c r="H743">
        <v>2371.419441</v>
      </c>
      <c r="I743">
        <v>9671.2220275</v>
      </c>
      <c r="J743">
        <v>4.0999999999999996</v>
      </c>
    </row>
    <row r="744" spans="1:10" ht="15" hidden="1" x14ac:dyDescent="0.25">
      <c r="A744" s="45" t="str">
        <f t="shared" si="11"/>
        <v>B2 biodiversityUnited Kingdom2025</v>
      </c>
      <c r="B744">
        <v>8</v>
      </c>
      <c r="C744" t="s">
        <v>2</v>
      </c>
      <c r="D744" t="s">
        <v>163</v>
      </c>
      <c r="E744" t="s">
        <v>110</v>
      </c>
      <c r="F744" t="s">
        <v>112</v>
      </c>
      <c r="G744">
        <v>2025</v>
      </c>
      <c r="H744">
        <v>2407.4194900000002</v>
      </c>
      <c r="I744">
        <v>9918.3770039999999</v>
      </c>
      <c r="J744">
        <v>4.0999999999999996</v>
      </c>
    </row>
    <row r="745" spans="1:10" ht="15" hidden="1" x14ac:dyDescent="0.25">
      <c r="A745" s="45" t="str">
        <f t="shared" si="11"/>
        <v>B2 biodiversityUnited Kingdom2030</v>
      </c>
      <c r="B745">
        <v>8</v>
      </c>
      <c r="C745" t="s">
        <v>2</v>
      </c>
      <c r="D745" t="s">
        <v>163</v>
      </c>
      <c r="E745" t="s">
        <v>110</v>
      </c>
      <c r="F745" t="s">
        <v>112</v>
      </c>
      <c r="G745">
        <v>2030</v>
      </c>
      <c r="H745">
        <v>2443.4196809999999</v>
      </c>
      <c r="I745">
        <v>10173.583558</v>
      </c>
      <c r="J745">
        <v>4.2</v>
      </c>
    </row>
    <row r="746" spans="1:10" ht="15" hidden="1" x14ac:dyDescent="0.25">
      <c r="A746" s="40" t="s">
        <v>164</v>
      </c>
      <c r="B746" s="40">
        <v>1</v>
      </c>
      <c r="C746" s="40" t="s">
        <v>0</v>
      </c>
      <c r="D746" s="40">
        <v>0</v>
      </c>
      <c r="E746" s="40" t="s">
        <v>111</v>
      </c>
      <c r="F746" s="40">
        <v>0</v>
      </c>
      <c r="G746" s="40">
        <v>2005</v>
      </c>
      <c r="H746" s="40">
        <v>14767.754430000001</v>
      </c>
      <c r="I746" s="40">
        <v>63504.893127250005</v>
      </c>
      <c r="J746" s="40">
        <v>22.3</v>
      </c>
    </row>
    <row r="747" spans="1:10" ht="15" hidden="1" x14ac:dyDescent="0.25">
      <c r="A747" s="40" t="s">
        <v>165</v>
      </c>
      <c r="B747" s="40">
        <v>1</v>
      </c>
      <c r="C747" s="40" t="s">
        <v>0</v>
      </c>
      <c r="D747" s="40">
        <v>0</v>
      </c>
      <c r="E747" s="40" t="s">
        <v>112</v>
      </c>
      <c r="F747" s="40">
        <v>0</v>
      </c>
      <c r="G747" s="40">
        <v>2005</v>
      </c>
      <c r="H747" s="40">
        <v>33912.865044999999</v>
      </c>
      <c r="I747" s="40">
        <v>137904.863652</v>
      </c>
      <c r="J747" s="40">
        <v>35.200000000000003</v>
      </c>
    </row>
    <row r="748" spans="1:10" ht="15" hidden="1" x14ac:dyDescent="0.25">
      <c r="A748" s="40" t="s">
        <v>166</v>
      </c>
      <c r="B748" s="40">
        <v>1</v>
      </c>
      <c r="C748" s="40" t="s">
        <v>0</v>
      </c>
      <c r="D748" s="40">
        <v>0</v>
      </c>
      <c r="E748" s="40" t="s">
        <v>113</v>
      </c>
      <c r="F748" s="40">
        <v>0</v>
      </c>
      <c r="G748" s="40">
        <v>2005</v>
      </c>
      <c r="H748" s="40">
        <v>31789.988604999999</v>
      </c>
      <c r="I748" s="40">
        <v>132806.91703700001</v>
      </c>
      <c r="J748" s="40">
        <v>34.699999999999996</v>
      </c>
    </row>
    <row r="749" spans="1:10" ht="15" hidden="1" x14ac:dyDescent="0.25">
      <c r="A749" s="40" t="s">
        <v>167</v>
      </c>
      <c r="B749" s="40">
        <v>1</v>
      </c>
      <c r="C749" s="40" t="s">
        <v>0</v>
      </c>
      <c r="D749" s="40">
        <v>0</v>
      </c>
      <c r="E749" s="40" t="s">
        <v>114</v>
      </c>
      <c r="F749" s="40">
        <v>0</v>
      </c>
      <c r="G749" s="40">
        <v>2005</v>
      </c>
      <c r="H749" s="40">
        <v>53240.415377999998</v>
      </c>
      <c r="I749" s="40">
        <v>331788.46936350001</v>
      </c>
      <c r="J749" s="40">
        <v>41.800000000000004</v>
      </c>
    </row>
    <row r="750" spans="1:10" ht="15" hidden="1" x14ac:dyDescent="0.25">
      <c r="A750" s="40" t="s">
        <v>169</v>
      </c>
      <c r="B750" s="40">
        <v>1</v>
      </c>
      <c r="C750" s="40" t="s">
        <v>0</v>
      </c>
      <c r="D750" s="40">
        <v>0</v>
      </c>
      <c r="E750" s="40" t="s">
        <v>111</v>
      </c>
      <c r="F750" s="40">
        <v>0</v>
      </c>
      <c r="G750" s="40">
        <v>2010</v>
      </c>
      <c r="H750" s="40">
        <v>15084.055249000001</v>
      </c>
      <c r="I750" s="40">
        <v>62633.929441250002</v>
      </c>
      <c r="J750" s="40">
        <v>21.799999999999997</v>
      </c>
    </row>
    <row r="751" spans="1:10" ht="15" hidden="1" x14ac:dyDescent="0.25">
      <c r="A751" s="40" t="s">
        <v>170</v>
      </c>
      <c r="B751" s="40">
        <v>1</v>
      </c>
      <c r="C751" s="40" t="s">
        <v>0</v>
      </c>
      <c r="D751" s="40">
        <v>0</v>
      </c>
      <c r="E751" s="40" t="s">
        <v>112</v>
      </c>
      <c r="F751" s="40">
        <v>0</v>
      </c>
      <c r="G751" s="40">
        <v>2010</v>
      </c>
      <c r="H751" s="40">
        <v>34132.923419999999</v>
      </c>
      <c r="I751" s="40">
        <v>138193.04394224999</v>
      </c>
      <c r="J751" s="40">
        <v>35.099999999999994</v>
      </c>
    </row>
    <row r="752" spans="1:10" ht="15" hidden="1" x14ac:dyDescent="0.25">
      <c r="A752" s="40" t="s">
        <v>171</v>
      </c>
      <c r="B752" s="40">
        <v>1</v>
      </c>
      <c r="C752" s="40" t="s">
        <v>0</v>
      </c>
      <c r="D752" s="40">
        <v>0</v>
      </c>
      <c r="E752" s="40" t="s">
        <v>113</v>
      </c>
      <c r="F752" s="40">
        <v>0</v>
      </c>
      <c r="G752" s="40">
        <v>2010</v>
      </c>
      <c r="H752" s="40">
        <v>32000.338113000002</v>
      </c>
      <c r="I752" s="40">
        <v>132020.66590600001</v>
      </c>
      <c r="J752" s="40">
        <v>34.1</v>
      </c>
    </row>
    <row r="753" spans="1:10" ht="15" hidden="1" x14ac:dyDescent="0.25">
      <c r="A753" s="40" t="s">
        <v>172</v>
      </c>
      <c r="B753" s="40">
        <v>1</v>
      </c>
      <c r="C753" s="40" t="s">
        <v>0</v>
      </c>
      <c r="D753" s="40">
        <v>0</v>
      </c>
      <c r="E753" s="40" t="s">
        <v>114</v>
      </c>
      <c r="F753" s="40">
        <v>0</v>
      </c>
      <c r="G753" s="40">
        <v>2010</v>
      </c>
      <c r="H753" s="40">
        <v>53072.065539000003</v>
      </c>
      <c r="I753" s="40">
        <v>323172.38438149996</v>
      </c>
      <c r="J753" s="40">
        <v>40.800000000000004</v>
      </c>
    </row>
    <row r="754" spans="1:10" ht="15" hidden="1" x14ac:dyDescent="0.25">
      <c r="A754" s="40" t="s">
        <v>174</v>
      </c>
      <c r="B754" s="40">
        <v>1</v>
      </c>
      <c r="C754" s="40" t="s">
        <v>0</v>
      </c>
      <c r="D754" s="40">
        <v>0</v>
      </c>
      <c r="E754" s="40" t="s">
        <v>111</v>
      </c>
      <c r="F754" s="40">
        <v>0</v>
      </c>
      <c r="G754" s="40">
        <v>2015</v>
      </c>
      <c r="H754" s="40">
        <v>15400.353919000001</v>
      </c>
      <c r="I754" s="40">
        <v>63053.550499250006</v>
      </c>
      <c r="J754" s="40">
        <v>21.5</v>
      </c>
    </row>
    <row r="755" spans="1:10" ht="15" hidden="1" x14ac:dyDescent="0.25">
      <c r="A755" s="40" t="s">
        <v>175</v>
      </c>
      <c r="B755" s="40">
        <v>1</v>
      </c>
      <c r="C755" s="40" t="s">
        <v>0</v>
      </c>
      <c r="D755" s="40">
        <v>0</v>
      </c>
      <c r="E755" s="40" t="s">
        <v>112</v>
      </c>
      <c r="F755" s="40">
        <v>0</v>
      </c>
      <c r="G755" s="40">
        <v>2015</v>
      </c>
      <c r="H755" s="40">
        <v>34339.983374999996</v>
      </c>
      <c r="I755" s="40">
        <v>138520.27387824998</v>
      </c>
      <c r="J755" s="40">
        <v>34.999999999999993</v>
      </c>
    </row>
    <row r="756" spans="1:10" ht="15" hidden="1" x14ac:dyDescent="0.25">
      <c r="A756" s="40" t="s">
        <v>176</v>
      </c>
      <c r="B756" s="40">
        <v>1</v>
      </c>
      <c r="C756" s="40" t="s">
        <v>0</v>
      </c>
      <c r="D756" s="40">
        <v>0</v>
      </c>
      <c r="E756" s="40" t="s">
        <v>113</v>
      </c>
      <c r="F756" s="40">
        <v>0</v>
      </c>
      <c r="G756" s="40">
        <v>2015</v>
      </c>
      <c r="H756" s="40">
        <v>32210.688593999999</v>
      </c>
      <c r="I756" s="40">
        <v>131092.9559195</v>
      </c>
      <c r="J756" s="40">
        <v>34</v>
      </c>
    </row>
    <row r="757" spans="1:10" ht="15" hidden="1" x14ac:dyDescent="0.25">
      <c r="A757" s="40" t="s">
        <v>177</v>
      </c>
      <c r="B757" s="40">
        <v>1</v>
      </c>
      <c r="C757" s="40" t="s">
        <v>0</v>
      </c>
      <c r="D757" s="40">
        <v>0</v>
      </c>
      <c r="E757" s="40" t="s">
        <v>114</v>
      </c>
      <c r="F757" s="40">
        <v>0</v>
      </c>
      <c r="G757" s="40">
        <v>2015</v>
      </c>
      <c r="H757" s="40">
        <v>52903.707946000002</v>
      </c>
      <c r="I757" s="40">
        <v>316089.92520699999</v>
      </c>
      <c r="J757" s="40">
        <v>40</v>
      </c>
    </row>
    <row r="758" spans="1:10" ht="15" hidden="1" x14ac:dyDescent="0.25">
      <c r="A758" s="40" t="s">
        <v>179</v>
      </c>
      <c r="B758" s="40">
        <v>1</v>
      </c>
      <c r="C758" s="40" t="s">
        <v>0</v>
      </c>
      <c r="D758" s="40">
        <v>0</v>
      </c>
      <c r="E758" s="40" t="s">
        <v>111</v>
      </c>
      <c r="F758" s="40">
        <v>0</v>
      </c>
      <c r="G758" s="40">
        <v>2020</v>
      </c>
      <c r="H758" s="40">
        <v>15716.654665000002</v>
      </c>
      <c r="I758" s="40">
        <v>63333.352166249999</v>
      </c>
      <c r="J758" s="40">
        <v>21.200000000000003</v>
      </c>
    </row>
    <row r="759" spans="1:10" ht="15" hidden="1" x14ac:dyDescent="0.25">
      <c r="A759" s="40" t="s">
        <v>180</v>
      </c>
      <c r="B759" s="40">
        <v>1</v>
      </c>
      <c r="C759" s="40" t="s">
        <v>0</v>
      </c>
      <c r="D759" s="40">
        <v>0</v>
      </c>
      <c r="E759" s="40" t="s">
        <v>112</v>
      </c>
      <c r="F759" s="40">
        <v>0</v>
      </c>
      <c r="G759" s="40">
        <v>2020</v>
      </c>
      <c r="H759" s="40">
        <v>34547.042778999996</v>
      </c>
      <c r="I759" s="40">
        <v>139596.69668700002</v>
      </c>
      <c r="J759" s="40">
        <v>35.4</v>
      </c>
    </row>
    <row r="760" spans="1:10" ht="15" hidden="1" x14ac:dyDescent="0.25">
      <c r="A760" s="40" t="s">
        <v>181</v>
      </c>
      <c r="B760" s="40">
        <v>1</v>
      </c>
      <c r="C760" s="40" t="s">
        <v>0</v>
      </c>
      <c r="D760" s="40">
        <v>0</v>
      </c>
      <c r="E760" s="40" t="s">
        <v>113</v>
      </c>
      <c r="F760" s="40">
        <v>0</v>
      </c>
      <c r="G760" s="40">
        <v>2020</v>
      </c>
      <c r="H760" s="40">
        <v>32421.038954</v>
      </c>
      <c r="I760" s="40">
        <v>130916.09234200002</v>
      </c>
      <c r="J760" s="40">
        <v>33.799999999999997</v>
      </c>
    </row>
    <row r="761" spans="1:10" ht="15" hidden="1" x14ac:dyDescent="0.25">
      <c r="A761" s="40" t="s">
        <v>182</v>
      </c>
      <c r="B761" s="40">
        <v>1</v>
      </c>
      <c r="C761" s="40" t="s">
        <v>0</v>
      </c>
      <c r="D761" s="40">
        <v>0</v>
      </c>
      <c r="E761" s="40" t="s">
        <v>114</v>
      </c>
      <c r="F761" s="40">
        <v>0</v>
      </c>
      <c r="G761" s="40">
        <v>2020</v>
      </c>
      <c r="H761" s="40">
        <v>52735.353444000008</v>
      </c>
      <c r="I761" s="40">
        <v>313051.67312925</v>
      </c>
      <c r="J761" s="40">
        <v>39.599999999999994</v>
      </c>
    </row>
    <row r="762" spans="1:10" ht="15" hidden="1" x14ac:dyDescent="0.25">
      <c r="A762" s="40" t="s">
        <v>184</v>
      </c>
      <c r="B762" s="40">
        <v>1</v>
      </c>
      <c r="C762" s="40" t="s">
        <v>0</v>
      </c>
      <c r="D762" s="40">
        <v>0</v>
      </c>
      <c r="E762" s="40" t="s">
        <v>111</v>
      </c>
      <c r="F762" s="40">
        <v>0</v>
      </c>
      <c r="G762" s="40">
        <v>2025</v>
      </c>
      <c r="H762" s="40">
        <v>15729.954664000001</v>
      </c>
      <c r="I762" s="40">
        <v>64508.10799525</v>
      </c>
      <c r="J762" s="40">
        <v>21.5</v>
      </c>
    </row>
    <row r="763" spans="1:10" ht="15" hidden="1" x14ac:dyDescent="0.25">
      <c r="A763" s="40" t="s">
        <v>185</v>
      </c>
      <c r="B763" s="40">
        <v>1</v>
      </c>
      <c r="C763" s="40" t="s">
        <v>0</v>
      </c>
      <c r="D763" s="40">
        <v>0</v>
      </c>
      <c r="E763" s="40" t="s">
        <v>112</v>
      </c>
      <c r="F763" s="40">
        <v>0</v>
      </c>
      <c r="G763" s="40">
        <v>2025</v>
      </c>
      <c r="H763" s="40">
        <v>34754.102601000006</v>
      </c>
      <c r="I763" s="40">
        <v>140558.35131975001</v>
      </c>
      <c r="J763" s="40">
        <v>35.5</v>
      </c>
    </row>
    <row r="764" spans="1:10" ht="15" hidden="1" x14ac:dyDescent="0.25">
      <c r="A764" s="40" t="s">
        <v>186</v>
      </c>
      <c r="B764" s="40">
        <v>1</v>
      </c>
      <c r="C764" s="40" t="s">
        <v>0</v>
      </c>
      <c r="D764" s="40">
        <v>0</v>
      </c>
      <c r="E764" s="40" t="s">
        <v>113</v>
      </c>
      <c r="F764" s="40">
        <v>0</v>
      </c>
      <c r="G764" s="40">
        <v>2025</v>
      </c>
      <c r="H764" s="40">
        <v>32631.388533999998</v>
      </c>
      <c r="I764" s="40">
        <v>131314.59364499999</v>
      </c>
      <c r="J764" s="40">
        <v>33.700000000000003</v>
      </c>
    </row>
    <row r="765" spans="1:10" ht="15" hidden="1" x14ac:dyDescent="0.25">
      <c r="A765" s="40" t="s">
        <v>187</v>
      </c>
      <c r="B765" s="40">
        <v>1</v>
      </c>
      <c r="C765" s="40" t="s">
        <v>0</v>
      </c>
      <c r="D765" s="40">
        <v>0</v>
      </c>
      <c r="E765" s="40" t="s">
        <v>114</v>
      </c>
      <c r="F765" s="40">
        <v>0</v>
      </c>
      <c r="G765" s="40">
        <v>2025</v>
      </c>
      <c r="H765" s="40">
        <v>52566.998296000005</v>
      </c>
      <c r="I765" s="40">
        <v>311303.46777074994</v>
      </c>
      <c r="J765" s="40">
        <v>39.5</v>
      </c>
    </row>
    <row r="766" spans="1:10" ht="15" hidden="1" x14ac:dyDescent="0.25">
      <c r="A766" s="40" t="s">
        <v>189</v>
      </c>
      <c r="B766" s="40">
        <v>1</v>
      </c>
      <c r="C766" s="40" t="s">
        <v>0</v>
      </c>
      <c r="D766" s="40">
        <v>0</v>
      </c>
      <c r="E766" s="40" t="s">
        <v>111</v>
      </c>
      <c r="F766" s="40">
        <v>0</v>
      </c>
      <c r="G766" s="40">
        <v>2030</v>
      </c>
      <c r="H766" s="40">
        <v>15743.254079999999</v>
      </c>
      <c r="I766" s="40">
        <v>65404.50887125</v>
      </c>
      <c r="J766" s="40">
        <v>21.7</v>
      </c>
    </row>
    <row r="767" spans="1:10" ht="15" hidden="1" x14ac:dyDescent="0.25">
      <c r="A767" s="40" t="s">
        <v>190</v>
      </c>
      <c r="B767" s="40">
        <v>1</v>
      </c>
      <c r="C767" s="40" t="s">
        <v>0</v>
      </c>
      <c r="D767" s="40">
        <v>0</v>
      </c>
      <c r="E767" s="40" t="s">
        <v>112</v>
      </c>
      <c r="F767" s="40">
        <v>0</v>
      </c>
      <c r="G767" s="40">
        <v>2030</v>
      </c>
      <c r="H767" s="40">
        <v>34961.164946999997</v>
      </c>
      <c r="I767" s="40">
        <v>141445.01400274999</v>
      </c>
      <c r="J767" s="40">
        <v>35.699999999999996</v>
      </c>
    </row>
    <row r="768" spans="1:10" ht="15" hidden="1" x14ac:dyDescent="0.25">
      <c r="A768" s="40" t="s">
        <v>191</v>
      </c>
      <c r="B768" s="40">
        <v>1</v>
      </c>
      <c r="C768" s="40" t="s">
        <v>0</v>
      </c>
      <c r="D768" s="40">
        <v>0</v>
      </c>
      <c r="E768" s="40" t="s">
        <v>113</v>
      </c>
      <c r="F768" s="40">
        <v>0</v>
      </c>
      <c r="G768" s="40">
        <v>2030</v>
      </c>
      <c r="H768" s="40">
        <v>32841.736394</v>
      </c>
      <c r="I768" s="40">
        <v>132217.04485850001</v>
      </c>
      <c r="J768" s="40">
        <v>33.799999999999997</v>
      </c>
    </row>
    <row r="769" spans="1:10" ht="15" hidden="1" x14ac:dyDescent="0.25">
      <c r="A769" s="40" t="s">
        <v>192</v>
      </c>
      <c r="B769" s="40">
        <v>1</v>
      </c>
      <c r="C769" s="40" t="s">
        <v>0</v>
      </c>
      <c r="D769" s="40">
        <v>0</v>
      </c>
      <c r="E769" s="40" t="s">
        <v>114</v>
      </c>
      <c r="F769" s="40">
        <v>0</v>
      </c>
      <c r="G769" s="40">
        <v>2030</v>
      </c>
      <c r="H769" s="40">
        <v>52398.641443999993</v>
      </c>
      <c r="I769" s="40">
        <v>311419.73018349998</v>
      </c>
      <c r="J769" s="40">
        <v>39.5</v>
      </c>
    </row>
    <row r="770" spans="1:10" ht="15" hidden="1" x14ac:dyDescent="0.25">
      <c r="A770" s="40" t="s">
        <v>194</v>
      </c>
      <c r="B770" s="40">
        <v>1</v>
      </c>
      <c r="C770" s="40" t="s">
        <v>1</v>
      </c>
      <c r="D770" s="40">
        <v>0</v>
      </c>
      <c r="E770" s="40" t="s">
        <v>111</v>
      </c>
      <c r="F770" s="40">
        <v>0</v>
      </c>
      <c r="G770" s="40">
        <v>2005</v>
      </c>
      <c r="H770" s="40">
        <v>14775.205737</v>
      </c>
      <c r="I770" s="40">
        <v>63525.178906499998</v>
      </c>
      <c r="J770" s="40">
        <v>22.499999999999996</v>
      </c>
    </row>
    <row r="771" spans="1:10" ht="15" hidden="1" x14ac:dyDescent="0.25">
      <c r="A771" s="40" t="s">
        <v>195</v>
      </c>
      <c r="B771" s="40">
        <v>1</v>
      </c>
      <c r="C771" s="40" t="s">
        <v>1</v>
      </c>
      <c r="D771" s="40">
        <v>0</v>
      </c>
      <c r="E771" s="40" t="s">
        <v>112</v>
      </c>
      <c r="F771" s="40">
        <v>0</v>
      </c>
      <c r="G771" s="40">
        <v>2005</v>
      </c>
      <c r="H771" s="40">
        <v>33912.862590999997</v>
      </c>
      <c r="I771" s="40">
        <v>137977.157523</v>
      </c>
      <c r="J771" s="40">
        <v>35.200000000000003</v>
      </c>
    </row>
    <row r="772" spans="1:10" ht="15" hidden="1" x14ac:dyDescent="0.25">
      <c r="A772" s="40" t="s">
        <v>196</v>
      </c>
      <c r="B772" s="40">
        <v>1</v>
      </c>
      <c r="C772" s="40" t="s">
        <v>1</v>
      </c>
      <c r="D772" s="40">
        <v>0</v>
      </c>
      <c r="E772" s="40" t="s">
        <v>113</v>
      </c>
      <c r="F772" s="40">
        <v>0</v>
      </c>
      <c r="G772" s="40">
        <v>2005</v>
      </c>
      <c r="H772" s="40">
        <v>31831.761782000005</v>
      </c>
      <c r="I772" s="40">
        <v>133016.43280499999</v>
      </c>
      <c r="J772" s="40">
        <v>34.699999999999996</v>
      </c>
    </row>
    <row r="773" spans="1:10" ht="15" hidden="1" x14ac:dyDescent="0.25">
      <c r="A773" s="40" t="s">
        <v>197</v>
      </c>
      <c r="B773" s="40">
        <v>1</v>
      </c>
      <c r="C773" s="40" t="s">
        <v>1</v>
      </c>
      <c r="D773" s="40">
        <v>0</v>
      </c>
      <c r="E773" s="40" t="s">
        <v>114</v>
      </c>
      <c r="F773" s="40">
        <v>0</v>
      </c>
      <c r="G773" s="40">
        <v>2005</v>
      </c>
      <c r="H773" s="40">
        <v>53240.415430000001</v>
      </c>
      <c r="I773" s="40">
        <v>331855.21329674998</v>
      </c>
      <c r="J773" s="40">
        <v>41.900000000000006</v>
      </c>
    </row>
    <row r="774" spans="1:10" ht="15" hidden="1" x14ac:dyDescent="0.25">
      <c r="A774" s="40" t="s">
        <v>199</v>
      </c>
      <c r="B774" s="40">
        <v>1</v>
      </c>
      <c r="C774" s="40" t="s">
        <v>1</v>
      </c>
      <c r="D774" s="40">
        <v>0</v>
      </c>
      <c r="E774" s="40" t="s">
        <v>111</v>
      </c>
      <c r="F774" s="40">
        <v>0</v>
      </c>
      <c r="G774" s="40">
        <v>2010</v>
      </c>
      <c r="H774" s="40">
        <v>15098.926453999999</v>
      </c>
      <c r="I774" s="40">
        <v>63626.771705000006</v>
      </c>
      <c r="J774" s="40">
        <v>22.3</v>
      </c>
    </row>
    <row r="775" spans="1:10" ht="15" hidden="1" x14ac:dyDescent="0.25">
      <c r="A775" s="40" t="s">
        <v>200</v>
      </c>
      <c r="B775" s="40">
        <v>1</v>
      </c>
      <c r="C775" s="40" t="s">
        <v>1</v>
      </c>
      <c r="D775" s="40">
        <v>0</v>
      </c>
      <c r="E775" s="40" t="s">
        <v>112</v>
      </c>
      <c r="F775" s="40">
        <v>0</v>
      </c>
      <c r="G775" s="40">
        <v>2010</v>
      </c>
      <c r="H775" s="40">
        <v>34132.922052000002</v>
      </c>
      <c r="I775" s="40">
        <v>140971.80587575</v>
      </c>
      <c r="J775" s="40">
        <v>35.599999999999994</v>
      </c>
    </row>
    <row r="776" spans="1:10" ht="15" hidden="1" x14ac:dyDescent="0.25">
      <c r="A776" s="40" t="s">
        <v>201</v>
      </c>
      <c r="B776" s="40">
        <v>1</v>
      </c>
      <c r="C776" s="40" t="s">
        <v>1</v>
      </c>
      <c r="D776" s="40">
        <v>0</v>
      </c>
      <c r="E776" s="40" t="s">
        <v>113</v>
      </c>
      <c r="F776" s="40">
        <v>0</v>
      </c>
      <c r="G776" s="40">
        <v>2010</v>
      </c>
      <c r="H776" s="40">
        <v>32080.267647000001</v>
      </c>
      <c r="I776" s="40">
        <v>133866.585142</v>
      </c>
      <c r="J776" s="40">
        <v>34.799999999999997</v>
      </c>
    </row>
    <row r="777" spans="1:10" ht="15" hidden="1" x14ac:dyDescent="0.25">
      <c r="A777" s="40" t="s">
        <v>202</v>
      </c>
      <c r="B777" s="40">
        <v>1</v>
      </c>
      <c r="C777" s="40" t="s">
        <v>1</v>
      </c>
      <c r="D777" s="40">
        <v>0</v>
      </c>
      <c r="E777" s="40" t="s">
        <v>114</v>
      </c>
      <c r="F777" s="40">
        <v>0</v>
      </c>
      <c r="G777" s="40">
        <v>2010</v>
      </c>
      <c r="H777" s="40">
        <v>53072.064538000006</v>
      </c>
      <c r="I777" s="40">
        <v>325631.47150125005</v>
      </c>
      <c r="J777" s="40">
        <v>41.1</v>
      </c>
    </row>
    <row r="778" spans="1:10" ht="15" hidden="1" x14ac:dyDescent="0.25">
      <c r="A778" s="40" t="s">
        <v>204</v>
      </c>
      <c r="B778" s="40">
        <v>1</v>
      </c>
      <c r="C778" s="40" t="s">
        <v>1</v>
      </c>
      <c r="D778" s="40">
        <v>0</v>
      </c>
      <c r="E778" s="40" t="s">
        <v>111</v>
      </c>
      <c r="F778" s="40">
        <v>0</v>
      </c>
      <c r="G778" s="40">
        <v>2015</v>
      </c>
      <c r="H778" s="40">
        <v>15422.462767000001</v>
      </c>
      <c r="I778" s="40">
        <v>64965.575127000004</v>
      </c>
      <c r="J778" s="40">
        <v>22.2</v>
      </c>
    </row>
    <row r="779" spans="1:10" ht="15" hidden="1" x14ac:dyDescent="0.25">
      <c r="A779" s="40" t="s">
        <v>205</v>
      </c>
      <c r="B779" s="40">
        <v>1</v>
      </c>
      <c r="C779" s="40" t="s">
        <v>1</v>
      </c>
      <c r="D779" s="40">
        <v>0</v>
      </c>
      <c r="E779" s="40" t="s">
        <v>112</v>
      </c>
      <c r="F779" s="40">
        <v>0</v>
      </c>
      <c r="G779" s="40">
        <v>2015</v>
      </c>
      <c r="H779" s="40">
        <v>34339.984488000002</v>
      </c>
      <c r="I779" s="40">
        <v>143676.30103024998</v>
      </c>
      <c r="J779" s="40">
        <v>36.1</v>
      </c>
    </row>
    <row r="780" spans="1:10" ht="15" hidden="1" x14ac:dyDescent="0.25">
      <c r="A780" s="40" t="s">
        <v>206</v>
      </c>
      <c r="B780" s="40">
        <v>1</v>
      </c>
      <c r="C780" s="40" t="s">
        <v>1</v>
      </c>
      <c r="D780" s="40">
        <v>0</v>
      </c>
      <c r="E780" s="40" t="s">
        <v>113</v>
      </c>
      <c r="F780" s="40">
        <v>0</v>
      </c>
      <c r="G780" s="40">
        <v>2015</v>
      </c>
      <c r="H780" s="40">
        <v>32328.577128000001</v>
      </c>
      <c r="I780" s="40">
        <v>134369.41856849997</v>
      </c>
      <c r="J780" s="40">
        <v>34.800000000000004</v>
      </c>
    </row>
    <row r="781" spans="1:10" ht="15" hidden="1" x14ac:dyDescent="0.25">
      <c r="A781" s="40" t="s">
        <v>207</v>
      </c>
      <c r="B781" s="40">
        <v>1</v>
      </c>
      <c r="C781" s="40" t="s">
        <v>1</v>
      </c>
      <c r="D781" s="40">
        <v>0</v>
      </c>
      <c r="E781" s="40" t="s">
        <v>114</v>
      </c>
      <c r="F781" s="40">
        <v>0</v>
      </c>
      <c r="G781" s="40">
        <v>2015</v>
      </c>
      <c r="H781" s="40">
        <v>52903.708399000003</v>
      </c>
      <c r="I781" s="40">
        <v>320675.55027175002</v>
      </c>
      <c r="J781" s="40">
        <v>40.699999999999996</v>
      </c>
    </row>
    <row r="782" spans="1:10" ht="15" hidden="1" x14ac:dyDescent="0.25">
      <c r="A782" s="40" t="s">
        <v>209</v>
      </c>
      <c r="B782" s="40">
        <v>1</v>
      </c>
      <c r="C782" s="40" t="s">
        <v>1</v>
      </c>
      <c r="D782" s="40">
        <v>0</v>
      </c>
      <c r="E782" s="40" t="s">
        <v>111</v>
      </c>
      <c r="F782" s="40">
        <v>0</v>
      </c>
      <c r="G782" s="40">
        <v>2020</v>
      </c>
      <c r="H782" s="40">
        <v>15745.993021999999</v>
      </c>
      <c r="I782" s="40">
        <v>65901.936747500004</v>
      </c>
      <c r="J782" s="40">
        <v>22.099999999999998</v>
      </c>
    </row>
    <row r="783" spans="1:10" ht="15" hidden="1" x14ac:dyDescent="0.25">
      <c r="A783" s="40" t="s">
        <v>210</v>
      </c>
      <c r="B783" s="40">
        <v>1</v>
      </c>
      <c r="C783" s="40" t="s">
        <v>1</v>
      </c>
      <c r="D783" s="40">
        <v>0</v>
      </c>
      <c r="E783" s="40" t="s">
        <v>112</v>
      </c>
      <c r="F783" s="40">
        <v>0</v>
      </c>
      <c r="G783" s="40">
        <v>2020</v>
      </c>
      <c r="H783" s="40">
        <v>34547.041365999998</v>
      </c>
      <c r="I783" s="40">
        <v>146518.21593124999</v>
      </c>
      <c r="J783" s="40">
        <v>36.4</v>
      </c>
    </row>
    <row r="784" spans="1:10" ht="15" hidden="1" x14ac:dyDescent="0.25">
      <c r="A784" s="40" t="s">
        <v>211</v>
      </c>
      <c r="B784" s="40">
        <v>1</v>
      </c>
      <c r="C784" s="40" t="s">
        <v>1</v>
      </c>
      <c r="D784" s="40">
        <v>0</v>
      </c>
      <c r="E784" s="40" t="s">
        <v>113</v>
      </c>
      <c r="F784" s="40">
        <v>0</v>
      </c>
      <c r="G784" s="40">
        <v>2020</v>
      </c>
      <c r="H784" s="40">
        <v>32576.427643999999</v>
      </c>
      <c r="I784" s="40">
        <v>135176.06949249998</v>
      </c>
      <c r="J784" s="40">
        <v>34.700000000000003</v>
      </c>
    </row>
    <row r="785" spans="1:10" ht="15" hidden="1" x14ac:dyDescent="0.25">
      <c r="A785" s="40" t="s">
        <v>212</v>
      </c>
      <c r="B785" s="40">
        <v>1</v>
      </c>
      <c r="C785" s="40" t="s">
        <v>1</v>
      </c>
      <c r="D785" s="40">
        <v>0</v>
      </c>
      <c r="E785" s="40" t="s">
        <v>114</v>
      </c>
      <c r="F785" s="40">
        <v>0</v>
      </c>
      <c r="G785" s="40">
        <v>2020</v>
      </c>
      <c r="H785" s="40">
        <v>52735.354509999997</v>
      </c>
      <c r="I785" s="40">
        <v>319091.05654224998</v>
      </c>
      <c r="J785" s="40">
        <v>40.5</v>
      </c>
    </row>
    <row r="786" spans="1:10" ht="15" hidden="1" x14ac:dyDescent="0.25">
      <c r="A786" s="40" t="s">
        <v>214</v>
      </c>
      <c r="B786" s="40">
        <v>1</v>
      </c>
      <c r="C786" s="40" t="s">
        <v>1</v>
      </c>
      <c r="D786" s="40">
        <v>0</v>
      </c>
      <c r="E786" s="40" t="s">
        <v>111</v>
      </c>
      <c r="F786" s="40">
        <v>0</v>
      </c>
      <c r="G786" s="40">
        <v>2025</v>
      </c>
      <c r="H786" s="40">
        <v>15766.518488999998</v>
      </c>
      <c r="I786" s="40">
        <v>67686.164980750007</v>
      </c>
      <c r="J786" s="40">
        <v>22.4</v>
      </c>
    </row>
    <row r="787" spans="1:10" ht="15" hidden="1" x14ac:dyDescent="0.25">
      <c r="A787" s="40" t="s">
        <v>215</v>
      </c>
      <c r="B787" s="40">
        <v>1</v>
      </c>
      <c r="C787" s="40" t="s">
        <v>1</v>
      </c>
      <c r="D787" s="40">
        <v>0</v>
      </c>
      <c r="E787" s="40" t="s">
        <v>112</v>
      </c>
      <c r="F787" s="40">
        <v>0</v>
      </c>
      <c r="G787" s="40">
        <v>2025</v>
      </c>
      <c r="H787" s="40">
        <v>34754.098976000001</v>
      </c>
      <c r="I787" s="40">
        <v>149175.95365600003</v>
      </c>
      <c r="J787" s="40">
        <v>37</v>
      </c>
    </row>
    <row r="788" spans="1:10" ht="15" hidden="1" x14ac:dyDescent="0.25">
      <c r="A788" s="40" t="s">
        <v>216</v>
      </c>
      <c r="B788" s="40">
        <v>1</v>
      </c>
      <c r="C788" s="40" t="s">
        <v>1</v>
      </c>
      <c r="D788" s="40">
        <v>0</v>
      </c>
      <c r="E788" s="40" t="s">
        <v>113</v>
      </c>
      <c r="F788" s="40">
        <v>0</v>
      </c>
      <c r="G788" s="40">
        <v>2025</v>
      </c>
      <c r="H788" s="40">
        <v>32825.443757000001</v>
      </c>
      <c r="I788" s="40">
        <v>136487.71513649999</v>
      </c>
      <c r="J788" s="40">
        <v>34.700000000000003</v>
      </c>
    </row>
    <row r="789" spans="1:10" ht="15" hidden="1" x14ac:dyDescent="0.25">
      <c r="A789" s="40" t="s">
        <v>217</v>
      </c>
      <c r="B789" s="40">
        <v>1</v>
      </c>
      <c r="C789" s="40" t="s">
        <v>1</v>
      </c>
      <c r="D789" s="40">
        <v>0</v>
      </c>
      <c r="E789" s="40" t="s">
        <v>114</v>
      </c>
      <c r="F789" s="40">
        <v>0</v>
      </c>
      <c r="G789" s="40">
        <v>2025</v>
      </c>
      <c r="H789" s="40">
        <v>52566.997847000006</v>
      </c>
      <c r="I789" s="40">
        <v>318549.67174899997</v>
      </c>
      <c r="J789" s="40">
        <v>40.5</v>
      </c>
    </row>
    <row r="790" spans="1:10" ht="15" hidden="1" x14ac:dyDescent="0.25">
      <c r="A790" s="40" t="s">
        <v>219</v>
      </c>
      <c r="B790" s="40">
        <v>1</v>
      </c>
      <c r="C790" s="40" t="s">
        <v>1</v>
      </c>
      <c r="D790" s="40">
        <v>0</v>
      </c>
      <c r="E790" s="40" t="s">
        <v>111</v>
      </c>
      <c r="F790" s="40">
        <v>0</v>
      </c>
      <c r="G790" s="40">
        <v>2030</v>
      </c>
      <c r="H790" s="40">
        <v>15787.122771999999</v>
      </c>
      <c r="I790" s="40">
        <v>68908.670200499997</v>
      </c>
      <c r="J790" s="40">
        <v>22.6</v>
      </c>
    </row>
    <row r="791" spans="1:10" ht="15" hidden="1" x14ac:dyDescent="0.25">
      <c r="A791" s="40" t="s">
        <v>220</v>
      </c>
      <c r="B791" s="40">
        <v>1</v>
      </c>
      <c r="C791" s="40" t="s">
        <v>1</v>
      </c>
      <c r="D791" s="40">
        <v>0</v>
      </c>
      <c r="E791" s="40" t="s">
        <v>112</v>
      </c>
      <c r="F791" s="40">
        <v>0</v>
      </c>
      <c r="G791" s="40">
        <v>2030</v>
      </c>
      <c r="H791" s="40">
        <v>34961.161652000003</v>
      </c>
      <c r="I791" s="40">
        <v>151316.46450725</v>
      </c>
      <c r="J791" s="40">
        <v>37.399999999999991</v>
      </c>
    </row>
    <row r="792" spans="1:10" ht="15" hidden="1" x14ac:dyDescent="0.25">
      <c r="A792" s="40" t="s">
        <v>221</v>
      </c>
      <c r="B792" s="40">
        <v>1</v>
      </c>
      <c r="C792" s="40" t="s">
        <v>1</v>
      </c>
      <c r="D792" s="40">
        <v>0</v>
      </c>
      <c r="E792" s="40" t="s">
        <v>113</v>
      </c>
      <c r="F792" s="40">
        <v>0</v>
      </c>
      <c r="G792" s="40">
        <v>2030</v>
      </c>
      <c r="H792" s="40">
        <v>33076.694388999997</v>
      </c>
      <c r="I792" s="40">
        <v>138175.42033399999</v>
      </c>
      <c r="J792" s="40">
        <v>35.1</v>
      </c>
    </row>
    <row r="793" spans="1:10" ht="15" hidden="1" x14ac:dyDescent="0.25">
      <c r="A793" s="40" t="s">
        <v>222</v>
      </c>
      <c r="B793" s="40">
        <v>1</v>
      </c>
      <c r="C793" s="40" t="s">
        <v>1</v>
      </c>
      <c r="D793" s="40">
        <v>0</v>
      </c>
      <c r="E793" s="40" t="s">
        <v>114</v>
      </c>
      <c r="F793" s="40">
        <v>0</v>
      </c>
      <c r="G793" s="40">
        <v>2030</v>
      </c>
      <c r="H793" s="40">
        <v>52398.643960000001</v>
      </c>
      <c r="I793" s="40">
        <v>319376.42337274994</v>
      </c>
      <c r="J793" s="40">
        <v>40.6</v>
      </c>
    </row>
    <row r="794" spans="1:10" ht="15" hidden="1" x14ac:dyDescent="0.25">
      <c r="A794" s="40" t="s">
        <v>224</v>
      </c>
      <c r="B794" s="40">
        <v>1</v>
      </c>
      <c r="C794" s="40" t="s">
        <v>3</v>
      </c>
      <c r="D794" s="40">
        <v>0</v>
      </c>
      <c r="E794" s="40" t="s">
        <v>111</v>
      </c>
      <c r="F794" s="40">
        <v>0</v>
      </c>
      <c r="G794" s="40">
        <v>2005</v>
      </c>
      <c r="H794" s="40">
        <v>14767.754430000001</v>
      </c>
      <c r="I794" s="40">
        <v>63504.893127250005</v>
      </c>
      <c r="J794" s="40">
        <v>22.3</v>
      </c>
    </row>
    <row r="795" spans="1:10" ht="15" hidden="1" x14ac:dyDescent="0.25">
      <c r="A795" s="40" t="s">
        <v>225</v>
      </c>
      <c r="B795" s="40">
        <v>1</v>
      </c>
      <c r="C795" s="40" t="s">
        <v>3</v>
      </c>
      <c r="D795" s="40">
        <v>0</v>
      </c>
      <c r="E795" s="40" t="s">
        <v>112</v>
      </c>
      <c r="F795" s="40">
        <v>0</v>
      </c>
      <c r="G795" s="40">
        <v>2005</v>
      </c>
      <c r="H795" s="40">
        <v>33912.865044999999</v>
      </c>
      <c r="I795" s="40">
        <v>137904.863652</v>
      </c>
      <c r="J795" s="40">
        <v>35.200000000000003</v>
      </c>
    </row>
    <row r="796" spans="1:10" ht="15" hidden="1" x14ac:dyDescent="0.25">
      <c r="A796" s="40" t="s">
        <v>226</v>
      </c>
      <c r="B796" s="40">
        <v>1</v>
      </c>
      <c r="C796" s="40" t="s">
        <v>3</v>
      </c>
      <c r="D796" s="40">
        <v>0</v>
      </c>
      <c r="E796" s="40" t="s">
        <v>113</v>
      </c>
      <c r="F796" s="40">
        <v>0</v>
      </c>
      <c r="G796" s="40">
        <v>2005</v>
      </c>
      <c r="H796" s="40">
        <v>31789.988604999999</v>
      </c>
      <c r="I796" s="40">
        <v>132806.91703700001</v>
      </c>
      <c r="J796" s="40">
        <v>34.699999999999996</v>
      </c>
    </row>
    <row r="797" spans="1:10" ht="15" hidden="1" x14ac:dyDescent="0.25">
      <c r="A797" s="40" t="s">
        <v>227</v>
      </c>
      <c r="B797" s="40">
        <v>1</v>
      </c>
      <c r="C797" s="40" t="s">
        <v>3</v>
      </c>
      <c r="D797" s="40">
        <v>0</v>
      </c>
      <c r="E797" s="40" t="s">
        <v>114</v>
      </c>
      <c r="F797" s="40">
        <v>0</v>
      </c>
      <c r="G797" s="40">
        <v>2005</v>
      </c>
      <c r="H797" s="40">
        <v>53240.415377999998</v>
      </c>
      <c r="I797" s="40">
        <v>331788.46936350001</v>
      </c>
      <c r="J797" s="40">
        <v>41.800000000000004</v>
      </c>
    </row>
    <row r="798" spans="1:10" ht="15" hidden="1" x14ac:dyDescent="0.25">
      <c r="A798" s="40" t="s">
        <v>229</v>
      </c>
      <c r="B798" s="40">
        <v>1</v>
      </c>
      <c r="C798" s="40" t="s">
        <v>3</v>
      </c>
      <c r="D798" s="40">
        <v>0</v>
      </c>
      <c r="E798" s="40" t="s">
        <v>111</v>
      </c>
      <c r="F798" s="40">
        <v>0</v>
      </c>
      <c r="G798" s="40">
        <v>2010</v>
      </c>
      <c r="H798" s="40">
        <v>15084.055249000001</v>
      </c>
      <c r="I798" s="40">
        <v>62633.929975749998</v>
      </c>
      <c r="J798" s="40">
        <v>21.799999999999997</v>
      </c>
    </row>
    <row r="799" spans="1:10" ht="15" hidden="1" x14ac:dyDescent="0.25">
      <c r="A799" s="40" t="s">
        <v>230</v>
      </c>
      <c r="B799" s="40">
        <v>1</v>
      </c>
      <c r="C799" s="40" t="s">
        <v>3</v>
      </c>
      <c r="D799" s="40">
        <v>0</v>
      </c>
      <c r="E799" s="40" t="s">
        <v>112</v>
      </c>
      <c r="F799" s="40">
        <v>0</v>
      </c>
      <c r="G799" s="40">
        <v>2010</v>
      </c>
      <c r="H799" s="40">
        <v>34132.923797999996</v>
      </c>
      <c r="I799" s="40">
        <v>138193.04495924999</v>
      </c>
      <c r="J799" s="40">
        <v>35.099999999999994</v>
      </c>
    </row>
    <row r="800" spans="1:10" ht="15" hidden="1" x14ac:dyDescent="0.25">
      <c r="A800" s="40" t="s">
        <v>231</v>
      </c>
      <c r="B800" s="40">
        <v>1</v>
      </c>
      <c r="C800" s="40" t="s">
        <v>3</v>
      </c>
      <c r="D800" s="40">
        <v>0</v>
      </c>
      <c r="E800" s="40" t="s">
        <v>113</v>
      </c>
      <c r="F800" s="40">
        <v>0</v>
      </c>
      <c r="G800" s="40">
        <v>2010</v>
      </c>
      <c r="H800" s="40">
        <v>32000.338197000001</v>
      </c>
      <c r="I800" s="40">
        <v>132020.65238699998</v>
      </c>
      <c r="J800" s="40">
        <v>34.1</v>
      </c>
    </row>
    <row r="801" spans="1:10" ht="15" hidden="1" x14ac:dyDescent="0.25">
      <c r="A801" s="40" t="s">
        <v>232</v>
      </c>
      <c r="B801" s="40">
        <v>1</v>
      </c>
      <c r="C801" s="40" t="s">
        <v>3</v>
      </c>
      <c r="D801" s="40">
        <v>0</v>
      </c>
      <c r="E801" s="40" t="s">
        <v>114</v>
      </c>
      <c r="F801" s="40">
        <v>0</v>
      </c>
      <c r="G801" s="40">
        <v>2010</v>
      </c>
      <c r="H801" s="40">
        <v>53072.065212000001</v>
      </c>
      <c r="I801" s="40">
        <v>323172.38885225001</v>
      </c>
      <c r="J801" s="40">
        <v>40.800000000000004</v>
      </c>
    </row>
    <row r="802" spans="1:10" ht="15" hidden="1" x14ac:dyDescent="0.25">
      <c r="A802" s="40" t="s">
        <v>234</v>
      </c>
      <c r="B802" s="40">
        <v>1</v>
      </c>
      <c r="C802" s="40" t="s">
        <v>3</v>
      </c>
      <c r="D802" s="40">
        <v>0</v>
      </c>
      <c r="E802" s="40" t="s">
        <v>111</v>
      </c>
      <c r="F802" s="40">
        <v>0</v>
      </c>
      <c r="G802" s="40">
        <v>2015</v>
      </c>
      <c r="H802" s="40">
        <v>15400.354200000002</v>
      </c>
      <c r="I802" s="40">
        <v>63049.985998000004</v>
      </c>
      <c r="J802" s="40">
        <v>21.5</v>
      </c>
    </row>
    <row r="803" spans="1:10" ht="15" hidden="1" x14ac:dyDescent="0.25">
      <c r="A803" s="40" t="s">
        <v>235</v>
      </c>
      <c r="B803" s="40">
        <v>1</v>
      </c>
      <c r="C803" s="40" t="s">
        <v>3</v>
      </c>
      <c r="D803" s="40">
        <v>0</v>
      </c>
      <c r="E803" s="40" t="s">
        <v>112</v>
      </c>
      <c r="F803" s="40">
        <v>0</v>
      </c>
      <c r="G803" s="40">
        <v>2015</v>
      </c>
      <c r="H803" s="40">
        <v>34339.983888000002</v>
      </c>
      <c r="I803" s="40">
        <v>138503.1057705</v>
      </c>
      <c r="J803" s="40">
        <v>34.999999999999993</v>
      </c>
    </row>
    <row r="804" spans="1:10" ht="15" hidden="1" x14ac:dyDescent="0.25">
      <c r="A804" s="40" t="s">
        <v>236</v>
      </c>
      <c r="B804" s="40">
        <v>1</v>
      </c>
      <c r="C804" s="40" t="s">
        <v>3</v>
      </c>
      <c r="D804" s="40">
        <v>0</v>
      </c>
      <c r="E804" s="40" t="s">
        <v>113</v>
      </c>
      <c r="F804" s="40">
        <v>0</v>
      </c>
      <c r="G804" s="40">
        <v>2015</v>
      </c>
      <c r="H804" s="40">
        <v>32210.688313000002</v>
      </c>
      <c r="I804" s="40">
        <v>131100.51612800002</v>
      </c>
      <c r="J804" s="40">
        <v>34</v>
      </c>
    </row>
    <row r="805" spans="1:10" ht="15" hidden="1" x14ac:dyDescent="0.25">
      <c r="A805" s="40" t="s">
        <v>237</v>
      </c>
      <c r="B805" s="40">
        <v>1</v>
      </c>
      <c r="C805" s="40" t="s">
        <v>3</v>
      </c>
      <c r="D805" s="40">
        <v>0</v>
      </c>
      <c r="E805" s="40" t="s">
        <v>114</v>
      </c>
      <c r="F805" s="40">
        <v>0</v>
      </c>
      <c r="G805" s="40">
        <v>2015</v>
      </c>
      <c r="H805" s="40">
        <v>52903.707804999998</v>
      </c>
      <c r="I805" s="40">
        <v>315830.7079865</v>
      </c>
      <c r="J805" s="40">
        <v>40</v>
      </c>
    </row>
    <row r="806" spans="1:10" ht="15" hidden="1" x14ac:dyDescent="0.25">
      <c r="A806" s="40" t="s">
        <v>239</v>
      </c>
      <c r="B806" s="40">
        <v>1</v>
      </c>
      <c r="C806" s="40" t="s">
        <v>3</v>
      </c>
      <c r="D806" s="40">
        <v>0</v>
      </c>
      <c r="E806" s="40" t="s">
        <v>111</v>
      </c>
      <c r="F806" s="40">
        <v>0</v>
      </c>
      <c r="G806" s="40">
        <v>2020</v>
      </c>
      <c r="H806" s="40">
        <v>15716.655494000001</v>
      </c>
      <c r="I806" s="40">
        <v>63324.664682249997</v>
      </c>
      <c r="J806" s="40">
        <v>21.200000000000003</v>
      </c>
    </row>
    <row r="807" spans="1:10" ht="15" hidden="1" x14ac:dyDescent="0.25">
      <c r="A807" s="40" t="s">
        <v>240</v>
      </c>
      <c r="B807" s="40">
        <v>1</v>
      </c>
      <c r="C807" s="40" t="s">
        <v>3</v>
      </c>
      <c r="D807" s="40">
        <v>0</v>
      </c>
      <c r="E807" s="40" t="s">
        <v>112</v>
      </c>
      <c r="F807" s="40">
        <v>0</v>
      </c>
      <c r="G807" s="40">
        <v>2020</v>
      </c>
      <c r="H807" s="40">
        <v>34547.044380000007</v>
      </c>
      <c r="I807" s="40">
        <v>139521.22160599998</v>
      </c>
      <c r="J807" s="40">
        <v>35.4</v>
      </c>
    </row>
    <row r="808" spans="1:10" ht="15" hidden="1" x14ac:dyDescent="0.25">
      <c r="A808" s="40" t="s">
        <v>241</v>
      </c>
      <c r="B808" s="40">
        <v>1</v>
      </c>
      <c r="C808" s="40" t="s">
        <v>3</v>
      </c>
      <c r="D808" s="40">
        <v>0</v>
      </c>
      <c r="E808" s="40" t="s">
        <v>113</v>
      </c>
      <c r="F808" s="40">
        <v>0</v>
      </c>
      <c r="G808" s="40">
        <v>2020</v>
      </c>
      <c r="H808" s="40">
        <v>32421.036367000001</v>
      </c>
      <c r="I808" s="40">
        <v>130871.313096</v>
      </c>
      <c r="J808" s="40">
        <v>33.799999999999997</v>
      </c>
    </row>
    <row r="809" spans="1:10" ht="15" hidden="1" x14ac:dyDescent="0.25">
      <c r="A809" s="40" t="s">
        <v>242</v>
      </c>
      <c r="B809" s="40">
        <v>1</v>
      </c>
      <c r="C809" s="40" t="s">
        <v>3</v>
      </c>
      <c r="D809" s="40">
        <v>0</v>
      </c>
      <c r="E809" s="40" t="s">
        <v>114</v>
      </c>
      <c r="F809" s="40">
        <v>0</v>
      </c>
      <c r="G809" s="40">
        <v>2020</v>
      </c>
      <c r="H809" s="40">
        <v>52735.353625000003</v>
      </c>
      <c r="I809" s="40">
        <v>312191.44987999997</v>
      </c>
      <c r="J809" s="40">
        <v>39.599999999999994</v>
      </c>
    </row>
    <row r="810" spans="1:10" ht="15" hidden="1" x14ac:dyDescent="0.25">
      <c r="A810" s="40" t="s">
        <v>244</v>
      </c>
      <c r="B810" s="40">
        <v>1</v>
      </c>
      <c r="C810" s="40" t="s">
        <v>3</v>
      </c>
      <c r="D810" s="40">
        <v>0</v>
      </c>
      <c r="E810" s="40" t="s">
        <v>111</v>
      </c>
      <c r="F810" s="40">
        <v>0</v>
      </c>
      <c r="G810" s="40">
        <v>2025</v>
      </c>
      <c r="H810" s="40">
        <v>15729.953901000001</v>
      </c>
      <c r="I810" s="40">
        <v>64467.93241175</v>
      </c>
      <c r="J810" s="40">
        <v>21.5</v>
      </c>
    </row>
    <row r="811" spans="1:10" ht="15" hidden="1" x14ac:dyDescent="0.25">
      <c r="A811" s="40" t="s">
        <v>245</v>
      </c>
      <c r="B811" s="40">
        <v>1</v>
      </c>
      <c r="C811" s="40" t="s">
        <v>3</v>
      </c>
      <c r="D811" s="40">
        <v>0</v>
      </c>
      <c r="E811" s="40" t="s">
        <v>112</v>
      </c>
      <c r="F811" s="40">
        <v>0</v>
      </c>
      <c r="G811" s="40">
        <v>2025</v>
      </c>
      <c r="H811" s="40">
        <v>34754.099246999998</v>
      </c>
      <c r="I811" s="40">
        <v>140236.21013050003</v>
      </c>
      <c r="J811" s="40">
        <v>35.5</v>
      </c>
    </row>
    <row r="812" spans="1:10" ht="15" hidden="1" x14ac:dyDescent="0.25">
      <c r="A812" s="40" t="s">
        <v>246</v>
      </c>
      <c r="B812" s="40">
        <v>1</v>
      </c>
      <c r="C812" s="40" t="s">
        <v>3</v>
      </c>
      <c r="D812" s="40">
        <v>0</v>
      </c>
      <c r="E812" s="40" t="s">
        <v>113</v>
      </c>
      <c r="F812" s="40">
        <v>0</v>
      </c>
      <c r="G812" s="40">
        <v>2025</v>
      </c>
      <c r="H812" s="40">
        <v>32631.386308000001</v>
      </c>
      <c r="I812" s="40">
        <v>131020.61891399999</v>
      </c>
      <c r="J812" s="40">
        <v>33.6</v>
      </c>
    </row>
    <row r="813" spans="1:10" ht="15" hidden="1" x14ac:dyDescent="0.25">
      <c r="A813" s="40" t="s">
        <v>247</v>
      </c>
      <c r="B813" s="40">
        <v>1</v>
      </c>
      <c r="C813" s="40" t="s">
        <v>3</v>
      </c>
      <c r="D813" s="40">
        <v>0</v>
      </c>
      <c r="E813" s="40" t="s">
        <v>114</v>
      </c>
      <c r="F813" s="40">
        <v>0</v>
      </c>
      <c r="G813" s="40">
        <v>2025</v>
      </c>
      <c r="H813" s="40">
        <v>52566.999400000001</v>
      </c>
      <c r="I813" s="40">
        <v>309553.62897200003</v>
      </c>
      <c r="J813" s="40">
        <v>39.4</v>
      </c>
    </row>
    <row r="814" spans="1:10" ht="15" hidden="1" x14ac:dyDescent="0.25">
      <c r="A814" s="40" t="s">
        <v>249</v>
      </c>
      <c r="B814" s="40">
        <v>1</v>
      </c>
      <c r="C814" s="40" t="s">
        <v>3</v>
      </c>
      <c r="D814" s="40">
        <v>0</v>
      </c>
      <c r="E814" s="40" t="s">
        <v>111</v>
      </c>
      <c r="F814" s="40">
        <v>0</v>
      </c>
      <c r="G814" s="40">
        <v>2030</v>
      </c>
      <c r="H814" s="40">
        <v>15743.253358</v>
      </c>
      <c r="I814" s="40">
        <v>65349.145640499999</v>
      </c>
      <c r="J814" s="40">
        <v>21.7</v>
      </c>
    </row>
    <row r="815" spans="1:10" ht="15" hidden="1" x14ac:dyDescent="0.25">
      <c r="A815" s="40" t="s">
        <v>250</v>
      </c>
      <c r="B815" s="40">
        <v>1</v>
      </c>
      <c r="C815" s="40" t="s">
        <v>3</v>
      </c>
      <c r="D815" s="40">
        <v>0</v>
      </c>
      <c r="E815" s="40" t="s">
        <v>112</v>
      </c>
      <c r="F815" s="40">
        <v>0</v>
      </c>
      <c r="G815" s="40">
        <v>2030</v>
      </c>
      <c r="H815" s="40">
        <v>34961.158399000007</v>
      </c>
      <c r="I815" s="40">
        <v>140930.31260074998</v>
      </c>
      <c r="J815" s="40">
        <v>35.599999999999994</v>
      </c>
    </row>
    <row r="816" spans="1:10" ht="15" hidden="1" x14ac:dyDescent="0.25">
      <c r="A816" s="40" t="s">
        <v>251</v>
      </c>
      <c r="B816" s="40">
        <v>1</v>
      </c>
      <c r="C816" s="40" t="s">
        <v>3</v>
      </c>
      <c r="D816" s="40">
        <v>0</v>
      </c>
      <c r="E816" s="40" t="s">
        <v>113</v>
      </c>
      <c r="F816" s="40">
        <v>0</v>
      </c>
      <c r="G816" s="40">
        <v>2030</v>
      </c>
      <c r="H816" s="40">
        <v>32841.736574000002</v>
      </c>
      <c r="I816" s="40">
        <v>131816.09320249999</v>
      </c>
      <c r="J816" s="40">
        <v>33.699999999999996</v>
      </c>
    </row>
    <row r="817" spans="1:10" ht="15" hidden="1" x14ac:dyDescent="0.25">
      <c r="A817" s="40" t="s">
        <v>252</v>
      </c>
      <c r="B817" s="40">
        <v>1</v>
      </c>
      <c r="C817" s="40" t="s">
        <v>3</v>
      </c>
      <c r="D817" s="40">
        <v>0</v>
      </c>
      <c r="E817" s="40" t="s">
        <v>114</v>
      </c>
      <c r="F817" s="40">
        <v>0</v>
      </c>
      <c r="G817" s="40">
        <v>2030</v>
      </c>
      <c r="H817" s="40">
        <v>52398.647067999998</v>
      </c>
      <c r="I817" s="40">
        <v>309745.66070150002</v>
      </c>
      <c r="J817" s="40">
        <v>39.4</v>
      </c>
    </row>
    <row r="818" spans="1:10" ht="15" hidden="1" x14ac:dyDescent="0.25">
      <c r="A818" s="40" t="s">
        <v>254</v>
      </c>
      <c r="B818" s="40">
        <v>1</v>
      </c>
      <c r="C818" s="40" t="s">
        <v>2</v>
      </c>
      <c r="D818" s="40">
        <v>0</v>
      </c>
      <c r="E818" s="40" t="s">
        <v>111</v>
      </c>
      <c r="F818" s="40">
        <v>0</v>
      </c>
      <c r="G818" s="40">
        <v>2005</v>
      </c>
      <c r="H818" s="40">
        <v>14056.528758999999</v>
      </c>
      <c r="I818" s="40">
        <v>60608.470331249991</v>
      </c>
      <c r="J818" s="40">
        <v>22.4</v>
      </c>
    </row>
    <row r="819" spans="1:10" ht="15" hidden="1" x14ac:dyDescent="0.25">
      <c r="A819" s="40" t="s">
        <v>255</v>
      </c>
      <c r="B819" s="40">
        <v>1</v>
      </c>
      <c r="C819" s="40" t="s">
        <v>2</v>
      </c>
      <c r="D819" s="40">
        <v>0</v>
      </c>
      <c r="E819" s="40" t="s">
        <v>112</v>
      </c>
      <c r="F819" s="40">
        <v>0</v>
      </c>
      <c r="G819" s="40">
        <v>2005</v>
      </c>
      <c r="H819" s="40">
        <v>32250.033074999999</v>
      </c>
      <c r="I819" s="40">
        <v>131783.83359525001</v>
      </c>
      <c r="J819" s="40">
        <v>35.5</v>
      </c>
    </row>
    <row r="820" spans="1:10" ht="15" hidden="1" x14ac:dyDescent="0.25">
      <c r="A820" s="40" t="s">
        <v>256</v>
      </c>
      <c r="B820" s="40">
        <v>1</v>
      </c>
      <c r="C820" s="40" t="s">
        <v>2</v>
      </c>
      <c r="D820" s="40">
        <v>0</v>
      </c>
      <c r="E820" s="40" t="s">
        <v>113</v>
      </c>
      <c r="F820" s="40">
        <v>0</v>
      </c>
      <c r="G820" s="40">
        <v>2005</v>
      </c>
      <c r="H820" s="40">
        <v>30641.120501000001</v>
      </c>
      <c r="I820" s="40">
        <v>128761.47863350001</v>
      </c>
      <c r="J820" s="40">
        <v>34.799999999999997</v>
      </c>
    </row>
    <row r="821" spans="1:10" ht="15" hidden="1" x14ac:dyDescent="0.25">
      <c r="A821" s="40" t="s">
        <v>257</v>
      </c>
      <c r="B821" s="40">
        <v>1</v>
      </c>
      <c r="C821" s="40" t="s">
        <v>2</v>
      </c>
      <c r="D821" s="40">
        <v>0</v>
      </c>
      <c r="E821" s="40" t="s">
        <v>114</v>
      </c>
      <c r="F821" s="40">
        <v>0</v>
      </c>
      <c r="G821" s="40">
        <v>2005</v>
      </c>
      <c r="H821" s="40">
        <v>50617.165203999997</v>
      </c>
      <c r="I821" s="40">
        <v>315850.03854199999</v>
      </c>
      <c r="J821" s="40">
        <v>41.9</v>
      </c>
    </row>
    <row r="822" spans="1:10" ht="15" hidden="1" x14ac:dyDescent="0.25">
      <c r="A822" s="40" t="s">
        <v>259</v>
      </c>
      <c r="B822" s="40">
        <v>1</v>
      </c>
      <c r="C822" s="40" t="s">
        <v>2</v>
      </c>
      <c r="D822" s="40">
        <v>0</v>
      </c>
      <c r="E822" s="40" t="s">
        <v>111</v>
      </c>
      <c r="F822" s="40">
        <v>0</v>
      </c>
      <c r="G822" s="40">
        <v>2010</v>
      </c>
      <c r="H822" s="40">
        <v>14373.499023</v>
      </c>
      <c r="I822" s="40">
        <v>60403.718464250007</v>
      </c>
      <c r="J822" s="40">
        <v>22.1</v>
      </c>
    </row>
    <row r="823" spans="1:10" ht="15" hidden="1" x14ac:dyDescent="0.25">
      <c r="A823" s="40" t="s">
        <v>260</v>
      </c>
      <c r="B823" s="40">
        <v>1</v>
      </c>
      <c r="C823" s="40" t="s">
        <v>2</v>
      </c>
      <c r="D823" s="40">
        <v>0</v>
      </c>
      <c r="E823" s="40" t="s">
        <v>112</v>
      </c>
      <c r="F823" s="40">
        <v>0</v>
      </c>
      <c r="G823" s="40">
        <v>2010</v>
      </c>
      <c r="H823" s="40">
        <v>32470.087978</v>
      </c>
      <c r="I823" s="40">
        <v>133875.61423849998</v>
      </c>
      <c r="J823" s="40">
        <v>35.9</v>
      </c>
    </row>
    <row r="824" spans="1:10" ht="15" hidden="1" x14ac:dyDescent="0.25">
      <c r="A824" s="40" t="s">
        <v>261</v>
      </c>
      <c r="B824" s="40">
        <v>1</v>
      </c>
      <c r="C824" s="40" t="s">
        <v>2</v>
      </c>
      <c r="D824" s="40">
        <v>0</v>
      </c>
      <c r="E824" s="40" t="s">
        <v>113</v>
      </c>
      <c r="F824" s="40">
        <v>0</v>
      </c>
      <c r="G824" s="40">
        <v>2010</v>
      </c>
      <c r="H824" s="40">
        <v>30923.574406999996</v>
      </c>
      <c r="I824" s="40">
        <v>130049.817302</v>
      </c>
      <c r="J824" s="40">
        <v>34.799999999999997</v>
      </c>
    </row>
    <row r="825" spans="1:10" ht="15" hidden="1" x14ac:dyDescent="0.25">
      <c r="A825" s="40" t="s">
        <v>262</v>
      </c>
      <c r="B825" s="40">
        <v>1</v>
      </c>
      <c r="C825" s="40" t="s">
        <v>2</v>
      </c>
      <c r="D825" s="40">
        <v>0</v>
      </c>
      <c r="E825" s="40" t="s">
        <v>114</v>
      </c>
      <c r="F825" s="40">
        <v>0</v>
      </c>
      <c r="G825" s="40">
        <v>2010</v>
      </c>
      <c r="H825" s="40">
        <v>50688.919420000006</v>
      </c>
      <c r="I825" s="40">
        <v>309203.18682375003</v>
      </c>
      <c r="J825" s="40">
        <v>41.599999999999994</v>
      </c>
    </row>
    <row r="826" spans="1:10" ht="15" hidden="1" x14ac:dyDescent="0.25">
      <c r="A826" s="40" t="s">
        <v>264</v>
      </c>
      <c r="B826" s="40">
        <v>1</v>
      </c>
      <c r="C826" s="40" t="s">
        <v>2</v>
      </c>
      <c r="D826" s="40">
        <v>0</v>
      </c>
      <c r="E826" s="40" t="s">
        <v>111</v>
      </c>
      <c r="F826" s="40">
        <v>0</v>
      </c>
      <c r="G826" s="40">
        <v>2015</v>
      </c>
      <c r="H826" s="40">
        <v>14690.494838000001</v>
      </c>
      <c r="I826" s="40">
        <v>61601.766607500002</v>
      </c>
      <c r="J826" s="40">
        <v>22.099999999999998</v>
      </c>
    </row>
    <row r="827" spans="1:10" ht="15" hidden="1" x14ac:dyDescent="0.25">
      <c r="A827" s="40" t="s">
        <v>265</v>
      </c>
      <c r="B827" s="40">
        <v>1</v>
      </c>
      <c r="C827" s="40" t="s">
        <v>2</v>
      </c>
      <c r="D827" s="40">
        <v>0</v>
      </c>
      <c r="E827" s="40" t="s">
        <v>112</v>
      </c>
      <c r="F827" s="40">
        <v>0</v>
      </c>
      <c r="G827" s="40">
        <v>2015</v>
      </c>
      <c r="H827" s="40">
        <v>32677.152859999995</v>
      </c>
      <c r="I827" s="40">
        <v>136271.93402850002</v>
      </c>
      <c r="J827" s="40">
        <v>36.700000000000003</v>
      </c>
    </row>
    <row r="828" spans="1:10" ht="15" hidden="1" x14ac:dyDescent="0.25">
      <c r="A828" s="40" t="s">
        <v>266</v>
      </c>
      <c r="B828" s="40">
        <v>1</v>
      </c>
      <c r="C828" s="40" t="s">
        <v>2</v>
      </c>
      <c r="D828" s="40">
        <v>0</v>
      </c>
      <c r="E828" s="40" t="s">
        <v>113</v>
      </c>
      <c r="F828" s="40">
        <v>0</v>
      </c>
      <c r="G828" s="40">
        <v>2015</v>
      </c>
      <c r="H828" s="40">
        <v>31205.823257</v>
      </c>
      <c r="I828" s="40">
        <v>131473.953041</v>
      </c>
      <c r="J828" s="40">
        <v>34.9</v>
      </c>
    </row>
    <row r="829" spans="1:10" ht="15" hidden="1" x14ac:dyDescent="0.25">
      <c r="A829" s="40" t="s">
        <v>267</v>
      </c>
      <c r="B829" s="40">
        <v>1</v>
      </c>
      <c r="C829" s="40" t="s">
        <v>2</v>
      </c>
      <c r="D829" s="40">
        <v>0</v>
      </c>
      <c r="E829" s="40" t="s">
        <v>114</v>
      </c>
      <c r="F829" s="40">
        <v>0</v>
      </c>
      <c r="G829" s="40">
        <v>2015</v>
      </c>
      <c r="H829" s="40">
        <v>50749.679330999999</v>
      </c>
      <c r="I829" s="40">
        <v>308271.01808250003</v>
      </c>
      <c r="J829" s="40">
        <v>41.8</v>
      </c>
    </row>
    <row r="830" spans="1:10" ht="15" hidden="1" x14ac:dyDescent="0.25">
      <c r="A830" s="40" t="s">
        <v>269</v>
      </c>
      <c r="B830" s="40">
        <v>1</v>
      </c>
      <c r="C830" s="40" t="s">
        <v>2</v>
      </c>
      <c r="D830" s="40">
        <v>0</v>
      </c>
      <c r="E830" s="40" t="s">
        <v>111</v>
      </c>
      <c r="F830" s="40">
        <v>0</v>
      </c>
      <c r="G830" s="40">
        <v>2020</v>
      </c>
      <c r="H830" s="40">
        <v>15007.532787</v>
      </c>
      <c r="I830" s="40">
        <v>62392.758548750004</v>
      </c>
      <c r="J830" s="40">
        <v>22</v>
      </c>
    </row>
    <row r="831" spans="1:10" ht="15" hidden="1" x14ac:dyDescent="0.25">
      <c r="A831" s="40" t="s">
        <v>270</v>
      </c>
      <c r="B831" s="40">
        <v>1</v>
      </c>
      <c r="C831" s="40" t="s">
        <v>2</v>
      </c>
      <c r="D831" s="40">
        <v>0</v>
      </c>
      <c r="E831" s="40" t="s">
        <v>112</v>
      </c>
      <c r="F831" s="40">
        <v>0</v>
      </c>
      <c r="G831" s="40">
        <v>2020</v>
      </c>
      <c r="H831" s="40">
        <v>32884.211922000002</v>
      </c>
      <c r="I831" s="40">
        <v>138995.79328925</v>
      </c>
      <c r="J831" s="40">
        <v>37.1</v>
      </c>
    </row>
    <row r="832" spans="1:10" ht="15" hidden="1" x14ac:dyDescent="0.25">
      <c r="A832" s="40" t="s">
        <v>271</v>
      </c>
      <c r="B832" s="40">
        <v>1</v>
      </c>
      <c r="C832" s="40" t="s">
        <v>2</v>
      </c>
      <c r="D832" s="40">
        <v>0</v>
      </c>
      <c r="E832" s="40" t="s">
        <v>113</v>
      </c>
      <c r="F832" s="40">
        <v>0</v>
      </c>
      <c r="G832" s="40">
        <v>2020</v>
      </c>
      <c r="H832" s="40">
        <v>31488.127572999998</v>
      </c>
      <c r="I832" s="40">
        <v>133035.11389800001</v>
      </c>
      <c r="J832" s="40">
        <v>35.300000000000004</v>
      </c>
    </row>
    <row r="833" spans="1:10" ht="15" hidden="1" x14ac:dyDescent="0.25">
      <c r="A833" s="40" t="s">
        <v>272</v>
      </c>
      <c r="B833" s="40">
        <v>1</v>
      </c>
      <c r="C833" s="40" t="s">
        <v>2</v>
      </c>
      <c r="D833" s="40">
        <v>0</v>
      </c>
      <c r="E833" s="40" t="s">
        <v>114</v>
      </c>
      <c r="F833" s="40">
        <v>0</v>
      </c>
      <c r="G833" s="40">
        <v>2020</v>
      </c>
      <c r="H833" s="40">
        <v>50797.769264000002</v>
      </c>
      <c r="I833" s="40">
        <v>315519.75187625003</v>
      </c>
      <c r="J833" s="40">
        <v>42.4</v>
      </c>
    </row>
    <row r="834" spans="1:10" ht="15" hidden="1" x14ac:dyDescent="0.25">
      <c r="A834" s="40" t="s">
        <v>274</v>
      </c>
      <c r="B834" s="40">
        <v>1</v>
      </c>
      <c r="C834" s="40" t="s">
        <v>2</v>
      </c>
      <c r="D834" s="40">
        <v>0</v>
      </c>
      <c r="E834" s="40" t="s">
        <v>111</v>
      </c>
      <c r="F834" s="40">
        <v>0</v>
      </c>
      <c r="G834" s="40">
        <v>2025</v>
      </c>
      <c r="H834" s="40">
        <v>15021.626016999999</v>
      </c>
      <c r="I834" s="40">
        <v>63865.218255</v>
      </c>
      <c r="J834" s="40">
        <v>22.3</v>
      </c>
    </row>
    <row r="835" spans="1:10" ht="15" hidden="1" x14ac:dyDescent="0.25">
      <c r="A835" s="40" t="s">
        <v>275</v>
      </c>
      <c r="B835" s="40">
        <v>1</v>
      </c>
      <c r="C835" s="40" t="s">
        <v>2</v>
      </c>
      <c r="D835" s="40">
        <v>0</v>
      </c>
      <c r="E835" s="40" t="s">
        <v>112</v>
      </c>
      <c r="F835" s="40">
        <v>0</v>
      </c>
      <c r="G835" s="40">
        <v>2025</v>
      </c>
      <c r="H835" s="40">
        <v>33091.270067999998</v>
      </c>
      <c r="I835" s="40">
        <v>141371.99757875002</v>
      </c>
      <c r="J835" s="40">
        <v>37.5</v>
      </c>
    </row>
    <row r="836" spans="1:10" ht="15" hidden="1" x14ac:dyDescent="0.25">
      <c r="A836" s="40" t="s">
        <v>276</v>
      </c>
      <c r="B836" s="40">
        <v>1</v>
      </c>
      <c r="C836" s="40" t="s">
        <v>2</v>
      </c>
      <c r="D836" s="40">
        <v>0</v>
      </c>
      <c r="E836" s="40" t="s">
        <v>113</v>
      </c>
      <c r="F836" s="40">
        <v>0</v>
      </c>
      <c r="G836" s="40">
        <v>2025</v>
      </c>
      <c r="H836" s="40">
        <v>31771.173935999999</v>
      </c>
      <c r="I836" s="40">
        <v>134383.00250050001</v>
      </c>
      <c r="J836" s="40">
        <v>35.4</v>
      </c>
    </row>
    <row r="837" spans="1:10" ht="15" hidden="1" x14ac:dyDescent="0.25">
      <c r="A837" s="40" t="s">
        <v>277</v>
      </c>
      <c r="B837" s="40">
        <v>1</v>
      </c>
      <c r="C837" s="40" t="s">
        <v>2</v>
      </c>
      <c r="D837" s="40">
        <v>0</v>
      </c>
      <c r="E837" s="40" t="s">
        <v>114</v>
      </c>
      <c r="F837" s="40">
        <v>0</v>
      </c>
      <c r="G837" s="40">
        <v>2025</v>
      </c>
      <c r="H837" s="40">
        <v>50843.989289999998</v>
      </c>
      <c r="I837" s="40">
        <v>322937.65524125</v>
      </c>
      <c r="J837" s="40">
        <v>42.6</v>
      </c>
    </row>
    <row r="838" spans="1:10" ht="15" hidden="1" x14ac:dyDescent="0.25">
      <c r="A838" s="40" t="s">
        <v>279</v>
      </c>
      <c r="B838" s="40">
        <v>1</v>
      </c>
      <c r="C838" s="40" t="s">
        <v>2</v>
      </c>
      <c r="D838" s="40">
        <v>0</v>
      </c>
      <c r="E838" s="40" t="s">
        <v>111</v>
      </c>
      <c r="F838" s="40">
        <v>0</v>
      </c>
      <c r="G838" s="40">
        <v>2030</v>
      </c>
      <c r="H838" s="40">
        <v>15035.794237</v>
      </c>
      <c r="I838" s="40">
        <v>64897.288798000001</v>
      </c>
      <c r="J838" s="40">
        <v>22.400000000000002</v>
      </c>
    </row>
    <row r="839" spans="1:10" ht="15" hidden="1" x14ac:dyDescent="0.25">
      <c r="A839" s="40" t="s">
        <v>280</v>
      </c>
      <c r="B839" s="40">
        <v>1</v>
      </c>
      <c r="C839" s="40" t="s">
        <v>2</v>
      </c>
      <c r="D839" s="40">
        <v>0</v>
      </c>
      <c r="E839" s="40" t="s">
        <v>112</v>
      </c>
      <c r="F839" s="40">
        <v>0</v>
      </c>
      <c r="G839" s="40">
        <v>2030</v>
      </c>
      <c r="H839" s="40">
        <v>33298.327797000005</v>
      </c>
      <c r="I839" s="40">
        <v>143298.38101075002</v>
      </c>
      <c r="J839" s="40">
        <v>37.9</v>
      </c>
    </row>
    <row r="840" spans="1:10" ht="15" hidden="1" x14ac:dyDescent="0.25">
      <c r="A840" s="40" t="s">
        <v>281</v>
      </c>
      <c r="B840" s="40">
        <v>1</v>
      </c>
      <c r="C840" s="40" t="s">
        <v>2</v>
      </c>
      <c r="D840" s="40">
        <v>0</v>
      </c>
      <c r="E840" s="40" t="s">
        <v>113</v>
      </c>
      <c r="F840" s="40">
        <v>0</v>
      </c>
      <c r="G840" s="40">
        <v>2030</v>
      </c>
      <c r="H840" s="40">
        <v>32054.678505</v>
      </c>
      <c r="I840" s="40">
        <v>136200.17699899999</v>
      </c>
      <c r="J840" s="40">
        <v>35.6</v>
      </c>
    </row>
    <row r="841" spans="1:10" ht="15" hidden="1" x14ac:dyDescent="0.25">
      <c r="A841" s="40" t="s">
        <v>282</v>
      </c>
      <c r="B841" s="40">
        <v>1</v>
      </c>
      <c r="C841" s="40" t="s">
        <v>2</v>
      </c>
      <c r="D841" s="40">
        <v>0</v>
      </c>
      <c r="E841" s="40" t="s">
        <v>114</v>
      </c>
      <c r="F841" s="40">
        <v>0</v>
      </c>
      <c r="G841" s="40">
        <v>2030</v>
      </c>
      <c r="H841" s="40">
        <v>50872.426570999996</v>
      </c>
      <c r="I841" s="40">
        <v>329502.63200099999</v>
      </c>
      <c r="J841" s="40">
        <v>42.8</v>
      </c>
    </row>
    <row r="842" spans="1:10" ht="15" hidden="1" x14ac:dyDescent="0.25">
      <c r="A842" s="40" t="s">
        <v>284</v>
      </c>
      <c r="B842" s="40">
        <v>1</v>
      </c>
      <c r="C842" s="40" t="s">
        <v>0</v>
      </c>
      <c r="D842" s="40">
        <v>0</v>
      </c>
      <c r="E842" s="40" t="s">
        <v>116</v>
      </c>
      <c r="F842" s="40">
        <v>0</v>
      </c>
      <c r="G842" s="40">
        <v>2005</v>
      </c>
      <c r="H842" s="40">
        <v>154277.106707</v>
      </c>
      <c r="I842" s="40">
        <v>750102.57972550008</v>
      </c>
      <c r="J842" s="40">
        <v>140.99999999999994</v>
      </c>
    </row>
    <row r="843" spans="1:10" ht="15" hidden="1" x14ac:dyDescent="0.25">
      <c r="A843" s="40" t="s">
        <v>285</v>
      </c>
      <c r="B843" s="40">
        <v>1</v>
      </c>
      <c r="C843" s="40" t="s">
        <v>0</v>
      </c>
      <c r="D843" s="40">
        <v>0</v>
      </c>
      <c r="E843" s="40" t="s">
        <v>116</v>
      </c>
      <c r="F843" s="40">
        <v>0</v>
      </c>
      <c r="G843" s="40">
        <v>2010</v>
      </c>
      <c r="H843" s="40">
        <v>155811.45791299999</v>
      </c>
      <c r="I843" s="40">
        <v>738459.5638657501</v>
      </c>
      <c r="J843" s="40">
        <v>138.69999999999999</v>
      </c>
    </row>
    <row r="844" spans="1:10" ht="15" hidden="1" x14ac:dyDescent="0.25">
      <c r="A844" s="40" t="s">
        <v>286</v>
      </c>
      <c r="B844" s="40">
        <v>1</v>
      </c>
      <c r="C844" s="40" t="s">
        <v>0</v>
      </c>
      <c r="D844" s="40">
        <v>0</v>
      </c>
      <c r="E844" s="40" t="s">
        <v>116</v>
      </c>
      <c r="F844" s="40">
        <v>0</v>
      </c>
      <c r="G844" s="40">
        <v>2015</v>
      </c>
      <c r="H844" s="40">
        <v>157333.27869400001</v>
      </c>
      <c r="I844" s="40">
        <v>731317.28494849999</v>
      </c>
      <c r="J844" s="40">
        <v>137.19999999999999</v>
      </c>
    </row>
    <row r="845" spans="1:10" ht="15" hidden="1" x14ac:dyDescent="0.25">
      <c r="A845" s="40" t="s">
        <v>287</v>
      </c>
      <c r="B845" s="40">
        <v>1</v>
      </c>
      <c r="C845" s="40" t="s">
        <v>0</v>
      </c>
      <c r="D845" s="40">
        <v>0</v>
      </c>
      <c r="E845" s="40" t="s">
        <v>116</v>
      </c>
      <c r="F845" s="40">
        <v>0</v>
      </c>
      <c r="G845" s="40">
        <v>2020</v>
      </c>
      <c r="H845" s="40">
        <v>158133.24901199999</v>
      </c>
      <c r="I845" s="40">
        <v>732115.32168700011</v>
      </c>
      <c r="J845" s="40">
        <v>137</v>
      </c>
    </row>
    <row r="846" spans="1:10" ht="15" hidden="1" x14ac:dyDescent="0.25">
      <c r="A846" s="40" t="s">
        <v>288</v>
      </c>
      <c r="B846" s="40">
        <v>1</v>
      </c>
      <c r="C846" s="40" t="s">
        <v>0</v>
      </c>
      <c r="D846" s="40">
        <v>0</v>
      </c>
      <c r="E846" s="40" t="s">
        <v>116</v>
      </c>
      <c r="F846" s="40">
        <v>0</v>
      </c>
      <c r="G846" s="40">
        <v>2025</v>
      </c>
      <c r="H846" s="40">
        <v>158630.82743800004</v>
      </c>
      <c r="I846" s="40">
        <v>736475.65181724983</v>
      </c>
      <c r="J846" s="40">
        <v>137.5</v>
      </c>
    </row>
    <row r="847" spans="1:10" ht="15" hidden="1" x14ac:dyDescent="0.25">
      <c r="A847" s="40" t="s">
        <v>289</v>
      </c>
      <c r="B847" s="40">
        <v>1</v>
      </c>
      <c r="C847" s="40" t="s">
        <v>0</v>
      </c>
      <c r="D847" s="40">
        <v>0</v>
      </c>
      <c r="E847" s="40" t="s">
        <v>116</v>
      </c>
      <c r="F847" s="40">
        <v>0</v>
      </c>
      <c r="G847" s="40">
        <v>2030</v>
      </c>
      <c r="H847" s="40">
        <v>159129.50193500004</v>
      </c>
      <c r="I847" s="40">
        <v>743009.2145024999</v>
      </c>
      <c r="J847" s="40">
        <v>138.1</v>
      </c>
    </row>
    <row r="848" spans="1:10" ht="15" hidden="1" x14ac:dyDescent="0.25">
      <c r="A848" s="40" t="s">
        <v>290</v>
      </c>
      <c r="B848" s="40">
        <v>1</v>
      </c>
      <c r="C848" s="40" t="s">
        <v>1</v>
      </c>
      <c r="D848" s="40">
        <v>0</v>
      </c>
      <c r="E848" s="40" t="s">
        <v>116</v>
      </c>
      <c r="F848" s="40">
        <v>0</v>
      </c>
      <c r="G848" s="40">
        <v>2005</v>
      </c>
      <c r="H848" s="40">
        <v>154326.33318000002</v>
      </c>
      <c r="I848" s="40">
        <v>748711.05575675005</v>
      </c>
      <c r="J848" s="40">
        <v>141.19999999999993</v>
      </c>
    </row>
    <row r="849" spans="1:10" ht="15" hidden="1" x14ac:dyDescent="0.25">
      <c r="A849" s="40" t="s">
        <v>291</v>
      </c>
      <c r="B849" s="40">
        <v>1</v>
      </c>
      <c r="C849" s="40" t="s">
        <v>1</v>
      </c>
      <c r="D849" s="40">
        <v>0</v>
      </c>
      <c r="E849" s="40" t="s">
        <v>116</v>
      </c>
      <c r="F849" s="40">
        <v>0</v>
      </c>
      <c r="G849" s="40">
        <v>2010</v>
      </c>
      <c r="H849" s="40">
        <v>155908.49524799999</v>
      </c>
      <c r="I849" s="40">
        <v>746444.39148600004</v>
      </c>
      <c r="J849" s="40">
        <v>140.59999999999997</v>
      </c>
    </row>
    <row r="850" spans="1:10" ht="15" hidden="1" x14ac:dyDescent="0.25">
      <c r="A850" s="40" t="s">
        <v>292</v>
      </c>
      <c r="B850" s="40">
        <v>1</v>
      </c>
      <c r="C850" s="40" t="s">
        <v>1</v>
      </c>
      <c r="D850" s="40">
        <v>0</v>
      </c>
      <c r="E850" s="40" t="s">
        <v>116</v>
      </c>
      <c r="F850" s="40">
        <v>0</v>
      </c>
      <c r="G850" s="40">
        <v>2015</v>
      </c>
      <c r="H850" s="40">
        <v>157478.89521299998</v>
      </c>
      <c r="I850" s="40">
        <v>747547.01062524994</v>
      </c>
      <c r="J850" s="40">
        <v>140.5</v>
      </c>
    </row>
    <row r="851" spans="1:10" ht="15" hidden="1" x14ac:dyDescent="0.25">
      <c r="A851" s="40" t="s">
        <v>293</v>
      </c>
      <c r="B851" s="40">
        <v>1</v>
      </c>
      <c r="C851" s="40" t="s">
        <v>1</v>
      </c>
      <c r="D851" s="40">
        <v>0</v>
      </c>
      <c r="E851" s="40" t="s">
        <v>116</v>
      </c>
      <c r="F851" s="40">
        <v>0</v>
      </c>
      <c r="G851" s="40">
        <v>2020</v>
      </c>
      <c r="H851" s="40">
        <v>158327.33303500002</v>
      </c>
      <c r="I851" s="40">
        <v>754371.63535550016</v>
      </c>
      <c r="J851" s="40">
        <v>140.70000000000002</v>
      </c>
    </row>
    <row r="852" spans="1:10" ht="15" hidden="1" x14ac:dyDescent="0.25">
      <c r="A852" s="40" t="s">
        <v>294</v>
      </c>
      <c r="B852" s="40">
        <v>1</v>
      </c>
      <c r="C852" s="40" t="s">
        <v>1</v>
      </c>
      <c r="D852" s="40">
        <v>0</v>
      </c>
      <c r="E852" s="40" t="s">
        <v>116</v>
      </c>
      <c r="F852" s="40">
        <v>0</v>
      </c>
      <c r="G852" s="40">
        <v>2025</v>
      </c>
      <c r="H852" s="40">
        <v>158874.78165900003</v>
      </c>
      <c r="I852" s="40">
        <v>764340.08551424986</v>
      </c>
      <c r="J852" s="40">
        <v>141.9</v>
      </c>
    </row>
    <row r="853" spans="1:10" ht="15" hidden="1" x14ac:dyDescent="0.25">
      <c r="A853" s="40" t="s">
        <v>295</v>
      </c>
      <c r="B853" s="40">
        <v>1</v>
      </c>
      <c r="C853" s="40" t="s">
        <v>1</v>
      </c>
      <c r="D853" s="40">
        <v>0</v>
      </c>
      <c r="E853" s="40" t="s">
        <v>116</v>
      </c>
      <c r="F853" s="40">
        <v>0</v>
      </c>
      <c r="G853" s="40">
        <v>2030</v>
      </c>
      <c r="H853" s="40">
        <v>159424.474173</v>
      </c>
      <c r="I853" s="40">
        <v>774840.95734574983</v>
      </c>
      <c r="J853" s="40">
        <v>143.19999999999999</v>
      </c>
    </row>
    <row r="854" spans="1:10" ht="15" hidden="1" x14ac:dyDescent="0.25">
      <c r="A854" s="40" t="s">
        <v>296</v>
      </c>
      <c r="B854" s="40">
        <v>1</v>
      </c>
      <c r="C854" s="40" t="s">
        <v>3</v>
      </c>
      <c r="D854" s="40">
        <v>0</v>
      </c>
      <c r="E854" s="40" t="s">
        <v>116</v>
      </c>
      <c r="F854" s="40">
        <v>0</v>
      </c>
      <c r="G854" s="40">
        <v>2005</v>
      </c>
      <c r="H854" s="40">
        <v>154277.106707</v>
      </c>
      <c r="I854" s="40">
        <v>750102.57972550008</v>
      </c>
      <c r="J854" s="40">
        <v>140.99999999999994</v>
      </c>
    </row>
    <row r="855" spans="1:10" ht="15" hidden="1" x14ac:dyDescent="0.25">
      <c r="A855" s="40" t="s">
        <v>297</v>
      </c>
      <c r="B855" s="40">
        <v>1</v>
      </c>
      <c r="C855" s="40" t="s">
        <v>3</v>
      </c>
      <c r="D855" s="40">
        <v>0</v>
      </c>
      <c r="E855" s="40" t="s">
        <v>116</v>
      </c>
      <c r="F855" s="40">
        <v>0</v>
      </c>
      <c r="G855" s="40">
        <v>2010</v>
      </c>
      <c r="H855" s="40">
        <v>155811.45815999998</v>
      </c>
      <c r="I855" s="40">
        <v>738459.55525625008</v>
      </c>
      <c r="J855" s="40">
        <v>138.69999999999999</v>
      </c>
    </row>
    <row r="856" spans="1:10" ht="15" hidden="1" x14ac:dyDescent="0.25">
      <c r="A856" s="40" t="s">
        <v>298</v>
      </c>
      <c r="B856" s="40">
        <v>1</v>
      </c>
      <c r="C856" s="40" t="s">
        <v>3</v>
      </c>
      <c r="D856" s="40">
        <v>0</v>
      </c>
      <c r="E856" s="40" t="s">
        <v>116</v>
      </c>
      <c r="F856" s="40">
        <v>0</v>
      </c>
      <c r="G856" s="40">
        <v>2015</v>
      </c>
      <c r="H856" s="40">
        <v>157333.36798899999</v>
      </c>
      <c r="I856" s="40">
        <v>730910.28582700016</v>
      </c>
      <c r="J856" s="40">
        <v>137.19999999999999</v>
      </c>
    </row>
    <row r="857" spans="1:10" ht="15" hidden="1" x14ac:dyDescent="0.25">
      <c r="A857" s="40" t="s">
        <v>299</v>
      </c>
      <c r="B857" s="40">
        <v>1</v>
      </c>
      <c r="C857" s="40" t="s">
        <v>3</v>
      </c>
      <c r="D857" s="40">
        <v>0</v>
      </c>
      <c r="E857" s="40" t="s">
        <v>116</v>
      </c>
      <c r="F857" s="40">
        <v>0</v>
      </c>
      <c r="G857" s="40">
        <v>2020</v>
      </c>
      <c r="H857" s="40">
        <v>158133.50802899999</v>
      </c>
      <c r="I857" s="40">
        <v>730761.91350499995</v>
      </c>
      <c r="J857" s="40">
        <v>136.9</v>
      </c>
    </row>
    <row r="858" spans="1:10" ht="15" hidden="1" x14ac:dyDescent="0.25">
      <c r="A858" s="40" t="s">
        <v>300</v>
      </c>
      <c r="B858" s="40">
        <v>1</v>
      </c>
      <c r="C858" s="40" t="s">
        <v>3</v>
      </c>
      <c r="D858" s="40">
        <v>0</v>
      </c>
      <c r="E858" s="40" t="s">
        <v>116</v>
      </c>
      <c r="F858" s="40">
        <v>0</v>
      </c>
      <c r="G858" s="40">
        <v>2025</v>
      </c>
      <c r="H858" s="40">
        <v>158631.50861600004</v>
      </c>
      <c r="I858" s="40">
        <v>733533.40326125012</v>
      </c>
      <c r="J858" s="40">
        <v>137.09999999999997</v>
      </c>
    </row>
    <row r="859" spans="1:10" ht="15" hidden="1" x14ac:dyDescent="0.25">
      <c r="A859" s="40" t="s">
        <v>301</v>
      </c>
      <c r="B859" s="40">
        <v>1</v>
      </c>
      <c r="C859" s="40" t="s">
        <v>3</v>
      </c>
      <c r="D859" s="40">
        <v>0</v>
      </c>
      <c r="E859" s="40" t="s">
        <v>116</v>
      </c>
      <c r="F859" s="40">
        <v>0</v>
      </c>
      <c r="G859" s="40">
        <v>2030</v>
      </c>
      <c r="H859" s="40">
        <v>159130.68710500002</v>
      </c>
      <c r="I859" s="40">
        <v>739718.27475175005</v>
      </c>
      <c r="J859" s="40">
        <v>137.79999999999998</v>
      </c>
    </row>
    <row r="860" spans="1:10" ht="15" hidden="1" x14ac:dyDescent="0.25">
      <c r="A860" s="40" t="s">
        <v>302</v>
      </c>
      <c r="B860" s="40">
        <v>1</v>
      </c>
      <c r="C860" s="40" t="s">
        <v>2</v>
      </c>
      <c r="D860" s="40">
        <v>0</v>
      </c>
      <c r="E860" s="40" t="s">
        <v>116</v>
      </c>
      <c r="F860" s="40">
        <v>0</v>
      </c>
      <c r="G860" s="40">
        <v>2005</v>
      </c>
      <c r="H860" s="40">
        <v>147153.71788099999</v>
      </c>
      <c r="I860" s="40">
        <v>716438.38199274999</v>
      </c>
      <c r="J860" s="40">
        <v>142.39999999999992</v>
      </c>
    </row>
    <row r="861" spans="1:10" ht="15" hidden="1" x14ac:dyDescent="0.25">
      <c r="A861" s="40" t="s">
        <v>303</v>
      </c>
      <c r="B861" s="40">
        <v>1</v>
      </c>
      <c r="C861" s="40" t="s">
        <v>2</v>
      </c>
      <c r="D861" s="40">
        <v>0</v>
      </c>
      <c r="E861" s="40" t="s">
        <v>116</v>
      </c>
      <c r="F861" s="40">
        <v>0</v>
      </c>
      <c r="G861" s="40">
        <v>2010</v>
      </c>
      <c r="H861" s="40">
        <v>148999.85585200001</v>
      </c>
      <c r="I861" s="40">
        <v>711093.86353125016</v>
      </c>
      <c r="J861" s="40">
        <v>142.09999999999997</v>
      </c>
    </row>
    <row r="862" spans="1:10" ht="15" hidden="1" x14ac:dyDescent="0.25">
      <c r="A862" s="40" t="s">
        <v>304</v>
      </c>
      <c r="B862" s="40">
        <v>1</v>
      </c>
      <c r="C862" s="40" t="s">
        <v>2</v>
      </c>
      <c r="D862" s="40">
        <v>0</v>
      </c>
      <c r="E862" s="40" t="s">
        <v>116</v>
      </c>
      <c r="F862" s="40">
        <v>0</v>
      </c>
      <c r="G862" s="40">
        <v>2015</v>
      </c>
      <c r="H862" s="40">
        <v>150825.56668000002</v>
      </c>
      <c r="I862" s="40">
        <v>717223.92698574997</v>
      </c>
      <c r="J862" s="40">
        <v>143</v>
      </c>
    </row>
    <row r="863" spans="1:10" ht="15" hidden="1" x14ac:dyDescent="0.25">
      <c r="A863" s="40" t="s">
        <v>305</v>
      </c>
      <c r="B863" s="40">
        <v>1</v>
      </c>
      <c r="C863" s="40" t="s">
        <v>2</v>
      </c>
      <c r="D863" s="40">
        <v>0</v>
      </c>
      <c r="E863" s="40" t="s">
        <v>116</v>
      </c>
      <c r="F863" s="40">
        <v>0</v>
      </c>
      <c r="G863" s="40">
        <v>2020</v>
      </c>
      <c r="H863" s="40">
        <v>151916.683685</v>
      </c>
      <c r="I863" s="40">
        <v>735235.1579047502</v>
      </c>
      <c r="J863" s="40">
        <v>144.59999999999997</v>
      </c>
    </row>
    <row r="864" spans="1:10" ht="15" hidden="1" x14ac:dyDescent="0.25">
      <c r="A864" s="40" t="s">
        <v>306</v>
      </c>
      <c r="B864" s="40">
        <v>1</v>
      </c>
      <c r="C864" s="40" t="s">
        <v>2</v>
      </c>
      <c r="D864" s="40">
        <v>0</v>
      </c>
      <c r="E864" s="40" t="s">
        <v>116</v>
      </c>
      <c r="F864" s="40">
        <v>0</v>
      </c>
      <c r="G864" s="40">
        <v>2025</v>
      </c>
      <c r="H864" s="40">
        <v>152704.24497000003</v>
      </c>
      <c r="I864" s="40">
        <v>753235.75371650013</v>
      </c>
      <c r="J864" s="40">
        <v>146</v>
      </c>
    </row>
    <row r="865" spans="1:10" ht="15" hidden="1" x14ac:dyDescent="0.25">
      <c r="A865" s="40" t="s">
        <v>307</v>
      </c>
      <c r="B865" s="40">
        <v>1</v>
      </c>
      <c r="C865" s="40" t="s">
        <v>2</v>
      </c>
      <c r="D865" s="40">
        <v>0</v>
      </c>
      <c r="E865" s="40" t="s">
        <v>116</v>
      </c>
      <c r="F865" s="40">
        <v>0</v>
      </c>
      <c r="G865" s="40">
        <v>2030</v>
      </c>
      <c r="H865" s="40">
        <v>153475.59774900001</v>
      </c>
      <c r="I865" s="40">
        <v>769157.96611575026</v>
      </c>
      <c r="J865" s="40">
        <v>147.1</v>
      </c>
    </row>
    <row r="866" spans="1:10" ht="15" hidden="1" x14ac:dyDescent="0.25">
      <c r="A866" s="40" t="s">
        <v>168</v>
      </c>
      <c r="B866" s="40">
        <v>1</v>
      </c>
      <c r="C866" s="40" t="s">
        <v>0</v>
      </c>
      <c r="D866" s="40">
        <v>0</v>
      </c>
      <c r="E866" s="40" t="s">
        <v>115</v>
      </c>
      <c r="F866" s="40">
        <v>0</v>
      </c>
      <c r="G866" s="40">
        <v>2005</v>
      </c>
      <c r="H866" s="40">
        <f>H841+H816</f>
        <v>83714.163144999999</v>
      </c>
      <c r="I866" s="40">
        <f t="shared" ref="I866:I889" si="12">I841+I816</f>
        <v>461318.72520350001</v>
      </c>
      <c r="J866" s="40">
        <v>7</v>
      </c>
    </row>
    <row r="867" spans="1:10" ht="15" hidden="1" x14ac:dyDescent="0.25">
      <c r="A867" s="40" t="s">
        <v>173</v>
      </c>
      <c r="B867" s="40">
        <v>1</v>
      </c>
      <c r="C867" s="40" t="s">
        <v>0</v>
      </c>
      <c r="D867" s="40">
        <v>0</v>
      </c>
      <c r="E867" s="40" t="s">
        <v>115</v>
      </c>
      <c r="F867" s="40">
        <v>0</v>
      </c>
      <c r="G867" s="40">
        <v>2010</v>
      </c>
      <c r="H867" s="40">
        <f t="shared" ref="H867:H889" si="13">H842+H817</f>
        <v>206675.75377499999</v>
      </c>
      <c r="I867" s="40">
        <f t="shared" si="12"/>
        <v>1059848.240427</v>
      </c>
      <c r="J867" s="40">
        <v>6.9</v>
      </c>
    </row>
    <row r="868" spans="1:10" ht="15" hidden="1" x14ac:dyDescent="0.25">
      <c r="A868" s="40" t="s">
        <v>178</v>
      </c>
      <c r="B868" s="40">
        <v>1</v>
      </c>
      <c r="C868" s="40" t="s">
        <v>0</v>
      </c>
      <c r="D868" s="40">
        <v>0</v>
      </c>
      <c r="E868" s="40" t="s">
        <v>115</v>
      </c>
      <c r="F868" s="40">
        <v>0</v>
      </c>
      <c r="G868" s="40">
        <v>2015</v>
      </c>
      <c r="H868" s="40">
        <f t="shared" si="13"/>
        <v>169867.986672</v>
      </c>
      <c r="I868" s="40">
        <f t="shared" si="12"/>
        <v>799068.03419700009</v>
      </c>
      <c r="J868" s="40">
        <v>6.6999999999999993</v>
      </c>
    </row>
    <row r="869" spans="1:10" ht="15" hidden="1" x14ac:dyDescent="0.25">
      <c r="A869" s="40" t="s">
        <v>183</v>
      </c>
      <c r="B869" s="40">
        <v>1</v>
      </c>
      <c r="C869" s="40" t="s">
        <v>0</v>
      </c>
      <c r="D869" s="40">
        <v>0</v>
      </c>
      <c r="E869" s="40" t="s">
        <v>115</v>
      </c>
      <c r="F869" s="40">
        <v>0</v>
      </c>
      <c r="G869" s="40">
        <v>2020</v>
      </c>
      <c r="H869" s="40">
        <f t="shared" si="13"/>
        <v>189583.31176900002</v>
      </c>
      <c r="I869" s="40">
        <f t="shared" si="12"/>
        <v>863101.11854375002</v>
      </c>
      <c r="J869" s="40">
        <v>7</v>
      </c>
    </row>
    <row r="870" spans="1:10" ht="15" hidden="1" x14ac:dyDescent="0.25">
      <c r="A870" s="40" t="s">
        <v>188</v>
      </c>
      <c r="B870" s="40">
        <v>1</v>
      </c>
      <c r="C870" s="40" t="s">
        <v>0</v>
      </c>
      <c r="D870" s="40">
        <v>0</v>
      </c>
      <c r="E870" s="40" t="s">
        <v>115</v>
      </c>
      <c r="F870" s="40">
        <v>0</v>
      </c>
      <c r="G870" s="40">
        <v>2025</v>
      </c>
      <c r="H870" s="40">
        <f t="shared" si="13"/>
        <v>188774.36951299998</v>
      </c>
      <c r="I870" s="40">
        <f t="shared" si="12"/>
        <v>860876.80032050016</v>
      </c>
      <c r="J870" s="40">
        <v>7.3000000000000007</v>
      </c>
    </row>
    <row r="871" spans="1:10" ht="15" hidden="1" x14ac:dyDescent="0.25">
      <c r="A871" s="40" t="s">
        <v>193</v>
      </c>
      <c r="B871" s="40">
        <v>1</v>
      </c>
      <c r="C871" s="40" t="s">
        <v>0</v>
      </c>
      <c r="D871" s="40">
        <v>0</v>
      </c>
      <c r="E871" s="40" t="s">
        <v>115</v>
      </c>
      <c r="F871" s="40">
        <v>0</v>
      </c>
      <c r="G871" s="40">
        <v>2030</v>
      </c>
      <c r="H871" s="40">
        <f t="shared" si="13"/>
        <v>209247.99264200003</v>
      </c>
      <c r="I871" s="40">
        <f t="shared" si="12"/>
        <v>1052325.6903592497</v>
      </c>
      <c r="J871" s="40">
        <v>7.4</v>
      </c>
    </row>
    <row r="872" spans="1:10" ht="15" hidden="1" x14ac:dyDescent="0.25">
      <c r="A872" s="40" t="s">
        <v>198</v>
      </c>
      <c r="B872" s="40">
        <v>1</v>
      </c>
      <c r="C872" s="40" t="s">
        <v>1</v>
      </c>
      <c r="D872" s="40">
        <v>0</v>
      </c>
      <c r="E872" s="40" t="s">
        <v>115</v>
      </c>
      <c r="F872" s="40">
        <v>0</v>
      </c>
      <c r="G872" s="40">
        <v>2005</v>
      </c>
      <c r="H872" s="40">
        <f t="shared" si="13"/>
        <v>173503.00095800005</v>
      </c>
      <c r="I872" s="40">
        <f t="shared" si="12"/>
        <v>803412.93296674988</v>
      </c>
      <c r="J872" s="40">
        <v>6.9</v>
      </c>
    </row>
    <row r="873" spans="1:10" ht="15" hidden="1" x14ac:dyDescent="0.25">
      <c r="A873" s="40" t="s">
        <v>203</v>
      </c>
      <c r="B873" s="40">
        <v>1</v>
      </c>
      <c r="C873" s="40" t="s">
        <v>1</v>
      </c>
      <c r="D873" s="40">
        <v>0</v>
      </c>
      <c r="E873" s="40" t="s">
        <v>115</v>
      </c>
      <c r="F873" s="40">
        <v>0</v>
      </c>
      <c r="G873" s="40">
        <v>2010</v>
      </c>
      <c r="H873" s="40">
        <f t="shared" si="13"/>
        <v>186796.42115800001</v>
      </c>
      <c r="I873" s="40">
        <f t="shared" si="12"/>
        <v>882586.66999525006</v>
      </c>
      <c r="J873" s="40">
        <v>6.8</v>
      </c>
    </row>
    <row r="874" spans="1:10" ht="15" hidden="1" x14ac:dyDescent="0.25">
      <c r="A874" s="40" t="s">
        <v>208</v>
      </c>
      <c r="B874" s="40">
        <v>1</v>
      </c>
      <c r="C874" s="40" t="s">
        <v>1</v>
      </c>
      <c r="D874" s="40">
        <v>0</v>
      </c>
      <c r="E874" s="40" t="s">
        <v>115</v>
      </c>
      <c r="F874" s="40">
        <v>0</v>
      </c>
      <c r="G874" s="40">
        <v>2015</v>
      </c>
      <c r="H874" s="40">
        <f t="shared" si="13"/>
        <v>186832.069655</v>
      </c>
      <c r="I874" s="40">
        <f t="shared" si="12"/>
        <v>876494.20878800005</v>
      </c>
      <c r="J874" s="40">
        <v>6.6999999999999993</v>
      </c>
    </row>
    <row r="875" spans="1:10" ht="15" hidden="1" x14ac:dyDescent="0.25">
      <c r="A875" s="40" t="s">
        <v>213</v>
      </c>
      <c r="B875" s="40">
        <v>1</v>
      </c>
      <c r="C875" s="40" t="s">
        <v>1</v>
      </c>
      <c r="D875" s="40">
        <v>0</v>
      </c>
      <c r="E875" s="40" t="s">
        <v>115</v>
      </c>
      <c r="F875" s="40">
        <v>0</v>
      </c>
      <c r="G875" s="40">
        <v>2020</v>
      </c>
      <c r="H875" s="40">
        <f t="shared" si="13"/>
        <v>208167.814633</v>
      </c>
      <c r="I875" s="40">
        <f t="shared" si="12"/>
        <v>1056750.1974490001</v>
      </c>
      <c r="J875" s="40">
        <v>7</v>
      </c>
    </row>
    <row r="876" spans="1:10" ht="15" hidden="1" x14ac:dyDescent="0.25">
      <c r="A876" s="40" t="s">
        <v>218</v>
      </c>
      <c r="B876" s="40">
        <v>1</v>
      </c>
      <c r="C876" s="40" t="s">
        <v>1</v>
      </c>
      <c r="D876" s="40">
        <v>0</v>
      </c>
      <c r="E876" s="40" t="s">
        <v>115</v>
      </c>
      <c r="F876" s="40">
        <v>0</v>
      </c>
      <c r="G876" s="40">
        <v>2025</v>
      </c>
      <c r="H876" s="40">
        <f t="shared" si="13"/>
        <v>173017.82787300003</v>
      </c>
      <c r="I876" s="40">
        <f t="shared" si="12"/>
        <v>815973.40196300019</v>
      </c>
      <c r="J876" s="40">
        <v>7.3</v>
      </c>
    </row>
    <row r="877" spans="1:10" ht="15" hidden="1" x14ac:dyDescent="0.25">
      <c r="A877" s="40" t="s">
        <v>223</v>
      </c>
      <c r="B877" s="40">
        <v>1</v>
      </c>
      <c r="C877" s="40" t="s">
        <v>1</v>
      </c>
      <c r="D877" s="40">
        <v>0</v>
      </c>
      <c r="E877" s="40" t="s">
        <v>115</v>
      </c>
      <c r="F877" s="40">
        <v>0</v>
      </c>
      <c r="G877" s="40">
        <v>2030</v>
      </c>
      <c r="H877" s="40">
        <f t="shared" si="13"/>
        <v>191551.93451900003</v>
      </c>
      <c r="I877" s="40">
        <f t="shared" si="12"/>
        <v>900612.01954274985</v>
      </c>
      <c r="J877" s="40">
        <v>7.5</v>
      </c>
    </row>
    <row r="878" spans="1:10" ht="15" hidden="1" x14ac:dyDescent="0.25">
      <c r="A878" s="40" t="s">
        <v>228</v>
      </c>
      <c r="B878" s="40">
        <v>1</v>
      </c>
      <c r="C878" s="40" t="s">
        <v>3</v>
      </c>
      <c r="D878" s="40">
        <v>0</v>
      </c>
      <c r="E878" s="40" t="s">
        <v>115</v>
      </c>
      <c r="F878" s="40">
        <v>0</v>
      </c>
      <c r="G878" s="40">
        <v>2005</v>
      </c>
      <c r="H878" s="40">
        <f t="shared" si="13"/>
        <v>190630.29743000001</v>
      </c>
      <c r="I878" s="40">
        <f t="shared" si="12"/>
        <v>906314.91038674978</v>
      </c>
      <c r="J878" s="40">
        <v>7</v>
      </c>
    </row>
    <row r="879" spans="1:10" ht="15" hidden="1" x14ac:dyDescent="0.25">
      <c r="A879" s="40" t="s">
        <v>233</v>
      </c>
      <c r="B879" s="40">
        <v>1</v>
      </c>
      <c r="C879" s="40" t="s">
        <v>3</v>
      </c>
      <c r="D879" s="40">
        <v>0</v>
      </c>
      <c r="E879" s="40" t="s">
        <v>115</v>
      </c>
      <c r="F879" s="40">
        <v>0</v>
      </c>
      <c r="G879" s="40">
        <v>2010</v>
      </c>
      <c r="H879" s="40">
        <f t="shared" si="13"/>
        <v>205026.78603799999</v>
      </c>
      <c r="I879" s="40">
        <f t="shared" si="12"/>
        <v>1058373.5978080002</v>
      </c>
      <c r="J879" s="40">
        <v>6.9</v>
      </c>
    </row>
    <row r="880" spans="1:10" ht="15" hidden="1" x14ac:dyDescent="0.25">
      <c r="A880" s="40" t="s">
        <v>238</v>
      </c>
      <c r="B880" s="40">
        <v>1</v>
      </c>
      <c r="C880" s="40" t="s">
        <v>3</v>
      </c>
      <c r="D880" s="40">
        <v>0</v>
      </c>
      <c r="E880" s="40" t="s">
        <v>115</v>
      </c>
      <c r="F880" s="40">
        <v>0</v>
      </c>
      <c r="G880" s="40">
        <v>2015</v>
      </c>
      <c r="H880" s="40">
        <f t="shared" si="13"/>
        <v>170818.99094699998</v>
      </c>
      <c r="I880" s="40">
        <f t="shared" si="12"/>
        <v>800852.31380500004</v>
      </c>
      <c r="J880" s="40">
        <v>6.6999999999999993</v>
      </c>
    </row>
    <row r="881" spans="1:10" ht="15" hidden="1" x14ac:dyDescent="0.25">
      <c r="A881" s="40" t="s">
        <v>243</v>
      </c>
      <c r="B881" s="40">
        <v>1</v>
      </c>
      <c r="C881" s="40" t="s">
        <v>3</v>
      </c>
      <c r="D881" s="40">
        <v>0</v>
      </c>
      <c r="E881" s="40" t="s">
        <v>115</v>
      </c>
      <c r="F881" s="40">
        <v>0</v>
      </c>
      <c r="G881" s="40">
        <v>2020</v>
      </c>
      <c r="H881" s="40">
        <f t="shared" si="13"/>
        <v>190217.57991099998</v>
      </c>
      <c r="I881" s="40">
        <f t="shared" si="12"/>
        <v>869906.07911625016</v>
      </c>
      <c r="J881" s="40">
        <v>6.9</v>
      </c>
    </row>
    <row r="882" spans="1:10" ht="15" hidden="1" x14ac:dyDescent="0.25">
      <c r="A882" s="40" t="s">
        <v>248</v>
      </c>
      <c r="B882" s="40">
        <v>1</v>
      </c>
      <c r="C882" s="40" t="s">
        <v>3</v>
      </c>
      <c r="D882" s="40">
        <v>0</v>
      </c>
      <c r="E882" s="40" t="s">
        <v>115</v>
      </c>
      <c r="F882" s="40">
        <v>0</v>
      </c>
      <c r="G882" s="40">
        <v>2025</v>
      </c>
      <c r="H882" s="40">
        <f t="shared" si="13"/>
        <v>189621.63560199999</v>
      </c>
      <c r="I882" s="40">
        <f t="shared" si="12"/>
        <v>863797.02740299993</v>
      </c>
      <c r="J882" s="40">
        <v>7.1</v>
      </c>
    </row>
    <row r="883" spans="1:10" ht="15" hidden="1" x14ac:dyDescent="0.25">
      <c r="A883" s="40" t="s">
        <v>253</v>
      </c>
      <c r="B883" s="40">
        <v>1</v>
      </c>
      <c r="C883" s="40" t="s">
        <v>3</v>
      </c>
      <c r="D883" s="40">
        <v>0</v>
      </c>
      <c r="E883" s="40" t="s">
        <v>115</v>
      </c>
      <c r="F883" s="40">
        <v>0</v>
      </c>
      <c r="G883" s="40">
        <v>2030</v>
      </c>
      <c r="H883" s="40">
        <f t="shared" si="13"/>
        <v>209429.27788000004</v>
      </c>
      <c r="I883" s="40">
        <f t="shared" si="12"/>
        <v>1049053.1551375003</v>
      </c>
      <c r="J883" s="40">
        <v>7.4</v>
      </c>
    </row>
    <row r="884" spans="1:10" ht="15" hidden="1" x14ac:dyDescent="0.25">
      <c r="A884" s="40" t="s">
        <v>258</v>
      </c>
      <c r="B884" s="40">
        <v>1</v>
      </c>
      <c r="C884" s="40" t="s">
        <v>2</v>
      </c>
      <c r="D884" s="40">
        <v>0</v>
      </c>
      <c r="E884" s="40" t="s">
        <v>115</v>
      </c>
      <c r="F884" s="40">
        <v>0</v>
      </c>
      <c r="G884" s="40">
        <v>2005</v>
      </c>
      <c r="H884" s="40">
        <f t="shared" si="13"/>
        <v>174152.31312200002</v>
      </c>
      <c r="I884" s="40">
        <f t="shared" si="12"/>
        <v>803583.49300675001</v>
      </c>
      <c r="J884" s="40">
        <v>7.8</v>
      </c>
    </row>
    <row r="885" spans="1:10" ht="15" hidden="1" x14ac:dyDescent="0.25">
      <c r="A885" s="40" t="s">
        <v>263</v>
      </c>
      <c r="B885" s="40">
        <v>1</v>
      </c>
      <c r="C885" s="40" t="s">
        <v>2</v>
      </c>
      <c r="D885" s="40">
        <v>0</v>
      </c>
      <c r="E885" s="40" t="s">
        <v>115</v>
      </c>
      <c r="F885" s="40">
        <v>0</v>
      </c>
      <c r="G885" s="40">
        <v>2010</v>
      </c>
      <c r="H885" s="40">
        <f t="shared" si="13"/>
        <v>180244.98794899997</v>
      </c>
      <c r="I885" s="40">
        <f t="shared" si="12"/>
        <v>857810.3795715</v>
      </c>
      <c r="J885" s="40">
        <v>7.6999999999999993</v>
      </c>
    </row>
    <row r="886" spans="1:10" ht="15" hidden="1" x14ac:dyDescent="0.25">
      <c r="A886" s="40" t="s">
        <v>268</v>
      </c>
      <c r="B886" s="40">
        <v>1</v>
      </c>
      <c r="C886" s="40" t="s">
        <v>2</v>
      </c>
      <c r="D886" s="40">
        <v>0</v>
      </c>
      <c r="E886" s="40" t="s">
        <v>115</v>
      </c>
      <c r="F886" s="40">
        <v>0</v>
      </c>
      <c r="G886" s="40">
        <v>2015</v>
      </c>
      <c r="H886" s="40">
        <f t="shared" si="13"/>
        <v>180771.02978800001</v>
      </c>
      <c r="I886" s="40">
        <f t="shared" si="12"/>
        <v>845476.86603175011</v>
      </c>
      <c r="J886" s="40">
        <v>7.5</v>
      </c>
    </row>
    <row r="887" spans="1:10" ht="15" hidden="1" x14ac:dyDescent="0.25">
      <c r="A887" s="40" t="s">
        <v>273</v>
      </c>
      <c r="B887" s="40">
        <v>1</v>
      </c>
      <c r="C887" s="40" t="s">
        <v>2</v>
      </c>
      <c r="D887" s="40">
        <v>0</v>
      </c>
      <c r="E887" s="40" t="s">
        <v>115</v>
      </c>
      <c r="F887" s="40">
        <v>0</v>
      </c>
      <c r="G887" s="40">
        <v>2020</v>
      </c>
      <c r="H887" s="40">
        <f t="shared" si="13"/>
        <v>201669.55597000002</v>
      </c>
      <c r="I887" s="40">
        <f t="shared" si="12"/>
        <v>1040161.582227</v>
      </c>
      <c r="J887" s="40">
        <v>7.8000000000000007</v>
      </c>
    </row>
    <row r="888" spans="1:10" ht="15" hidden="1" x14ac:dyDescent="0.25">
      <c r="A888" s="40" t="s">
        <v>278</v>
      </c>
      <c r="B888" s="40">
        <v>1</v>
      </c>
      <c r="C888" s="40" t="s">
        <v>2</v>
      </c>
      <c r="D888" s="40">
        <v>0</v>
      </c>
      <c r="E888" s="40" t="s">
        <v>115</v>
      </c>
      <c r="F888" s="40">
        <v>0</v>
      </c>
      <c r="G888" s="40">
        <v>2025</v>
      </c>
      <c r="H888" s="40">
        <f t="shared" si="13"/>
        <v>166952.47792199999</v>
      </c>
      <c r="I888" s="40">
        <f t="shared" si="12"/>
        <v>800132.44670275017</v>
      </c>
      <c r="J888" s="40">
        <v>8.1999999999999993</v>
      </c>
    </row>
    <row r="889" spans="1:10" ht="15" hidden="1" x14ac:dyDescent="0.25">
      <c r="A889" s="40" t="s">
        <v>283</v>
      </c>
      <c r="B889" s="40">
        <v>1</v>
      </c>
      <c r="C889" s="40" t="s">
        <v>2</v>
      </c>
      <c r="D889" s="40">
        <v>0</v>
      </c>
      <c r="E889" s="40" t="s">
        <v>115</v>
      </c>
      <c r="F889" s="40">
        <v>0</v>
      </c>
      <c r="G889" s="40">
        <v>2030</v>
      </c>
      <c r="H889" s="40">
        <f t="shared" si="13"/>
        <v>186002.57276700003</v>
      </c>
      <c r="I889" s="40">
        <f t="shared" si="12"/>
        <v>896534.13472725009</v>
      </c>
      <c r="J889" s="40">
        <v>8.3999999999999986</v>
      </c>
    </row>
    <row r="890" spans="1:10" ht="15" hidden="1" x14ac:dyDescent="0.25">
      <c r="A890" s="45" t="str">
        <f t="shared" ref="A890:A913" si="14">CONCATENATE(C890,E890,G890)</f>
        <v>B2 referenceItaly2005</v>
      </c>
      <c r="B890">
        <v>5</v>
      </c>
      <c r="C890" t="s">
        <v>0</v>
      </c>
      <c r="D890" t="s">
        <v>145</v>
      </c>
      <c r="E890" t="s">
        <v>89</v>
      </c>
      <c r="F890" t="s">
        <v>115</v>
      </c>
      <c r="G890">
        <v>2005</v>
      </c>
      <c r="H890">
        <v>4571.1600740000003</v>
      </c>
      <c r="I890">
        <v>23142.091955749998</v>
      </c>
      <c r="J890">
        <v>5.0999999999999996</v>
      </c>
    </row>
    <row r="891" spans="1:10" ht="15" hidden="1" x14ac:dyDescent="0.25">
      <c r="A891" s="45" t="str">
        <f t="shared" si="14"/>
        <v>B2 referenceItaly2010</v>
      </c>
      <c r="B891">
        <v>5</v>
      </c>
      <c r="C891" t="s">
        <v>0</v>
      </c>
      <c r="D891" t="s">
        <v>145</v>
      </c>
      <c r="E891" t="s">
        <v>89</v>
      </c>
      <c r="F891" t="s">
        <v>115</v>
      </c>
      <c r="G891">
        <v>2010</v>
      </c>
      <c r="H891">
        <v>4784.8444499999996</v>
      </c>
      <c r="I891">
        <v>23472.1141895</v>
      </c>
      <c r="J891">
        <v>4.9000000000000004</v>
      </c>
    </row>
    <row r="892" spans="1:10" ht="15" hidden="1" x14ac:dyDescent="0.25">
      <c r="A892" s="45" t="str">
        <f t="shared" si="14"/>
        <v>B2 referenceItaly2015</v>
      </c>
      <c r="B892">
        <v>5</v>
      </c>
      <c r="C892" t="s">
        <v>0</v>
      </c>
      <c r="D892" t="s">
        <v>145</v>
      </c>
      <c r="E892" t="s">
        <v>89</v>
      </c>
      <c r="F892" t="s">
        <v>115</v>
      </c>
      <c r="G892">
        <v>2015</v>
      </c>
      <c r="H892">
        <v>4999.0082249999996</v>
      </c>
      <c r="I892">
        <v>23973.685402250001</v>
      </c>
      <c r="J892">
        <v>4.8</v>
      </c>
    </row>
    <row r="893" spans="1:10" ht="15" hidden="1" x14ac:dyDescent="0.25">
      <c r="A893" s="45" t="str">
        <f t="shared" si="14"/>
        <v>B2 referenceItaly2020</v>
      </c>
      <c r="B893">
        <v>5</v>
      </c>
      <c r="C893" t="s">
        <v>0</v>
      </c>
      <c r="D893" t="s">
        <v>145</v>
      </c>
      <c r="E893" t="s">
        <v>89</v>
      </c>
      <c r="F893" t="s">
        <v>115</v>
      </c>
      <c r="G893">
        <v>2020</v>
      </c>
      <c r="H893">
        <v>5213.6105399999997</v>
      </c>
      <c r="I893">
        <v>24904.258165499999</v>
      </c>
      <c r="J893">
        <v>4.8</v>
      </c>
    </row>
    <row r="894" spans="1:10" ht="15" hidden="1" x14ac:dyDescent="0.25">
      <c r="A894" s="45" t="str">
        <f t="shared" si="14"/>
        <v>B2 referenceItaly2025</v>
      </c>
      <c r="B894">
        <v>5</v>
      </c>
      <c r="C894" t="s">
        <v>0</v>
      </c>
      <c r="D894" t="s">
        <v>145</v>
      </c>
      <c r="E894" t="s">
        <v>89</v>
      </c>
      <c r="F894" t="s">
        <v>115</v>
      </c>
      <c r="G894">
        <v>2025</v>
      </c>
      <c r="H894">
        <v>5428.8489920000002</v>
      </c>
      <c r="I894">
        <v>25946.422388250001</v>
      </c>
      <c r="J894">
        <v>4.8</v>
      </c>
    </row>
    <row r="895" spans="1:10" ht="15" x14ac:dyDescent="0.25">
      <c r="A895" s="45" t="str">
        <f t="shared" si="14"/>
        <v>B2 referenceItaly2030</v>
      </c>
      <c r="B895">
        <v>5</v>
      </c>
      <c r="C895" t="s">
        <v>0</v>
      </c>
      <c r="D895" t="s">
        <v>145</v>
      </c>
      <c r="E895" t="s">
        <v>89</v>
      </c>
      <c r="F895" t="s">
        <v>115</v>
      </c>
      <c r="G895">
        <v>2030</v>
      </c>
      <c r="H895">
        <v>5645.1567409999998</v>
      </c>
      <c r="I895">
        <v>27141.73889525</v>
      </c>
      <c r="J895">
        <v>4.8</v>
      </c>
    </row>
    <row r="896" spans="1:10" ht="15" hidden="1" x14ac:dyDescent="0.25">
      <c r="A896" s="45" t="str">
        <f t="shared" si="14"/>
        <v>B2 carbonItaly2005</v>
      </c>
      <c r="B896">
        <v>6</v>
      </c>
      <c r="C896" t="s">
        <v>1</v>
      </c>
      <c r="D896" t="s">
        <v>145</v>
      </c>
      <c r="E896" t="s">
        <v>89</v>
      </c>
      <c r="F896" t="s">
        <v>115</v>
      </c>
      <c r="G896">
        <v>2005</v>
      </c>
      <c r="H896">
        <v>4571.160089</v>
      </c>
      <c r="I896">
        <v>23142.091945749999</v>
      </c>
      <c r="J896">
        <v>5.0999999999999996</v>
      </c>
    </row>
    <row r="897" spans="1:10" ht="15" hidden="1" x14ac:dyDescent="0.25">
      <c r="A897" s="45" t="str">
        <f t="shared" si="14"/>
        <v>B2 carbonItaly2010</v>
      </c>
      <c r="B897">
        <v>6</v>
      </c>
      <c r="C897" t="s">
        <v>1</v>
      </c>
      <c r="D897" t="s">
        <v>145</v>
      </c>
      <c r="E897" t="s">
        <v>89</v>
      </c>
      <c r="F897" t="s">
        <v>115</v>
      </c>
      <c r="G897">
        <v>2010</v>
      </c>
      <c r="H897">
        <v>4787.0843679999998</v>
      </c>
      <c r="I897">
        <v>23852.59209075</v>
      </c>
      <c r="J897">
        <v>5</v>
      </c>
    </row>
    <row r="898" spans="1:10" ht="15" hidden="1" x14ac:dyDescent="0.25">
      <c r="A898" s="45" t="str">
        <f t="shared" si="14"/>
        <v>B2 carbonItaly2015</v>
      </c>
      <c r="B898">
        <v>6</v>
      </c>
      <c r="C898" t="s">
        <v>1</v>
      </c>
      <c r="D898" t="s">
        <v>145</v>
      </c>
      <c r="E898" t="s">
        <v>89</v>
      </c>
      <c r="F898" t="s">
        <v>115</v>
      </c>
      <c r="G898">
        <v>2015</v>
      </c>
      <c r="H898">
        <v>5004.6181909999996</v>
      </c>
      <c r="I898">
        <v>24687.846843750001</v>
      </c>
      <c r="J898">
        <v>4.9000000000000004</v>
      </c>
    </row>
    <row r="899" spans="1:10" ht="15" hidden="1" x14ac:dyDescent="0.25">
      <c r="A899" s="45" t="str">
        <f t="shared" si="14"/>
        <v>B2 carbonItaly2020</v>
      </c>
      <c r="B899">
        <v>6</v>
      </c>
      <c r="C899" t="s">
        <v>1</v>
      </c>
      <c r="D899" t="s">
        <v>145</v>
      </c>
      <c r="E899" t="s">
        <v>89</v>
      </c>
      <c r="F899" t="s">
        <v>115</v>
      </c>
      <c r="G899">
        <v>2020</v>
      </c>
      <c r="H899">
        <v>5222.9761280000002</v>
      </c>
      <c r="I899">
        <v>25866.471998000001</v>
      </c>
      <c r="J899">
        <v>5</v>
      </c>
    </row>
    <row r="900" spans="1:10" ht="15" hidden="1" x14ac:dyDescent="0.25">
      <c r="A900" s="45" t="str">
        <f t="shared" si="14"/>
        <v>B2 carbonItaly2025</v>
      </c>
      <c r="B900">
        <v>6</v>
      </c>
      <c r="C900" t="s">
        <v>1</v>
      </c>
      <c r="D900" t="s">
        <v>145</v>
      </c>
      <c r="E900" t="s">
        <v>89</v>
      </c>
      <c r="F900" t="s">
        <v>115</v>
      </c>
      <c r="G900">
        <v>2025</v>
      </c>
      <c r="H900">
        <v>5442.1809700000003</v>
      </c>
      <c r="I900">
        <v>27135.377813750001</v>
      </c>
      <c r="J900">
        <v>5</v>
      </c>
    </row>
    <row r="901" spans="1:10" ht="15" hidden="1" x14ac:dyDescent="0.25">
      <c r="A901" s="45" t="str">
        <f t="shared" si="14"/>
        <v>B2 carbonItaly2030</v>
      </c>
      <c r="B901">
        <v>6</v>
      </c>
      <c r="C901" t="s">
        <v>1</v>
      </c>
      <c r="D901" t="s">
        <v>145</v>
      </c>
      <c r="E901" t="s">
        <v>89</v>
      </c>
      <c r="F901" t="s">
        <v>115</v>
      </c>
      <c r="G901">
        <v>2030</v>
      </c>
      <c r="H901">
        <v>5661.3323710000004</v>
      </c>
      <c r="I901">
        <v>28492.6212495</v>
      </c>
      <c r="J901">
        <v>5</v>
      </c>
    </row>
    <row r="902" spans="1:10" ht="15" hidden="1" x14ac:dyDescent="0.25">
      <c r="A902" s="45" t="str">
        <f t="shared" si="14"/>
        <v>B2 wood energyItaly2005</v>
      </c>
      <c r="B902">
        <v>7</v>
      </c>
      <c r="C902" t="s">
        <v>3</v>
      </c>
      <c r="D902" t="s">
        <v>145</v>
      </c>
      <c r="E902" t="s">
        <v>89</v>
      </c>
      <c r="F902" t="s">
        <v>115</v>
      </c>
      <c r="G902">
        <v>2005</v>
      </c>
      <c r="H902">
        <v>4571.1600740000003</v>
      </c>
      <c r="I902">
        <v>23142.091955749998</v>
      </c>
      <c r="J902">
        <v>5.0999999999999996</v>
      </c>
    </row>
    <row r="903" spans="1:10" ht="15" hidden="1" x14ac:dyDescent="0.25">
      <c r="A903" s="45" t="str">
        <f t="shared" si="14"/>
        <v>B2 wood energyItaly2010</v>
      </c>
      <c r="B903">
        <v>7</v>
      </c>
      <c r="C903" t="s">
        <v>3</v>
      </c>
      <c r="D903" t="s">
        <v>145</v>
      </c>
      <c r="E903" t="s">
        <v>89</v>
      </c>
      <c r="F903" t="s">
        <v>115</v>
      </c>
      <c r="G903">
        <v>2010</v>
      </c>
      <c r="H903">
        <v>4784.8445620000002</v>
      </c>
      <c r="I903">
        <v>23472.11307675</v>
      </c>
      <c r="J903">
        <v>4.9000000000000004</v>
      </c>
    </row>
    <row r="904" spans="1:10" ht="15" hidden="1" x14ac:dyDescent="0.25">
      <c r="A904" s="45" t="str">
        <f t="shared" si="14"/>
        <v>B2 wood energyItaly2015</v>
      </c>
      <c r="B904">
        <v>7</v>
      </c>
      <c r="C904" t="s">
        <v>3</v>
      </c>
      <c r="D904" t="s">
        <v>145</v>
      </c>
      <c r="E904" t="s">
        <v>89</v>
      </c>
      <c r="F904" t="s">
        <v>115</v>
      </c>
      <c r="G904">
        <v>2015</v>
      </c>
      <c r="H904">
        <v>4999.0904469999996</v>
      </c>
      <c r="I904">
        <v>23970.336761750001</v>
      </c>
      <c r="J904">
        <v>4.8</v>
      </c>
    </row>
    <row r="905" spans="1:10" ht="15" hidden="1" x14ac:dyDescent="0.25">
      <c r="A905" s="45" t="str">
        <f t="shared" si="14"/>
        <v>B2 wood energyItaly2020</v>
      </c>
      <c r="B905">
        <v>7</v>
      </c>
      <c r="C905" t="s">
        <v>3</v>
      </c>
      <c r="D905" t="s">
        <v>145</v>
      </c>
      <c r="E905" t="s">
        <v>89</v>
      </c>
      <c r="F905" t="s">
        <v>115</v>
      </c>
      <c r="G905">
        <v>2020</v>
      </c>
      <c r="H905">
        <v>5213.8815009999998</v>
      </c>
      <c r="I905">
        <v>24893.66413175</v>
      </c>
      <c r="J905">
        <v>4.8</v>
      </c>
    </row>
    <row r="906" spans="1:10" ht="15" hidden="1" x14ac:dyDescent="0.25">
      <c r="A906" s="45" t="str">
        <f t="shared" si="14"/>
        <v>B2 wood energyItaly2025</v>
      </c>
      <c r="B906">
        <v>7</v>
      </c>
      <c r="C906" t="s">
        <v>3</v>
      </c>
      <c r="D906" t="s">
        <v>145</v>
      </c>
      <c r="E906" t="s">
        <v>89</v>
      </c>
      <c r="F906" t="s">
        <v>115</v>
      </c>
      <c r="G906">
        <v>2025</v>
      </c>
      <c r="H906">
        <v>5429.5230259999998</v>
      </c>
      <c r="I906">
        <v>25922.18180975</v>
      </c>
      <c r="J906">
        <v>4.8</v>
      </c>
    </row>
    <row r="907" spans="1:10" ht="15" hidden="1" x14ac:dyDescent="0.25">
      <c r="A907" s="45" t="str">
        <f t="shared" si="14"/>
        <v>B2 wood energyItaly2030</v>
      </c>
      <c r="B907">
        <v>7</v>
      </c>
      <c r="C907" t="s">
        <v>3</v>
      </c>
      <c r="D907" t="s">
        <v>145</v>
      </c>
      <c r="E907" t="s">
        <v>89</v>
      </c>
      <c r="F907" t="s">
        <v>115</v>
      </c>
      <c r="G907">
        <v>2030</v>
      </c>
      <c r="H907">
        <v>5646.3480239999999</v>
      </c>
      <c r="I907">
        <v>27102.947241000002</v>
      </c>
      <c r="J907">
        <v>4.8</v>
      </c>
    </row>
    <row r="908" spans="1:10" ht="15" hidden="1" x14ac:dyDescent="0.25">
      <c r="A908" s="45" t="str">
        <f t="shared" si="14"/>
        <v>B2 biodiversityItaly2005</v>
      </c>
      <c r="B908">
        <v>8</v>
      </c>
      <c r="C908" t="s">
        <v>2</v>
      </c>
      <c r="D908" t="s">
        <v>145</v>
      </c>
      <c r="E908" t="s">
        <v>89</v>
      </c>
      <c r="F908" t="s">
        <v>115</v>
      </c>
      <c r="G908">
        <v>2005</v>
      </c>
      <c r="H908">
        <v>4342.5516459999999</v>
      </c>
      <c r="I908">
        <v>21984.72547125</v>
      </c>
      <c r="J908">
        <v>5.0999999999999996</v>
      </c>
    </row>
    <row r="909" spans="1:10" ht="15" hidden="1" x14ac:dyDescent="0.25">
      <c r="A909" s="45" t="str">
        <f t="shared" si="14"/>
        <v>B2 biodiversityItaly2010</v>
      </c>
      <c r="B909">
        <v>8</v>
      </c>
      <c r="C909" t="s">
        <v>2</v>
      </c>
      <c r="D909" t="s">
        <v>145</v>
      </c>
      <c r="E909" t="s">
        <v>89</v>
      </c>
      <c r="F909" t="s">
        <v>115</v>
      </c>
      <c r="G909">
        <v>2010</v>
      </c>
      <c r="H909">
        <v>4555.1440890000003</v>
      </c>
      <c r="I909">
        <v>22312.2184275</v>
      </c>
      <c r="J909">
        <v>4.9000000000000004</v>
      </c>
    </row>
    <row r="910" spans="1:10" ht="15" hidden="1" x14ac:dyDescent="0.25">
      <c r="A910" s="45" t="str">
        <f t="shared" si="14"/>
        <v>B2 biodiversityItaly2015</v>
      </c>
      <c r="B910">
        <v>8</v>
      </c>
      <c r="C910" t="s">
        <v>2</v>
      </c>
      <c r="D910" t="s">
        <v>145</v>
      </c>
      <c r="E910" t="s">
        <v>89</v>
      </c>
      <c r="F910" t="s">
        <v>115</v>
      </c>
      <c r="G910">
        <v>2015</v>
      </c>
      <c r="H910">
        <v>4771.4800530000002</v>
      </c>
      <c r="I910">
        <v>22909.2923065</v>
      </c>
      <c r="J910">
        <v>4.8</v>
      </c>
    </row>
    <row r="911" spans="1:10" ht="15" hidden="1" x14ac:dyDescent="0.25">
      <c r="A911" s="45" t="str">
        <f t="shared" si="14"/>
        <v>B2 biodiversityItaly2020</v>
      </c>
      <c r="B911">
        <v>8</v>
      </c>
      <c r="C911" t="s">
        <v>2</v>
      </c>
      <c r="D911" t="s">
        <v>145</v>
      </c>
      <c r="E911" t="s">
        <v>89</v>
      </c>
      <c r="F911" t="s">
        <v>115</v>
      </c>
      <c r="G911">
        <v>2020</v>
      </c>
      <c r="H911">
        <v>4988.1055850000002</v>
      </c>
      <c r="I911">
        <v>23900.44453425</v>
      </c>
      <c r="J911">
        <v>4.8</v>
      </c>
    </row>
    <row r="912" spans="1:10" ht="15" hidden="1" x14ac:dyDescent="0.25">
      <c r="A912" s="45" t="str">
        <f t="shared" si="14"/>
        <v>B2 biodiversityItaly2025</v>
      </c>
      <c r="B912">
        <v>8</v>
      </c>
      <c r="C912" t="s">
        <v>2</v>
      </c>
      <c r="D912" t="s">
        <v>145</v>
      </c>
      <c r="E912" t="s">
        <v>89</v>
      </c>
      <c r="F912" t="s">
        <v>115</v>
      </c>
      <c r="G912">
        <v>2025</v>
      </c>
      <c r="H912">
        <v>5205.2504929999996</v>
      </c>
      <c r="I912">
        <v>24995.0036655</v>
      </c>
      <c r="J912">
        <v>4.8</v>
      </c>
    </row>
    <row r="913" spans="1:10" ht="15" hidden="1" x14ac:dyDescent="0.25">
      <c r="A913" s="45" t="str">
        <f t="shared" si="14"/>
        <v>B2 biodiversityItaly2030</v>
      </c>
      <c r="B913">
        <v>8</v>
      </c>
      <c r="C913" t="s">
        <v>2</v>
      </c>
      <c r="D913" t="s">
        <v>145</v>
      </c>
      <c r="E913" t="s">
        <v>89</v>
      </c>
      <c r="F913" t="s">
        <v>115</v>
      </c>
      <c r="G913">
        <v>2030</v>
      </c>
      <c r="H913">
        <v>5423.439335</v>
      </c>
      <c r="I913">
        <v>26244.901784000001</v>
      </c>
      <c r="J913">
        <v>4.8</v>
      </c>
    </row>
  </sheetData>
  <autoFilter ref="A1:J913">
    <filterColumn colId="2">
      <filters>
        <filter val="B2 reference"/>
      </filters>
    </filterColumn>
    <filterColumn colId="4">
      <filters>
        <filter val="Albania"/>
        <filter val="Austria"/>
        <filter val="Belarus"/>
        <filter val="Belgium"/>
        <filter val="Bulgaria"/>
        <filter val="Croatia"/>
        <filter val="Czech Republic"/>
        <filter val="Denmark"/>
        <filter val="Estonia"/>
        <filter val="Finland"/>
        <filter val="France"/>
        <filter val="Germany"/>
        <filter val="Hungary"/>
        <filter val="Ireland"/>
        <filter val="Italy"/>
        <filter val="Latvia"/>
        <filter val="Lithuania"/>
        <filter val="Luxembourg"/>
        <filter val="Netherlands"/>
        <filter val="Norway"/>
        <filter val="Poland"/>
        <filter val="Portugal"/>
        <filter val="Republic of Moldova"/>
        <filter val="Romania"/>
        <filter val="Slovakia"/>
        <filter val="Slovenia"/>
        <filter val="Spain"/>
        <filter val="Sweden"/>
        <filter val="Switzerland"/>
        <filter val="Turkey"/>
        <filter val="Ukraine"/>
        <filter val="United Kingdom"/>
      </filters>
    </filterColumn>
    <filterColumn colId="6">
      <filters>
        <filter val="2030"/>
      </filters>
    </filterColumn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J913"/>
  <sheetViews>
    <sheetView workbookViewId="0">
      <pane ySplit="1" topLeftCell="A889" activePane="bottomLeft" state="frozen"/>
      <selection sqref="A1:XFD1"/>
      <selection pane="bottomLeft" sqref="A1:XFD1"/>
    </sheetView>
  </sheetViews>
  <sheetFormatPr defaultColWidth="9.140625" defaultRowHeight="12.75" x14ac:dyDescent="0.2"/>
  <cols>
    <col min="1" max="16384" width="9.140625" style="47"/>
  </cols>
  <sheetData>
    <row r="1" spans="1:10" ht="15" x14ac:dyDescent="0.25">
      <c r="A1" s="44" t="s">
        <v>23</v>
      </c>
      <c r="B1" t="s">
        <v>69</v>
      </c>
      <c r="C1" t="s">
        <v>119</v>
      </c>
      <c r="D1" t="s">
        <v>120</v>
      </c>
      <c r="E1" t="s">
        <v>121</v>
      </c>
      <c r="F1" t="s">
        <v>122</v>
      </c>
      <c r="G1" t="s">
        <v>123</v>
      </c>
      <c r="H1" t="s">
        <v>7</v>
      </c>
      <c r="I1" t="s">
        <v>317</v>
      </c>
      <c r="J1" t="s">
        <v>318</v>
      </c>
    </row>
    <row r="2" spans="1:10" ht="15" x14ac:dyDescent="0.25">
      <c r="A2" s="45" t="str">
        <f t="shared" ref="A2:A65" si="0">CONCATENATE(C2,E2,G2)</f>
        <v>B2 referenceAlbania2005</v>
      </c>
      <c r="B2">
        <v>5</v>
      </c>
      <c r="C2" t="s">
        <v>0</v>
      </c>
      <c r="D2" t="s">
        <v>126</v>
      </c>
      <c r="E2" t="s">
        <v>71</v>
      </c>
      <c r="F2" t="s">
        <v>111</v>
      </c>
      <c r="G2">
        <v>2005</v>
      </c>
      <c r="H2">
        <v>631.10673399999996</v>
      </c>
      <c r="I2">
        <v>1019.973182</v>
      </c>
      <c r="J2">
        <v>1.6</v>
      </c>
    </row>
    <row r="3" spans="1:10" ht="15" x14ac:dyDescent="0.25">
      <c r="A3" s="45" t="str">
        <f t="shared" si="0"/>
        <v>B2 referenceAlbania2010</v>
      </c>
      <c r="B3">
        <v>5</v>
      </c>
      <c r="C3" t="s">
        <v>0</v>
      </c>
      <c r="D3" t="s">
        <v>126</v>
      </c>
      <c r="E3" t="s">
        <v>71</v>
      </c>
      <c r="F3" t="s">
        <v>111</v>
      </c>
      <c r="G3">
        <v>2010</v>
      </c>
      <c r="H3">
        <v>622.40662999999995</v>
      </c>
      <c r="I3">
        <v>1017.468652</v>
      </c>
      <c r="J3">
        <v>1.6</v>
      </c>
    </row>
    <row r="4" spans="1:10" ht="15" x14ac:dyDescent="0.25">
      <c r="A4" s="45" t="str">
        <f t="shared" si="0"/>
        <v>B2 referenceAlbania2015</v>
      </c>
      <c r="B4">
        <v>5</v>
      </c>
      <c r="C4" t="s">
        <v>0</v>
      </c>
      <c r="D4" t="s">
        <v>126</v>
      </c>
      <c r="E4" t="s">
        <v>71</v>
      </c>
      <c r="F4" t="s">
        <v>111</v>
      </c>
      <c r="G4">
        <v>2015</v>
      </c>
      <c r="H4">
        <v>613.70668699999999</v>
      </c>
      <c r="I4">
        <v>1041.9100370000001</v>
      </c>
      <c r="J4">
        <v>1.7</v>
      </c>
    </row>
    <row r="5" spans="1:10" ht="15" x14ac:dyDescent="0.25">
      <c r="A5" s="45" t="str">
        <f t="shared" si="0"/>
        <v>B2 referenceAlbania2020</v>
      </c>
      <c r="B5">
        <v>5</v>
      </c>
      <c r="C5" t="s">
        <v>0</v>
      </c>
      <c r="D5" t="s">
        <v>126</v>
      </c>
      <c r="E5" t="s">
        <v>71</v>
      </c>
      <c r="F5" t="s">
        <v>111</v>
      </c>
      <c r="G5">
        <v>2020</v>
      </c>
      <c r="H5">
        <v>605.00662699999998</v>
      </c>
      <c r="I5">
        <v>1067.5742680000001</v>
      </c>
      <c r="J5">
        <v>1.8</v>
      </c>
    </row>
    <row r="6" spans="1:10" ht="15" x14ac:dyDescent="0.25">
      <c r="A6" s="45" t="str">
        <f t="shared" si="0"/>
        <v>B2 referenceAlbania2025</v>
      </c>
      <c r="B6">
        <v>5</v>
      </c>
      <c r="C6" t="s">
        <v>0</v>
      </c>
      <c r="D6" t="s">
        <v>126</v>
      </c>
      <c r="E6" t="s">
        <v>71</v>
      </c>
      <c r="F6" t="s">
        <v>111</v>
      </c>
      <c r="G6">
        <v>2025</v>
      </c>
      <c r="H6">
        <v>596.30668400000002</v>
      </c>
      <c r="I6">
        <v>1093.9837849999999</v>
      </c>
      <c r="J6">
        <v>1.8</v>
      </c>
    </row>
    <row r="7" spans="1:10" ht="15" x14ac:dyDescent="0.25">
      <c r="A7" s="45" t="str">
        <f t="shared" si="0"/>
        <v>B2 referenceAlbania2030</v>
      </c>
      <c r="B7">
        <v>5</v>
      </c>
      <c r="C7" t="s">
        <v>0</v>
      </c>
      <c r="D7" t="s">
        <v>126</v>
      </c>
      <c r="E7" t="s">
        <v>71</v>
      </c>
      <c r="F7" t="s">
        <v>111</v>
      </c>
      <c r="G7">
        <v>2030</v>
      </c>
      <c r="H7">
        <v>587.60667999999998</v>
      </c>
      <c r="I7">
        <v>1120.893014</v>
      </c>
      <c r="J7">
        <v>1.9</v>
      </c>
    </row>
    <row r="8" spans="1:10" ht="15" x14ac:dyDescent="0.25">
      <c r="A8" s="45" t="str">
        <f t="shared" si="0"/>
        <v>B2 referenceAustria2005</v>
      </c>
      <c r="B8">
        <v>5</v>
      </c>
      <c r="C8" t="s">
        <v>0</v>
      </c>
      <c r="D8" t="s">
        <v>127</v>
      </c>
      <c r="E8" t="s">
        <v>72</v>
      </c>
      <c r="F8" t="s">
        <v>112</v>
      </c>
      <c r="G8">
        <v>2005</v>
      </c>
      <c r="H8">
        <v>3343.0591060000002</v>
      </c>
      <c r="I8">
        <v>10866.742179999999</v>
      </c>
      <c r="J8">
        <v>3.3</v>
      </c>
    </row>
    <row r="9" spans="1:10" ht="15" x14ac:dyDescent="0.25">
      <c r="A9" s="45" t="str">
        <f t="shared" si="0"/>
        <v>B2 referenceAustria2010</v>
      </c>
      <c r="B9">
        <v>5</v>
      </c>
      <c r="C9" t="s">
        <v>0</v>
      </c>
      <c r="D9" t="s">
        <v>127</v>
      </c>
      <c r="E9" t="s">
        <v>72</v>
      </c>
      <c r="F9" t="s">
        <v>112</v>
      </c>
      <c r="G9">
        <v>2010</v>
      </c>
      <c r="H9">
        <v>3343.0597579999999</v>
      </c>
      <c r="I9">
        <v>10841.769993</v>
      </c>
      <c r="J9">
        <v>3.2</v>
      </c>
    </row>
    <row r="10" spans="1:10" ht="15" x14ac:dyDescent="0.25">
      <c r="A10" s="45" t="str">
        <f t="shared" si="0"/>
        <v>B2 referenceAustria2015</v>
      </c>
      <c r="B10">
        <v>5</v>
      </c>
      <c r="C10" t="s">
        <v>0</v>
      </c>
      <c r="D10" t="s">
        <v>127</v>
      </c>
      <c r="E10" t="s">
        <v>72</v>
      </c>
      <c r="F10" t="s">
        <v>112</v>
      </c>
      <c r="G10">
        <v>2015</v>
      </c>
      <c r="H10">
        <v>3343.059401</v>
      </c>
      <c r="I10">
        <v>10833.859927</v>
      </c>
      <c r="J10">
        <v>3.2</v>
      </c>
    </row>
    <row r="11" spans="1:10" ht="15" x14ac:dyDescent="0.25">
      <c r="A11" s="45" t="str">
        <f t="shared" si="0"/>
        <v>B2 referenceAustria2020</v>
      </c>
      <c r="B11">
        <v>5</v>
      </c>
      <c r="C11" t="s">
        <v>0</v>
      </c>
      <c r="D11" t="s">
        <v>127</v>
      </c>
      <c r="E11" t="s">
        <v>72</v>
      </c>
      <c r="F11" t="s">
        <v>112</v>
      </c>
      <c r="G11">
        <v>2020</v>
      </c>
      <c r="H11">
        <v>3343.0595739999999</v>
      </c>
      <c r="I11">
        <v>10856.509867000001</v>
      </c>
      <c r="J11">
        <v>3.2</v>
      </c>
    </row>
    <row r="12" spans="1:10" ht="15" x14ac:dyDescent="0.25">
      <c r="A12" s="45" t="str">
        <f t="shared" si="0"/>
        <v>B2 referenceAustria2025</v>
      </c>
      <c r="B12">
        <v>5</v>
      </c>
      <c r="C12" t="s">
        <v>0</v>
      </c>
      <c r="D12" t="s">
        <v>127</v>
      </c>
      <c r="E12" t="s">
        <v>72</v>
      </c>
      <c r="F12" t="s">
        <v>112</v>
      </c>
      <c r="G12">
        <v>2025</v>
      </c>
      <c r="H12">
        <v>3343.059745</v>
      </c>
      <c r="I12">
        <v>10537.669276000001</v>
      </c>
      <c r="J12">
        <v>3.2</v>
      </c>
    </row>
    <row r="13" spans="1:10" ht="15" x14ac:dyDescent="0.25">
      <c r="A13" s="45" t="str">
        <f t="shared" si="0"/>
        <v>B2 referenceAustria2030</v>
      </c>
      <c r="B13">
        <v>5</v>
      </c>
      <c r="C13" t="s">
        <v>0</v>
      </c>
      <c r="D13" t="s">
        <v>127</v>
      </c>
      <c r="E13" t="s">
        <v>72</v>
      </c>
      <c r="F13" t="s">
        <v>112</v>
      </c>
      <c r="G13">
        <v>2030</v>
      </c>
      <c r="H13">
        <v>3343.0593720000002</v>
      </c>
      <c r="I13">
        <v>10224.247492</v>
      </c>
      <c r="J13">
        <v>3.1</v>
      </c>
    </row>
    <row r="14" spans="1:10" ht="15" x14ac:dyDescent="0.25">
      <c r="A14" s="45" t="str">
        <f t="shared" si="0"/>
        <v>B2 referenceBelgium2005</v>
      </c>
      <c r="B14">
        <v>5</v>
      </c>
      <c r="C14" t="s">
        <v>0</v>
      </c>
      <c r="D14" t="s">
        <v>129</v>
      </c>
      <c r="E14" t="s">
        <v>74</v>
      </c>
      <c r="F14" t="s">
        <v>112</v>
      </c>
      <c r="G14">
        <v>2005</v>
      </c>
      <c r="H14">
        <v>666.97924999999998</v>
      </c>
      <c r="I14">
        <v>1636.3883430000001</v>
      </c>
      <c r="J14">
        <v>2.5</v>
      </c>
    </row>
    <row r="15" spans="1:10" ht="15" x14ac:dyDescent="0.25">
      <c r="A15" s="45" t="str">
        <f t="shared" si="0"/>
        <v>B2 referenceBelgium2010</v>
      </c>
      <c r="B15">
        <v>5</v>
      </c>
      <c r="C15" t="s">
        <v>0</v>
      </c>
      <c r="D15" t="s">
        <v>129</v>
      </c>
      <c r="E15" t="s">
        <v>74</v>
      </c>
      <c r="F15" t="s">
        <v>112</v>
      </c>
      <c r="G15">
        <v>2010</v>
      </c>
      <c r="H15">
        <v>672.17942700000003</v>
      </c>
      <c r="I15">
        <v>1622.053971</v>
      </c>
      <c r="J15">
        <v>2.4</v>
      </c>
    </row>
    <row r="16" spans="1:10" ht="15" x14ac:dyDescent="0.25">
      <c r="A16" s="45" t="str">
        <f t="shared" si="0"/>
        <v>B2 referenceBelgium2015</v>
      </c>
      <c r="B16">
        <v>5</v>
      </c>
      <c r="C16" t="s">
        <v>0</v>
      </c>
      <c r="D16" t="s">
        <v>129</v>
      </c>
      <c r="E16" t="s">
        <v>74</v>
      </c>
      <c r="F16" t="s">
        <v>112</v>
      </c>
      <c r="G16">
        <v>2015</v>
      </c>
      <c r="H16">
        <v>677.37929899999995</v>
      </c>
      <c r="I16">
        <v>1631.6291289999999</v>
      </c>
      <c r="J16">
        <v>2.4</v>
      </c>
    </row>
    <row r="17" spans="1:10" ht="15" x14ac:dyDescent="0.25">
      <c r="A17" s="45" t="str">
        <f t="shared" si="0"/>
        <v>B2 referenceBelgium2020</v>
      </c>
      <c r="B17">
        <v>5</v>
      </c>
      <c r="C17" t="s">
        <v>0</v>
      </c>
      <c r="D17" t="s">
        <v>129</v>
      </c>
      <c r="E17" t="s">
        <v>74</v>
      </c>
      <c r="F17" t="s">
        <v>112</v>
      </c>
      <c r="G17">
        <v>2020</v>
      </c>
      <c r="H17">
        <v>682.57941400000004</v>
      </c>
      <c r="I17">
        <v>1597.367064</v>
      </c>
      <c r="J17">
        <v>2.2999999999999998</v>
      </c>
    </row>
    <row r="18" spans="1:10" ht="15" x14ac:dyDescent="0.25">
      <c r="A18" s="45" t="str">
        <f t="shared" si="0"/>
        <v>B2 referenceBelgium2025</v>
      </c>
      <c r="B18">
        <v>5</v>
      </c>
      <c r="C18" t="s">
        <v>0</v>
      </c>
      <c r="D18" t="s">
        <v>129</v>
      </c>
      <c r="E18" t="s">
        <v>74</v>
      </c>
      <c r="F18" t="s">
        <v>112</v>
      </c>
      <c r="G18">
        <v>2025</v>
      </c>
      <c r="H18">
        <v>687.77941499999997</v>
      </c>
      <c r="I18">
        <v>1566.7743599999999</v>
      </c>
      <c r="J18">
        <v>2.2999999999999998</v>
      </c>
    </row>
    <row r="19" spans="1:10" ht="15" x14ac:dyDescent="0.25">
      <c r="A19" s="45" t="str">
        <f t="shared" si="0"/>
        <v>B2 referenceBelgium2030</v>
      </c>
      <c r="B19">
        <v>5</v>
      </c>
      <c r="C19" t="s">
        <v>0</v>
      </c>
      <c r="D19" t="s">
        <v>129</v>
      </c>
      <c r="E19" t="s">
        <v>74</v>
      </c>
      <c r="F19" t="s">
        <v>112</v>
      </c>
      <c r="G19">
        <v>2030</v>
      </c>
      <c r="H19">
        <v>692.97942999999998</v>
      </c>
      <c r="I19">
        <v>1494.4467070000001</v>
      </c>
      <c r="J19">
        <v>2.2000000000000002</v>
      </c>
    </row>
    <row r="20" spans="1:10" ht="15" x14ac:dyDescent="0.25">
      <c r="A20" s="45" t="str">
        <f t="shared" si="0"/>
        <v>B2 referenceBulgaria2005</v>
      </c>
      <c r="B20">
        <v>5</v>
      </c>
      <c r="C20" t="s">
        <v>0</v>
      </c>
      <c r="D20" t="s">
        <v>130</v>
      </c>
      <c r="E20" t="s">
        <v>76</v>
      </c>
      <c r="F20" t="s">
        <v>111</v>
      </c>
      <c r="G20">
        <v>2005</v>
      </c>
      <c r="H20">
        <v>2560.8745050000002</v>
      </c>
      <c r="I20">
        <v>3853.899449</v>
      </c>
      <c r="J20">
        <v>1.5</v>
      </c>
    </row>
    <row r="21" spans="1:10" ht="15" x14ac:dyDescent="0.25">
      <c r="A21" s="45" t="str">
        <f t="shared" si="0"/>
        <v>B2 referenceBulgaria2010</v>
      </c>
      <c r="B21">
        <v>5</v>
      </c>
      <c r="C21" t="s">
        <v>0</v>
      </c>
      <c r="D21" t="s">
        <v>130</v>
      </c>
      <c r="E21" t="s">
        <v>76</v>
      </c>
      <c r="F21" t="s">
        <v>111</v>
      </c>
      <c r="G21">
        <v>2010</v>
      </c>
      <c r="H21">
        <v>2863.8744360000001</v>
      </c>
      <c r="I21">
        <v>4105.2708750000002</v>
      </c>
      <c r="J21">
        <v>1.4</v>
      </c>
    </row>
    <row r="22" spans="1:10" ht="15" x14ac:dyDescent="0.25">
      <c r="A22" s="45" t="str">
        <f t="shared" si="0"/>
        <v>B2 referenceBulgaria2015</v>
      </c>
      <c r="B22">
        <v>5</v>
      </c>
      <c r="C22" t="s">
        <v>0</v>
      </c>
      <c r="D22" t="s">
        <v>130</v>
      </c>
      <c r="E22" t="s">
        <v>76</v>
      </c>
      <c r="F22" t="s">
        <v>111</v>
      </c>
      <c r="G22">
        <v>2015</v>
      </c>
      <c r="H22">
        <v>3166.8744259999999</v>
      </c>
      <c r="I22">
        <v>4425.6647860000003</v>
      </c>
      <c r="J22">
        <v>1.4</v>
      </c>
    </row>
    <row r="23" spans="1:10" ht="15" x14ac:dyDescent="0.25">
      <c r="A23" s="45" t="str">
        <f t="shared" si="0"/>
        <v>B2 referenceBulgaria2020</v>
      </c>
      <c r="B23">
        <v>5</v>
      </c>
      <c r="C23" t="s">
        <v>0</v>
      </c>
      <c r="D23" t="s">
        <v>130</v>
      </c>
      <c r="E23" t="s">
        <v>76</v>
      </c>
      <c r="F23" t="s">
        <v>111</v>
      </c>
      <c r="G23">
        <v>2020</v>
      </c>
      <c r="H23">
        <v>3469.8745159999999</v>
      </c>
      <c r="I23">
        <v>4796.2744489999995</v>
      </c>
      <c r="J23">
        <v>1.4</v>
      </c>
    </row>
    <row r="24" spans="1:10" ht="15" x14ac:dyDescent="0.25">
      <c r="A24" s="45" t="str">
        <f t="shared" si="0"/>
        <v>B2 referenceBulgaria2025</v>
      </c>
      <c r="B24">
        <v>5</v>
      </c>
      <c r="C24" t="s">
        <v>0</v>
      </c>
      <c r="D24" t="s">
        <v>130</v>
      </c>
      <c r="E24" t="s">
        <v>76</v>
      </c>
      <c r="F24" t="s">
        <v>111</v>
      </c>
      <c r="G24">
        <v>2025</v>
      </c>
      <c r="H24">
        <v>3469.8743629999999</v>
      </c>
      <c r="I24">
        <v>4907.0728769999996</v>
      </c>
      <c r="J24">
        <v>1.4</v>
      </c>
    </row>
    <row r="25" spans="1:10" ht="15" x14ac:dyDescent="0.25">
      <c r="A25" s="45" t="str">
        <f t="shared" si="0"/>
        <v>B2 referenceBulgaria2030</v>
      </c>
      <c r="B25">
        <v>5</v>
      </c>
      <c r="C25" t="s">
        <v>0</v>
      </c>
      <c r="D25" t="s">
        <v>130</v>
      </c>
      <c r="E25" t="s">
        <v>76</v>
      </c>
      <c r="F25" t="s">
        <v>111</v>
      </c>
      <c r="G25">
        <v>2030</v>
      </c>
      <c r="H25">
        <v>3469.8740349999998</v>
      </c>
      <c r="I25">
        <v>4981.1019210000004</v>
      </c>
      <c r="J25">
        <v>1.4</v>
      </c>
    </row>
    <row r="26" spans="1:10" ht="15" x14ac:dyDescent="0.25">
      <c r="A26" s="45" t="str">
        <f t="shared" si="0"/>
        <v>B2 referenceBelarus2005</v>
      </c>
      <c r="B26">
        <v>5</v>
      </c>
      <c r="C26" t="s">
        <v>0</v>
      </c>
      <c r="D26" t="s">
        <v>131</v>
      </c>
      <c r="E26" t="s">
        <v>73</v>
      </c>
      <c r="F26" t="s">
        <v>113</v>
      </c>
      <c r="G26">
        <v>2005</v>
      </c>
      <c r="H26">
        <v>6375.8865649999998</v>
      </c>
      <c r="I26">
        <v>16203.630069999999</v>
      </c>
      <c r="J26">
        <v>2.5</v>
      </c>
    </row>
    <row r="27" spans="1:10" ht="15" x14ac:dyDescent="0.25">
      <c r="A27" s="45" t="str">
        <f t="shared" si="0"/>
        <v>B2 referenceBelarus2010</v>
      </c>
      <c r="B27">
        <v>5</v>
      </c>
      <c r="C27" t="s">
        <v>0</v>
      </c>
      <c r="D27" t="s">
        <v>131</v>
      </c>
      <c r="E27" t="s">
        <v>73</v>
      </c>
      <c r="F27" t="s">
        <v>113</v>
      </c>
      <c r="G27">
        <v>2010</v>
      </c>
      <c r="H27">
        <v>6440.8868970000003</v>
      </c>
      <c r="I27">
        <v>16464.393599999999</v>
      </c>
      <c r="J27">
        <v>2.6</v>
      </c>
    </row>
    <row r="28" spans="1:10" ht="15" x14ac:dyDescent="0.25">
      <c r="A28" s="45" t="str">
        <f t="shared" si="0"/>
        <v>B2 referenceBelarus2015</v>
      </c>
      <c r="B28">
        <v>5</v>
      </c>
      <c r="C28" t="s">
        <v>0</v>
      </c>
      <c r="D28" t="s">
        <v>131</v>
      </c>
      <c r="E28" t="s">
        <v>73</v>
      </c>
      <c r="F28" t="s">
        <v>113</v>
      </c>
      <c r="G28">
        <v>2015</v>
      </c>
      <c r="H28">
        <v>6505.8866930000004</v>
      </c>
      <c r="I28">
        <v>16764.552721</v>
      </c>
      <c r="J28">
        <v>2.6</v>
      </c>
    </row>
    <row r="29" spans="1:10" ht="15" x14ac:dyDescent="0.25">
      <c r="A29" s="45" t="str">
        <f t="shared" si="0"/>
        <v>B2 referenceBelarus2020</v>
      </c>
      <c r="B29">
        <v>5</v>
      </c>
      <c r="C29" t="s">
        <v>0</v>
      </c>
      <c r="D29" t="s">
        <v>131</v>
      </c>
      <c r="E29" t="s">
        <v>73</v>
      </c>
      <c r="F29" t="s">
        <v>113</v>
      </c>
      <c r="G29">
        <v>2020</v>
      </c>
      <c r="H29">
        <v>6570.8866660000003</v>
      </c>
      <c r="I29">
        <v>17047.197358000001</v>
      </c>
      <c r="J29">
        <v>2.6</v>
      </c>
    </row>
    <row r="30" spans="1:10" ht="15" x14ac:dyDescent="0.25">
      <c r="A30" s="45" t="str">
        <f t="shared" si="0"/>
        <v>B2 referenceBelarus2025</v>
      </c>
      <c r="B30">
        <v>5</v>
      </c>
      <c r="C30" t="s">
        <v>0</v>
      </c>
      <c r="D30" t="s">
        <v>131</v>
      </c>
      <c r="E30" t="s">
        <v>73</v>
      </c>
      <c r="F30" t="s">
        <v>113</v>
      </c>
      <c r="G30">
        <v>2025</v>
      </c>
      <c r="H30">
        <v>6635.8867060000002</v>
      </c>
      <c r="I30">
        <v>16854.839305000001</v>
      </c>
      <c r="J30">
        <v>2.5</v>
      </c>
    </row>
    <row r="31" spans="1:10" ht="15" x14ac:dyDescent="0.25">
      <c r="A31" s="45" t="str">
        <f t="shared" si="0"/>
        <v>B2 referenceBelarus2030</v>
      </c>
      <c r="B31">
        <v>5</v>
      </c>
      <c r="C31" t="s">
        <v>0</v>
      </c>
      <c r="D31" t="s">
        <v>131</v>
      </c>
      <c r="E31" t="s">
        <v>73</v>
      </c>
      <c r="F31" t="s">
        <v>113</v>
      </c>
      <c r="G31">
        <v>2030</v>
      </c>
      <c r="H31">
        <v>6700.8861999999999</v>
      </c>
      <c r="I31">
        <v>16499.191032999999</v>
      </c>
      <c r="J31">
        <v>2.5</v>
      </c>
    </row>
    <row r="32" spans="1:10" ht="15" x14ac:dyDescent="0.25">
      <c r="A32" s="45" t="str">
        <f t="shared" si="0"/>
        <v>B2 referenceSwitzerland2005</v>
      </c>
      <c r="B32">
        <v>5</v>
      </c>
      <c r="C32" t="s">
        <v>0</v>
      </c>
      <c r="D32" t="s">
        <v>132</v>
      </c>
      <c r="E32" t="s">
        <v>106</v>
      </c>
      <c r="F32" t="s">
        <v>112</v>
      </c>
      <c r="G32">
        <v>2005</v>
      </c>
      <c r="H32">
        <v>1177.9875050000001</v>
      </c>
      <c r="I32">
        <v>3276.090044</v>
      </c>
      <c r="J32">
        <v>2.8</v>
      </c>
    </row>
    <row r="33" spans="1:10" ht="15" x14ac:dyDescent="0.25">
      <c r="A33" s="45" t="str">
        <f t="shared" si="0"/>
        <v>B2 referenceSwitzerland2010</v>
      </c>
      <c r="B33">
        <v>5</v>
      </c>
      <c r="C33" t="s">
        <v>0</v>
      </c>
      <c r="D33" t="s">
        <v>132</v>
      </c>
      <c r="E33" t="s">
        <v>106</v>
      </c>
      <c r="F33" t="s">
        <v>112</v>
      </c>
      <c r="G33">
        <v>2010</v>
      </c>
      <c r="H33">
        <v>1199.987374</v>
      </c>
      <c r="I33">
        <v>3246.577753</v>
      </c>
      <c r="J33">
        <v>2.7</v>
      </c>
    </row>
    <row r="34" spans="1:10" ht="15" x14ac:dyDescent="0.25">
      <c r="A34" s="45" t="str">
        <f t="shared" si="0"/>
        <v>B2 referenceSwitzerland2015</v>
      </c>
      <c r="B34">
        <v>5</v>
      </c>
      <c r="C34" t="s">
        <v>0</v>
      </c>
      <c r="D34" t="s">
        <v>132</v>
      </c>
      <c r="E34" t="s">
        <v>106</v>
      </c>
      <c r="F34" t="s">
        <v>112</v>
      </c>
      <c r="G34">
        <v>2015</v>
      </c>
      <c r="H34">
        <v>1208.987173</v>
      </c>
      <c r="I34">
        <v>3221.6094229999999</v>
      </c>
      <c r="J34">
        <v>2.7</v>
      </c>
    </row>
    <row r="35" spans="1:10" ht="15" x14ac:dyDescent="0.25">
      <c r="A35" s="45" t="str">
        <f t="shared" si="0"/>
        <v>B2 referenceSwitzerland2020</v>
      </c>
      <c r="B35">
        <v>5</v>
      </c>
      <c r="C35" t="s">
        <v>0</v>
      </c>
      <c r="D35" t="s">
        <v>132</v>
      </c>
      <c r="E35" t="s">
        <v>106</v>
      </c>
      <c r="F35" t="s">
        <v>112</v>
      </c>
      <c r="G35">
        <v>2020</v>
      </c>
      <c r="H35">
        <v>1217.9871330000001</v>
      </c>
      <c r="I35">
        <v>3225.123842</v>
      </c>
      <c r="J35">
        <v>2.6</v>
      </c>
    </row>
    <row r="36" spans="1:10" ht="15" x14ac:dyDescent="0.25">
      <c r="A36" s="45" t="str">
        <f t="shared" si="0"/>
        <v>B2 referenceSwitzerland2025</v>
      </c>
      <c r="B36">
        <v>5</v>
      </c>
      <c r="C36" t="s">
        <v>0</v>
      </c>
      <c r="D36" t="s">
        <v>132</v>
      </c>
      <c r="E36" t="s">
        <v>106</v>
      </c>
      <c r="F36" t="s">
        <v>112</v>
      </c>
      <c r="G36">
        <v>2025</v>
      </c>
      <c r="H36">
        <v>1226.9872869999999</v>
      </c>
      <c r="I36">
        <v>3226.8585480000002</v>
      </c>
      <c r="J36">
        <v>2.6</v>
      </c>
    </row>
    <row r="37" spans="1:10" ht="15" x14ac:dyDescent="0.25">
      <c r="A37" s="45" t="str">
        <f t="shared" si="0"/>
        <v>B2 referenceSwitzerland2030</v>
      </c>
      <c r="B37">
        <v>5</v>
      </c>
      <c r="C37" t="s">
        <v>0</v>
      </c>
      <c r="D37" t="s">
        <v>132</v>
      </c>
      <c r="E37" t="s">
        <v>106</v>
      </c>
      <c r="F37" t="s">
        <v>112</v>
      </c>
      <c r="G37">
        <v>2030</v>
      </c>
      <c r="H37">
        <v>1235.9870989999999</v>
      </c>
      <c r="I37">
        <v>3182.8398550000002</v>
      </c>
      <c r="J37">
        <v>2.6</v>
      </c>
    </row>
    <row r="38" spans="1:10" ht="15" x14ac:dyDescent="0.25">
      <c r="A38" s="45" t="str">
        <f t="shared" si="0"/>
        <v>B2 referenceCzech Republic2005</v>
      </c>
      <c r="B38">
        <v>5</v>
      </c>
      <c r="C38" t="s">
        <v>0</v>
      </c>
      <c r="D38" t="s">
        <v>134</v>
      </c>
      <c r="E38" t="s">
        <v>79</v>
      </c>
      <c r="F38" t="s">
        <v>113</v>
      </c>
      <c r="G38">
        <v>2005</v>
      </c>
      <c r="H38">
        <v>2518.1030270000001</v>
      </c>
      <c r="I38">
        <v>7975.3040030000002</v>
      </c>
      <c r="J38">
        <v>3.2</v>
      </c>
    </row>
    <row r="39" spans="1:10" ht="15" x14ac:dyDescent="0.25">
      <c r="A39" s="45" t="str">
        <f t="shared" si="0"/>
        <v>B2 referenceCzech Republic2010</v>
      </c>
      <c r="B39">
        <v>5</v>
      </c>
      <c r="C39" t="s">
        <v>0</v>
      </c>
      <c r="D39" t="s">
        <v>134</v>
      </c>
      <c r="E39" t="s">
        <v>79</v>
      </c>
      <c r="F39" t="s">
        <v>113</v>
      </c>
      <c r="G39">
        <v>2010</v>
      </c>
      <c r="H39">
        <v>2475.1028160000001</v>
      </c>
      <c r="I39">
        <v>7886.5872559999998</v>
      </c>
      <c r="J39">
        <v>3.2</v>
      </c>
    </row>
    <row r="40" spans="1:10" ht="15" x14ac:dyDescent="0.25">
      <c r="A40" s="45" t="str">
        <f t="shared" si="0"/>
        <v>B2 referenceCzech Republic2015</v>
      </c>
      <c r="B40">
        <v>5</v>
      </c>
      <c r="C40" t="s">
        <v>0</v>
      </c>
      <c r="D40" t="s">
        <v>134</v>
      </c>
      <c r="E40" t="s">
        <v>79</v>
      </c>
      <c r="F40" t="s">
        <v>113</v>
      </c>
      <c r="G40">
        <v>2015</v>
      </c>
      <c r="H40">
        <v>2432.1030129999999</v>
      </c>
      <c r="I40">
        <v>7711.9967150000002</v>
      </c>
      <c r="J40">
        <v>3.2</v>
      </c>
    </row>
    <row r="41" spans="1:10" ht="15" x14ac:dyDescent="0.25">
      <c r="A41" s="45" t="str">
        <f t="shared" si="0"/>
        <v>B2 referenceCzech Republic2020</v>
      </c>
      <c r="B41">
        <v>5</v>
      </c>
      <c r="C41" t="s">
        <v>0</v>
      </c>
      <c r="D41" t="s">
        <v>134</v>
      </c>
      <c r="E41" t="s">
        <v>79</v>
      </c>
      <c r="F41" t="s">
        <v>113</v>
      </c>
      <c r="G41">
        <v>2020</v>
      </c>
      <c r="H41">
        <v>2389.1028200000001</v>
      </c>
      <c r="I41">
        <v>7513.7778859999999</v>
      </c>
      <c r="J41">
        <v>3.1</v>
      </c>
    </row>
    <row r="42" spans="1:10" ht="15" x14ac:dyDescent="0.25">
      <c r="A42" s="45" t="str">
        <f t="shared" si="0"/>
        <v>B2 referenceCzech Republic2025</v>
      </c>
      <c r="B42">
        <v>5</v>
      </c>
      <c r="C42" t="s">
        <v>0</v>
      </c>
      <c r="D42" t="s">
        <v>134</v>
      </c>
      <c r="E42" t="s">
        <v>79</v>
      </c>
      <c r="F42" t="s">
        <v>113</v>
      </c>
      <c r="G42">
        <v>2025</v>
      </c>
      <c r="H42">
        <v>2346.1029119999998</v>
      </c>
      <c r="I42">
        <v>7321.4175720000003</v>
      </c>
      <c r="J42">
        <v>3.1</v>
      </c>
    </row>
    <row r="43" spans="1:10" ht="15" x14ac:dyDescent="0.25">
      <c r="A43" s="45" t="str">
        <f t="shared" si="0"/>
        <v>B2 referenceCzech Republic2030</v>
      </c>
      <c r="B43">
        <v>5</v>
      </c>
      <c r="C43" t="s">
        <v>0</v>
      </c>
      <c r="D43" t="s">
        <v>134</v>
      </c>
      <c r="E43" t="s">
        <v>79</v>
      </c>
      <c r="F43" t="s">
        <v>113</v>
      </c>
      <c r="G43">
        <v>2030</v>
      </c>
      <c r="H43">
        <v>2303.1031090000001</v>
      </c>
      <c r="I43">
        <v>7035.3153890000003</v>
      </c>
      <c r="J43">
        <v>3.1</v>
      </c>
    </row>
    <row r="44" spans="1:10" ht="15" x14ac:dyDescent="0.25">
      <c r="A44" s="45" t="str">
        <f t="shared" si="0"/>
        <v>B2 referenceGermany2005</v>
      </c>
      <c r="B44">
        <v>5</v>
      </c>
      <c r="C44" t="s">
        <v>0</v>
      </c>
      <c r="D44" t="s">
        <v>135</v>
      </c>
      <c r="E44" t="s">
        <v>84</v>
      </c>
      <c r="F44" t="s">
        <v>112</v>
      </c>
      <c r="G44">
        <v>2005</v>
      </c>
      <c r="H44">
        <v>10568.135316</v>
      </c>
      <c r="I44">
        <v>30420.210889000002</v>
      </c>
      <c r="J44">
        <v>2.9</v>
      </c>
    </row>
    <row r="45" spans="1:10" ht="15" x14ac:dyDescent="0.25">
      <c r="A45" s="45" t="str">
        <f t="shared" si="0"/>
        <v>B2 referenceGermany2010</v>
      </c>
      <c r="B45">
        <v>5</v>
      </c>
      <c r="C45" t="s">
        <v>0</v>
      </c>
      <c r="D45" t="s">
        <v>135</v>
      </c>
      <c r="E45" t="s">
        <v>84</v>
      </c>
      <c r="F45" t="s">
        <v>112</v>
      </c>
      <c r="G45">
        <v>2010</v>
      </c>
      <c r="H45">
        <v>10568.13379</v>
      </c>
      <c r="I45">
        <v>30256.446744000001</v>
      </c>
      <c r="J45">
        <v>2.9</v>
      </c>
    </row>
    <row r="46" spans="1:10" ht="15" x14ac:dyDescent="0.25">
      <c r="A46" s="45" t="str">
        <f t="shared" si="0"/>
        <v>B2 referenceGermany2015</v>
      </c>
      <c r="B46">
        <v>5</v>
      </c>
      <c r="C46" t="s">
        <v>0</v>
      </c>
      <c r="D46" t="s">
        <v>135</v>
      </c>
      <c r="E46" t="s">
        <v>84</v>
      </c>
      <c r="F46" t="s">
        <v>112</v>
      </c>
      <c r="G46">
        <v>2015</v>
      </c>
      <c r="H46">
        <v>10568.134048</v>
      </c>
      <c r="I46">
        <v>30200.034830000001</v>
      </c>
      <c r="J46">
        <v>2.9</v>
      </c>
    </row>
    <row r="47" spans="1:10" ht="15" x14ac:dyDescent="0.25">
      <c r="A47" s="45" t="str">
        <f t="shared" si="0"/>
        <v>B2 referenceGermany2020</v>
      </c>
      <c r="B47">
        <v>5</v>
      </c>
      <c r="C47" t="s">
        <v>0</v>
      </c>
      <c r="D47" t="s">
        <v>135</v>
      </c>
      <c r="E47" t="s">
        <v>84</v>
      </c>
      <c r="F47" t="s">
        <v>112</v>
      </c>
      <c r="G47">
        <v>2020</v>
      </c>
      <c r="H47">
        <v>10568.133331000001</v>
      </c>
      <c r="I47">
        <v>30170.276409999999</v>
      </c>
      <c r="J47">
        <v>2.9</v>
      </c>
    </row>
    <row r="48" spans="1:10" ht="15" x14ac:dyDescent="0.25">
      <c r="A48" s="45" t="str">
        <f t="shared" si="0"/>
        <v>B2 referenceGermany2025</v>
      </c>
      <c r="B48">
        <v>5</v>
      </c>
      <c r="C48" t="s">
        <v>0</v>
      </c>
      <c r="D48" t="s">
        <v>135</v>
      </c>
      <c r="E48" t="s">
        <v>84</v>
      </c>
      <c r="F48" t="s">
        <v>112</v>
      </c>
      <c r="G48">
        <v>2025</v>
      </c>
      <c r="H48">
        <v>10568.136399000001</v>
      </c>
      <c r="I48">
        <v>29414.556151000001</v>
      </c>
      <c r="J48">
        <v>2.8</v>
      </c>
    </row>
    <row r="49" spans="1:10" ht="15" x14ac:dyDescent="0.25">
      <c r="A49" s="45" t="str">
        <f t="shared" si="0"/>
        <v>B2 referenceGermany2030</v>
      </c>
      <c r="B49">
        <v>5</v>
      </c>
      <c r="C49" t="s">
        <v>0</v>
      </c>
      <c r="D49" t="s">
        <v>135</v>
      </c>
      <c r="E49" t="s">
        <v>84</v>
      </c>
      <c r="F49" t="s">
        <v>112</v>
      </c>
      <c r="G49">
        <v>2030</v>
      </c>
      <c r="H49">
        <v>10568.135393</v>
      </c>
      <c r="I49">
        <v>28731.178247</v>
      </c>
      <c r="J49">
        <v>2.7</v>
      </c>
    </row>
    <row r="50" spans="1:10" ht="15" x14ac:dyDescent="0.25">
      <c r="A50" s="45" t="str">
        <f t="shared" si="0"/>
        <v>B2 referenceDenmark2005</v>
      </c>
      <c r="B50">
        <v>5</v>
      </c>
      <c r="C50" t="s">
        <v>0</v>
      </c>
      <c r="D50" t="s">
        <v>136</v>
      </c>
      <c r="E50" t="s">
        <v>80</v>
      </c>
      <c r="F50" t="s">
        <v>114</v>
      </c>
      <c r="G50">
        <v>2005</v>
      </c>
      <c r="H50">
        <v>545.58685000000003</v>
      </c>
      <c r="I50">
        <v>1199.983035</v>
      </c>
      <c r="J50">
        <v>2.2000000000000002</v>
      </c>
    </row>
    <row r="51" spans="1:10" ht="15" x14ac:dyDescent="0.25">
      <c r="A51" s="45" t="str">
        <f t="shared" si="0"/>
        <v>B2 referenceDenmark2010</v>
      </c>
      <c r="B51">
        <v>5</v>
      </c>
      <c r="C51" t="s">
        <v>0</v>
      </c>
      <c r="D51" t="s">
        <v>136</v>
      </c>
      <c r="E51" t="s">
        <v>80</v>
      </c>
      <c r="F51" t="s">
        <v>114</v>
      </c>
      <c r="G51">
        <v>2010</v>
      </c>
      <c r="H51">
        <v>580.795794</v>
      </c>
      <c r="I51">
        <v>1233.237633</v>
      </c>
      <c r="J51">
        <v>2.1</v>
      </c>
    </row>
    <row r="52" spans="1:10" ht="15" x14ac:dyDescent="0.25">
      <c r="A52" s="45" t="str">
        <f t="shared" si="0"/>
        <v>B2 referenceDenmark2015</v>
      </c>
      <c r="B52">
        <v>5</v>
      </c>
      <c r="C52" t="s">
        <v>0</v>
      </c>
      <c r="D52" t="s">
        <v>136</v>
      </c>
      <c r="E52" t="s">
        <v>80</v>
      </c>
      <c r="F52" t="s">
        <v>114</v>
      </c>
      <c r="G52">
        <v>2015</v>
      </c>
      <c r="H52">
        <v>616.00487599999997</v>
      </c>
      <c r="I52">
        <v>1233.0572990000001</v>
      </c>
      <c r="J52">
        <v>2</v>
      </c>
    </row>
    <row r="53" spans="1:10" ht="15" x14ac:dyDescent="0.25">
      <c r="A53" s="45" t="str">
        <f t="shared" si="0"/>
        <v>B2 referenceDenmark2020</v>
      </c>
      <c r="B53">
        <v>5</v>
      </c>
      <c r="C53" t="s">
        <v>0</v>
      </c>
      <c r="D53" t="s">
        <v>136</v>
      </c>
      <c r="E53" t="s">
        <v>80</v>
      </c>
      <c r="F53" t="s">
        <v>114</v>
      </c>
      <c r="G53">
        <v>2020</v>
      </c>
      <c r="H53">
        <v>651.21377299999995</v>
      </c>
      <c r="I53">
        <v>1253.908195</v>
      </c>
      <c r="J53">
        <v>1.9</v>
      </c>
    </row>
    <row r="54" spans="1:10" ht="15" x14ac:dyDescent="0.25">
      <c r="A54" s="45" t="str">
        <f t="shared" si="0"/>
        <v>B2 referenceDenmark2025</v>
      </c>
      <c r="B54">
        <v>5</v>
      </c>
      <c r="C54" t="s">
        <v>0</v>
      </c>
      <c r="D54" t="s">
        <v>136</v>
      </c>
      <c r="E54" t="s">
        <v>80</v>
      </c>
      <c r="F54" t="s">
        <v>114</v>
      </c>
      <c r="G54">
        <v>2025</v>
      </c>
      <c r="H54">
        <v>686.422821</v>
      </c>
      <c r="I54">
        <v>1329.808732</v>
      </c>
      <c r="J54">
        <v>1.9</v>
      </c>
    </row>
    <row r="55" spans="1:10" ht="15" x14ac:dyDescent="0.25">
      <c r="A55" s="45" t="str">
        <f t="shared" si="0"/>
        <v>B2 referenceDenmark2030</v>
      </c>
      <c r="B55">
        <v>5</v>
      </c>
      <c r="C55" t="s">
        <v>0</v>
      </c>
      <c r="D55" t="s">
        <v>136</v>
      </c>
      <c r="E55" t="s">
        <v>80</v>
      </c>
      <c r="F55" t="s">
        <v>114</v>
      </c>
      <c r="G55">
        <v>2030</v>
      </c>
      <c r="H55">
        <v>721.63171399999999</v>
      </c>
      <c r="I55">
        <v>1415.3053729999999</v>
      </c>
      <c r="J55">
        <v>2</v>
      </c>
    </row>
    <row r="56" spans="1:10" ht="15" x14ac:dyDescent="0.25">
      <c r="A56" s="45" t="str">
        <f t="shared" si="0"/>
        <v>B2 referenceEstonia2005</v>
      </c>
      <c r="B56">
        <v>5</v>
      </c>
      <c r="C56" t="s">
        <v>0</v>
      </c>
      <c r="D56" t="s">
        <v>137</v>
      </c>
      <c r="E56" t="s">
        <v>81</v>
      </c>
      <c r="F56" t="s">
        <v>114</v>
      </c>
      <c r="G56">
        <v>2005</v>
      </c>
      <c r="H56">
        <v>2089.5839059999998</v>
      </c>
      <c r="I56">
        <v>4703.1523649999999</v>
      </c>
      <c r="J56">
        <v>2.2999999999999998</v>
      </c>
    </row>
    <row r="57" spans="1:10" ht="15" x14ac:dyDescent="0.25">
      <c r="A57" s="45" t="str">
        <f t="shared" si="0"/>
        <v>B2 referenceEstonia2010</v>
      </c>
      <c r="B57">
        <v>5</v>
      </c>
      <c r="C57" t="s">
        <v>0</v>
      </c>
      <c r="D57" t="s">
        <v>137</v>
      </c>
      <c r="E57" t="s">
        <v>81</v>
      </c>
      <c r="F57" t="s">
        <v>114</v>
      </c>
      <c r="G57">
        <v>2010</v>
      </c>
      <c r="H57">
        <v>2076.583928</v>
      </c>
      <c r="I57">
        <v>4703.9630960000004</v>
      </c>
      <c r="J57">
        <v>2.2999999999999998</v>
      </c>
    </row>
    <row r="58" spans="1:10" ht="15" x14ac:dyDescent="0.25">
      <c r="A58" s="45" t="str">
        <f t="shared" si="0"/>
        <v>B2 referenceEstonia2015</v>
      </c>
      <c r="B58">
        <v>5</v>
      </c>
      <c r="C58" t="s">
        <v>0</v>
      </c>
      <c r="D58" t="s">
        <v>137</v>
      </c>
      <c r="E58" t="s">
        <v>81</v>
      </c>
      <c r="F58" t="s">
        <v>114</v>
      </c>
      <c r="G58">
        <v>2015</v>
      </c>
      <c r="H58">
        <v>2063.5840069999999</v>
      </c>
      <c r="I58">
        <v>4646.6751860000004</v>
      </c>
      <c r="J58">
        <v>2.2999999999999998</v>
      </c>
    </row>
    <row r="59" spans="1:10" ht="15" x14ac:dyDescent="0.25">
      <c r="A59" s="45" t="str">
        <f t="shared" si="0"/>
        <v>B2 referenceEstonia2020</v>
      </c>
      <c r="B59">
        <v>5</v>
      </c>
      <c r="C59" t="s">
        <v>0</v>
      </c>
      <c r="D59" t="s">
        <v>137</v>
      </c>
      <c r="E59" t="s">
        <v>81</v>
      </c>
      <c r="F59" t="s">
        <v>114</v>
      </c>
      <c r="G59">
        <v>2020</v>
      </c>
      <c r="H59">
        <v>2050.5840320000002</v>
      </c>
      <c r="I59">
        <v>4563.0834169999998</v>
      </c>
      <c r="J59">
        <v>2.2000000000000002</v>
      </c>
    </row>
    <row r="60" spans="1:10" ht="15" x14ac:dyDescent="0.25">
      <c r="A60" s="45" t="str">
        <f t="shared" si="0"/>
        <v>B2 referenceEstonia2025</v>
      </c>
      <c r="B60">
        <v>5</v>
      </c>
      <c r="C60" t="s">
        <v>0</v>
      </c>
      <c r="D60" t="s">
        <v>137</v>
      </c>
      <c r="E60" t="s">
        <v>81</v>
      </c>
      <c r="F60" t="s">
        <v>114</v>
      </c>
      <c r="G60">
        <v>2025</v>
      </c>
      <c r="H60">
        <v>2037.583975</v>
      </c>
      <c r="I60">
        <v>4449.3919880000003</v>
      </c>
      <c r="J60">
        <v>2.2000000000000002</v>
      </c>
    </row>
    <row r="61" spans="1:10" ht="15" x14ac:dyDescent="0.25">
      <c r="A61" s="45" t="str">
        <f t="shared" si="0"/>
        <v>B2 referenceEstonia2030</v>
      </c>
      <c r="B61">
        <v>5</v>
      </c>
      <c r="C61" t="s">
        <v>0</v>
      </c>
      <c r="D61" t="s">
        <v>137</v>
      </c>
      <c r="E61" t="s">
        <v>81</v>
      </c>
      <c r="F61" t="s">
        <v>114</v>
      </c>
      <c r="G61">
        <v>2030</v>
      </c>
      <c r="H61">
        <v>2024.5841029999999</v>
      </c>
      <c r="I61">
        <v>4343.4980910000004</v>
      </c>
      <c r="J61">
        <v>2.1</v>
      </c>
    </row>
    <row r="62" spans="1:10" ht="15" x14ac:dyDescent="0.25">
      <c r="A62" s="45" t="str">
        <f t="shared" si="0"/>
        <v>B2 referenceSpain2005</v>
      </c>
      <c r="B62">
        <v>5</v>
      </c>
      <c r="C62" t="s">
        <v>0</v>
      </c>
      <c r="D62" t="s">
        <v>138</v>
      </c>
      <c r="E62" t="s">
        <v>104</v>
      </c>
      <c r="F62" t="s">
        <v>115</v>
      </c>
      <c r="G62">
        <v>2005</v>
      </c>
      <c r="H62">
        <v>14193.001270000001</v>
      </c>
      <c r="I62">
        <v>29651.568297999998</v>
      </c>
      <c r="J62">
        <v>2.1</v>
      </c>
    </row>
    <row r="63" spans="1:10" ht="15" x14ac:dyDescent="0.25">
      <c r="A63" s="45" t="str">
        <f t="shared" si="0"/>
        <v>B2 referenceSpain2010</v>
      </c>
      <c r="B63">
        <v>5</v>
      </c>
      <c r="C63" t="s">
        <v>0</v>
      </c>
      <c r="D63" t="s">
        <v>138</v>
      </c>
      <c r="E63" t="s">
        <v>104</v>
      </c>
      <c r="F63" t="s">
        <v>115</v>
      </c>
      <c r="G63">
        <v>2010</v>
      </c>
      <c r="H63">
        <v>14915.30942</v>
      </c>
      <c r="I63">
        <v>27888.717570000001</v>
      </c>
      <c r="J63">
        <v>1.9</v>
      </c>
    </row>
    <row r="64" spans="1:10" ht="15" x14ac:dyDescent="0.25">
      <c r="A64" s="45" t="str">
        <f t="shared" si="0"/>
        <v>B2 referenceSpain2015</v>
      </c>
      <c r="B64">
        <v>5</v>
      </c>
      <c r="C64" t="s">
        <v>0</v>
      </c>
      <c r="D64" t="s">
        <v>138</v>
      </c>
      <c r="E64" t="s">
        <v>104</v>
      </c>
      <c r="F64" t="s">
        <v>115</v>
      </c>
      <c r="G64">
        <v>2015</v>
      </c>
      <c r="H64">
        <v>15637.615066</v>
      </c>
      <c r="I64">
        <v>26943.179542999998</v>
      </c>
      <c r="J64">
        <v>1.7</v>
      </c>
    </row>
    <row r="65" spans="1:10" ht="15" x14ac:dyDescent="0.25">
      <c r="A65" s="45" t="str">
        <f t="shared" si="0"/>
        <v>B2 referenceSpain2020</v>
      </c>
      <c r="B65">
        <v>5</v>
      </c>
      <c r="C65" t="s">
        <v>0</v>
      </c>
      <c r="D65" t="s">
        <v>138</v>
      </c>
      <c r="E65" t="s">
        <v>104</v>
      </c>
      <c r="F65" t="s">
        <v>115</v>
      </c>
      <c r="G65">
        <v>2020</v>
      </c>
      <c r="H65">
        <v>15637.626877000001</v>
      </c>
      <c r="I65">
        <v>26061.443555000002</v>
      </c>
      <c r="J65">
        <v>1.7</v>
      </c>
    </row>
    <row r="66" spans="1:10" ht="15" x14ac:dyDescent="0.25">
      <c r="A66" s="45" t="str">
        <f t="shared" ref="A66:A129" si="1">CONCATENATE(C66,E66,G66)</f>
        <v>B2 referenceSpain2025</v>
      </c>
      <c r="B66">
        <v>5</v>
      </c>
      <c r="C66" t="s">
        <v>0</v>
      </c>
      <c r="D66" t="s">
        <v>138</v>
      </c>
      <c r="E66" t="s">
        <v>104</v>
      </c>
      <c r="F66" t="s">
        <v>115</v>
      </c>
      <c r="G66">
        <v>2025</v>
      </c>
      <c r="H66">
        <v>15637.612751000001</v>
      </c>
      <c r="I66">
        <v>25412.987719000001</v>
      </c>
      <c r="J66">
        <v>1.6</v>
      </c>
    </row>
    <row r="67" spans="1:10" ht="15" x14ac:dyDescent="0.25">
      <c r="A67" s="45" t="str">
        <f t="shared" si="1"/>
        <v>B2 referenceSpain2030</v>
      </c>
      <c r="B67">
        <v>5</v>
      </c>
      <c r="C67" t="s">
        <v>0</v>
      </c>
      <c r="D67" t="s">
        <v>138</v>
      </c>
      <c r="E67" t="s">
        <v>104</v>
      </c>
      <c r="F67" t="s">
        <v>115</v>
      </c>
      <c r="G67">
        <v>2030</v>
      </c>
      <c r="H67">
        <v>15637.626362999999</v>
      </c>
      <c r="I67">
        <v>24951.797038000001</v>
      </c>
      <c r="J67">
        <v>1.6</v>
      </c>
    </row>
    <row r="68" spans="1:10" ht="15" x14ac:dyDescent="0.25">
      <c r="A68" s="45" t="str">
        <f t="shared" si="1"/>
        <v>B2 referenceFinland2005</v>
      </c>
      <c r="B68">
        <v>5</v>
      </c>
      <c r="C68" t="s">
        <v>0</v>
      </c>
      <c r="D68" t="s">
        <v>139</v>
      </c>
      <c r="E68" t="s">
        <v>82</v>
      </c>
      <c r="F68" t="s">
        <v>114</v>
      </c>
      <c r="G68">
        <v>2005</v>
      </c>
      <c r="H68">
        <v>18551.383089999999</v>
      </c>
      <c r="I68">
        <v>50834.711967000003</v>
      </c>
      <c r="J68">
        <v>2.7</v>
      </c>
    </row>
    <row r="69" spans="1:10" ht="15" x14ac:dyDescent="0.25">
      <c r="A69" s="45" t="str">
        <f t="shared" si="1"/>
        <v>B2 referenceFinland2010</v>
      </c>
      <c r="B69">
        <v>5</v>
      </c>
      <c r="C69" t="s">
        <v>0</v>
      </c>
      <c r="D69" t="s">
        <v>139</v>
      </c>
      <c r="E69" t="s">
        <v>82</v>
      </c>
      <c r="F69" t="s">
        <v>114</v>
      </c>
      <c r="G69">
        <v>2010</v>
      </c>
      <c r="H69">
        <v>18369.419604999999</v>
      </c>
      <c r="I69">
        <v>48428.692539000003</v>
      </c>
      <c r="J69">
        <v>2.6</v>
      </c>
    </row>
    <row r="70" spans="1:10" ht="15" x14ac:dyDescent="0.25">
      <c r="A70" s="45" t="str">
        <f t="shared" si="1"/>
        <v>B2 referenceFinland2015</v>
      </c>
      <c r="B70">
        <v>5</v>
      </c>
      <c r="C70" t="s">
        <v>0</v>
      </c>
      <c r="D70" t="s">
        <v>139</v>
      </c>
      <c r="E70" t="s">
        <v>82</v>
      </c>
      <c r="F70" t="s">
        <v>114</v>
      </c>
      <c r="G70">
        <v>2015</v>
      </c>
      <c r="H70">
        <v>18187.455268000002</v>
      </c>
      <c r="I70">
        <v>46276.835669</v>
      </c>
      <c r="J70">
        <v>2.5</v>
      </c>
    </row>
    <row r="71" spans="1:10" ht="15" x14ac:dyDescent="0.25">
      <c r="A71" s="45" t="str">
        <f t="shared" si="1"/>
        <v>B2 referenceFinland2020</v>
      </c>
      <c r="B71">
        <v>5</v>
      </c>
      <c r="C71" t="s">
        <v>0</v>
      </c>
      <c r="D71" t="s">
        <v>139</v>
      </c>
      <c r="E71" t="s">
        <v>82</v>
      </c>
      <c r="F71" t="s">
        <v>114</v>
      </c>
      <c r="G71">
        <v>2020</v>
      </c>
      <c r="H71">
        <v>18005.492503000001</v>
      </c>
      <c r="I71">
        <v>44694.581572000003</v>
      </c>
      <c r="J71">
        <v>2.5</v>
      </c>
    </row>
    <row r="72" spans="1:10" ht="15" x14ac:dyDescent="0.25">
      <c r="A72" s="45" t="str">
        <f t="shared" si="1"/>
        <v>B2 referenceFinland2025</v>
      </c>
      <c r="B72">
        <v>5</v>
      </c>
      <c r="C72" t="s">
        <v>0</v>
      </c>
      <c r="D72" t="s">
        <v>139</v>
      </c>
      <c r="E72" t="s">
        <v>82</v>
      </c>
      <c r="F72" t="s">
        <v>114</v>
      </c>
      <c r="G72">
        <v>2025</v>
      </c>
      <c r="H72">
        <v>17823.529857000001</v>
      </c>
      <c r="I72">
        <v>43737.395183000001</v>
      </c>
      <c r="J72">
        <v>2.5</v>
      </c>
    </row>
    <row r="73" spans="1:10" ht="15" x14ac:dyDescent="0.25">
      <c r="A73" s="45" t="str">
        <f t="shared" si="1"/>
        <v>B2 referenceFinland2030</v>
      </c>
      <c r="B73">
        <v>5</v>
      </c>
      <c r="C73" t="s">
        <v>0</v>
      </c>
      <c r="D73" t="s">
        <v>139</v>
      </c>
      <c r="E73" t="s">
        <v>82</v>
      </c>
      <c r="F73" t="s">
        <v>114</v>
      </c>
      <c r="G73">
        <v>2030</v>
      </c>
      <c r="H73">
        <v>17641.564891999999</v>
      </c>
      <c r="I73">
        <v>42987.738578999997</v>
      </c>
      <c r="J73">
        <v>2.4</v>
      </c>
    </row>
    <row r="74" spans="1:10" ht="15" x14ac:dyDescent="0.25">
      <c r="A74" s="45" t="str">
        <f t="shared" si="1"/>
        <v>B2 referenceFrance2005</v>
      </c>
      <c r="B74">
        <v>5</v>
      </c>
      <c r="C74" t="s">
        <v>0</v>
      </c>
      <c r="D74" t="s">
        <v>140</v>
      </c>
      <c r="E74" t="s">
        <v>83</v>
      </c>
      <c r="F74" t="s">
        <v>112</v>
      </c>
      <c r="G74">
        <v>2005</v>
      </c>
      <c r="H74">
        <v>14744.110403999999</v>
      </c>
      <c r="I74">
        <v>28364.762864</v>
      </c>
      <c r="J74">
        <v>1.9</v>
      </c>
    </row>
    <row r="75" spans="1:10" ht="15" x14ac:dyDescent="0.25">
      <c r="A75" s="45" t="str">
        <f t="shared" si="1"/>
        <v>B2 referenceFrance2010</v>
      </c>
      <c r="B75">
        <v>5</v>
      </c>
      <c r="C75" t="s">
        <v>0</v>
      </c>
      <c r="D75" t="s">
        <v>140</v>
      </c>
      <c r="E75" t="s">
        <v>83</v>
      </c>
      <c r="F75" t="s">
        <v>112</v>
      </c>
      <c r="G75">
        <v>2010</v>
      </c>
      <c r="H75">
        <v>14842.109793</v>
      </c>
      <c r="I75">
        <v>29192.619694000001</v>
      </c>
      <c r="J75">
        <v>2</v>
      </c>
    </row>
    <row r="76" spans="1:10" ht="15" x14ac:dyDescent="0.25">
      <c r="A76" s="45" t="str">
        <f t="shared" si="1"/>
        <v>B2 referenceFrance2015</v>
      </c>
      <c r="B76">
        <v>5</v>
      </c>
      <c r="C76" t="s">
        <v>0</v>
      </c>
      <c r="D76" t="s">
        <v>140</v>
      </c>
      <c r="E76" t="s">
        <v>83</v>
      </c>
      <c r="F76" t="s">
        <v>112</v>
      </c>
      <c r="G76">
        <v>2015</v>
      </c>
      <c r="H76">
        <v>14940.110354</v>
      </c>
      <c r="I76">
        <v>30160.159066</v>
      </c>
      <c r="J76">
        <v>2</v>
      </c>
    </row>
    <row r="77" spans="1:10" ht="15" x14ac:dyDescent="0.25">
      <c r="A77" s="45" t="str">
        <f t="shared" si="1"/>
        <v>B2 referenceFrance2020</v>
      </c>
      <c r="B77">
        <v>5</v>
      </c>
      <c r="C77" t="s">
        <v>0</v>
      </c>
      <c r="D77" t="s">
        <v>140</v>
      </c>
      <c r="E77" t="s">
        <v>83</v>
      </c>
      <c r="F77" t="s">
        <v>112</v>
      </c>
      <c r="G77">
        <v>2020</v>
      </c>
      <c r="H77">
        <v>15038.109613000001</v>
      </c>
      <c r="I77">
        <v>30645.651602999998</v>
      </c>
      <c r="J77">
        <v>2</v>
      </c>
    </row>
    <row r="78" spans="1:10" ht="15" x14ac:dyDescent="0.25">
      <c r="A78" s="45" t="str">
        <f t="shared" si="1"/>
        <v>B2 referenceFrance2025</v>
      </c>
      <c r="B78">
        <v>5</v>
      </c>
      <c r="C78" t="s">
        <v>0</v>
      </c>
      <c r="D78" t="s">
        <v>140</v>
      </c>
      <c r="E78" t="s">
        <v>83</v>
      </c>
      <c r="F78" t="s">
        <v>112</v>
      </c>
      <c r="G78">
        <v>2025</v>
      </c>
      <c r="H78">
        <v>15136.106245000001</v>
      </c>
      <c r="I78">
        <v>30929.633099999999</v>
      </c>
      <c r="J78">
        <v>2</v>
      </c>
    </row>
    <row r="79" spans="1:10" ht="15" x14ac:dyDescent="0.25">
      <c r="A79" s="45" t="str">
        <f t="shared" si="1"/>
        <v>B2 referenceFrance2030</v>
      </c>
      <c r="B79">
        <v>5</v>
      </c>
      <c r="C79" t="s">
        <v>0</v>
      </c>
      <c r="D79" t="s">
        <v>140</v>
      </c>
      <c r="E79" t="s">
        <v>83</v>
      </c>
      <c r="F79" t="s">
        <v>112</v>
      </c>
      <c r="G79">
        <v>2030</v>
      </c>
      <c r="H79">
        <v>15234.109662000001</v>
      </c>
      <c r="I79">
        <v>31228.811866</v>
      </c>
      <c r="J79">
        <v>2</v>
      </c>
    </row>
    <row r="80" spans="1:10" ht="15" x14ac:dyDescent="0.25">
      <c r="A80" s="45" t="str">
        <f t="shared" si="1"/>
        <v>B2 referenceCroatia2005</v>
      </c>
      <c r="B80">
        <v>5</v>
      </c>
      <c r="C80" t="s">
        <v>0</v>
      </c>
      <c r="D80" t="s">
        <v>142</v>
      </c>
      <c r="E80" t="s">
        <v>77</v>
      </c>
      <c r="F80" t="s">
        <v>111</v>
      </c>
      <c r="G80">
        <v>2005</v>
      </c>
      <c r="H80">
        <v>1745.0332960000001</v>
      </c>
      <c r="I80">
        <v>2209.506022</v>
      </c>
      <c r="J80">
        <v>1.3</v>
      </c>
    </row>
    <row r="81" spans="1:10" ht="15" x14ac:dyDescent="0.25">
      <c r="A81" s="45" t="str">
        <f t="shared" si="1"/>
        <v>B2 referenceCroatia2010</v>
      </c>
      <c r="B81">
        <v>5</v>
      </c>
      <c r="C81" t="s">
        <v>0</v>
      </c>
      <c r="D81" t="s">
        <v>142</v>
      </c>
      <c r="E81" t="s">
        <v>77</v>
      </c>
      <c r="F81" t="s">
        <v>111</v>
      </c>
      <c r="G81">
        <v>2010</v>
      </c>
      <c r="H81">
        <v>1741.0338959999999</v>
      </c>
      <c r="I81">
        <v>2185.4994409999999</v>
      </c>
      <c r="J81">
        <v>1.3</v>
      </c>
    </row>
    <row r="82" spans="1:10" ht="15" x14ac:dyDescent="0.25">
      <c r="A82" s="45" t="str">
        <f t="shared" si="1"/>
        <v>B2 referenceCroatia2015</v>
      </c>
      <c r="B82">
        <v>5</v>
      </c>
      <c r="C82" t="s">
        <v>0</v>
      </c>
      <c r="D82" t="s">
        <v>142</v>
      </c>
      <c r="E82" t="s">
        <v>77</v>
      </c>
      <c r="F82" t="s">
        <v>111</v>
      </c>
      <c r="G82">
        <v>2015</v>
      </c>
      <c r="H82">
        <v>1737.032923</v>
      </c>
      <c r="I82">
        <v>2182.5714119999998</v>
      </c>
      <c r="J82">
        <v>1.3</v>
      </c>
    </row>
    <row r="83" spans="1:10" ht="15" x14ac:dyDescent="0.25">
      <c r="A83" s="45" t="str">
        <f t="shared" si="1"/>
        <v>B2 referenceCroatia2020</v>
      </c>
      <c r="B83">
        <v>5</v>
      </c>
      <c r="C83" t="s">
        <v>0</v>
      </c>
      <c r="D83" t="s">
        <v>142</v>
      </c>
      <c r="E83" t="s">
        <v>77</v>
      </c>
      <c r="F83" t="s">
        <v>111</v>
      </c>
      <c r="G83">
        <v>2020</v>
      </c>
      <c r="H83">
        <v>1733.033623</v>
      </c>
      <c r="I83">
        <v>2193.608534</v>
      </c>
      <c r="J83">
        <v>1.3</v>
      </c>
    </row>
    <row r="84" spans="1:10" ht="15" x14ac:dyDescent="0.25">
      <c r="A84" s="45" t="str">
        <f t="shared" si="1"/>
        <v>B2 referenceCroatia2025</v>
      </c>
      <c r="B84">
        <v>5</v>
      </c>
      <c r="C84" t="s">
        <v>0</v>
      </c>
      <c r="D84" t="s">
        <v>142</v>
      </c>
      <c r="E84" t="s">
        <v>77</v>
      </c>
      <c r="F84" t="s">
        <v>111</v>
      </c>
      <c r="G84">
        <v>2025</v>
      </c>
      <c r="H84">
        <v>1729.0335250000001</v>
      </c>
      <c r="I84">
        <v>2203.9493000000002</v>
      </c>
      <c r="J84">
        <v>1.3</v>
      </c>
    </row>
    <row r="85" spans="1:10" ht="15" x14ac:dyDescent="0.25">
      <c r="A85" s="45" t="str">
        <f t="shared" si="1"/>
        <v>B2 referenceCroatia2030</v>
      </c>
      <c r="B85">
        <v>5</v>
      </c>
      <c r="C85" t="s">
        <v>0</v>
      </c>
      <c r="D85" t="s">
        <v>142</v>
      </c>
      <c r="E85" t="s">
        <v>77</v>
      </c>
      <c r="F85" t="s">
        <v>111</v>
      </c>
      <c r="G85">
        <v>2030</v>
      </c>
      <c r="H85">
        <v>1725.0334539999999</v>
      </c>
      <c r="I85">
        <v>2207.1266220000002</v>
      </c>
      <c r="J85">
        <v>1.3</v>
      </c>
    </row>
    <row r="86" spans="1:10" ht="15" x14ac:dyDescent="0.25">
      <c r="A86" s="45" t="str">
        <f t="shared" si="1"/>
        <v>B2 referenceHungary2005</v>
      </c>
      <c r="B86">
        <v>5</v>
      </c>
      <c r="C86" t="s">
        <v>0</v>
      </c>
      <c r="D86" t="s">
        <v>143</v>
      </c>
      <c r="E86" t="s">
        <v>86</v>
      </c>
      <c r="F86" t="s">
        <v>113</v>
      </c>
      <c r="G86">
        <v>2005</v>
      </c>
      <c r="H86">
        <v>1684.347078</v>
      </c>
      <c r="I86">
        <v>2635.459754</v>
      </c>
      <c r="J86">
        <v>1.6</v>
      </c>
    </row>
    <row r="87" spans="1:10" ht="15" x14ac:dyDescent="0.25">
      <c r="A87" s="45" t="str">
        <f t="shared" si="1"/>
        <v>B2 referenceHungary2010</v>
      </c>
      <c r="B87">
        <v>5</v>
      </c>
      <c r="C87" t="s">
        <v>0</v>
      </c>
      <c r="D87" t="s">
        <v>143</v>
      </c>
      <c r="E87" t="s">
        <v>86</v>
      </c>
      <c r="F87" t="s">
        <v>113</v>
      </c>
      <c r="G87">
        <v>2010</v>
      </c>
      <c r="H87">
        <v>1726.3471850000001</v>
      </c>
      <c r="I87">
        <v>2728.2662449999998</v>
      </c>
      <c r="J87">
        <v>1.6</v>
      </c>
    </row>
    <row r="88" spans="1:10" ht="15" x14ac:dyDescent="0.25">
      <c r="A88" s="45" t="str">
        <f t="shared" si="1"/>
        <v>B2 referenceHungary2015</v>
      </c>
      <c r="B88">
        <v>5</v>
      </c>
      <c r="C88" t="s">
        <v>0</v>
      </c>
      <c r="D88" t="s">
        <v>143</v>
      </c>
      <c r="E88" t="s">
        <v>86</v>
      </c>
      <c r="F88" t="s">
        <v>113</v>
      </c>
      <c r="G88">
        <v>2015</v>
      </c>
      <c r="H88">
        <v>1768.347133</v>
      </c>
      <c r="I88">
        <v>2817.8615719999998</v>
      </c>
      <c r="J88">
        <v>1.6</v>
      </c>
    </row>
    <row r="89" spans="1:10" ht="15" x14ac:dyDescent="0.25">
      <c r="A89" s="45" t="str">
        <f t="shared" si="1"/>
        <v>B2 referenceHungary2020</v>
      </c>
      <c r="B89">
        <v>5</v>
      </c>
      <c r="C89" t="s">
        <v>0</v>
      </c>
      <c r="D89" t="s">
        <v>143</v>
      </c>
      <c r="E89" t="s">
        <v>86</v>
      </c>
      <c r="F89" t="s">
        <v>113</v>
      </c>
      <c r="G89">
        <v>2020</v>
      </c>
      <c r="H89">
        <v>1810.3470480000001</v>
      </c>
      <c r="I89">
        <v>2872.734332</v>
      </c>
      <c r="J89">
        <v>1.6</v>
      </c>
    </row>
    <row r="90" spans="1:10" ht="15" x14ac:dyDescent="0.25">
      <c r="A90" s="45" t="str">
        <f t="shared" si="1"/>
        <v>B2 referenceHungary2025</v>
      </c>
      <c r="B90">
        <v>5</v>
      </c>
      <c r="C90" t="s">
        <v>0</v>
      </c>
      <c r="D90" t="s">
        <v>143</v>
      </c>
      <c r="E90" t="s">
        <v>86</v>
      </c>
      <c r="F90" t="s">
        <v>113</v>
      </c>
      <c r="G90">
        <v>2025</v>
      </c>
      <c r="H90">
        <v>1852.3470600000001</v>
      </c>
      <c r="I90">
        <v>2968.0998450000002</v>
      </c>
      <c r="J90">
        <v>1.6</v>
      </c>
    </row>
    <row r="91" spans="1:10" ht="15" x14ac:dyDescent="0.25">
      <c r="A91" s="45" t="str">
        <f t="shared" si="1"/>
        <v>B2 referenceHungary2030</v>
      </c>
      <c r="B91">
        <v>5</v>
      </c>
      <c r="C91" t="s">
        <v>0</v>
      </c>
      <c r="D91" t="s">
        <v>143</v>
      </c>
      <c r="E91" t="s">
        <v>86</v>
      </c>
      <c r="F91" t="s">
        <v>113</v>
      </c>
      <c r="G91">
        <v>2030</v>
      </c>
      <c r="H91">
        <v>1894.3468350000001</v>
      </c>
      <c r="I91">
        <v>3016.0559539999999</v>
      </c>
      <c r="J91">
        <v>1.6</v>
      </c>
    </row>
    <row r="92" spans="1:10" ht="15" x14ac:dyDescent="0.25">
      <c r="A92" s="45" t="str">
        <f t="shared" si="1"/>
        <v>B2 referenceIreland2005</v>
      </c>
      <c r="B92">
        <v>5</v>
      </c>
      <c r="C92" t="s">
        <v>0</v>
      </c>
      <c r="D92" t="s">
        <v>144</v>
      </c>
      <c r="E92" t="s">
        <v>88</v>
      </c>
      <c r="F92" t="s">
        <v>112</v>
      </c>
      <c r="G92">
        <v>2005</v>
      </c>
      <c r="H92">
        <v>656.28715699999998</v>
      </c>
      <c r="I92">
        <v>786.98188700000003</v>
      </c>
      <c r="J92">
        <v>1.2</v>
      </c>
    </row>
    <row r="93" spans="1:10" ht="15" x14ac:dyDescent="0.25">
      <c r="A93" s="45" t="str">
        <f t="shared" si="1"/>
        <v>B2 referenceIreland2010</v>
      </c>
      <c r="B93">
        <v>5</v>
      </c>
      <c r="C93" t="s">
        <v>0</v>
      </c>
      <c r="D93" t="s">
        <v>144</v>
      </c>
      <c r="E93" t="s">
        <v>88</v>
      </c>
      <c r="F93" t="s">
        <v>112</v>
      </c>
      <c r="G93">
        <v>2010</v>
      </c>
      <c r="H93">
        <v>715.14709400000004</v>
      </c>
      <c r="I93">
        <v>907.60034299999995</v>
      </c>
      <c r="J93">
        <v>1.3</v>
      </c>
    </row>
    <row r="94" spans="1:10" ht="15" x14ac:dyDescent="0.25">
      <c r="A94" s="45" t="str">
        <f t="shared" si="1"/>
        <v>B2 referenceIreland2015</v>
      </c>
      <c r="B94">
        <v>5</v>
      </c>
      <c r="C94" t="s">
        <v>0</v>
      </c>
      <c r="D94" t="s">
        <v>144</v>
      </c>
      <c r="E94" t="s">
        <v>88</v>
      </c>
      <c r="F94" t="s">
        <v>112</v>
      </c>
      <c r="G94">
        <v>2015</v>
      </c>
      <c r="H94">
        <v>774.007293</v>
      </c>
      <c r="I94">
        <v>1033.1258150000001</v>
      </c>
      <c r="J94">
        <v>1.3</v>
      </c>
    </row>
    <row r="95" spans="1:10" ht="15" x14ac:dyDescent="0.25">
      <c r="A95" s="45" t="str">
        <f t="shared" si="1"/>
        <v>B2 referenceIreland2020</v>
      </c>
      <c r="B95">
        <v>5</v>
      </c>
      <c r="C95" t="s">
        <v>0</v>
      </c>
      <c r="D95" t="s">
        <v>144</v>
      </c>
      <c r="E95" t="s">
        <v>88</v>
      </c>
      <c r="F95" t="s">
        <v>112</v>
      </c>
      <c r="G95">
        <v>2020</v>
      </c>
      <c r="H95">
        <v>832.86733200000003</v>
      </c>
      <c r="I95">
        <v>1153.296525</v>
      </c>
      <c r="J95">
        <v>1.4</v>
      </c>
    </row>
    <row r="96" spans="1:10" ht="15" x14ac:dyDescent="0.25">
      <c r="A96" s="45" t="str">
        <f t="shared" si="1"/>
        <v>B2 referenceIreland2025</v>
      </c>
      <c r="B96">
        <v>5</v>
      </c>
      <c r="C96" t="s">
        <v>0</v>
      </c>
      <c r="D96" t="s">
        <v>144</v>
      </c>
      <c r="E96" t="s">
        <v>88</v>
      </c>
      <c r="F96" t="s">
        <v>112</v>
      </c>
      <c r="G96">
        <v>2025</v>
      </c>
      <c r="H96">
        <v>891.72714800000006</v>
      </c>
      <c r="I96">
        <v>1271.096004</v>
      </c>
      <c r="J96">
        <v>1.4</v>
      </c>
    </row>
    <row r="97" spans="1:10" ht="15" x14ac:dyDescent="0.25">
      <c r="A97" s="45" t="str">
        <f t="shared" si="1"/>
        <v>B2 referenceIreland2030</v>
      </c>
      <c r="B97">
        <v>5</v>
      </c>
      <c r="C97" t="s">
        <v>0</v>
      </c>
      <c r="D97" t="s">
        <v>144</v>
      </c>
      <c r="E97" t="s">
        <v>88</v>
      </c>
      <c r="F97" t="s">
        <v>112</v>
      </c>
      <c r="G97">
        <v>2030</v>
      </c>
      <c r="H97">
        <v>950.58729200000005</v>
      </c>
      <c r="I97">
        <v>1603.04628</v>
      </c>
      <c r="J97">
        <v>1.7</v>
      </c>
    </row>
    <row r="98" spans="1:10" ht="15" x14ac:dyDescent="0.25">
      <c r="A98" s="45" t="str">
        <f t="shared" si="1"/>
        <v>B2 referenceLithuania2005</v>
      </c>
      <c r="B98">
        <v>5</v>
      </c>
      <c r="C98" t="s">
        <v>0</v>
      </c>
      <c r="D98" t="s">
        <v>146</v>
      </c>
      <c r="E98" t="s">
        <v>91</v>
      </c>
      <c r="F98" t="s">
        <v>114</v>
      </c>
      <c r="G98">
        <v>2005</v>
      </c>
      <c r="H98">
        <v>1834.9576119999999</v>
      </c>
      <c r="I98">
        <v>4601.9768290000002</v>
      </c>
      <c r="J98">
        <v>2.5</v>
      </c>
    </row>
    <row r="99" spans="1:10" ht="15" x14ac:dyDescent="0.25">
      <c r="A99" s="45" t="str">
        <f t="shared" si="1"/>
        <v>B2 referenceLithuania2010</v>
      </c>
      <c r="B99">
        <v>5</v>
      </c>
      <c r="C99" t="s">
        <v>0</v>
      </c>
      <c r="D99" t="s">
        <v>146</v>
      </c>
      <c r="E99" t="s">
        <v>91</v>
      </c>
      <c r="F99" t="s">
        <v>114</v>
      </c>
      <c r="G99">
        <v>2010</v>
      </c>
      <c r="H99">
        <v>1874.957776</v>
      </c>
      <c r="I99">
        <v>4519.2195840000004</v>
      </c>
      <c r="J99">
        <v>2.4</v>
      </c>
    </row>
    <row r="100" spans="1:10" ht="15" x14ac:dyDescent="0.25">
      <c r="A100" s="45" t="str">
        <f t="shared" si="1"/>
        <v>B2 referenceLithuania2015</v>
      </c>
      <c r="B100">
        <v>5</v>
      </c>
      <c r="C100" t="s">
        <v>0</v>
      </c>
      <c r="D100" t="s">
        <v>146</v>
      </c>
      <c r="E100" t="s">
        <v>91</v>
      </c>
      <c r="F100" t="s">
        <v>114</v>
      </c>
      <c r="G100">
        <v>2015</v>
      </c>
      <c r="H100">
        <v>1914.9573800000001</v>
      </c>
      <c r="I100">
        <v>4433.5899950000003</v>
      </c>
      <c r="J100">
        <v>2.2999999999999998</v>
      </c>
    </row>
    <row r="101" spans="1:10" ht="15" x14ac:dyDescent="0.25">
      <c r="A101" s="45" t="str">
        <f t="shared" si="1"/>
        <v>B2 referenceLithuania2020</v>
      </c>
      <c r="B101">
        <v>5</v>
      </c>
      <c r="C101" t="s">
        <v>0</v>
      </c>
      <c r="D101" t="s">
        <v>146</v>
      </c>
      <c r="E101" t="s">
        <v>91</v>
      </c>
      <c r="F101" t="s">
        <v>114</v>
      </c>
      <c r="G101">
        <v>2020</v>
      </c>
      <c r="H101">
        <v>1954.95677</v>
      </c>
      <c r="I101">
        <v>4378.8070090000001</v>
      </c>
      <c r="J101">
        <v>2.2000000000000002</v>
      </c>
    </row>
    <row r="102" spans="1:10" ht="15" x14ac:dyDescent="0.25">
      <c r="A102" s="45" t="str">
        <f t="shared" si="1"/>
        <v>B2 referenceLithuania2025</v>
      </c>
      <c r="B102">
        <v>5</v>
      </c>
      <c r="C102" t="s">
        <v>0</v>
      </c>
      <c r="D102" t="s">
        <v>146</v>
      </c>
      <c r="E102" t="s">
        <v>91</v>
      </c>
      <c r="F102" t="s">
        <v>114</v>
      </c>
      <c r="G102">
        <v>2025</v>
      </c>
      <c r="H102">
        <v>1994.956813</v>
      </c>
      <c r="I102">
        <v>4323.6378830000003</v>
      </c>
      <c r="J102">
        <v>2.2000000000000002</v>
      </c>
    </row>
    <row r="103" spans="1:10" ht="15" x14ac:dyDescent="0.25">
      <c r="A103" s="45" t="str">
        <f t="shared" si="1"/>
        <v>B2 referenceLithuania2030</v>
      </c>
      <c r="B103">
        <v>5</v>
      </c>
      <c r="C103" t="s">
        <v>0</v>
      </c>
      <c r="D103" t="s">
        <v>146</v>
      </c>
      <c r="E103" t="s">
        <v>91</v>
      </c>
      <c r="F103" t="s">
        <v>114</v>
      </c>
      <c r="G103">
        <v>2030</v>
      </c>
      <c r="H103">
        <v>2034.9570160000001</v>
      </c>
      <c r="I103">
        <v>4280.697529</v>
      </c>
      <c r="J103">
        <v>2.1</v>
      </c>
    </row>
    <row r="104" spans="1:10" ht="15" x14ac:dyDescent="0.25">
      <c r="A104" s="45" t="str">
        <f t="shared" si="1"/>
        <v>B2 referenceLuxembourg2005</v>
      </c>
      <c r="B104">
        <v>5</v>
      </c>
      <c r="C104" t="s">
        <v>0</v>
      </c>
      <c r="D104" t="s">
        <v>147</v>
      </c>
      <c r="E104" t="s">
        <v>92</v>
      </c>
      <c r="F104" t="s">
        <v>112</v>
      </c>
      <c r="G104">
        <v>2005</v>
      </c>
      <c r="H104">
        <v>86.103437</v>
      </c>
      <c r="I104">
        <v>264.518778</v>
      </c>
      <c r="J104">
        <v>3.1</v>
      </c>
    </row>
    <row r="105" spans="1:10" ht="15" x14ac:dyDescent="0.25">
      <c r="A105" s="45" t="str">
        <f t="shared" si="1"/>
        <v>B2 referenceLuxembourg2010</v>
      </c>
      <c r="B105">
        <v>5</v>
      </c>
      <c r="C105" t="s">
        <v>0</v>
      </c>
      <c r="D105" t="s">
        <v>147</v>
      </c>
      <c r="E105" t="s">
        <v>92</v>
      </c>
      <c r="F105" t="s">
        <v>112</v>
      </c>
      <c r="G105">
        <v>2010</v>
      </c>
      <c r="H105">
        <v>86.103480000000005</v>
      </c>
      <c r="I105">
        <v>281.246239</v>
      </c>
      <c r="J105">
        <v>3.3</v>
      </c>
    </row>
    <row r="106" spans="1:10" ht="15" x14ac:dyDescent="0.25">
      <c r="A106" s="45" t="str">
        <f t="shared" si="1"/>
        <v>B2 referenceLuxembourg2015</v>
      </c>
      <c r="B106">
        <v>5</v>
      </c>
      <c r="C106" t="s">
        <v>0</v>
      </c>
      <c r="D106" t="s">
        <v>147</v>
      </c>
      <c r="E106" t="s">
        <v>92</v>
      </c>
      <c r="F106" t="s">
        <v>112</v>
      </c>
      <c r="G106">
        <v>2015</v>
      </c>
      <c r="H106">
        <v>86.103438999999995</v>
      </c>
      <c r="I106">
        <v>284.388462</v>
      </c>
      <c r="J106">
        <v>3.3</v>
      </c>
    </row>
    <row r="107" spans="1:10" ht="15" x14ac:dyDescent="0.25">
      <c r="A107" s="45" t="str">
        <f t="shared" si="1"/>
        <v>B2 referenceLuxembourg2020</v>
      </c>
      <c r="B107">
        <v>5</v>
      </c>
      <c r="C107" t="s">
        <v>0</v>
      </c>
      <c r="D107" t="s">
        <v>147</v>
      </c>
      <c r="E107" t="s">
        <v>92</v>
      </c>
      <c r="F107" t="s">
        <v>112</v>
      </c>
      <c r="G107">
        <v>2020</v>
      </c>
      <c r="H107">
        <v>86.103460999999996</v>
      </c>
      <c r="I107">
        <v>287.38392199999998</v>
      </c>
      <c r="J107">
        <v>3.3</v>
      </c>
    </row>
    <row r="108" spans="1:10" ht="15" x14ac:dyDescent="0.25">
      <c r="A108" s="45" t="str">
        <f t="shared" si="1"/>
        <v>B2 referenceLuxembourg2025</v>
      </c>
      <c r="B108">
        <v>5</v>
      </c>
      <c r="C108" t="s">
        <v>0</v>
      </c>
      <c r="D108" t="s">
        <v>147</v>
      </c>
      <c r="E108" t="s">
        <v>92</v>
      </c>
      <c r="F108" t="s">
        <v>112</v>
      </c>
      <c r="G108">
        <v>2025</v>
      </c>
      <c r="H108">
        <v>86.103464000000002</v>
      </c>
      <c r="I108">
        <v>290.33606800000001</v>
      </c>
      <c r="J108">
        <v>3.4</v>
      </c>
    </row>
    <row r="109" spans="1:10" ht="15" x14ac:dyDescent="0.25">
      <c r="A109" s="45" t="str">
        <f t="shared" si="1"/>
        <v>B2 referenceLuxembourg2030</v>
      </c>
      <c r="B109">
        <v>5</v>
      </c>
      <c r="C109" t="s">
        <v>0</v>
      </c>
      <c r="D109" t="s">
        <v>147</v>
      </c>
      <c r="E109" t="s">
        <v>92</v>
      </c>
      <c r="F109" t="s">
        <v>112</v>
      </c>
      <c r="G109">
        <v>2030</v>
      </c>
      <c r="H109">
        <v>86.103430000000003</v>
      </c>
      <c r="I109">
        <v>293.39438999999999</v>
      </c>
      <c r="J109">
        <v>3.4</v>
      </c>
    </row>
    <row r="110" spans="1:10" ht="15" x14ac:dyDescent="0.25">
      <c r="A110" s="45" t="str">
        <f t="shared" si="1"/>
        <v>B2 referenceLatvia2005</v>
      </c>
      <c r="B110">
        <v>5</v>
      </c>
      <c r="C110" t="s">
        <v>0</v>
      </c>
      <c r="D110" t="s">
        <v>148</v>
      </c>
      <c r="E110" t="s">
        <v>90</v>
      </c>
      <c r="F110" t="s">
        <v>114</v>
      </c>
      <c r="G110">
        <v>2005</v>
      </c>
      <c r="H110">
        <v>3088.2563409999998</v>
      </c>
      <c r="I110">
        <v>6634.8336870000003</v>
      </c>
      <c r="J110">
        <v>2.1</v>
      </c>
    </row>
    <row r="111" spans="1:10" ht="15" x14ac:dyDescent="0.25">
      <c r="A111" s="45" t="str">
        <f t="shared" si="1"/>
        <v>B2 referenceLatvia2010</v>
      </c>
      <c r="B111">
        <v>5</v>
      </c>
      <c r="C111" t="s">
        <v>0</v>
      </c>
      <c r="D111" t="s">
        <v>148</v>
      </c>
      <c r="E111" t="s">
        <v>90</v>
      </c>
      <c r="F111" t="s">
        <v>114</v>
      </c>
      <c r="G111">
        <v>2010</v>
      </c>
      <c r="H111">
        <v>3137.656806</v>
      </c>
      <c r="I111">
        <v>6663.6719569999996</v>
      </c>
      <c r="J111">
        <v>2.1</v>
      </c>
    </row>
    <row r="112" spans="1:10" ht="15" x14ac:dyDescent="0.25">
      <c r="A112" s="45" t="str">
        <f t="shared" si="1"/>
        <v>B2 referenceLatvia2015</v>
      </c>
      <c r="B112">
        <v>5</v>
      </c>
      <c r="C112" t="s">
        <v>0</v>
      </c>
      <c r="D112" t="s">
        <v>148</v>
      </c>
      <c r="E112" t="s">
        <v>90</v>
      </c>
      <c r="F112" t="s">
        <v>114</v>
      </c>
      <c r="G112">
        <v>2015</v>
      </c>
      <c r="H112">
        <v>3187.0564469999999</v>
      </c>
      <c r="I112">
        <v>6706.4887410000001</v>
      </c>
      <c r="J112">
        <v>2.1</v>
      </c>
    </row>
    <row r="113" spans="1:10" ht="15" x14ac:dyDescent="0.25">
      <c r="A113" s="45" t="str">
        <f t="shared" si="1"/>
        <v>B2 referenceLatvia2020</v>
      </c>
      <c r="B113">
        <v>5</v>
      </c>
      <c r="C113" t="s">
        <v>0</v>
      </c>
      <c r="D113" t="s">
        <v>148</v>
      </c>
      <c r="E113" t="s">
        <v>90</v>
      </c>
      <c r="F113" t="s">
        <v>114</v>
      </c>
      <c r="G113">
        <v>2020</v>
      </c>
      <c r="H113">
        <v>3236.4560999999999</v>
      </c>
      <c r="I113">
        <v>6795.9652150000002</v>
      </c>
      <c r="J113">
        <v>2.1</v>
      </c>
    </row>
    <row r="114" spans="1:10" ht="15" x14ac:dyDescent="0.25">
      <c r="A114" s="45" t="str">
        <f t="shared" si="1"/>
        <v>B2 referenceLatvia2025</v>
      </c>
      <c r="B114">
        <v>5</v>
      </c>
      <c r="C114" t="s">
        <v>0</v>
      </c>
      <c r="D114" t="s">
        <v>148</v>
      </c>
      <c r="E114" t="s">
        <v>90</v>
      </c>
      <c r="F114" t="s">
        <v>114</v>
      </c>
      <c r="G114">
        <v>2025</v>
      </c>
      <c r="H114">
        <v>3285.8556090000002</v>
      </c>
      <c r="I114">
        <v>6903.477065</v>
      </c>
      <c r="J114">
        <v>2.1</v>
      </c>
    </row>
    <row r="115" spans="1:10" ht="15" x14ac:dyDescent="0.25">
      <c r="A115" s="45" t="str">
        <f t="shared" si="1"/>
        <v>B2 referenceLatvia2030</v>
      </c>
      <c r="B115">
        <v>5</v>
      </c>
      <c r="C115" t="s">
        <v>0</v>
      </c>
      <c r="D115" t="s">
        <v>148</v>
      </c>
      <c r="E115" t="s">
        <v>90</v>
      </c>
      <c r="F115" t="s">
        <v>114</v>
      </c>
      <c r="G115">
        <v>2030</v>
      </c>
      <c r="H115">
        <v>3335.2551880000001</v>
      </c>
      <c r="I115">
        <v>6928.5804840000001</v>
      </c>
      <c r="J115">
        <v>2.1</v>
      </c>
    </row>
    <row r="116" spans="1:10" ht="15" x14ac:dyDescent="0.25">
      <c r="A116" s="45" t="str">
        <f t="shared" si="1"/>
        <v>B2 referenceRepublic of Moldova2005</v>
      </c>
      <c r="B116">
        <v>5</v>
      </c>
      <c r="C116" t="s">
        <v>0</v>
      </c>
      <c r="D116" t="s">
        <v>149</v>
      </c>
      <c r="E116" t="s">
        <v>99</v>
      </c>
      <c r="F116" t="s">
        <v>113</v>
      </c>
      <c r="G116">
        <v>2005</v>
      </c>
      <c r="H116">
        <v>216.19306900000001</v>
      </c>
      <c r="I116">
        <v>263.81554699999998</v>
      </c>
      <c r="J116">
        <v>1.2</v>
      </c>
    </row>
    <row r="117" spans="1:10" ht="15" x14ac:dyDescent="0.25">
      <c r="A117" s="45" t="str">
        <f t="shared" si="1"/>
        <v>B2 referenceRepublic of Moldova2010</v>
      </c>
      <c r="B117">
        <v>5</v>
      </c>
      <c r="C117" t="s">
        <v>0</v>
      </c>
      <c r="D117" t="s">
        <v>149</v>
      </c>
      <c r="E117" t="s">
        <v>99</v>
      </c>
      <c r="F117" t="s">
        <v>113</v>
      </c>
      <c r="G117">
        <v>2010</v>
      </c>
      <c r="H117">
        <v>219.44284099999999</v>
      </c>
      <c r="I117">
        <v>269.79238299999997</v>
      </c>
      <c r="J117">
        <v>1.2</v>
      </c>
    </row>
    <row r="118" spans="1:10" ht="15" x14ac:dyDescent="0.25">
      <c r="A118" s="45" t="str">
        <f t="shared" si="1"/>
        <v>B2 referenceRepublic of Moldova2015</v>
      </c>
      <c r="B118">
        <v>5</v>
      </c>
      <c r="C118" t="s">
        <v>0</v>
      </c>
      <c r="D118" t="s">
        <v>149</v>
      </c>
      <c r="E118" t="s">
        <v>99</v>
      </c>
      <c r="F118" t="s">
        <v>113</v>
      </c>
      <c r="G118">
        <v>2015</v>
      </c>
      <c r="H118">
        <v>222.692871</v>
      </c>
      <c r="I118">
        <v>279.96459399999998</v>
      </c>
      <c r="J118">
        <v>1.3</v>
      </c>
    </row>
    <row r="119" spans="1:10" ht="15" x14ac:dyDescent="0.25">
      <c r="A119" s="45" t="str">
        <f t="shared" si="1"/>
        <v>B2 referenceRepublic of Moldova2020</v>
      </c>
      <c r="B119">
        <v>5</v>
      </c>
      <c r="C119" t="s">
        <v>0</v>
      </c>
      <c r="D119" t="s">
        <v>149</v>
      </c>
      <c r="E119" t="s">
        <v>99</v>
      </c>
      <c r="F119" t="s">
        <v>113</v>
      </c>
      <c r="G119">
        <v>2020</v>
      </c>
      <c r="H119">
        <v>225.942902</v>
      </c>
      <c r="I119">
        <v>295.78977200000003</v>
      </c>
      <c r="J119">
        <v>1.3</v>
      </c>
    </row>
    <row r="120" spans="1:10" ht="15" x14ac:dyDescent="0.25">
      <c r="A120" s="45" t="str">
        <f t="shared" si="1"/>
        <v>B2 referenceRepublic of Moldova2025</v>
      </c>
      <c r="B120">
        <v>5</v>
      </c>
      <c r="C120" t="s">
        <v>0</v>
      </c>
      <c r="D120" t="s">
        <v>149</v>
      </c>
      <c r="E120" t="s">
        <v>99</v>
      </c>
      <c r="F120" t="s">
        <v>113</v>
      </c>
      <c r="G120">
        <v>2025</v>
      </c>
      <c r="H120">
        <v>229.192947</v>
      </c>
      <c r="I120">
        <v>324.20962500000002</v>
      </c>
      <c r="J120">
        <v>1.4</v>
      </c>
    </row>
    <row r="121" spans="1:10" ht="15" x14ac:dyDescent="0.25">
      <c r="A121" s="45" t="str">
        <f t="shared" si="1"/>
        <v>B2 referenceRepublic of Moldova2030</v>
      </c>
      <c r="B121">
        <v>5</v>
      </c>
      <c r="C121" t="s">
        <v>0</v>
      </c>
      <c r="D121" t="s">
        <v>149</v>
      </c>
      <c r="E121" t="s">
        <v>99</v>
      </c>
      <c r="F121" t="s">
        <v>113</v>
      </c>
      <c r="G121">
        <v>2030</v>
      </c>
      <c r="H121">
        <v>232.44300799999999</v>
      </c>
      <c r="I121">
        <v>350.13832000000002</v>
      </c>
      <c r="J121">
        <v>1.5</v>
      </c>
    </row>
    <row r="122" spans="1:10" ht="15" x14ac:dyDescent="0.25">
      <c r="A122" s="45" t="str">
        <f t="shared" si="1"/>
        <v>B2 referenceNetherlands2005</v>
      </c>
      <c r="B122">
        <v>5</v>
      </c>
      <c r="C122" t="s">
        <v>0</v>
      </c>
      <c r="D122" t="s">
        <v>152</v>
      </c>
      <c r="E122" t="s">
        <v>95</v>
      </c>
      <c r="F122" t="s">
        <v>112</v>
      </c>
      <c r="G122">
        <v>2005</v>
      </c>
      <c r="H122">
        <v>295.18229500000001</v>
      </c>
      <c r="I122">
        <v>779.91636100000005</v>
      </c>
      <c r="J122">
        <v>2.6</v>
      </c>
    </row>
    <row r="123" spans="1:10" ht="15" x14ac:dyDescent="0.25">
      <c r="A123" s="45" t="str">
        <f t="shared" si="1"/>
        <v>B2 referenceNetherlands2010</v>
      </c>
      <c r="B123">
        <v>5</v>
      </c>
      <c r="C123" t="s">
        <v>0</v>
      </c>
      <c r="D123" t="s">
        <v>152</v>
      </c>
      <c r="E123" t="s">
        <v>95</v>
      </c>
      <c r="F123" t="s">
        <v>112</v>
      </c>
      <c r="G123">
        <v>2010</v>
      </c>
      <c r="H123">
        <v>295.18227200000001</v>
      </c>
      <c r="I123">
        <v>765.75578900000005</v>
      </c>
      <c r="J123">
        <v>2.6</v>
      </c>
    </row>
    <row r="124" spans="1:10" ht="15" x14ac:dyDescent="0.25">
      <c r="A124" s="45" t="str">
        <f t="shared" si="1"/>
        <v>B2 referenceNetherlands2015</v>
      </c>
      <c r="B124">
        <v>5</v>
      </c>
      <c r="C124" t="s">
        <v>0</v>
      </c>
      <c r="D124" t="s">
        <v>152</v>
      </c>
      <c r="E124" t="s">
        <v>95</v>
      </c>
      <c r="F124" t="s">
        <v>112</v>
      </c>
      <c r="G124">
        <v>2015</v>
      </c>
      <c r="H124">
        <v>295.18231200000002</v>
      </c>
      <c r="I124">
        <v>756.26557300000002</v>
      </c>
      <c r="J124">
        <v>2.6</v>
      </c>
    </row>
    <row r="125" spans="1:10" ht="15" x14ac:dyDescent="0.25">
      <c r="A125" s="45" t="str">
        <f t="shared" si="1"/>
        <v>B2 referenceNetherlands2020</v>
      </c>
      <c r="B125">
        <v>5</v>
      </c>
      <c r="C125" t="s">
        <v>0</v>
      </c>
      <c r="D125" t="s">
        <v>152</v>
      </c>
      <c r="E125" t="s">
        <v>95</v>
      </c>
      <c r="F125" t="s">
        <v>112</v>
      </c>
      <c r="G125">
        <v>2020</v>
      </c>
      <c r="H125">
        <v>295.18230599999998</v>
      </c>
      <c r="I125">
        <v>747.37694499999998</v>
      </c>
      <c r="J125">
        <v>2.5</v>
      </c>
    </row>
    <row r="126" spans="1:10" ht="15" x14ac:dyDescent="0.25">
      <c r="A126" s="45" t="str">
        <f t="shared" si="1"/>
        <v>B2 referenceNetherlands2025</v>
      </c>
      <c r="B126">
        <v>5</v>
      </c>
      <c r="C126" t="s">
        <v>0</v>
      </c>
      <c r="D126" t="s">
        <v>152</v>
      </c>
      <c r="E126" t="s">
        <v>95</v>
      </c>
      <c r="F126" t="s">
        <v>112</v>
      </c>
      <c r="G126">
        <v>2025</v>
      </c>
      <c r="H126">
        <v>295.182298</v>
      </c>
      <c r="I126">
        <v>740.62244799999996</v>
      </c>
      <c r="J126">
        <v>2.5</v>
      </c>
    </row>
    <row r="127" spans="1:10" ht="15" x14ac:dyDescent="0.25">
      <c r="A127" s="45" t="str">
        <f t="shared" si="1"/>
        <v>B2 referenceNetherlands2030</v>
      </c>
      <c r="B127">
        <v>5</v>
      </c>
      <c r="C127" t="s">
        <v>0</v>
      </c>
      <c r="D127" t="s">
        <v>152</v>
      </c>
      <c r="E127" t="s">
        <v>95</v>
      </c>
      <c r="F127" t="s">
        <v>112</v>
      </c>
      <c r="G127">
        <v>2030</v>
      </c>
      <c r="H127">
        <v>295.18232699999999</v>
      </c>
      <c r="I127">
        <v>729.00191099999995</v>
      </c>
      <c r="J127">
        <v>2.5</v>
      </c>
    </row>
    <row r="128" spans="1:10" ht="15" x14ac:dyDescent="0.25">
      <c r="A128" s="45" t="str">
        <f t="shared" si="1"/>
        <v>B2 referenceNorway2005</v>
      </c>
      <c r="B128">
        <v>5</v>
      </c>
      <c r="C128" t="s">
        <v>0</v>
      </c>
      <c r="D128" t="s">
        <v>153</v>
      </c>
      <c r="E128" t="s">
        <v>96</v>
      </c>
      <c r="F128" t="s">
        <v>114</v>
      </c>
      <c r="G128">
        <v>2005</v>
      </c>
      <c r="H128">
        <v>6499.2277700000004</v>
      </c>
      <c r="I128">
        <v>20516.195291</v>
      </c>
      <c r="J128">
        <v>3.2</v>
      </c>
    </row>
    <row r="129" spans="1:10" ht="15" x14ac:dyDescent="0.25">
      <c r="A129" s="45" t="str">
        <f t="shared" si="1"/>
        <v>B2 referenceNorway2010</v>
      </c>
      <c r="B129">
        <v>5</v>
      </c>
      <c r="C129" t="s">
        <v>0</v>
      </c>
      <c r="D129" t="s">
        <v>153</v>
      </c>
      <c r="E129" t="s">
        <v>96</v>
      </c>
      <c r="F129" t="s">
        <v>114</v>
      </c>
      <c r="G129">
        <v>2010</v>
      </c>
      <c r="H129">
        <v>6479.2276000000002</v>
      </c>
      <c r="I129">
        <v>20430.339260000001</v>
      </c>
      <c r="J129">
        <v>3.2</v>
      </c>
    </row>
    <row r="130" spans="1:10" ht="15" x14ac:dyDescent="0.25">
      <c r="A130" s="45" t="str">
        <f t="shared" ref="A130:A193" si="2">CONCATENATE(C130,E130,G130)</f>
        <v>B2 referenceNorway2015</v>
      </c>
      <c r="B130">
        <v>5</v>
      </c>
      <c r="C130" t="s">
        <v>0</v>
      </c>
      <c r="D130" t="s">
        <v>153</v>
      </c>
      <c r="E130" t="s">
        <v>96</v>
      </c>
      <c r="F130" t="s">
        <v>114</v>
      </c>
      <c r="G130">
        <v>2015</v>
      </c>
      <c r="H130">
        <v>6459.2277899999999</v>
      </c>
      <c r="I130">
        <v>20371.741160000001</v>
      </c>
      <c r="J130">
        <v>3.2</v>
      </c>
    </row>
    <row r="131" spans="1:10" ht="15" x14ac:dyDescent="0.25">
      <c r="A131" s="45" t="str">
        <f t="shared" si="2"/>
        <v>B2 referenceNorway2020</v>
      </c>
      <c r="B131">
        <v>5</v>
      </c>
      <c r="C131" t="s">
        <v>0</v>
      </c>
      <c r="D131" t="s">
        <v>153</v>
      </c>
      <c r="E131" t="s">
        <v>96</v>
      </c>
      <c r="F131" t="s">
        <v>114</v>
      </c>
      <c r="G131">
        <v>2020</v>
      </c>
      <c r="H131">
        <v>6439.2273349999996</v>
      </c>
      <c r="I131">
        <v>20494.425640000001</v>
      </c>
      <c r="J131">
        <v>3.2</v>
      </c>
    </row>
    <row r="132" spans="1:10" ht="15" x14ac:dyDescent="0.25">
      <c r="A132" s="45" t="str">
        <f t="shared" si="2"/>
        <v>B2 referenceNorway2025</v>
      </c>
      <c r="B132">
        <v>5</v>
      </c>
      <c r="C132" t="s">
        <v>0</v>
      </c>
      <c r="D132" t="s">
        <v>153</v>
      </c>
      <c r="E132" t="s">
        <v>96</v>
      </c>
      <c r="F132" t="s">
        <v>114</v>
      </c>
      <c r="G132">
        <v>2025</v>
      </c>
      <c r="H132">
        <v>6419.2270429999999</v>
      </c>
      <c r="I132">
        <v>20553.151899</v>
      </c>
      <c r="J132">
        <v>3.2</v>
      </c>
    </row>
    <row r="133" spans="1:10" ht="15" x14ac:dyDescent="0.25">
      <c r="A133" s="45" t="str">
        <f t="shared" si="2"/>
        <v>B2 referenceNorway2030</v>
      </c>
      <c r="B133">
        <v>5</v>
      </c>
      <c r="C133" t="s">
        <v>0</v>
      </c>
      <c r="D133" t="s">
        <v>153</v>
      </c>
      <c r="E133" t="s">
        <v>96</v>
      </c>
      <c r="F133" t="s">
        <v>114</v>
      </c>
      <c r="G133">
        <v>2030</v>
      </c>
      <c r="H133">
        <v>6399.2276970000003</v>
      </c>
      <c r="I133">
        <v>20390.836996999999</v>
      </c>
      <c r="J133">
        <v>3.2</v>
      </c>
    </row>
    <row r="134" spans="1:10" ht="15" x14ac:dyDescent="0.25">
      <c r="A134" s="45" t="str">
        <f t="shared" si="2"/>
        <v>B2 referencePoland2005</v>
      </c>
      <c r="B134">
        <v>5</v>
      </c>
      <c r="C134" t="s">
        <v>0</v>
      </c>
      <c r="D134" t="s">
        <v>154</v>
      </c>
      <c r="E134" t="s">
        <v>97</v>
      </c>
      <c r="F134" t="s">
        <v>113</v>
      </c>
      <c r="G134">
        <v>2005</v>
      </c>
      <c r="H134">
        <v>8417.008296</v>
      </c>
      <c r="I134">
        <v>22586.084406999998</v>
      </c>
      <c r="J134">
        <v>2.7</v>
      </c>
    </row>
    <row r="135" spans="1:10" ht="15" x14ac:dyDescent="0.25">
      <c r="A135" s="45" t="str">
        <f t="shared" si="2"/>
        <v>B2 referencePoland2010</v>
      </c>
      <c r="B135">
        <v>5</v>
      </c>
      <c r="C135" t="s">
        <v>0</v>
      </c>
      <c r="D135" t="s">
        <v>154</v>
      </c>
      <c r="E135" t="s">
        <v>97</v>
      </c>
      <c r="F135" t="s">
        <v>113</v>
      </c>
      <c r="G135">
        <v>2010</v>
      </c>
      <c r="H135">
        <v>8532.0073100000009</v>
      </c>
      <c r="I135">
        <v>22147.258902000001</v>
      </c>
      <c r="J135">
        <v>2.6</v>
      </c>
    </row>
    <row r="136" spans="1:10" ht="15" x14ac:dyDescent="0.25">
      <c r="A136" s="45" t="str">
        <f t="shared" si="2"/>
        <v>B2 referencePoland2015</v>
      </c>
      <c r="B136">
        <v>5</v>
      </c>
      <c r="C136" t="s">
        <v>0</v>
      </c>
      <c r="D136" t="s">
        <v>154</v>
      </c>
      <c r="E136" t="s">
        <v>97</v>
      </c>
      <c r="F136" t="s">
        <v>113</v>
      </c>
      <c r="G136">
        <v>2015</v>
      </c>
      <c r="H136">
        <v>8647.0087100000001</v>
      </c>
      <c r="I136">
        <v>21760.173149999999</v>
      </c>
      <c r="J136">
        <v>2.5</v>
      </c>
    </row>
    <row r="137" spans="1:10" ht="15" x14ac:dyDescent="0.25">
      <c r="A137" s="45" t="str">
        <f t="shared" si="2"/>
        <v>B2 referencePoland2020</v>
      </c>
      <c r="B137">
        <v>5</v>
      </c>
      <c r="C137" t="s">
        <v>0</v>
      </c>
      <c r="D137" t="s">
        <v>154</v>
      </c>
      <c r="E137" t="s">
        <v>97</v>
      </c>
      <c r="F137" t="s">
        <v>113</v>
      </c>
      <c r="G137">
        <v>2020</v>
      </c>
      <c r="H137">
        <v>8762.0079170000008</v>
      </c>
      <c r="I137">
        <v>22273.784714000001</v>
      </c>
      <c r="J137">
        <v>2.5</v>
      </c>
    </row>
    <row r="138" spans="1:10" ht="15" x14ac:dyDescent="0.25">
      <c r="A138" s="45" t="str">
        <f t="shared" si="2"/>
        <v>B2 referencePoland2025</v>
      </c>
      <c r="B138">
        <v>5</v>
      </c>
      <c r="C138" t="s">
        <v>0</v>
      </c>
      <c r="D138" t="s">
        <v>154</v>
      </c>
      <c r="E138" t="s">
        <v>97</v>
      </c>
      <c r="F138" t="s">
        <v>113</v>
      </c>
      <c r="G138">
        <v>2025</v>
      </c>
      <c r="H138">
        <v>8877.0076769999996</v>
      </c>
      <c r="I138">
        <v>22924.523815</v>
      </c>
      <c r="J138">
        <v>2.6</v>
      </c>
    </row>
    <row r="139" spans="1:10" ht="15" x14ac:dyDescent="0.25">
      <c r="A139" s="45" t="str">
        <f t="shared" si="2"/>
        <v>B2 referencePoland2030</v>
      </c>
      <c r="B139">
        <v>5</v>
      </c>
      <c r="C139" t="s">
        <v>0</v>
      </c>
      <c r="D139" t="s">
        <v>154</v>
      </c>
      <c r="E139" t="s">
        <v>97</v>
      </c>
      <c r="F139" t="s">
        <v>113</v>
      </c>
      <c r="G139">
        <v>2030</v>
      </c>
      <c r="H139">
        <v>8992.00713</v>
      </c>
      <c r="I139">
        <v>22096.990439000001</v>
      </c>
      <c r="J139">
        <v>2.5</v>
      </c>
    </row>
    <row r="140" spans="1:10" ht="15" x14ac:dyDescent="0.25">
      <c r="A140" s="45" t="str">
        <f t="shared" si="2"/>
        <v>B2 referencePortugal2005</v>
      </c>
      <c r="B140">
        <v>5</v>
      </c>
      <c r="C140" t="s">
        <v>0</v>
      </c>
      <c r="D140" t="s">
        <v>155</v>
      </c>
      <c r="E140" t="s">
        <v>98</v>
      </c>
      <c r="F140" t="s">
        <v>115</v>
      </c>
      <c r="G140">
        <v>2005</v>
      </c>
      <c r="H140">
        <v>1801.9219049999999</v>
      </c>
      <c r="I140">
        <v>2124.1980659999999</v>
      </c>
      <c r="J140">
        <v>1.2</v>
      </c>
    </row>
    <row r="141" spans="1:10" ht="15" x14ac:dyDescent="0.25">
      <c r="A141" s="45" t="str">
        <f t="shared" si="2"/>
        <v>B2 referencePortugal2010</v>
      </c>
      <c r="B141">
        <v>5</v>
      </c>
      <c r="C141" t="s">
        <v>0</v>
      </c>
      <c r="D141" t="s">
        <v>155</v>
      </c>
      <c r="E141" t="s">
        <v>98</v>
      </c>
      <c r="F141" t="s">
        <v>115</v>
      </c>
      <c r="G141">
        <v>2010</v>
      </c>
      <c r="H141">
        <v>1821.921722</v>
      </c>
      <c r="I141">
        <v>2213.6215999999999</v>
      </c>
      <c r="J141">
        <v>1.2</v>
      </c>
    </row>
    <row r="142" spans="1:10" ht="15" x14ac:dyDescent="0.25">
      <c r="A142" s="45" t="str">
        <f t="shared" si="2"/>
        <v>B2 referencePortugal2015</v>
      </c>
      <c r="B142">
        <v>5</v>
      </c>
      <c r="C142" t="s">
        <v>0</v>
      </c>
      <c r="D142" t="s">
        <v>155</v>
      </c>
      <c r="E142" t="s">
        <v>98</v>
      </c>
      <c r="F142" t="s">
        <v>115</v>
      </c>
      <c r="G142">
        <v>2015</v>
      </c>
      <c r="H142">
        <v>1841.9215690000001</v>
      </c>
      <c r="I142">
        <v>2228.7212559999998</v>
      </c>
      <c r="J142">
        <v>1.2</v>
      </c>
    </row>
    <row r="143" spans="1:10" ht="15" x14ac:dyDescent="0.25">
      <c r="A143" s="45" t="str">
        <f t="shared" si="2"/>
        <v>B2 referencePortugal2020</v>
      </c>
      <c r="B143">
        <v>5</v>
      </c>
      <c r="C143" t="s">
        <v>0</v>
      </c>
      <c r="D143" t="s">
        <v>155</v>
      </c>
      <c r="E143" t="s">
        <v>98</v>
      </c>
      <c r="F143" t="s">
        <v>115</v>
      </c>
      <c r="G143">
        <v>2020</v>
      </c>
      <c r="H143">
        <v>1861.9217530000001</v>
      </c>
      <c r="I143">
        <v>2335.461472</v>
      </c>
      <c r="J143">
        <v>1.3</v>
      </c>
    </row>
    <row r="144" spans="1:10" ht="15" x14ac:dyDescent="0.25">
      <c r="A144" s="45" t="str">
        <f t="shared" si="2"/>
        <v>B2 referencePortugal2025</v>
      </c>
      <c r="B144">
        <v>5</v>
      </c>
      <c r="C144" t="s">
        <v>0</v>
      </c>
      <c r="D144" t="s">
        <v>155</v>
      </c>
      <c r="E144" t="s">
        <v>98</v>
      </c>
      <c r="F144" t="s">
        <v>115</v>
      </c>
      <c r="G144">
        <v>2025</v>
      </c>
      <c r="H144">
        <v>1881.9215999999999</v>
      </c>
      <c r="I144">
        <v>2454.7253390000001</v>
      </c>
      <c r="J144">
        <v>1.3</v>
      </c>
    </row>
    <row r="145" spans="1:10" ht="15" x14ac:dyDescent="0.25">
      <c r="A145" s="45" t="str">
        <f t="shared" si="2"/>
        <v>B2 referencePortugal2030</v>
      </c>
      <c r="B145">
        <v>5</v>
      </c>
      <c r="C145" t="s">
        <v>0</v>
      </c>
      <c r="D145" t="s">
        <v>155</v>
      </c>
      <c r="E145" t="s">
        <v>98</v>
      </c>
      <c r="F145" t="s">
        <v>115</v>
      </c>
      <c r="G145">
        <v>2030</v>
      </c>
      <c r="H145">
        <v>1901.9219660000001</v>
      </c>
      <c r="I145">
        <v>2565.1551939999999</v>
      </c>
      <c r="J145">
        <v>1.3</v>
      </c>
    </row>
    <row r="146" spans="1:10" ht="15" x14ac:dyDescent="0.25">
      <c r="A146" s="45" t="str">
        <f t="shared" si="2"/>
        <v>B2 referenceRomania2005</v>
      </c>
      <c r="B146">
        <v>5</v>
      </c>
      <c r="C146" t="s">
        <v>0</v>
      </c>
      <c r="D146" t="s">
        <v>156</v>
      </c>
      <c r="E146" t="s">
        <v>100</v>
      </c>
      <c r="F146" t="s">
        <v>113</v>
      </c>
      <c r="G146">
        <v>2005</v>
      </c>
      <c r="H146">
        <v>5038.7404619999998</v>
      </c>
      <c r="I146">
        <v>12336.971084999999</v>
      </c>
      <c r="J146">
        <v>2.4</v>
      </c>
    </row>
    <row r="147" spans="1:10" ht="15" x14ac:dyDescent="0.25">
      <c r="A147" s="45" t="str">
        <f t="shared" si="2"/>
        <v>B2 referenceRomania2010</v>
      </c>
      <c r="B147">
        <v>5</v>
      </c>
      <c r="C147" t="s">
        <v>0</v>
      </c>
      <c r="D147" t="s">
        <v>156</v>
      </c>
      <c r="E147" t="s">
        <v>100</v>
      </c>
      <c r="F147" t="s">
        <v>113</v>
      </c>
      <c r="G147">
        <v>2010</v>
      </c>
      <c r="H147">
        <v>5182.7405399999998</v>
      </c>
      <c r="I147">
        <v>12298.165736000001</v>
      </c>
      <c r="J147">
        <v>2.4</v>
      </c>
    </row>
    <row r="148" spans="1:10" ht="15" x14ac:dyDescent="0.25">
      <c r="A148" s="45" t="str">
        <f t="shared" si="2"/>
        <v>B2 referenceRomania2015</v>
      </c>
      <c r="B148">
        <v>5</v>
      </c>
      <c r="C148" t="s">
        <v>0</v>
      </c>
      <c r="D148" t="s">
        <v>156</v>
      </c>
      <c r="E148" t="s">
        <v>100</v>
      </c>
      <c r="F148" t="s">
        <v>113</v>
      </c>
      <c r="G148">
        <v>2015</v>
      </c>
      <c r="H148">
        <v>5326.7405479999998</v>
      </c>
      <c r="I148">
        <v>12298.859549000001</v>
      </c>
      <c r="J148">
        <v>2.2999999999999998</v>
      </c>
    </row>
    <row r="149" spans="1:10" ht="15" x14ac:dyDescent="0.25">
      <c r="A149" s="45" t="str">
        <f t="shared" si="2"/>
        <v>B2 referenceRomania2020</v>
      </c>
      <c r="B149">
        <v>5</v>
      </c>
      <c r="C149" t="s">
        <v>0</v>
      </c>
      <c r="D149" t="s">
        <v>156</v>
      </c>
      <c r="E149" t="s">
        <v>100</v>
      </c>
      <c r="F149" t="s">
        <v>113</v>
      </c>
      <c r="G149">
        <v>2020</v>
      </c>
      <c r="H149">
        <v>5470.740796</v>
      </c>
      <c r="I149">
        <v>12280.8447</v>
      </c>
      <c r="J149">
        <v>2.2000000000000002</v>
      </c>
    </row>
    <row r="150" spans="1:10" ht="15" x14ac:dyDescent="0.25">
      <c r="A150" s="45" t="str">
        <f t="shared" si="2"/>
        <v>B2 referenceRomania2025</v>
      </c>
      <c r="B150">
        <v>5</v>
      </c>
      <c r="C150" t="s">
        <v>0</v>
      </c>
      <c r="D150" t="s">
        <v>156</v>
      </c>
      <c r="E150" t="s">
        <v>100</v>
      </c>
      <c r="F150" t="s">
        <v>113</v>
      </c>
      <c r="G150">
        <v>2025</v>
      </c>
      <c r="H150">
        <v>5614.7408949999999</v>
      </c>
      <c r="I150">
        <v>12310.588521</v>
      </c>
      <c r="J150">
        <v>2.2000000000000002</v>
      </c>
    </row>
    <row r="151" spans="1:10" ht="15" x14ac:dyDescent="0.25">
      <c r="A151" s="45" t="str">
        <f t="shared" si="2"/>
        <v>B2 referenceRomania2030</v>
      </c>
      <c r="B151">
        <v>5</v>
      </c>
      <c r="C151" t="s">
        <v>0</v>
      </c>
      <c r="D151" t="s">
        <v>156</v>
      </c>
      <c r="E151" t="s">
        <v>100</v>
      </c>
      <c r="F151" t="s">
        <v>113</v>
      </c>
      <c r="G151">
        <v>2030</v>
      </c>
      <c r="H151">
        <v>5758.740229</v>
      </c>
      <c r="I151">
        <v>12907.705105999999</v>
      </c>
      <c r="J151">
        <v>2.2000000000000002</v>
      </c>
    </row>
    <row r="152" spans="1:10" ht="15" x14ac:dyDescent="0.25">
      <c r="A152" s="45" t="str">
        <f t="shared" si="2"/>
        <v>B2 referenceSweden2005</v>
      </c>
      <c r="B152">
        <v>5</v>
      </c>
      <c r="C152" t="s">
        <v>0</v>
      </c>
      <c r="D152" t="s">
        <v>158</v>
      </c>
      <c r="E152" t="s">
        <v>105</v>
      </c>
      <c r="F152" t="s">
        <v>114</v>
      </c>
      <c r="G152">
        <v>2005</v>
      </c>
      <c r="H152">
        <v>20631.419808999999</v>
      </c>
      <c r="I152">
        <v>60603.190220999997</v>
      </c>
      <c r="J152">
        <v>2.9</v>
      </c>
    </row>
    <row r="153" spans="1:10" ht="15" x14ac:dyDescent="0.25">
      <c r="A153" s="45" t="str">
        <f t="shared" si="2"/>
        <v>B2 referenceSweden2010</v>
      </c>
      <c r="B153">
        <v>5</v>
      </c>
      <c r="C153" t="s">
        <v>0</v>
      </c>
      <c r="D153" t="s">
        <v>158</v>
      </c>
      <c r="E153" t="s">
        <v>105</v>
      </c>
      <c r="F153" t="s">
        <v>114</v>
      </c>
      <c r="G153">
        <v>2010</v>
      </c>
      <c r="H153">
        <v>20553.424029999998</v>
      </c>
      <c r="I153">
        <v>58603.519173000001</v>
      </c>
      <c r="J153">
        <v>2.9</v>
      </c>
    </row>
    <row r="154" spans="1:10" ht="15" x14ac:dyDescent="0.25">
      <c r="A154" s="45" t="str">
        <f t="shared" si="2"/>
        <v>B2 referenceSweden2015</v>
      </c>
      <c r="B154">
        <v>5</v>
      </c>
      <c r="C154" t="s">
        <v>0</v>
      </c>
      <c r="D154" t="s">
        <v>158</v>
      </c>
      <c r="E154" t="s">
        <v>105</v>
      </c>
      <c r="F154" t="s">
        <v>114</v>
      </c>
      <c r="G154">
        <v>2015</v>
      </c>
      <c r="H154">
        <v>20475.422178000001</v>
      </c>
      <c r="I154">
        <v>57071.367937000003</v>
      </c>
      <c r="J154">
        <v>2.8</v>
      </c>
    </row>
    <row r="155" spans="1:10" ht="15" x14ac:dyDescent="0.25">
      <c r="A155" s="45" t="str">
        <f t="shared" si="2"/>
        <v>B2 referenceSweden2020</v>
      </c>
      <c r="B155">
        <v>5</v>
      </c>
      <c r="C155" t="s">
        <v>0</v>
      </c>
      <c r="D155" t="s">
        <v>158</v>
      </c>
      <c r="E155" t="s">
        <v>105</v>
      </c>
      <c r="F155" t="s">
        <v>114</v>
      </c>
      <c r="G155">
        <v>2020</v>
      </c>
      <c r="H155">
        <v>20397.422931000001</v>
      </c>
      <c r="I155">
        <v>56145.322955000003</v>
      </c>
      <c r="J155">
        <v>2.8</v>
      </c>
    </row>
    <row r="156" spans="1:10" ht="15" x14ac:dyDescent="0.25">
      <c r="A156" s="45" t="str">
        <f t="shared" si="2"/>
        <v>B2 referenceSweden2025</v>
      </c>
      <c r="B156">
        <v>5</v>
      </c>
      <c r="C156" t="s">
        <v>0</v>
      </c>
      <c r="D156" t="s">
        <v>158</v>
      </c>
      <c r="E156" t="s">
        <v>105</v>
      </c>
      <c r="F156" t="s">
        <v>114</v>
      </c>
      <c r="G156">
        <v>2025</v>
      </c>
      <c r="H156">
        <v>20319.422178000001</v>
      </c>
      <c r="I156">
        <v>55492.065430000002</v>
      </c>
      <c r="J156">
        <v>2.7</v>
      </c>
    </row>
    <row r="157" spans="1:10" ht="15" x14ac:dyDescent="0.25">
      <c r="A157" s="45" t="str">
        <f t="shared" si="2"/>
        <v>B2 referenceSweden2030</v>
      </c>
      <c r="B157">
        <v>5</v>
      </c>
      <c r="C157" t="s">
        <v>0</v>
      </c>
      <c r="D157" t="s">
        <v>158</v>
      </c>
      <c r="E157" t="s">
        <v>105</v>
      </c>
      <c r="F157" t="s">
        <v>114</v>
      </c>
      <c r="G157">
        <v>2030</v>
      </c>
      <c r="H157">
        <v>20241.420834</v>
      </c>
      <c r="I157">
        <v>55336.763573999997</v>
      </c>
      <c r="J157">
        <v>2.7</v>
      </c>
    </row>
    <row r="158" spans="1:10" ht="15" x14ac:dyDescent="0.25">
      <c r="A158" s="45" t="str">
        <f t="shared" si="2"/>
        <v>B2 referenceSlovenia2005</v>
      </c>
      <c r="B158">
        <v>5</v>
      </c>
      <c r="C158" t="s">
        <v>0</v>
      </c>
      <c r="D158" t="s">
        <v>159</v>
      </c>
      <c r="E158" t="s">
        <v>103</v>
      </c>
      <c r="F158" t="s">
        <v>111</v>
      </c>
      <c r="G158">
        <v>2005</v>
      </c>
      <c r="H158">
        <v>1166.040315</v>
      </c>
      <c r="I158">
        <v>3348.675103</v>
      </c>
      <c r="J158">
        <v>2.9</v>
      </c>
    </row>
    <row r="159" spans="1:10" ht="15" x14ac:dyDescent="0.25">
      <c r="A159" s="45" t="str">
        <f t="shared" si="2"/>
        <v>B2 referenceSlovenia2010</v>
      </c>
      <c r="B159">
        <v>5</v>
      </c>
      <c r="C159" t="s">
        <v>0</v>
      </c>
      <c r="D159" t="s">
        <v>159</v>
      </c>
      <c r="E159" t="s">
        <v>103</v>
      </c>
      <c r="F159" t="s">
        <v>111</v>
      </c>
      <c r="G159">
        <v>2010</v>
      </c>
      <c r="H159">
        <v>1175.040618</v>
      </c>
      <c r="I159">
        <v>3371.8481710000001</v>
      </c>
      <c r="J159">
        <v>2.9</v>
      </c>
    </row>
    <row r="160" spans="1:10" ht="15" x14ac:dyDescent="0.25">
      <c r="A160" s="45" t="str">
        <f t="shared" si="2"/>
        <v>B2 referenceSlovenia2015</v>
      </c>
      <c r="B160">
        <v>5</v>
      </c>
      <c r="C160" t="s">
        <v>0</v>
      </c>
      <c r="D160" t="s">
        <v>159</v>
      </c>
      <c r="E160" t="s">
        <v>103</v>
      </c>
      <c r="F160" t="s">
        <v>111</v>
      </c>
      <c r="G160">
        <v>2015</v>
      </c>
      <c r="H160">
        <v>1184.0402979999999</v>
      </c>
      <c r="I160">
        <v>3388.3836900000001</v>
      </c>
      <c r="J160">
        <v>2.9</v>
      </c>
    </row>
    <row r="161" spans="1:10" ht="15" x14ac:dyDescent="0.25">
      <c r="A161" s="45" t="str">
        <f t="shared" si="2"/>
        <v>B2 referenceSlovenia2020</v>
      </c>
      <c r="B161">
        <v>5</v>
      </c>
      <c r="C161" t="s">
        <v>0</v>
      </c>
      <c r="D161" t="s">
        <v>159</v>
      </c>
      <c r="E161" t="s">
        <v>103</v>
      </c>
      <c r="F161" t="s">
        <v>111</v>
      </c>
      <c r="G161">
        <v>2020</v>
      </c>
      <c r="H161">
        <v>1193.0407259999999</v>
      </c>
      <c r="I161">
        <v>3366.8649070000001</v>
      </c>
      <c r="J161">
        <v>2.8</v>
      </c>
    </row>
    <row r="162" spans="1:10" ht="15" x14ac:dyDescent="0.25">
      <c r="A162" s="45" t="str">
        <f t="shared" si="2"/>
        <v>B2 referenceSlovenia2025</v>
      </c>
      <c r="B162">
        <v>5</v>
      </c>
      <c r="C162" t="s">
        <v>0</v>
      </c>
      <c r="D162" t="s">
        <v>159</v>
      </c>
      <c r="E162" t="s">
        <v>103</v>
      </c>
      <c r="F162" t="s">
        <v>111</v>
      </c>
      <c r="G162">
        <v>2025</v>
      </c>
      <c r="H162">
        <v>1202.0404820000001</v>
      </c>
      <c r="I162">
        <v>3336.31441</v>
      </c>
      <c r="J162">
        <v>2.8</v>
      </c>
    </row>
    <row r="163" spans="1:10" ht="15" x14ac:dyDescent="0.25">
      <c r="A163" s="45" t="str">
        <f t="shared" si="2"/>
        <v>B2 referenceSlovenia2030</v>
      </c>
      <c r="B163">
        <v>5</v>
      </c>
      <c r="C163" t="s">
        <v>0</v>
      </c>
      <c r="D163" t="s">
        <v>159</v>
      </c>
      <c r="E163" t="s">
        <v>103</v>
      </c>
      <c r="F163" t="s">
        <v>111</v>
      </c>
      <c r="G163">
        <v>2030</v>
      </c>
      <c r="H163">
        <v>1211.040618</v>
      </c>
      <c r="I163">
        <v>3284.9616339999998</v>
      </c>
      <c r="J163">
        <v>2.7</v>
      </c>
    </row>
    <row r="164" spans="1:10" ht="15" x14ac:dyDescent="0.25">
      <c r="A164" s="45" t="str">
        <f t="shared" si="2"/>
        <v>B2 referenceSlovakia2005</v>
      </c>
      <c r="B164">
        <v>5</v>
      </c>
      <c r="C164" t="s">
        <v>0</v>
      </c>
      <c r="D164" t="s">
        <v>160</v>
      </c>
      <c r="E164" t="s">
        <v>102</v>
      </c>
      <c r="F164" t="s">
        <v>113</v>
      </c>
      <c r="G164">
        <v>2005</v>
      </c>
      <c r="H164">
        <v>1751.3403800000001</v>
      </c>
      <c r="I164">
        <v>4227.9414319999996</v>
      </c>
      <c r="J164">
        <v>2.4</v>
      </c>
    </row>
    <row r="165" spans="1:10" ht="15" x14ac:dyDescent="0.25">
      <c r="A165" s="45" t="str">
        <f t="shared" si="2"/>
        <v>B2 referenceSlovakia2010</v>
      </c>
      <c r="B165">
        <v>5</v>
      </c>
      <c r="C165" t="s">
        <v>0</v>
      </c>
      <c r="D165" t="s">
        <v>160</v>
      </c>
      <c r="E165" t="s">
        <v>102</v>
      </c>
      <c r="F165" t="s">
        <v>113</v>
      </c>
      <c r="G165">
        <v>2010</v>
      </c>
      <c r="H165">
        <v>1735.4403150000001</v>
      </c>
      <c r="I165">
        <v>4113.0868460000002</v>
      </c>
      <c r="J165">
        <v>2.4</v>
      </c>
    </row>
    <row r="166" spans="1:10" ht="15" x14ac:dyDescent="0.25">
      <c r="A166" s="45" t="str">
        <f t="shared" si="2"/>
        <v>B2 referenceSlovakia2015</v>
      </c>
      <c r="B166">
        <v>5</v>
      </c>
      <c r="C166" t="s">
        <v>0</v>
      </c>
      <c r="D166" t="s">
        <v>160</v>
      </c>
      <c r="E166" t="s">
        <v>102</v>
      </c>
      <c r="F166" t="s">
        <v>113</v>
      </c>
      <c r="G166">
        <v>2015</v>
      </c>
      <c r="H166">
        <v>1719.540334</v>
      </c>
      <c r="I166">
        <v>4020.4874359999999</v>
      </c>
      <c r="J166">
        <v>2.2999999999999998</v>
      </c>
    </row>
    <row r="167" spans="1:10" ht="15" x14ac:dyDescent="0.25">
      <c r="A167" s="45" t="str">
        <f t="shared" si="2"/>
        <v>B2 referenceSlovakia2020</v>
      </c>
      <c r="B167">
        <v>5</v>
      </c>
      <c r="C167" t="s">
        <v>0</v>
      </c>
      <c r="D167" t="s">
        <v>160</v>
      </c>
      <c r="E167" t="s">
        <v>102</v>
      </c>
      <c r="F167" t="s">
        <v>113</v>
      </c>
      <c r="G167">
        <v>2020</v>
      </c>
      <c r="H167">
        <v>1703.6401450000001</v>
      </c>
      <c r="I167">
        <v>3866.5098840000001</v>
      </c>
      <c r="J167">
        <v>2.2999999999999998</v>
      </c>
    </row>
    <row r="168" spans="1:10" ht="15" x14ac:dyDescent="0.25">
      <c r="A168" s="45" t="str">
        <f t="shared" si="2"/>
        <v>B2 referenceSlovakia2025</v>
      </c>
      <c r="B168">
        <v>5</v>
      </c>
      <c r="C168" t="s">
        <v>0</v>
      </c>
      <c r="D168" t="s">
        <v>160</v>
      </c>
      <c r="E168" t="s">
        <v>102</v>
      </c>
      <c r="F168" t="s">
        <v>113</v>
      </c>
      <c r="G168">
        <v>2025</v>
      </c>
      <c r="H168">
        <v>1687.740309</v>
      </c>
      <c r="I168">
        <v>3723.4709739999998</v>
      </c>
      <c r="J168">
        <v>2.2000000000000002</v>
      </c>
    </row>
    <row r="169" spans="1:10" ht="15" x14ac:dyDescent="0.25">
      <c r="A169" s="45" t="str">
        <f t="shared" si="2"/>
        <v>B2 referenceSlovakia2030</v>
      </c>
      <c r="B169">
        <v>5</v>
      </c>
      <c r="C169" t="s">
        <v>0</v>
      </c>
      <c r="D169" t="s">
        <v>160</v>
      </c>
      <c r="E169" t="s">
        <v>102</v>
      </c>
      <c r="F169" t="s">
        <v>113</v>
      </c>
      <c r="G169">
        <v>2030</v>
      </c>
      <c r="H169">
        <v>1671.840207</v>
      </c>
      <c r="I169">
        <v>3560.2054629999998</v>
      </c>
      <c r="J169">
        <v>2.1</v>
      </c>
    </row>
    <row r="170" spans="1:10" ht="15" x14ac:dyDescent="0.25">
      <c r="A170" s="45" t="str">
        <f t="shared" si="2"/>
        <v>B2 referenceTurkey2005</v>
      </c>
      <c r="B170">
        <v>5</v>
      </c>
      <c r="C170" t="s">
        <v>0</v>
      </c>
      <c r="D170" t="s">
        <v>161</v>
      </c>
      <c r="E170" t="s">
        <v>108</v>
      </c>
      <c r="F170" t="s">
        <v>111</v>
      </c>
      <c r="G170">
        <v>2005</v>
      </c>
      <c r="H170">
        <v>8664.6995800000004</v>
      </c>
      <c r="I170">
        <v>24049.877385</v>
      </c>
      <c r="J170">
        <v>2.8</v>
      </c>
    </row>
    <row r="171" spans="1:10" ht="15" x14ac:dyDescent="0.25">
      <c r="A171" s="45" t="str">
        <f t="shared" si="2"/>
        <v>B2 referenceTurkey2010</v>
      </c>
      <c r="B171">
        <v>5</v>
      </c>
      <c r="C171" t="s">
        <v>0</v>
      </c>
      <c r="D171" t="s">
        <v>161</v>
      </c>
      <c r="E171" t="s">
        <v>108</v>
      </c>
      <c r="F171" t="s">
        <v>111</v>
      </c>
      <c r="G171">
        <v>2010</v>
      </c>
      <c r="H171">
        <v>8681.6996689999996</v>
      </c>
      <c r="I171">
        <v>23539.620499000001</v>
      </c>
      <c r="J171">
        <v>2.7</v>
      </c>
    </row>
    <row r="172" spans="1:10" ht="15" x14ac:dyDescent="0.25">
      <c r="A172" s="45" t="str">
        <f t="shared" si="2"/>
        <v>B2 referenceTurkey2015</v>
      </c>
      <c r="B172">
        <v>5</v>
      </c>
      <c r="C172" t="s">
        <v>0</v>
      </c>
      <c r="D172" t="s">
        <v>161</v>
      </c>
      <c r="E172" t="s">
        <v>108</v>
      </c>
      <c r="F172" t="s">
        <v>111</v>
      </c>
      <c r="G172">
        <v>2015</v>
      </c>
      <c r="H172">
        <v>8698.6995850000003</v>
      </c>
      <c r="I172">
        <v>22911.144198000002</v>
      </c>
      <c r="J172">
        <v>2.6</v>
      </c>
    </row>
    <row r="173" spans="1:10" ht="15" x14ac:dyDescent="0.25">
      <c r="A173" s="45" t="str">
        <f t="shared" si="2"/>
        <v>B2 referenceTurkey2020</v>
      </c>
      <c r="B173">
        <v>5</v>
      </c>
      <c r="C173" t="s">
        <v>0</v>
      </c>
      <c r="D173" t="s">
        <v>161</v>
      </c>
      <c r="E173" t="s">
        <v>108</v>
      </c>
      <c r="F173" t="s">
        <v>111</v>
      </c>
      <c r="G173">
        <v>2020</v>
      </c>
      <c r="H173">
        <v>8715.6991730000009</v>
      </c>
      <c r="I173">
        <v>22298.783386999999</v>
      </c>
      <c r="J173">
        <v>2.6</v>
      </c>
    </row>
    <row r="174" spans="1:10" ht="15" x14ac:dyDescent="0.25">
      <c r="A174" s="45" t="str">
        <f t="shared" si="2"/>
        <v>B2 referenceTurkey2025</v>
      </c>
      <c r="B174">
        <v>5</v>
      </c>
      <c r="C174" t="s">
        <v>0</v>
      </c>
      <c r="D174" t="s">
        <v>161</v>
      </c>
      <c r="E174" t="s">
        <v>108</v>
      </c>
      <c r="F174" t="s">
        <v>111</v>
      </c>
      <c r="G174">
        <v>2025</v>
      </c>
      <c r="H174">
        <v>8732.6996099999997</v>
      </c>
      <c r="I174">
        <v>21652.698402999999</v>
      </c>
      <c r="J174">
        <v>2.5</v>
      </c>
    </row>
    <row r="175" spans="1:10" ht="15" x14ac:dyDescent="0.25">
      <c r="A175" s="45" t="str">
        <f t="shared" si="2"/>
        <v>B2 referenceTurkey2030</v>
      </c>
      <c r="B175">
        <v>5</v>
      </c>
      <c r="C175" t="s">
        <v>0</v>
      </c>
      <c r="D175" t="s">
        <v>161</v>
      </c>
      <c r="E175" t="s">
        <v>108</v>
      </c>
      <c r="F175" t="s">
        <v>111</v>
      </c>
      <c r="G175">
        <v>2030</v>
      </c>
      <c r="H175">
        <v>8749.6992929999997</v>
      </c>
      <c r="I175">
        <v>21061.391192999999</v>
      </c>
      <c r="J175">
        <v>2.4</v>
      </c>
    </row>
    <row r="176" spans="1:10" ht="15" x14ac:dyDescent="0.25">
      <c r="A176" s="45" t="str">
        <f t="shared" si="2"/>
        <v>B2 referenceUkraine2005</v>
      </c>
      <c r="B176">
        <v>5</v>
      </c>
      <c r="C176" t="s">
        <v>0</v>
      </c>
      <c r="D176" t="s">
        <v>162</v>
      </c>
      <c r="E176" t="s">
        <v>109</v>
      </c>
      <c r="F176" t="s">
        <v>113</v>
      </c>
      <c r="G176">
        <v>2005</v>
      </c>
      <c r="H176">
        <v>5788.3697279999997</v>
      </c>
      <c r="I176">
        <v>14325.154339000001</v>
      </c>
      <c r="J176">
        <v>2.5</v>
      </c>
    </row>
    <row r="177" spans="1:10" ht="15" x14ac:dyDescent="0.25">
      <c r="A177" s="45" t="str">
        <f t="shared" si="2"/>
        <v>B2 referenceUkraine2010</v>
      </c>
      <c r="B177">
        <v>5</v>
      </c>
      <c r="C177" t="s">
        <v>0</v>
      </c>
      <c r="D177" t="s">
        <v>162</v>
      </c>
      <c r="E177" t="s">
        <v>109</v>
      </c>
      <c r="F177" t="s">
        <v>113</v>
      </c>
      <c r="G177">
        <v>2010</v>
      </c>
      <c r="H177">
        <v>5688.3702089999997</v>
      </c>
      <c r="I177">
        <v>14445.376372000001</v>
      </c>
      <c r="J177">
        <v>2.5</v>
      </c>
    </row>
    <row r="178" spans="1:10" ht="15" x14ac:dyDescent="0.25">
      <c r="A178" s="45" t="str">
        <f t="shared" si="2"/>
        <v>B2 referenceUkraine2015</v>
      </c>
      <c r="B178">
        <v>5</v>
      </c>
      <c r="C178" t="s">
        <v>0</v>
      </c>
      <c r="D178" t="s">
        <v>162</v>
      </c>
      <c r="E178" t="s">
        <v>109</v>
      </c>
      <c r="F178" t="s">
        <v>113</v>
      </c>
      <c r="G178">
        <v>2015</v>
      </c>
      <c r="H178">
        <v>5588.3692920000003</v>
      </c>
      <c r="I178">
        <v>14579.200922</v>
      </c>
      <c r="J178">
        <v>2.6</v>
      </c>
    </row>
    <row r="179" spans="1:10" ht="15" x14ac:dyDescent="0.25">
      <c r="A179" s="45" t="str">
        <f t="shared" si="2"/>
        <v>B2 referenceUkraine2020</v>
      </c>
      <c r="B179">
        <v>5</v>
      </c>
      <c r="C179" t="s">
        <v>0</v>
      </c>
      <c r="D179" t="s">
        <v>162</v>
      </c>
      <c r="E179" t="s">
        <v>109</v>
      </c>
      <c r="F179" t="s">
        <v>113</v>
      </c>
      <c r="G179">
        <v>2020</v>
      </c>
      <c r="H179">
        <v>5488.3706599999996</v>
      </c>
      <c r="I179">
        <v>14629.937239000001</v>
      </c>
      <c r="J179">
        <v>2.7</v>
      </c>
    </row>
    <row r="180" spans="1:10" ht="15" x14ac:dyDescent="0.25">
      <c r="A180" s="45" t="str">
        <f t="shared" si="2"/>
        <v>B2 referenceUkraine2025</v>
      </c>
      <c r="B180">
        <v>5</v>
      </c>
      <c r="C180" t="s">
        <v>0</v>
      </c>
      <c r="D180" t="s">
        <v>162</v>
      </c>
      <c r="E180" t="s">
        <v>109</v>
      </c>
      <c r="F180" t="s">
        <v>113</v>
      </c>
      <c r="G180">
        <v>2025</v>
      </c>
      <c r="H180">
        <v>5388.3700280000003</v>
      </c>
      <c r="I180">
        <v>14687.771642</v>
      </c>
      <c r="J180">
        <v>2.7</v>
      </c>
    </row>
    <row r="181" spans="1:10" ht="15" x14ac:dyDescent="0.25">
      <c r="A181" s="45" t="str">
        <f t="shared" si="2"/>
        <v>B2 referenceUkraine2030</v>
      </c>
      <c r="B181">
        <v>5</v>
      </c>
      <c r="C181" t="s">
        <v>0</v>
      </c>
      <c r="D181" t="s">
        <v>162</v>
      </c>
      <c r="E181" t="s">
        <v>109</v>
      </c>
      <c r="F181" t="s">
        <v>113</v>
      </c>
      <c r="G181">
        <v>2030</v>
      </c>
      <c r="H181">
        <v>5288.3696760000003</v>
      </c>
      <c r="I181">
        <v>14568.674587</v>
      </c>
      <c r="J181">
        <v>2.8</v>
      </c>
    </row>
    <row r="182" spans="1:10" ht="15" x14ac:dyDescent="0.25">
      <c r="A182" s="45" t="str">
        <f t="shared" si="2"/>
        <v>B2 referenceUnited Kingdom2005</v>
      </c>
      <c r="B182">
        <v>5</v>
      </c>
      <c r="C182" t="s">
        <v>0</v>
      </c>
      <c r="D182" t="s">
        <v>163</v>
      </c>
      <c r="E182" t="s">
        <v>110</v>
      </c>
      <c r="F182" t="s">
        <v>112</v>
      </c>
      <c r="G182">
        <v>2005</v>
      </c>
      <c r="H182">
        <v>2375.020575</v>
      </c>
      <c r="I182">
        <v>5043.7898409999998</v>
      </c>
      <c r="J182">
        <v>2.1</v>
      </c>
    </row>
    <row r="183" spans="1:10" ht="15" x14ac:dyDescent="0.25">
      <c r="A183" s="45" t="str">
        <f t="shared" si="2"/>
        <v>B2 referenceUnited Kingdom2010</v>
      </c>
      <c r="B183">
        <v>5</v>
      </c>
      <c r="C183" t="s">
        <v>0</v>
      </c>
      <c r="D183" t="s">
        <v>163</v>
      </c>
      <c r="E183" t="s">
        <v>110</v>
      </c>
      <c r="F183" t="s">
        <v>112</v>
      </c>
      <c r="G183">
        <v>2010</v>
      </c>
      <c r="H183">
        <v>2411.0204319999998</v>
      </c>
      <c r="I183">
        <v>5411.7030530000002</v>
      </c>
      <c r="J183">
        <v>2.2000000000000002</v>
      </c>
    </row>
    <row r="184" spans="1:10" ht="15" x14ac:dyDescent="0.25">
      <c r="A184" s="45" t="str">
        <f t="shared" si="2"/>
        <v>B2 referenceUnited Kingdom2015</v>
      </c>
      <c r="B184">
        <v>5</v>
      </c>
      <c r="C184" t="s">
        <v>0</v>
      </c>
      <c r="D184" t="s">
        <v>163</v>
      </c>
      <c r="E184" t="s">
        <v>110</v>
      </c>
      <c r="F184" t="s">
        <v>112</v>
      </c>
      <c r="G184">
        <v>2015</v>
      </c>
      <c r="H184">
        <v>2447.0200559999998</v>
      </c>
      <c r="I184">
        <v>5780.7233109999997</v>
      </c>
      <c r="J184">
        <v>2.4</v>
      </c>
    </row>
    <row r="185" spans="1:10" ht="15" x14ac:dyDescent="0.25">
      <c r="A185" s="45" t="str">
        <f t="shared" si="2"/>
        <v>B2 referenceUnited Kingdom2020</v>
      </c>
      <c r="B185">
        <v>5</v>
      </c>
      <c r="C185" t="s">
        <v>0</v>
      </c>
      <c r="D185" t="s">
        <v>163</v>
      </c>
      <c r="E185" t="s">
        <v>110</v>
      </c>
      <c r="F185" t="s">
        <v>112</v>
      </c>
      <c r="G185">
        <v>2020</v>
      </c>
      <c r="H185">
        <v>2483.0206149999999</v>
      </c>
      <c r="I185">
        <v>6072.4395670000004</v>
      </c>
      <c r="J185">
        <v>2.4</v>
      </c>
    </row>
    <row r="186" spans="1:10" ht="15" x14ac:dyDescent="0.25">
      <c r="A186" s="45" t="str">
        <f t="shared" si="2"/>
        <v>B2 referenceUnited Kingdom2025</v>
      </c>
      <c r="B186">
        <v>5</v>
      </c>
      <c r="C186" t="s">
        <v>0</v>
      </c>
      <c r="D186" t="s">
        <v>163</v>
      </c>
      <c r="E186" t="s">
        <v>110</v>
      </c>
      <c r="F186" t="s">
        <v>112</v>
      </c>
      <c r="G186">
        <v>2025</v>
      </c>
      <c r="H186">
        <v>2519.0205999999998</v>
      </c>
      <c r="I186">
        <v>6370.9761600000002</v>
      </c>
      <c r="J186">
        <v>2.5</v>
      </c>
    </row>
    <row r="187" spans="1:10" ht="15" x14ac:dyDescent="0.25">
      <c r="A187" s="45" t="str">
        <f t="shared" si="2"/>
        <v>B2 referenceUnited Kingdom2030</v>
      </c>
      <c r="B187">
        <v>5</v>
      </c>
      <c r="C187" t="s">
        <v>0</v>
      </c>
      <c r="D187" t="s">
        <v>163</v>
      </c>
      <c r="E187" t="s">
        <v>110</v>
      </c>
      <c r="F187" t="s">
        <v>112</v>
      </c>
      <c r="G187">
        <v>2030</v>
      </c>
      <c r="H187">
        <v>2555.0209420000001</v>
      </c>
      <c r="I187">
        <v>6072.7568289999999</v>
      </c>
      <c r="J187">
        <v>2.4</v>
      </c>
    </row>
    <row r="188" spans="1:10" ht="15" x14ac:dyDescent="0.25">
      <c r="A188" s="45" t="str">
        <f t="shared" si="2"/>
        <v>B2 carbonAlbania2005</v>
      </c>
      <c r="B188">
        <v>6</v>
      </c>
      <c r="C188" t="s">
        <v>1</v>
      </c>
      <c r="D188" t="s">
        <v>126</v>
      </c>
      <c r="E188" t="s">
        <v>71</v>
      </c>
      <c r="F188" t="s">
        <v>111</v>
      </c>
      <c r="G188">
        <v>2005</v>
      </c>
      <c r="H188">
        <v>638.55777399999999</v>
      </c>
      <c r="I188">
        <v>997.46240299999999</v>
      </c>
      <c r="J188">
        <v>1.6</v>
      </c>
    </row>
    <row r="189" spans="1:10" ht="15" x14ac:dyDescent="0.25">
      <c r="A189" s="45" t="str">
        <f t="shared" si="2"/>
        <v>B2 carbonAlbania2010</v>
      </c>
      <c r="B189">
        <v>6</v>
      </c>
      <c r="C189" t="s">
        <v>1</v>
      </c>
      <c r="D189" t="s">
        <v>126</v>
      </c>
      <c r="E189" t="s">
        <v>71</v>
      </c>
      <c r="F189" t="s">
        <v>111</v>
      </c>
      <c r="G189">
        <v>2010</v>
      </c>
      <c r="H189">
        <v>637.27871200000004</v>
      </c>
      <c r="I189">
        <v>1017.382685</v>
      </c>
      <c r="J189">
        <v>1.6</v>
      </c>
    </row>
    <row r="190" spans="1:10" ht="15" x14ac:dyDescent="0.25">
      <c r="A190" s="45" t="str">
        <f t="shared" si="2"/>
        <v>B2 carbonAlbania2015</v>
      </c>
      <c r="B190">
        <v>6</v>
      </c>
      <c r="C190" t="s">
        <v>1</v>
      </c>
      <c r="D190" t="s">
        <v>126</v>
      </c>
      <c r="E190" t="s">
        <v>71</v>
      </c>
      <c r="F190" t="s">
        <v>111</v>
      </c>
      <c r="G190">
        <v>2015</v>
      </c>
      <c r="H190">
        <v>635.81466499999999</v>
      </c>
      <c r="I190">
        <v>1063.1753189999999</v>
      </c>
      <c r="J190">
        <v>1.7</v>
      </c>
    </row>
    <row r="191" spans="1:10" ht="15" x14ac:dyDescent="0.25">
      <c r="A191" s="45" t="str">
        <f t="shared" si="2"/>
        <v>B2 carbonAlbania2020</v>
      </c>
      <c r="B191">
        <v>6</v>
      </c>
      <c r="C191" t="s">
        <v>1</v>
      </c>
      <c r="D191" t="s">
        <v>126</v>
      </c>
      <c r="E191" t="s">
        <v>71</v>
      </c>
      <c r="F191" t="s">
        <v>111</v>
      </c>
      <c r="G191">
        <v>2020</v>
      </c>
      <c r="H191">
        <v>634.34616300000005</v>
      </c>
      <c r="I191">
        <v>1109.1588609999999</v>
      </c>
      <c r="J191">
        <v>1.7</v>
      </c>
    </row>
    <row r="192" spans="1:10" ht="15" x14ac:dyDescent="0.25">
      <c r="A192" s="45" t="str">
        <f t="shared" si="2"/>
        <v>B2 carbonAlbania2025</v>
      </c>
      <c r="B192">
        <v>6</v>
      </c>
      <c r="C192" t="s">
        <v>1</v>
      </c>
      <c r="D192" t="s">
        <v>126</v>
      </c>
      <c r="E192" t="s">
        <v>71</v>
      </c>
      <c r="F192" t="s">
        <v>111</v>
      </c>
      <c r="G192">
        <v>2025</v>
      </c>
      <c r="H192">
        <v>632.87100599999997</v>
      </c>
      <c r="I192">
        <v>1155.2260289999999</v>
      </c>
      <c r="J192">
        <v>1.8</v>
      </c>
    </row>
    <row r="193" spans="1:10" ht="15" x14ac:dyDescent="0.25">
      <c r="A193" s="45" t="str">
        <f t="shared" si="2"/>
        <v>B2 carbonAlbania2030</v>
      </c>
      <c r="B193">
        <v>6</v>
      </c>
      <c r="C193" t="s">
        <v>1</v>
      </c>
      <c r="D193" t="s">
        <v>126</v>
      </c>
      <c r="E193" t="s">
        <v>71</v>
      </c>
      <c r="F193" t="s">
        <v>111</v>
      </c>
      <c r="G193">
        <v>2030</v>
      </c>
      <c r="H193">
        <v>631.47546799999998</v>
      </c>
      <c r="I193">
        <v>1201.3611060000001</v>
      </c>
      <c r="J193">
        <v>1.9</v>
      </c>
    </row>
    <row r="194" spans="1:10" ht="15" x14ac:dyDescent="0.25">
      <c r="A194" s="45" t="str">
        <f t="shared" ref="A194:A257" si="3">CONCATENATE(C194,E194,G194)</f>
        <v>B2 carbonAustria2005</v>
      </c>
      <c r="B194">
        <v>6</v>
      </c>
      <c r="C194" t="s">
        <v>1</v>
      </c>
      <c r="D194" t="s">
        <v>127</v>
      </c>
      <c r="E194" t="s">
        <v>72</v>
      </c>
      <c r="F194" t="s">
        <v>112</v>
      </c>
      <c r="G194">
        <v>2005</v>
      </c>
      <c r="H194">
        <v>3343.0596890000002</v>
      </c>
      <c r="I194">
        <v>10876.474001</v>
      </c>
      <c r="J194">
        <v>3.3</v>
      </c>
    </row>
    <row r="195" spans="1:10" ht="15" x14ac:dyDescent="0.25">
      <c r="A195" s="45" t="str">
        <f t="shared" si="3"/>
        <v>B2 carbonAustria2010</v>
      </c>
      <c r="B195">
        <v>6</v>
      </c>
      <c r="C195" t="s">
        <v>1</v>
      </c>
      <c r="D195" t="s">
        <v>127</v>
      </c>
      <c r="E195" t="s">
        <v>72</v>
      </c>
      <c r="F195" t="s">
        <v>112</v>
      </c>
      <c r="G195">
        <v>2010</v>
      </c>
      <c r="H195">
        <v>3343.0594980000001</v>
      </c>
      <c r="I195">
        <v>11134.934928000001</v>
      </c>
      <c r="J195">
        <v>3.3</v>
      </c>
    </row>
    <row r="196" spans="1:10" ht="15" x14ac:dyDescent="0.25">
      <c r="A196" s="45" t="str">
        <f t="shared" si="3"/>
        <v>B2 carbonAustria2015</v>
      </c>
      <c r="B196">
        <v>6</v>
      </c>
      <c r="C196" t="s">
        <v>1</v>
      </c>
      <c r="D196" t="s">
        <v>127</v>
      </c>
      <c r="E196" t="s">
        <v>72</v>
      </c>
      <c r="F196" t="s">
        <v>112</v>
      </c>
      <c r="G196">
        <v>2015</v>
      </c>
      <c r="H196">
        <v>3343.0594390000001</v>
      </c>
      <c r="I196">
        <v>11394.218333999999</v>
      </c>
      <c r="J196">
        <v>3.4</v>
      </c>
    </row>
    <row r="197" spans="1:10" ht="15" x14ac:dyDescent="0.25">
      <c r="A197" s="45" t="str">
        <f t="shared" si="3"/>
        <v>B2 carbonAustria2020</v>
      </c>
      <c r="B197">
        <v>6</v>
      </c>
      <c r="C197" t="s">
        <v>1</v>
      </c>
      <c r="D197" t="s">
        <v>127</v>
      </c>
      <c r="E197" t="s">
        <v>72</v>
      </c>
      <c r="F197" t="s">
        <v>112</v>
      </c>
      <c r="G197">
        <v>2020</v>
      </c>
      <c r="H197">
        <v>3343.0593600000002</v>
      </c>
      <c r="I197">
        <v>11668.248637000001</v>
      </c>
      <c r="J197">
        <v>3.5</v>
      </c>
    </row>
    <row r="198" spans="1:10" ht="15" x14ac:dyDescent="0.25">
      <c r="A198" s="45" t="str">
        <f t="shared" si="3"/>
        <v>B2 carbonAustria2025</v>
      </c>
      <c r="B198">
        <v>6</v>
      </c>
      <c r="C198" t="s">
        <v>1</v>
      </c>
      <c r="D198" t="s">
        <v>127</v>
      </c>
      <c r="E198" t="s">
        <v>72</v>
      </c>
      <c r="F198" t="s">
        <v>112</v>
      </c>
      <c r="G198">
        <v>2025</v>
      </c>
      <c r="H198">
        <v>3343.0594339999998</v>
      </c>
      <c r="I198">
        <v>11589.310503999999</v>
      </c>
      <c r="J198">
        <v>3.5</v>
      </c>
    </row>
    <row r="199" spans="1:10" ht="15" x14ac:dyDescent="0.25">
      <c r="A199" s="45" t="str">
        <f t="shared" si="3"/>
        <v>B2 carbonAustria2030</v>
      </c>
      <c r="B199">
        <v>6</v>
      </c>
      <c r="C199" t="s">
        <v>1</v>
      </c>
      <c r="D199" t="s">
        <v>127</v>
      </c>
      <c r="E199" t="s">
        <v>72</v>
      </c>
      <c r="F199" t="s">
        <v>112</v>
      </c>
      <c r="G199">
        <v>2030</v>
      </c>
      <c r="H199">
        <v>3343.0590670000001</v>
      </c>
      <c r="I199">
        <v>11509.824052</v>
      </c>
      <c r="J199">
        <v>3.4</v>
      </c>
    </row>
    <row r="200" spans="1:10" ht="15" x14ac:dyDescent="0.25">
      <c r="A200" s="45" t="str">
        <f t="shared" si="3"/>
        <v>B2 carbonBelgium2005</v>
      </c>
      <c r="B200">
        <v>6</v>
      </c>
      <c r="C200" t="s">
        <v>1</v>
      </c>
      <c r="D200" t="s">
        <v>129</v>
      </c>
      <c r="E200" t="s">
        <v>74</v>
      </c>
      <c r="F200" t="s">
        <v>112</v>
      </c>
      <c r="G200">
        <v>2005</v>
      </c>
      <c r="H200">
        <v>666.97930399999996</v>
      </c>
      <c r="I200">
        <v>1636.2469739999999</v>
      </c>
      <c r="J200">
        <v>2.5</v>
      </c>
    </row>
    <row r="201" spans="1:10" ht="15" x14ac:dyDescent="0.25">
      <c r="A201" s="45" t="str">
        <f t="shared" si="3"/>
        <v>B2 carbonBelgium2010</v>
      </c>
      <c r="B201">
        <v>6</v>
      </c>
      <c r="C201" t="s">
        <v>1</v>
      </c>
      <c r="D201" t="s">
        <v>129</v>
      </c>
      <c r="E201" t="s">
        <v>74</v>
      </c>
      <c r="F201" t="s">
        <v>112</v>
      </c>
      <c r="G201">
        <v>2010</v>
      </c>
      <c r="H201">
        <v>672.17942500000004</v>
      </c>
      <c r="I201">
        <v>1633.5098760000001</v>
      </c>
      <c r="J201">
        <v>2.4</v>
      </c>
    </row>
    <row r="202" spans="1:10" ht="15" x14ac:dyDescent="0.25">
      <c r="A202" s="45" t="str">
        <f t="shared" si="3"/>
        <v>B2 carbonBelgium2015</v>
      </c>
      <c r="B202">
        <v>6</v>
      </c>
      <c r="C202" t="s">
        <v>1</v>
      </c>
      <c r="D202" t="s">
        <v>129</v>
      </c>
      <c r="E202" t="s">
        <v>74</v>
      </c>
      <c r="F202" t="s">
        <v>112</v>
      </c>
      <c r="G202">
        <v>2015</v>
      </c>
      <c r="H202">
        <v>677.37938999999994</v>
      </c>
      <c r="I202">
        <v>1656.0928240000001</v>
      </c>
      <c r="J202">
        <v>2.4</v>
      </c>
    </row>
    <row r="203" spans="1:10" ht="15" x14ac:dyDescent="0.25">
      <c r="A203" s="45" t="str">
        <f t="shared" si="3"/>
        <v>B2 carbonBelgium2020</v>
      </c>
      <c r="B203">
        <v>6</v>
      </c>
      <c r="C203" t="s">
        <v>1</v>
      </c>
      <c r="D203" t="s">
        <v>129</v>
      </c>
      <c r="E203" t="s">
        <v>74</v>
      </c>
      <c r="F203" t="s">
        <v>112</v>
      </c>
      <c r="G203">
        <v>2020</v>
      </c>
      <c r="H203">
        <v>682.57926899999995</v>
      </c>
      <c r="I203">
        <v>1632.8596480000001</v>
      </c>
      <c r="J203">
        <v>2.4</v>
      </c>
    </row>
    <row r="204" spans="1:10" ht="15" x14ac:dyDescent="0.25">
      <c r="A204" s="45" t="str">
        <f t="shared" si="3"/>
        <v>B2 carbonBelgium2025</v>
      </c>
      <c r="B204">
        <v>6</v>
      </c>
      <c r="C204" t="s">
        <v>1</v>
      </c>
      <c r="D204" t="s">
        <v>129</v>
      </c>
      <c r="E204" t="s">
        <v>74</v>
      </c>
      <c r="F204" t="s">
        <v>112</v>
      </c>
      <c r="G204">
        <v>2025</v>
      </c>
      <c r="H204">
        <v>687.77917500000001</v>
      </c>
      <c r="I204">
        <v>1611.5828039999999</v>
      </c>
      <c r="J204">
        <v>2.2999999999999998</v>
      </c>
    </row>
    <row r="205" spans="1:10" ht="15" x14ac:dyDescent="0.25">
      <c r="A205" s="45" t="str">
        <f t="shared" si="3"/>
        <v>B2 carbonBelgium2030</v>
      </c>
      <c r="B205">
        <v>6</v>
      </c>
      <c r="C205" t="s">
        <v>1</v>
      </c>
      <c r="D205" t="s">
        <v>129</v>
      </c>
      <c r="E205" t="s">
        <v>74</v>
      </c>
      <c r="F205" t="s">
        <v>112</v>
      </c>
      <c r="G205">
        <v>2030</v>
      </c>
      <c r="H205">
        <v>692.97912499999995</v>
      </c>
      <c r="I205">
        <v>1549.427326</v>
      </c>
      <c r="J205">
        <v>2.2000000000000002</v>
      </c>
    </row>
    <row r="206" spans="1:10" ht="15" x14ac:dyDescent="0.25">
      <c r="A206" s="45" t="str">
        <f t="shared" si="3"/>
        <v>B2 carbonBulgaria2005</v>
      </c>
      <c r="B206">
        <v>6</v>
      </c>
      <c r="C206" t="s">
        <v>1</v>
      </c>
      <c r="D206" t="s">
        <v>130</v>
      </c>
      <c r="E206" t="s">
        <v>76</v>
      </c>
      <c r="F206" t="s">
        <v>111</v>
      </c>
      <c r="G206">
        <v>2005</v>
      </c>
      <c r="H206">
        <v>2560.8744889999998</v>
      </c>
      <c r="I206">
        <v>3817.9994849999998</v>
      </c>
      <c r="J206">
        <v>1.5</v>
      </c>
    </row>
    <row r="207" spans="1:10" ht="15" x14ac:dyDescent="0.25">
      <c r="A207" s="45" t="str">
        <f t="shared" si="3"/>
        <v>B2 carbonBulgaria2010</v>
      </c>
      <c r="B207">
        <v>6</v>
      </c>
      <c r="C207" t="s">
        <v>1</v>
      </c>
      <c r="D207" t="s">
        <v>130</v>
      </c>
      <c r="E207" t="s">
        <v>76</v>
      </c>
      <c r="F207" t="s">
        <v>111</v>
      </c>
      <c r="G207">
        <v>2010</v>
      </c>
      <c r="H207">
        <v>2863.874159</v>
      </c>
      <c r="I207">
        <v>4169.7464419999997</v>
      </c>
      <c r="J207">
        <v>1.5</v>
      </c>
    </row>
    <row r="208" spans="1:10" ht="15" x14ac:dyDescent="0.25">
      <c r="A208" s="45" t="str">
        <f t="shared" si="3"/>
        <v>B2 carbonBulgaria2015</v>
      </c>
      <c r="B208">
        <v>6</v>
      </c>
      <c r="C208" t="s">
        <v>1</v>
      </c>
      <c r="D208" t="s">
        <v>130</v>
      </c>
      <c r="E208" t="s">
        <v>76</v>
      </c>
      <c r="F208" t="s">
        <v>111</v>
      </c>
      <c r="G208">
        <v>2015</v>
      </c>
      <c r="H208">
        <v>3166.8742200000002</v>
      </c>
      <c r="I208">
        <v>4563.5020839999997</v>
      </c>
      <c r="J208">
        <v>1.4</v>
      </c>
    </row>
    <row r="209" spans="1:10" ht="15" x14ac:dyDescent="0.25">
      <c r="A209" s="45" t="str">
        <f t="shared" si="3"/>
        <v>B2 carbonBulgaria2020</v>
      </c>
      <c r="B209">
        <v>6</v>
      </c>
      <c r="C209" t="s">
        <v>1</v>
      </c>
      <c r="D209" t="s">
        <v>130</v>
      </c>
      <c r="E209" t="s">
        <v>76</v>
      </c>
      <c r="F209" t="s">
        <v>111</v>
      </c>
      <c r="G209">
        <v>2020</v>
      </c>
      <c r="H209">
        <v>3469.8744660000002</v>
      </c>
      <c r="I209">
        <v>4986.6786650000004</v>
      </c>
      <c r="J209">
        <v>1.4</v>
      </c>
    </row>
    <row r="210" spans="1:10" ht="15" x14ac:dyDescent="0.25">
      <c r="A210" s="45" t="str">
        <f t="shared" si="3"/>
        <v>B2 carbonBulgaria2025</v>
      </c>
      <c r="B210">
        <v>6</v>
      </c>
      <c r="C210" t="s">
        <v>1</v>
      </c>
      <c r="D210" t="s">
        <v>130</v>
      </c>
      <c r="E210" t="s">
        <v>76</v>
      </c>
      <c r="F210" t="s">
        <v>111</v>
      </c>
      <c r="G210">
        <v>2025</v>
      </c>
      <c r="H210">
        <v>3469.8740630000002</v>
      </c>
      <c r="I210">
        <v>5148.4078659999996</v>
      </c>
      <c r="J210">
        <v>1.5</v>
      </c>
    </row>
    <row r="211" spans="1:10" ht="15" x14ac:dyDescent="0.25">
      <c r="A211" s="45" t="str">
        <f t="shared" si="3"/>
        <v>B2 carbonBulgaria2030</v>
      </c>
      <c r="B211">
        <v>6</v>
      </c>
      <c r="C211" t="s">
        <v>1</v>
      </c>
      <c r="D211" t="s">
        <v>130</v>
      </c>
      <c r="E211" t="s">
        <v>76</v>
      </c>
      <c r="F211" t="s">
        <v>111</v>
      </c>
      <c r="G211">
        <v>2030</v>
      </c>
      <c r="H211">
        <v>3469.8736220000001</v>
      </c>
      <c r="I211">
        <v>5246.0788400000001</v>
      </c>
      <c r="J211">
        <v>1.5</v>
      </c>
    </row>
    <row r="212" spans="1:10" ht="15" x14ac:dyDescent="0.25">
      <c r="A212" s="45" t="str">
        <f t="shared" si="3"/>
        <v>B2 carbonBelarus2005</v>
      </c>
      <c r="B212">
        <v>6</v>
      </c>
      <c r="C212" t="s">
        <v>1</v>
      </c>
      <c r="D212" t="s">
        <v>131</v>
      </c>
      <c r="E212" t="s">
        <v>73</v>
      </c>
      <c r="F212" t="s">
        <v>113</v>
      </c>
      <c r="G212">
        <v>2005</v>
      </c>
      <c r="H212">
        <v>6375.886544</v>
      </c>
      <c r="I212">
        <v>16164.508731</v>
      </c>
      <c r="J212">
        <v>2.5</v>
      </c>
    </row>
    <row r="213" spans="1:10" ht="15" x14ac:dyDescent="0.25">
      <c r="A213" s="45" t="str">
        <f t="shared" si="3"/>
        <v>B2 carbonBelarus2010</v>
      </c>
      <c r="B213">
        <v>6</v>
      </c>
      <c r="C213" t="s">
        <v>1</v>
      </c>
      <c r="D213" t="s">
        <v>131</v>
      </c>
      <c r="E213" t="s">
        <v>73</v>
      </c>
      <c r="F213" t="s">
        <v>113</v>
      </c>
      <c r="G213">
        <v>2010</v>
      </c>
      <c r="H213">
        <v>6440.8863060000003</v>
      </c>
      <c r="I213">
        <v>16744.368974000001</v>
      </c>
      <c r="J213">
        <v>2.6</v>
      </c>
    </row>
    <row r="214" spans="1:10" ht="15" x14ac:dyDescent="0.25">
      <c r="A214" s="45" t="str">
        <f t="shared" si="3"/>
        <v>B2 carbonBelarus2015</v>
      </c>
      <c r="B214">
        <v>6</v>
      </c>
      <c r="C214" t="s">
        <v>1</v>
      </c>
      <c r="D214" t="s">
        <v>131</v>
      </c>
      <c r="E214" t="s">
        <v>73</v>
      </c>
      <c r="F214" t="s">
        <v>113</v>
      </c>
      <c r="G214">
        <v>2015</v>
      </c>
      <c r="H214">
        <v>6505.8866900000003</v>
      </c>
      <c r="I214">
        <v>17338.157593</v>
      </c>
      <c r="J214">
        <v>2.7</v>
      </c>
    </row>
    <row r="215" spans="1:10" ht="15" x14ac:dyDescent="0.25">
      <c r="A215" s="45" t="str">
        <f t="shared" si="3"/>
        <v>B2 carbonBelarus2020</v>
      </c>
      <c r="B215">
        <v>6</v>
      </c>
      <c r="C215" t="s">
        <v>1</v>
      </c>
      <c r="D215" t="s">
        <v>131</v>
      </c>
      <c r="E215" t="s">
        <v>73</v>
      </c>
      <c r="F215" t="s">
        <v>113</v>
      </c>
      <c r="G215">
        <v>2020</v>
      </c>
      <c r="H215">
        <v>6570.8866189999999</v>
      </c>
      <c r="I215">
        <v>17922.643682000002</v>
      </c>
      <c r="J215">
        <v>2.7</v>
      </c>
    </row>
    <row r="216" spans="1:10" ht="15" x14ac:dyDescent="0.25">
      <c r="A216" s="45" t="str">
        <f t="shared" si="3"/>
        <v>B2 carbonBelarus2025</v>
      </c>
      <c r="B216">
        <v>6</v>
      </c>
      <c r="C216" t="s">
        <v>1</v>
      </c>
      <c r="D216" t="s">
        <v>131</v>
      </c>
      <c r="E216" t="s">
        <v>73</v>
      </c>
      <c r="F216" t="s">
        <v>113</v>
      </c>
      <c r="G216">
        <v>2025</v>
      </c>
      <c r="H216">
        <v>6635.886904</v>
      </c>
      <c r="I216">
        <v>18049.571564999998</v>
      </c>
      <c r="J216">
        <v>2.7</v>
      </c>
    </row>
    <row r="217" spans="1:10" ht="15" x14ac:dyDescent="0.25">
      <c r="A217" s="45" t="str">
        <f t="shared" si="3"/>
        <v>B2 carbonBelarus2030</v>
      </c>
      <c r="B217">
        <v>6</v>
      </c>
      <c r="C217" t="s">
        <v>1</v>
      </c>
      <c r="D217" t="s">
        <v>131</v>
      </c>
      <c r="E217" t="s">
        <v>73</v>
      </c>
      <c r="F217" t="s">
        <v>113</v>
      </c>
      <c r="G217">
        <v>2030</v>
      </c>
      <c r="H217">
        <v>6700.8865509999996</v>
      </c>
      <c r="I217">
        <v>18096.434700000002</v>
      </c>
      <c r="J217">
        <v>2.7</v>
      </c>
    </row>
    <row r="218" spans="1:10" ht="15" x14ac:dyDescent="0.25">
      <c r="A218" s="45" t="str">
        <f t="shared" si="3"/>
        <v>B2 carbonSwitzerland2005</v>
      </c>
      <c r="B218">
        <v>6</v>
      </c>
      <c r="C218" t="s">
        <v>1</v>
      </c>
      <c r="D218" t="s">
        <v>132</v>
      </c>
      <c r="E218" t="s">
        <v>106</v>
      </c>
      <c r="F218" t="s">
        <v>112</v>
      </c>
      <c r="G218">
        <v>2005</v>
      </c>
      <c r="H218">
        <v>1177.987267</v>
      </c>
      <c r="I218">
        <v>3260.0332109999999</v>
      </c>
      <c r="J218">
        <v>2.8</v>
      </c>
    </row>
    <row r="219" spans="1:10" ht="15" x14ac:dyDescent="0.25">
      <c r="A219" s="45" t="str">
        <f t="shared" si="3"/>
        <v>B2 carbonSwitzerland2010</v>
      </c>
      <c r="B219">
        <v>6</v>
      </c>
      <c r="C219" t="s">
        <v>1</v>
      </c>
      <c r="D219" t="s">
        <v>132</v>
      </c>
      <c r="E219" t="s">
        <v>106</v>
      </c>
      <c r="F219" t="s">
        <v>112</v>
      </c>
      <c r="G219">
        <v>2010</v>
      </c>
      <c r="H219">
        <v>1199.9873070000001</v>
      </c>
      <c r="I219">
        <v>3326.6147940000001</v>
      </c>
      <c r="J219">
        <v>2.8</v>
      </c>
    </row>
    <row r="220" spans="1:10" ht="15" x14ac:dyDescent="0.25">
      <c r="A220" s="45" t="str">
        <f t="shared" si="3"/>
        <v>B2 carbonSwitzerland2015</v>
      </c>
      <c r="B220">
        <v>6</v>
      </c>
      <c r="C220" t="s">
        <v>1</v>
      </c>
      <c r="D220" t="s">
        <v>132</v>
      </c>
      <c r="E220" t="s">
        <v>106</v>
      </c>
      <c r="F220" t="s">
        <v>112</v>
      </c>
      <c r="G220">
        <v>2015</v>
      </c>
      <c r="H220">
        <v>1208.9871780000001</v>
      </c>
      <c r="I220">
        <v>3382.4614000000001</v>
      </c>
      <c r="J220">
        <v>2.8</v>
      </c>
    </row>
    <row r="221" spans="1:10" ht="15" x14ac:dyDescent="0.25">
      <c r="A221" s="45" t="str">
        <f t="shared" si="3"/>
        <v>B2 carbonSwitzerland2020</v>
      </c>
      <c r="B221">
        <v>6</v>
      </c>
      <c r="C221" t="s">
        <v>1</v>
      </c>
      <c r="D221" t="s">
        <v>132</v>
      </c>
      <c r="E221" t="s">
        <v>106</v>
      </c>
      <c r="F221" t="s">
        <v>112</v>
      </c>
      <c r="G221">
        <v>2020</v>
      </c>
      <c r="H221">
        <v>1217.9872089999999</v>
      </c>
      <c r="I221">
        <v>3461.1366950000001</v>
      </c>
      <c r="J221">
        <v>2.8</v>
      </c>
    </row>
    <row r="222" spans="1:10" ht="15" x14ac:dyDescent="0.25">
      <c r="A222" s="45" t="str">
        <f t="shared" si="3"/>
        <v>B2 carbonSwitzerland2025</v>
      </c>
      <c r="B222">
        <v>6</v>
      </c>
      <c r="C222" t="s">
        <v>1</v>
      </c>
      <c r="D222" t="s">
        <v>132</v>
      </c>
      <c r="E222" t="s">
        <v>106</v>
      </c>
      <c r="F222" t="s">
        <v>112</v>
      </c>
      <c r="G222">
        <v>2025</v>
      </c>
      <c r="H222">
        <v>1226.987179</v>
      </c>
      <c r="I222">
        <v>3537.8300079999999</v>
      </c>
      <c r="J222">
        <v>2.9</v>
      </c>
    </row>
    <row r="223" spans="1:10" ht="15" x14ac:dyDescent="0.25">
      <c r="A223" s="45" t="str">
        <f t="shared" si="3"/>
        <v>B2 carbonSwitzerland2030</v>
      </c>
      <c r="B223">
        <v>6</v>
      </c>
      <c r="C223" t="s">
        <v>1</v>
      </c>
      <c r="D223" t="s">
        <v>132</v>
      </c>
      <c r="E223" t="s">
        <v>106</v>
      </c>
      <c r="F223" t="s">
        <v>112</v>
      </c>
      <c r="G223">
        <v>2030</v>
      </c>
      <c r="H223">
        <v>1235.98721</v>
      </c>
      <c r="I223">
        <v>3571.0022640000002</v>
      </c>
      <c r="J223">
        <v>2.9</v>
      </c>
    </row>
    <row r="224" spans="1:10" ht="15" x14ac:dyDescent="0.25">
      <c r="A224" s="45" t="str">
        <f t="shared" si="3"/>
        <v>B2 carbonCzech Republic2005</v>
      </c>
      <c r="B224">
        <v>6</v>
      </c>
      <c r="C224" t="s">
        <v>1</v>
      </c>
      <c r="D224" t="s">
        <v>134</v>
      </c>
      <c r="E224" t="s">
        <v>79</v>
      </c>
      <c r="F224" t="s">
        <v>113</v>
      </c>
      <c r="G224">
        <v>2005</v>
      </c>
      <c r="H224">
        <v>2518.1030009999999</v>
      </c>
      <c r="I224">
        <v>7975.3039900000003</v>
      </c>
      <c r="J224">
        <v>3.2</v>
      </c>
    </row>
    <row r="225" spans="1:10" ht="15" x14ac:dyDescent="0.25">
      <c r="A225" s="45" t="str">
        <f t="shared" si="3"/>
        <v>B2 carbonCzech Republic2010</v>
      </c>
      <c r="B225">
        <v>6</v>
      </c>
      <c r="C225" t="s">
        <v>1</v>
      </c>
      <c r="D225" t="s">
        <v>134</v>
      </c>
      <c r="E225" t="s">
        <v>79</v>
      </c>
      <c r="F225" t="s">
        <v>113</v>
      </c>
      <c r="G225">
        <v>2010</v>
      </c>
      <c r="H225">
        <v>2475.1030609999998</v>
      </c>
      <c r="I225">
        <v>8062.9012400000001</v>
      </c>
      <c r="J225">
        <v>3.3</v>
      </c>
    </row>
    <row r="226" spans="1:10" ht="15" x14ac:dyDescent="0.25">
      <c r="A226" s="45" t="str">
        <f t="shared" si="3"/>
        <v>B2 carbonCzech Republic2015</v>
      </c>
      <c r="B226">
        <v>6</v>
      </c>
      <c r="C226" t="s">
        <v>1</v>
      </c>
      <c r="D226" t="s">
        <v>134</v>
      </c>
      <c r="E226" t="s">
        <v>79</v>
      </c>
      <c r="F226" t="s">
        <v>113</v>
      </c>
      <c r="G226">
        <v>2015</v>
      </c>
      <c r="H226">
        <v>2432.1029450000001</v>
      </c>
      <c r="I226">
        <v>8068.0190759999996</v>
      </c>
      <c r="J226">
        <v>3.3</v>
      </c>
    </row>
    <row r="227" spans="1:10" ht="15" x14ac:dyDescent="0.25">
      <c r="A227" s="45" t="str">
        <f t="shared" si="3"/>
        <v>B2 carbonCzech Republic2020</v>
      </c>
      <c r="B227">
        <v>6</v>
      </c>
      <c r="C227" t="s">
        <v>1</v>
      </c>
      <c r="D227" t="s">
        <v>134</v>
      </c>
      <c r="E227" t="s">
        <v>79</v>
      </c>
      <c r="F227" t="s">
        <v>113</v>
      </c>
      <c r="G227">
        <v>2020</v>
      </c>
      <c r="H227">
        <v>2389.1027509999999</v>
      </c>
      <c r="I227">
        <v>8048.2240899999997</v>
      </c>
      <c r="J227">
        <v>3.4</v>
      </c>
    </row>
    <row r="228" spans="1:10" ht="15" x14ac:dyDescent="0.25">
      <c r="A228" s="45" t="str">
        <f t="shared" si="3"/>
        <v>B2 carbonCzech Republic2025</v>
      </c>
      <c r="B228">
        <v>6</v>
      </c>
      <c r="C228" t="s">
        <v>1</v>
      </c>
      <c r="D228" t="s">
        <v>134</v>
      </c>
      <c r="E228" t="s">
        <v>79</v>
      </c>
      <c r="F228" t="s">
        <v>113</v>
      </c>
      <c r="G228">
        <v>2025</v>
      </c>
      <c r="H228">
        <v>2346.1031320000002</v>
      </c>
      <c r="I228">
        <v>8025.8928269999997</v>
      </c>
      <c r="J228">
        <v>3.4</v>
      </c>
    </row>
    <row r="229" spans="1:10" ht="15" x14ac:dyDescent="0.25">
      <c r="A229" s="45" t="str">
        <f t="shared" si="3"/>
        <v>B2 carbonCzech Republic2030</v>
      </c>
      <c r="B229">
        <v>6</v>
      </c>
      <c r="C229" t="s">
        <v>1</v>
      </c>
      <c r="D229" t="s">
        <v>134</v>
      </c>
      <c r="E229" t="s">
        <v>79</v>
      </c>
      <c r="F229" t="s">
        <v>113</v>
      </c>
      <c r="G229">
        <v>2030</v>
      </c>
      <c r="H229">
        <v>2303.1029979999998</v>
      </c>
      <c r="I229">
        <v>7892.9647169999998</v>
      </c>
      <c r="J229">
        <v>3.4</v>
      </c>
    </row>
    <row r="230" spans="1:10" ht="15" x14ac:dyDescent="0.25">
      <c r="A230" s="45" t="str">
        <f t="shared" si="3"/>
        <v>B2 carbonGermany2005</v>
      </c>
      <c r="B230">
        <v>6</v>
      </c>
      <c r="C230" t="s">
        <v>1</v>
      </c>
      <c r="D230" t="s">
        <v>135</v>
      </c>
      <c r="E230" t="s">
        <v>84</v>
      </c>
      <c r="F230" t="s">
        <v>112</v>
      </c>
      <c r="G230">
        <v>2005</v>
      </c>
      <c r="H230">
        <v>10568.133285</v>
      </c>
      <c r="I230">
        <v>30440.399486999999</v>
      </c>
      <c r="J230">
        <v>2.9</v>
      </c>
    </row>
    <row r="231" spans="1:10" ht="15" x14ac:dyDescent="0.25">
      <c r="A231" s="45" t="str">
        <f t="shared" si="3"/>
        <v>B2 carbonGermany2010</v>
      </c>
      <c r="B231">
        <v>6</v>
      </c>
      <c r="C231" t="s">
        <v>1</v>
      </c>
      <c r="D231" t="s">
        <v>135</v>
      </c>
      <c r="E231" t="s">
        <v>84</v>
      </c>
      <c r="F231" t="s">
        <v>112</v>
      </c>
      <c r="G231">
        <v>2010</v>
      </c>
      <c r="H231">
        <v>10568.13481</v>
      </c>
      <c r="I231">
        <v>30448.370149999999</v>
      </c>
      <c r="J231">
        <v>2.9</v>
      </c>
    </row>
    <row r="232" spans="1:10" ht="15" x14ac:dyDescent="0.25">
      <c r="A232" s="45" t="str">
        <f t="shared" si="3"/>
        <v>B2 carbonGermany2015</v>
      </c>
      <c r="B232">
        <v>6</v>
      </c>
      <c r="C232" t="s">
        <v>1</v>
      </c>
      <c r="D232" t="s">
        <v>135</v>
      </c>
      <c r="E232" t="s">
        <v>84</v>
      </c>
      <c r="F232" t="s">
        <v>112</v>
      </c>
      <c r="G232">
        <v>2015</v>
      </c>
      <c r="H232">
        <v>10568.138091999999</v>
      </c>
      <c r="I232">
        <v>30535.991652000001</v>
      </c>
      <c r="J232">
        <v>2.9</v>
      </c>
    </row>
    <row r="233" spans="1:10" ht="15" x14ac:dyDescent="0.25">
      <c r="A233" s="45" t="str">
        <f t="shared" si="3"/>
        <v>B2 carbonGermany2020</v>
      </c>
      <c r="B233">
        <v>6</v>
      </c>
      <c r="C233" t="s">
        <v>1</v>
      </c>
      <c r="D233" t="s">
        <v>135</v>
      </c>
      <c r="E233" t="s">
        <v>84</v>
      </c>
      <c r="F233" t="s">
        <v>112</v>
      </c>
      <c r="G233">
        <v>2020</v>
      </c>
      <c r="H233">
        <v>10568.134201000001</v>
      </c>
      <c r="I233">
        <v>30635.555139</v>
      </c>
      <c r="J233">
        <v>2.9</v>
      </c>
    </row>
    <row r="234" spans="1:10" ht="15" x14ac:dyDescent="0.25">
      <c r="A234" s="45" t="str">
        <f t="shared" si="3"/>
        <v>B2 carbonGermany2025</v>
      </c>
      <c r="B234">
        <v>6</v>
      </c>
      <c r="C234" t="s">
        <v>1</v>
      </c>
      <c r="D234" t="s">
        <v>135</v>
      </c>
      <c r="E234" t="s">
        <v>84</v>
      </c>
      <c r="F234" t="s">
        <v>112</v>
      </c>
      <c r="G234">
        <v>2025</v>
      </c>
      <c r="H234">
        <v>10568.133087</v>
      </c>
      <c r="I234">
        <v>29995.312323999999</v>
      </c>
      <c r="J234">
        <v>2.8</v>
      </c>
    </row>
    <row r="235" spans="1:10" ht="15" x14ac:dyDescent="0.25">
      <c r="A235" s="45" t="str">
        <f t="shared" si="3"/>
        <v>B2 carbonGermany2030</v>
      </c>
      <c r="B235">
        <v>6</v>
      </c>
      <c r="C235" t="s">
        <v>1</v>
      </c>
      <c r="D235" t="s">
        <v>135</v>
      </c>
      <c r="E235" t="s">
        <v>84</v>
      </c>
      <c r="F235" t="s">
        <v>112</v>
      </c>
      <c r="G235">
        <v>2030</v>
      </c>
      <c r="H235">
        <v>10568.135727000001</v>
      </c>
      <c r="I235">
        <v>29442.799645999999</v>
      </c>
      <c r="J235">
        <v>2.8</v>
      </c>
    </row>
    <row r="236" spans="1:10" ht="15" x14ac:dyDescent="0.25">
      <c r="A236" s="45" t="str">
        <f t="shared" si="3"/>
        <v>B2 carbonDenmark2005</v>
      </c>
      <c r="B236">
        <v>6</v>
      </c>
      <c r="C236" t="s">
        <v>1</v>
      </c>
      <c r="D236" t="s">
        <v>136</v>
      </c>
      <c r="E236" t="s">
        <v>80</v>
      </c>
      <c r="F236" t="s">
        <v>114</v>
      </c>
      <c r="G236">
        <v>2005</v>
      </c>
      <c r="H236">
        <v>545.586859</v>
      </c>
      <c r="I236">
        <v>1205.5254910000001</v>
      </c>
      <c r="J236">
        <v>2.2000000000000002</v>
      </c>
    </row>
    <row r="237" spans="1:10" ht="15" x14ac:dyDescent="0.25">
      <c r="A237" s="45" t="str">
        <f t="shared" si="3"/>
        <v>B2 carbonDenmark2010</v>
      </c>
      <c r="B237">
        <v>6</v>
      </c>
      <c r="C237" t="s">
        <v>1</v>
      </c>
      <c r="D237" t="s">
        <v>136</v>
      </c>
      <c r="E237" t="s">
        <v>80</v>
      </c>
      <c r="F237" t="s">
        <v>114</v>
      </c>
      <c r="G237">
        <v>2010</v>
      </c>
      <c r="H237">
        <v>580.79582500000004</v>
      </c>
      <c r="I237">
        <v>1275.2965859999999</v>
      </c>
      <c r="J237">
        <v>2.2000000000000002</v>
      </c>
    </row>
    <row r="238" spans="1:10" ht="15" x14ac:dyDescent="0.25">
      <c r="A238" s="45" t="str">
        <f t="shared" si="3"/>
        <v>B2 carbonDenmark2015</v>
      </c>
      <c r="B238">
        <v>6</v>
      </c>
      <c r="C238" t="s">
        <v>1</v>
      </c>
      <c r="D238" t="s">
        <v>136</v>
      </c>
      <c r="E238" t="s">
        <v>80</v>
      </c>
      <c r="F238" t="s">
        <v>114</v>
      </c>
      <c r="G238">
        <v>2015</v>
      </c>
      <c r="H238">
        <v>616.00479900000005</v>
      </c>
      <c r="I238">
        <v>1309.755463</v>
      </c>
      <c r="J238">
        <v>2.1</v>
      </c>
    </row>
    <row r="239" spans="1:10" ht="15" x14ac:dyDescent="0.25">
      <c r="A239" s="45" t="str">
        <f t="shared" si="3"/>
        <v>B2 carbonDenmark2020</v>
      </c>
      <c r="B239">
        <v>6</v>
      </c>
      <c r="C239" t="s">
        <v>1</v>
      </c>
      <c r="D239" t="s">
        <v>136</v>
      </c>
      <c r="E239" t="s">
        <v>80</v>
      </c>
      <c r="F239" t="s">
        <v>114</v>
      </c>
      <c r="G239">
        <v>2020</v>
      </c>
      <c r="H239">
        <v>651.21378700000002</v>
      </c>
      <c r="I239">
        <v>1358.431237</v>
      </c>
      <c r="J239">
        <v>2.1</v>
      </c>
    </row>
    <row r="240" spans="1:10" ht="15" x14ac:dyDescent="0.25">
      <c r="A240" s="45" t="str">
        <f t="shared" si="3"/>
        <v>B2 carbonDenmark2025</v>
      </c>
      <c r="B240">
        <v>6</v>
      </c>
      <c r="C240" t="s">
        <v>1</v>
      </c>
      <c r="D240" t="s">
        <v>136</v>
      </c>
      <c r="E240" t="s">
        <v>80</v>
      </c>
      <c r="F240" t="s">
        <v>114</v>
      </c>
      <c r="G240">
        <v>2025</v>
      </c>
      <c r="H240">
        <v>686.42268799999999</v>
      </c>
      <c r="I240">
        <v>1459.814157</v>
      </c>
      <c r="J240">
        <v>2.1</v>
      </c>
    </row>
    <row r="241" spans="1:10" ht="15" x14ac:dyDescent="0.25">
      <c r="A241" s="45" t="str">
        <f t="shared" si="3"/>
        <v>B2 carbonDenmark2030</v>
      </c>
      <c r="B241">
        <v>6</v>
      </c>
      <c r="C241" t="s">
        <v>1</v>
      </c>
      <c r="D241" t="s">
        <v>136</v>
      </c>
      <c r="E241" t="s">
        <v>80</v>
      </c>
      <c r="F241" t="s">
        <v>114</v>
      </c>
      <c r="G241">
        <v>2030</v>
      </c>
      <c r="H241">
        <v>721.63163699999996</v>
      </c>
      <c r="I241">
        <v>1567.5289399999999</v>
      </c>
      <c r="J241">
        <v>2.2000000000000002</v>
      </c>
    </row>
    <row r="242" spans="1:10" ht="15" x14ac:dyDescent="0.25">
      <c r="A242" s="45" t="str">
        <f t="shared" si="3"/>
        <v>B2 carbonEstonia2005</v>
      </c>
      <c r="B242">
        <v>6</v>
      </c>
      <c r="C242" t="s">
        <v>1</v>
      </c>
      <c r="D242" t="s">
        <v>137</v>
      </c>
      <c r="E242" t="s">
        <v>81</v>
      </c>
      <c r="F242" t="s">
        <v>114</v>
      </c>
      <c r="G242">
        <v>2005</v>
      </c>
      <c r="H242">
        <v>2089.5841930000001</v>
      </c>
      <c r="I242">
        <v>4676.9150810000001</v>
      </c>
      <c r="J242">
        <v>2.2000000000000002</v>
      </c>
    </row>
    <row r="243" spans="1:10" ht="15" x14ac:dyDescent="0.25">
      <c r="A243" s="45" t="str">
        <f t="shared" si="3"/>
        <v>B2 carbonEstonia2010</v>
      </c>
      <c r="B243">
        <v>6</v>
      </c>
      <c r="C243" t="s">
        <v>1</v>
      </c>
      <c r="D243" t="s">
        <v>137</v>
      </c>
      <c r="E243" t="s">
        <v>81</v>
      </c>
      <c r="F243" t="s">
        <v>114</v>
      </c>
      <c r="G243">
        <v>2010</v>
      </c>
      <c r="H243">
        <v>2076.5839700000001</v>
      </c>
      <c r="I243">
        <v>4744.1654989999997</v>
      </c>
      <c r="J243">
        <v>2.2999999999999998</v>
      </c>
    </row>
    <row r="244" spans="1:10" ht="15" x14ac:dyDescent="0.25">
      <c r="A244" s="45" t="str">
        <f t="shared" si="3"/>
        <v>B2 carbonEstonia2015</v>
      </c>
      <c r="B244">
        <v>6</v>
      </c>
      <c r="C244" t="s">
        <v>1</v>
      </c>
      <c r="D244" t="s">
        <v>137</v>
      </c>
      <c r="E244" t="s">
        <v>81</v>
      </c>
      <c r="F244" t="s">
        <v>114</v>
      </c>
      <c r="G244">
        <v>2015</v>
      </c>
      <c r="H244">
        <v>2063.5837059999999</v>
      </c>
      <c r="I244">
        <v>4758.5150249999997</v>
      </c>
      <c r="J244">
        <v>2.2999999999999998</v>
      </c>
    </row>
    <row r="245" spans="1:10" ht="15" x14ac:dyDescent="0.25">
      <c r="A245" s="45" t="str">
        <f t="shared" si="3"/>
        <v>B2 carbonEstonia2020</v>
      </c>
      <c r="B245">
        <v>6</v>
      </c>
      <c r="C245" t="s">
        <v>1</v>
      </c>
      <c r="D245" t="s">
        <v>137</v>
      </c>
      <c r="E245" t="s">
        <v>81</v>
      </c>
      <c r="F245" t="s">
        <v>114</v>
      </c>
      <c r="G245">
        <v>2020</v>
      </c>
      <c r="H245">
        <v>2050.5842269999998</v>
      </c>
      <c r="I245">
        <v>4731.2698920000003</v>
      </c>
      <c r="J245">
        <v>2.2999999999999998</v>
      </c>
    </row>
    <row r="246" spans="1:10" ht="15" x14ac:dyDescent="0.25">
      <c r="A246" s="45" t="str">
        <f t="shared" si="3"/>
        <v>B2 carbonEstonia2025</v>
      </c>
      <c r="B246">
        <v>6</v>
      </c>
      <c r="C246" t="s">
        <v>1</v>
      </c>
      <c r="D246" t="s">
        <v>137</v>
      </c>
      <c r="E246" t="s">
        <v>81</v>
      </c>
      <c r="F246" t="s">
        <v>114</v>
      </c>
      <c r="G246">
        <v>2025</v>
      </c>
      <c r="H246">
        <v>2037.583889</v>
      </c>
      <c r="I246">
        <v>4689.8382060000004</v>
      </c>
      <c r="J246">
        <v>2.2999999999999998</v>
      </c>
    </row>
    <row r="247" spans="1:10" ht="15" x14ac:dyDescent="0.25">
      <c r="A247" s="45" t="str">
        <f t="shared" si="3"/>
        <v>B2 carbonEstonia2030</v>
      </c>
      <c r="B247">
        <v>6</v>
      </c>
      <c r="C247" t="s">
        <v>1</v>
      </c>
      <c r="D247" t="s">
        <v>137</v>
      </c>
      <c r="E247" t="s">
        <v>81</v>
      </c>
      <c r="F247" t="s">
        <v>114</v>
      </c>
      <c r="G247">
        <v>2030</v>
      </c>
      <c r="H247">
        <v>2024.5840880000001</v>
      </c>
      <c r="I247">
        <v>4651.6526009999998</v>
      </c>
      <c r="J247">
        <v>2.2999999999999998</v>
      </c>
    </row>
    <row r="248" spans="1:10" ht="15" x14ac:dyDescent="0.25">
      <c r="A248" s="45" t="str">
        <f t="shared" si="3"/>
        <v>B2 carbonSpain2005</v>
      </c>
      <c r="B248">
        <v>6</v>
      </c>
      <c r="C248" t="s">
        <v>1</v>
      </c>
      <c r="D248" t="s">
        <v>138</v>
      </c>
      <c r="E248" t="s">
        <v>104</v>
      </c>
      <c r="F248" t="s">
        <v>115</v>
      </c>
      <c r="G248">
        <v>2005</v>
      </c>
      <c r="H248">
        <v>14193.005646</v>
      </c>
      <c r="I248">
        <v>28757.860543999999</v>
      </c>
      <c r="J248">
        <v>2</v>
      </c>
    </row>
    <row r="249" spans="1:10" ht="15" x14ac:dyDescent="0.25">
      <c r="A249" s="45" t="str">
        <f t="shared" si="3"/>
        <v>B2 carbonSpain2010</v>
      </c>
      <c r="B249">
        <v>6</v>
      </c>
      <c r="C249" t="s">
        <v>1</v>
      </c>
      <c r="D249" t="s">
        <v>138</v>
      </c>
      <c r="E249" t="s">
        <v>104</v>
      </c>
      <c r="F249" t="s">
        <v>115</v>
      </c>
      <c r="G249">
        <v>2010</v>
      </c>
      <c r="H249">
        <v>14915.308618999999</v>
      </c>
      <c r="I249">
        <v>27780.227288999999</v>
      </c>
      <c r="J249">
        <v>1.9</v>
      </c>
    </row>
    <row r="250" spans="1:10" ht="15" x14ac:dyDescent="0.25">
      <c r="A250" s="45" t="str">
        <f t="shared" si="3"/>
        <v>B2 carbonSpain2015</v>
      </c>
      <c r="B250">
        <v>6</v>
      </c>
      <c r="C250" t="s">
        <v>1</v>
      </c>
      <c r="D250" t="s">
        <v>138</v>
      </c>
      <c r="E250" t="s">
        <v>104</v>
      </c>
      <c r="F250" t="s">
        <v>115</v>
      </c>
      <c r="G250">
        <v>2015</v>
      </c>
      <c r="H250">
        <v>15637.622578</v>
      </c>
      <c r="I250">
        <v>27469.11291</v>
      </c>
      <c r="J250">
        <v>1.8</v>
      </c>
    </row>
    <row r="251" spans="1:10" ht="15" x14ac:dyDescent="0.25">
      <c r="A251" s="45" t="str">
        <f t="shared" si="3"/>
        <v>B2 carbonSpain2020</v>
      </c>
      <c r="B251">
        <v>6</v>
      </c>
      <c r="C251" t="s">
        <v>1</v>
      </c>
      <c r="D251" t="s">
        <v>138</v>
      </c>
      <c r="E251" t="s">
        <v>104</v>
      </c>
      <c r="F251" t="s">
        <v>115</v>
      </c>
      <c r="G251">
        <v>2020</v>
      </c>
      <c r="H251">
        <v>15637.618855999999</v>
      </c>
      <c r="I251">
        <v>27220.615086000002</v>
      </c>
      <c r="J251">
        <v>1.7</v>
      </c>
    </row>
    <row r="252" spans="1:10" ht="15" x14ac:dyDescent="0.25">
      <c r="A252" s="45" t="str">
        <f t="shared" si="3"/>
        <v>B2 carbonSpain2025</v>
      </c>
      <c r="B252">
        <v>6</v>
      </c>
      <c r="C252" t="s">
        <v>1</v>
      </c>
      <c r="D252" t="s">
        <v>138</v>
      </c>
      <c r="E252" t="s">
        <v>104</v>
      </c>
      <c r="F252" t="s">
        <v>115</v>
      </c>
      <c r="G252">
        <v>2025</v>
      </c>
      <c r="H252">
        <v>15637.619714</v>
      </c>
      <c r="I252">
        <v>27302.345138000001</v>
      </c>
      <c r="J252">
        <v>1.7</v>
      </c>
    </row>
    <row r="253" spans="1:10" ht="15" x14ac:dyDescent="0.25">
      <c r="A253" s="45" t="str">
        <f t="shared" si="3"/>
        <v>B2 carbonSpain2030</v>
      </c>
      <c r="B253">
        <v>6</v>
      </c>
      <c r="C253" t="s">
        <v>1</v>
      </c>
      <c r="D253" t="s">
        <v>138</v>
      </c>
      <c r="E253" t="s">
        <v>104</v>
      </c>
      <c r="F253" t="s">
        <v>115</v>
      </c>
      <c r="G253">
        <v>2030</v>
      </c>
      <c r="H253">
        <v>15637.597581</v>
      </c>
      <c r="I253">
        <v>27531.322463</v>
      </c>
      <c r="J253">
        <v>1.8</v>
      </c>
    </row>
    <row r="254" spans="1:10" ht="15" x14ac:dyDescent="0.25">
      <c r="A254" s="45" t="str">
        <f t="shared" si="3"/>
        <v>B2 carbonFinland2005</v>
      </c>
      <c r="B254">
        <v>6</v>
      </c>
      <c r="C254" t="s">
        <v>1</v>
      </c>
      <c r="D254" t="s">
        <v>139</v>
      </c>
      <c r="E254" t="s">
        <v>82</v>
      </c>
      <c r="F254" t="s">
        <v>114</v>
      </c>
      <c r="G254">
        <v>2005</v>
      </c>
      <c r="H254">
        <v>18551.383089999999</v>
      </c>
      <c r="I254">
        <v>50834.711967000003</v>
      </c>
      <c r="J254">
        <v>2.7</v>
      </c>
    </row>
    <row r="255" spans="1:10" ht="15" x14ac:dyDescent="0.25">
      <c r="A255" s="45" t="str">
        <f t="shared" si="3"/>
        <v>B2 carbonFinland2010</v>
      </c>
      <c r="B255">
        <v>6</v>
      </c>
      <c r="C255" t="s">
        <v>1</v>
      </c>
      <c r="D255" t="s">
        <v>139</v>
      </c>
      <c r="E255" t="s">
        <v>82</v>
      </c>
      <c r="F255" t="s">
        <v>114</v>
      </c>
      <c r="G255">
        <v>2010</v>
      </c>
      <c r="H255">
        <v>18369.419506999999</v>
      </c>
      <c r="I255">
        <v>48428.690342000002</v>
      </c>
      <c r="J255">
        <v>2.6</v>
      </c>
    </row>
    <row r="256" spans="1:10" ht="15" x14ac:dyDescent="0.25">
      <c r="A256" s="45" t="str">
        <f t="shared" si="3"/>
        <v>B2 carbonFinland2015</v>
      </c>
      <c r="B256">
        <v>6</v>
      </c>
      <c r="C256" t="s">
        <v>1</v>
      </c>
      <c r="D256" t="s">
        <v>139</v>
      </c>
      <c r="E256" t="s">
        <v>82</v>
      </c>
      <c r="F256" t="s">
        <v>114</v>
      </c>
      <c r="G256">
        <v>2015</v>
      </c>
      <c r="H256">
        <v>18187.454737</v>
      </c>
      <c r="I256">
        <v>46276.828332999998</v>
      </c>
      <c r="J256">
        <v>2.5</v>
      </c>
    </row>
    <row r="257" spans="1:10" ht="15" x14ac:dyDescent="0.25">
      <c r="A257" s="45" t="str">
        <f t="shared" si="3"/>
        <v>B2 carbonFinland2020</v>
      </c>
      <c r="B257">
        <v>6</v>
      </c>
      <c r="C257" t="s">
        <v>1</v>
      </c>
      <c r="D257" t="s">
        <v>139</v>
      </c>
      <c r="E257" t="s">
        <v>82</v>
      </c>
      <c r="F257" t="s">
        <v>114</v>
      </c>
      <c r="G257">
        <v>2020</v>
      </c>
      <c r="H257">
        <v>18005.492889000001</v>
      </c>
      <c r="I257">
        <v>44694.578760999997</v>
      </c>
      <c r="J257">
        <v>2.5</v>
      </c>
    </row>
    <row r="258" spans="1:10" ht="15" x14ac:dyDescent="0.25">
      <c r="A258" s="45" t="str">
        <f t="shared" ref="A258:A321" si="4">CONCATENATE(C258,E258,G258)</f>
        <v>B2 carbonFinland2025</v>
      </c>
      <c r="B258">
        <v>6</v>
      </c>
      <c r="C258" t="s">
        <v>1</v>
      </c>
      <c r="D258" t="s">
        <v>139</v>
      </c>
      <c r="E258" t="s">
        <v>82</v>
      </c>
      <c r="F258" t="s">
        <v>114</v>
      </c>
      <c r="G258">
        <v>2025</v>
      </c>
      <c r="H258">
        <v>17823.530307000001</v>
      </c>
      <c r="I258">
        <v>43737.392631000002</v>
      </c>
      <c r="J258">
        <v>2.5</v>
      </c>
    </row>
    <row r="259" spans="1:10" ht="15" x14ac:dyDescent="0.25">
      <c r="A259" s="45" t="str">
        <f t="shared" si="4"/>
        <v>B2 carbonFinland2030</v>
      </c>
      <c r="B259">
        <v>6</v>
      </c>
      <c r="C259" t="s">
        <v>1</v>
      </c>
      <c r="D259" t="s">
        <v>139</v>
      </c>
      <c r="E259" t="s">
        <v>82</v>
      </c>
      <c r="F259" t="s">
        <v>114</v>
      </c>
      <c r="G259">
        <v>2030</v>
      </c>
      <c r="H259">
        <v>17641.564859999999</v>
      </c>
      <c r="I259">
        <v>42987.734927999998</v>
      </c>
      <c r="J259">
        <v>2.4</v>
      </c>
    </row>
    <row r="260" spans="1:10" ht="15" x14ac:dyDescent="0.25">
      <c r="A260" s="45" t="str">
        <f t="shared" si="4"/>
        <v>B2 carbonFrance2005</v>
      </c>
      <c r="B260">
        <v>6</v>
      </c>
      <c r="C260" t="s">
        <v>1</v>
      </c>
      <c r="D260" t="s">
        <v>140</v>
      </c>
      <c r="E260" t="s">
        <v>83</v>
      </c>
      <c r="F260" t="s">
        <v>112</v>
      </c>
      <c r="G260">
        <v>2005</v>
      </c>
      <c r="H260">
        <v>14744.109683000001</v>
      </c>
      <c r="I260">
        <v>28366.295294</v>
      </c>
      <c r="J260">
        <v>1.9</v>
      </c>
    </row>
    <row r="261" spans="1:10" ht="15" x14ac:dyDescent="0.25">
      <c r="A261" s="45" t="str">
        <f t="shared" si="4"/>
        <v>B2 carbonFrance2010</v>
      </c>
      <c r="B261">
        <v>6</v>
      </c>
      <c r="C261" t="s">
        <v>1</v>
      </c>
      <c r="D261" t="s">
        <v>140</v>
      </c>
      <c r="E261" t="s">
        <v>83</v>
      </c>
      <c r="F261" t="s">
        <v>112</v>
      </c>
      <c r="G261">
        <v>2010</v>
      </c>
      <c r="H261">
        <v>14842.10836</v>
      </c>
      <c r="I261">
        <v>30819.415001000001</v>
      </c>
      <c r="J261">
        <v>2.1</v>
      </c>
    </row>
    <row r="262" spans="1:10" ht="15" x14ac:dyDescent="0.25">
      <c r="A262" s="45" t="str">
        <f t="shared" si="4"/>
        <v>B2 carbonFrance2015</v>
      </c>
      <c r="B262">
        <v>6</v>
      </c>
      <c r="C262" t="s">
        <v>1</v>
      </c>
      <c r="D262" t="s">
        <v>140</v>
      </c>
      <c r="E262" t="s">
        <v>83</v>
      </c>
      <c r="F262" t="s">
        <v>112</v>
      </c>
      <c r="G262">
        <v>2015</v>
      </c>
      <c r="H262">
        <v>14940.107107</v>
      </c>
      <c r="I262">
        <v>33218.224327999997</v>
      </c>
      <c r="J262">
        <v>2.2000000000000002</v>
      </c>
    </row>
    <row r="263" spans="1:10" ht="15" x14ac:dyDescent="0.25">
      <c r="A263" s="45" t="str">
        <f t="shared" si="4"/>
        <v>B2 carbonFrance2020</v>
      </c>
      <c r="B263">
        <v>6</v>
      </c>
      <c r="C263" t="s">
        <v>1</v>
      </c>
      <c r="D263" t="s">
        <v>140</v>
      </c>
      <c r="E263" t="s">
        <v>83</v>
      </c>
      <c r="F263" t="s">
        <v>112</v>
      </c>
      <c r="G263">
        <v>2020</v>
      </c>
      <c r="H263">
        <v>15038.108128</v>
      </c>
      <c r="I263">
        <v>35102.140068000001</v>
      </c>
      <c r="J263">
        <v>2.2999999999999998</v>
      </c>
    </row>
    <row r="264" spans="1:10" ht="15" x14ac:dyDescent="0.25">
      <c r="A264" s="45" t="str">
        <f t="shared" si="4"/>
        <v>B2 carbonFrance2025</v>
      </c>
      <c r="B264">
        <v>6</v>
      </c>
      <c r="C264" t="s">
        <v>1</v>
      </c>
      <c r="D264" t="s">
        <v>140</v>
      </c>
      <c r="E264" t="s">
        <v>83</v>
      </c>
      <c r="F264" t="s">
        <v>112</v>
      </c>
      <c r="G264">
        <v>2025</v>
      </c>
      <c r="H264">
        <v>15136.106926</v>
      </c>
      <c r="I264">
        <v>36789.958869000002</v>
      </c>
      <c r="J264">
        <v>2.4</v>
      </c>
    </row>
    <row r="265" spans="1:10" ht="15" x14ac:dyDescent="0.25">
      <c r="A265" s="45" t="str">
        <f t="shared" si="4"/>
        <v>B2 carbonFrance2030</v>
      </c>
      <c r="B265">
        <v>6</v>
      </c>
      <c r="C265" t="s">
        <v>1</v>
      </c>
      <c r="D265" t="s">
        <v>140</v>
      </c>
      <c r="E265" t="s">
        <v>83</v>
      </c>
      <c r="F265" t="s">
        <v>112</v>
      </c>
      <c r="G265">
        <v>2030</v>
      </c>
      <c r="H265">
        <v>15234.107131000001</v>
      </c>
      <c r="I265">
        <v>38470.199303000001</v>
      </c>
      <c r="J265">
        <v>2.5</v>
      </c>
    </row>
    <row r="266" spans="1:10" ht="15" x14ac:dyDescent="0.25">
      <c r="A266" s="45" t="str">
        <f t="shared" si="4"/>
        <v>B2 carbonCroatia2005</v>
      </c>
      <c r="B266">
        <v>6</v>
      </c>
      <c r="C266" t="s">
        <v>1</v>
      </c>
      <c r="D266" t="s">
        <v>142</v>
      </c>
      <c r="E266" t="s">
        <v>77</v>
      </c>
      <c r="F266" t="s">
        <v>111</v>
      </c>
      <c r="G266">
        <v>2005</v>
      </c>
      <c r="H266">
        <v>1745.0332639999999</v>
      </c>
      <c r="I266">
        <v>2204.5904399999999</v>
      </c>
      <c r="J266">
        <v>1.3</v>
      </c>
    </row>
    <row r="267" spans="1:10" ht="15" x14ac:dyDescent="0.25">
      <c r="A267" s="45" t="str">
        <f t="shared" si="4"/>
        <v>B2 carbonCroatia2010</v>
      </c>
      <c r="B267">
        <v>6</v>
      </c>
      <c r="C267" t="s">
        <v>1</v>
      </c>
      <c r="D267" t="s">
        <v>142</v>
      </c>
      <c r="E267" t="s">
        <v>77</v>
      </c>
      <c r="F267" t="s">
        <v>111</v>
      </c>
      <c r="G267">
        <v>2010</v>
      </c>
      <c r="H267">
        <v>1741.0335700000001</v>
      </c>
      <c r="I267">
        <v>2189.625391</v>
      </c>
      <c r="J267">
        <v>1.3</v>
      </c>
    </row>
    <row r="268" spans="1:10" ht="15" x14ac:dyDescent="0.25">
      <c r="A268" s="45" t="str">
        <f t="shared" si="4"/>
        <v>B2 carbonCroatia2015</v>
      </c>
      <c r="B268">
        <v>6</v>
      </c>
      <c r="C268" t="s">
        <v>1</v>
      </c>
      <c r="D268" t="s">
        <v>142</v>
      </c>
      <c r="E268" t="s">
        <v>77</v>
      </c>
      <c r="F268" t="s">
        <v>111</v>
      </c>
      <c r="G268">
        <v>2015</v>
      </c>
      <c r="H268">
        <v>1737.0335459999999</v>
      </c>
      <c r="I268">
        <v>2199.2239479999998</v>
      </c>
      <c r="J268">
        <v>1.3</v>
      </c>
    </row>
    <row r="269" spans="1:10" ht="15" x14ac:dyDescent="0.25">
      <c r="A269" s="45" t="str">
        <f t="shared" si="4"/>
        <v>B2 carbonCroatia2020</v>
      </c>
      <c r="B269">
        <v>6</v>
      </c>
      <c r="C269" t="s">
        <v>1</v>
      </c>
      <c r="D269" t="s">
        <v>142</v>
      </c>
      <c r="E269" t="s">
        <v>77</v>
      </c>
      <c r="F269" t="s">
        <v>111</v>
      </c>
      <c r="G269">
        <v>2020</v>
      </c>
      <c r="H269">
        <v>1733.033136</v>
      </c>
      <c r="I269">
        <v>2219.358733</v>
      </c>
      <c r="J269">
        <v>1.3</v>
      </c>
    </row>
    <row r="270" spans="1:10" ht="15" x14ac:dyDescent="0.25">
      <c r="A270" s="45" t="str">
        <f t="shared" si="4"/>
        <v>B2 carbonCroatia2025</v>
      </c>
      <c r="B270">
        <v>6</v>
      </c>
      <c r="C270" t="s">
        <v>1</v>
      </c>
      <c r="D270" t="s">
        <v>142</v>
      </c>
      <c r="E270" t="s">
        <v>77</v>
      </c>
      <c r="F270" t="s">
        <v>111</v>
      </c>
      <c r="G270">
        <v>2025</v>
      </c>
      <c r="H270">
        <v>1729.0332370000001</v>
      </c>
      <c r="I270">
        <v>2239.0384989999998</v>
      </c>
      <c r="J270">
        <v>1.3</v>
      </c>
    </row>
    <row r="271" spans="1:10" ht="15" x14ac:dyDescent="0.25">
      <c r="A271" s="45" t="str">
        <f t="shared" si="4"/>
        <v>B2 carbonCroatia2030</v>
      </c>
      <c r="B271">
        <v>6</v>
      </c>
      <c r="C271" t="s">
        <v>1</v>
      </c>
      <c r="D271" t="s">
        <v>142</v>
      </c>
      <c r="E271" t="s">
        <v>77</v>
      </c>
      <c r="F271" t="s">
        <v>111</v>
      </c>
      <c r="G271">
        <v>2030</v>
      </c>
      <c r="H271">
        <v>1725.0332370000001</v>
      </c>
      <c r="I271">
        <v>2248.9780390000001</v>
      </c>
      <c r="J271">
        <v>1.3</v>
      </c>
    </row>
    <row r="272" spans="1:10" ht="15" x14ac:dyDescent="0.25">
      <c r="A272" s="45" t="str">
        <f t="shared" si="4"/>
        <v>B2 carbonHungary2005</v>
      </c>
      <c r="B272">
        <v>6</v>
      </c>
      <c r="C272" t="s">
        <v>1</v>
      </c>
      <c r="D272" t="s">
        <v>143</v>
      </c>
      <c r="E272" t="s">
        <v>86</v>
      </c>
      <c r="F272" t="s">
        <v>113</v>
      </c>
      <c r="G272">
        <v>2005</v>
      </c>
      <c r="H272">
        <v>1684.347078</v>
      </c>
      <c r="I272">
        <v>2635.459754</v>
      </c>
      <c r="J272">
        <v>1.6</v>
      </c>
    </row>
    <row r="273" spans="1:10" ht="15" x14ac:dyDescent="0.25">
      <c r="A273" s="45" t="str">
        <f t="shared" si="4"/>
        <v>B2 carbonHungary2010</v>
      </c>
      <c r="B273">
        <v>6</v>
      </c>
      <c r="C273" t="s">
        <v>1</v>
      </c>
      <c r="D273" t="s">
        <v>143</v>
      </c>
      <c r="E273" t="s">
        <v>86</v>
      </c>
      <c r="F273" t="s">
        <v>113</v>
      </c>
      <c r="G273">
        <v>2010</v>
      </c>
      <c r="H273">
        <v>1726.3470050000001</v>
      </c>
      <c r="I273">
        <v>2749.5911219999998</v>
      </c>
      <c r="J273">
        <v>1.6</v>
      </c>
    </row>
    <row r="274" spans="1:10" ht="15" x14ac:dyDescent="0.25">
      <c r="A274" s="45" t="str">
        <f t="shared" si="4"/>
        <v>B2 carbonHungary2015</v>
      </c>
      <c r="B274">
        <v>6</v>
      </c>
      <c r="C274" t="s">
        <v>1</v>
      </c>
      <c r="D274" t="s">
        <v>143</v>
      </c>
      <c r="E274" t="s">
        <v>86</v>
      </c>
      <c r="F274" t="s">
        <v>113</v>
      </c>
      <c r="G274">
        <v>2015</v>
      </c>
      <c r="H274">
        <v>1768.347027</v>
      </c>
      <c r="I274">
        <v>2864.751933</v>
      </c>
      <c r="J274">
        <v>1.6</v>
      </c>
    </row>
    <row r="275" spans="1:10" ht="15" x14ac:dyDescent="0.25">
      <c r="A275" s="45" t="str">
        <f t="shared" si="4"/>
        <v>B2 carbonHungary2020</v>
      </c>
      <c r="B275">
        <v>6</v>
      </c>
      <c r="C275" t="s">
        <v>1</v>
      </c>
      <c r="D275" t="s">
        <v>143</v>
      </c>
      <c r="E275" t="s">
        <v>86</v>
      </c>
      <c r="F275" t="s">
        <v>113</v>
      </c>
      <c r="G275">
        <v>2020</v>
      </c>
      <c r="H275">
        <v>1810.3468319999999</v>
      </c>
      <c r="I275">
        <v>2938.3316530000002</v>
      </c>
      <c r="J275">
        <v>1.6</v>
      </c>
    </row>
    <row r="276" spans="1:10" ht="15" x14ac:dyDescent="0.25">
      <c r="A276" s="45" t="str">
        <f t="shared" si="4"/>
        <v>B2 carbonHungary2025</v>
      </c>
      <c r="B276">
        <v>6</v>
      </c>
      <c r="C276" t="s">
        <v>1</v>
      </c>
      <c r="D276" t="s">
        <v>143</v>
      </c>
      <c r="E276" t="s">
        <v>86</v>
      </c>
      <c r="F276" t="s">
        <v>113</v>
      </c>
      <c r="G276">
        <v>2025</v>
      </c>
      <c r="H276">
        <v>1852.3466679999999</v>
      </c>
      <c r="I276">
        <v>3052.993101</v>
      </c>
      <c r="J276">
        <v>1.6</v>
      </c>
    </row>
    <row r="277" spans="1:10" ht="15" x14ac:dyDescent="0.25">
      <c r="A277" s="45" t="str">
        <f t="shared" si="4"/>
        <v>B2 carbonHungary2030</v>
      </c>
      <c r="B277">
        <v>6</v>
      </c>
      <c r="C277" t="s">
        <v>1</v>
      </c>
      <c r="D277" t="s">
        <v>143</v>
      </c>
      <c r="E277" t="s">
        <v>86</v>
      </c>
      <c r="F277" t="s">
        <v>113</v>
      </c>
      <c r="G277">
        <v>2030</v>
      </c>
      <c r="H277">
        <v>1894.346734</v>
      </c>
      <c r="I277">
        <v>3116.4087589999999</v>
      </c>
      <c r="J277">
        <v>1.6</v>
      </c>
    </row>
    <row r="278" spans="1:10" ht="15" x14ac:dyDescent="0.25">
      <c r="A278" s="45" t="str">
        <f t="shared" si="4"/>
        <v>B2 carbonIreland2005</v>
      </c>
      <c r="B278">
        <v>6</v>
      </c>
      <c r="C278" t="s">
        <v>1</v>
      </c>
      <c r="D278" t="s">
        <v>144</v>
      </c>
      <c r="E278" t="s">
        <v>88</v>
      </c>
      <c r="F278" t="s">
        <v>112</v>
      </c>
      <c r="G278">
        <v>2005</v>
      </c>
      <c r="H278">
        <v>656.28715699999998</v>
      </c>
      <c r="I278">
        <v>786.98188700000003</v>
      </c>
      <c r="J278">
        <v>1.2</v>
      </c>
    </row>
    <row r="279" spans="1:10" ht="15" x14ac:dyDescent="0.25">
      <c r="A279" s="45" t="str">
        <f t="shared" si="4"/>
        <v>B2 carbonIreland2010</v>
      </c>
      <c r="B279">
        <v>6</v>
      </c>
      <c r="C279" t="s">
        <v>1</v>
      </c>
      <c r="D279" t="s">
        <v>144</v>
      </c>
      <c r="E279" t="s">
        <v>88</v>
      </c>
      <c r="F279" t="s">
        <v>112</v>
      </c>
      <c r="G279">
        <v>2010</v>
      </c>
      <c r="H279">
        <v>715.14711599999998</v>
      </c>
      <c r="I279">
        <v>932.09443099999999</v>
      </c>
      <c r="J279">
        <v>1.3</v>
      </c>
    </row>
    <row r="280" spans="1:10" ht="15" x14ac:dyDescent="0.25">
      <c r="A280" s="45" t="str">
        <f t="shared" si="4"/>
        <v>B2 carbonIreland2015</v>
      </c>
      <c r="B280">
        <v>6</v>
      </c>
      <c r="C280" t="s">
        <v>1</v>
      </c>
      <c r="D280" t="s">
        <v>144</v>
      </c>
      <c r="E280" t="s">
        <v>88</v>
      </c>
      <c r="F280" t="s">
        <v>112</v>
      </c>
      <c r="G280">
        <v>2015</v>
      </c>
      <c r="H280">
        <v>774.00727900000004</v>
      </c>
      <c r="I280">
        <v>1077.1563799999999</v>
      </c>
      <c r="J280">
        <v>1.4</v>
      </c>
    </row>
    <row r="281" spans="1:10" ht="15" x14ac:dyDescent="0.25">
      <c r="A281" s="45" t="str">
        <f t="shared" si="4"/>
        <v>B2 carbonIreland2020</v>
      </c>
      <c r="B281">
        <v>6</v>
      </c>
      <c r="C281" t="s">
        <v>1</v>
      </c>
      <c r="D281" t="s">
        <v>144</v>
      </c>
      <c r="E281" t="s">
        <v>88</v>
      </c>
      <c r="F281" t="s">
        <v>112</v>
      </c>
      <c r="G281">
        <v>2020</v>
      </c>
      <c r="H281">
        <v>832.867119</v>
      </c>
      <c r="I281">
        <v>1216.09638</v>
      </c>
      <c r="J281">
        <v>1.5</v>
      </c>
    </row>
    <row r="282" spans="1:10" ht="15" x14ac:dyDescent="0.25">
      <c r="A282" s="45" t="str">
        <f t="shared" si="4"/>
        <v>B2 carbonIreland2025</v>
      </c>
      <c r="B282">
        <v>6</v>
      </c>
      <c r="C282" t="s">
        <v>1</v>
      </c>
      <c r="D282" t="s">
        <v>144</v>
      </c>
      <c r="E282" t="s">
        <v>88</v>
      </c>
      <c r="F282" t="s">
        <v>112</v>
      </c>
      <c r="G282">
        <v>2025</v>
      </c>
      <c r="H282">
        <v>891.72713099999999</v>
      </c>
      <c r="I282">
        <v>1358.6601740000001</v>
      </c>
      <c r="J282">
        <v>1.5</v>
      </c>
    </row>
    <row r="283" spans="1:10" ht="15" x14ac:dyDescent="0.25">
      <c r="A283" s="45" t="str">
        <f t="shared" si="4"/>
        <v>B2 carbonIreland2030</v>
      </c>
      <c r="B283">
        <v>6</v>
      </c>
      <c r="C283" t="s">
        <v>1</v>
      </c>
      <c r="D283" t="s">
        <v>144</v>
      </c>
      <c r="E283" t="s">
        <v>88</v>
      </c>
      <c r="F283" t="s">
        <v>112</v>
      </c>
      <c r="G283">
        <v>2030</v>
      </c>
      <c r="H283">
        <v>950.58722899999998</v>
      </c>
      <c r="I283">
        <v>1717.527497</v>
      </c>
      <c r="J283">
        <v>1.8</v>
      </c>
    </row>
    <row r="284" spans="1:10" ht="15" x14ac:dyDescent="0.25">
      <c r="A284" s="45" t="str">
        <f t="shared" si="4"/>
        <v>B2 carbonLithuania2005</v>
      </c>
      <c r="B284">
        <v>6</v>
      </c>
      <c r="C284" t="s">
        <v>1</v>
      </c>
      <c r="D284" t="s">
        <v>146</v>
      </c>
      <c r="E284" t="s">
        <v>91</v>
      </c>
      <c r="F284" t="s">
        <v>114</v>
      </c>
      <c r="G284">
        <v>2005</v>
      </c>
      <c r="H284">
        <v>1834.957582</v>
      </c>
      <c r="I284">
        <v>4601.9767810000003</v>
      </c>
      <c r="J284">
        <v>2.5</v>
      </c>
    </row>
    <row r="285" spans="1:10" ht="15" x14ac:dyDescent="0.25">
      <c r="A285" s="45" t="str">
        <f t="shared" si="4"/>
        <v>B2 carbonLithuania2010</v>
      </c>
      <c r="B285">
        <v>6</v>
      </c>
      <c r="C285" t="s">
        <v>1</v>
      </c>
      <c r="D285" t="s">
        <v>146</v>
      </c>
      <c r="E285" t="s">
        <v>91</v>
      </c>
      <c r="F285" t="s">
        <v>114</v>
      </c>
      <c r="G285">
        <v>2010</v>
      </c>
      <c r="H285">
        <v>1874.9575560000001</v>
      </c>
      <c r="I285">
        <v>4528.7313180000001</v>
      </c>
      <c r="J285">
        <v>2.4</v>
      </c>
    </row>
    <row r="286" spans="1:10" ht="15" x14ac:dyDescent="0.25">
      <c r="A286" s="45" t="str">
        <f t="shared" si="4"/>
        <v>B2 carbonLithuania2015</v>
      </c>
      <c r="B286">
        <v>6</v>
      </c>
      <c r="C286" t="s">
        <v>1</v>
      </c>
      <c r="D286" t="s">
        <v>146</v>
      </c>
      <c r="E286" t="s">
        <v>91</v>
      </c>
      <c r="F286" t="s">
        <v>114</v>
      </c>
      <c r="G286">
        <v>2015</v>
      </c>
      <c r="H286">
        <v>1914.9575560000001</v>
      </c>
      <c r="I286">
        <v>4452.1390950000005</v>
      </c>
      <c r="J286">
        <v>2.2999999999999998</v>
      </c>
    </row>
    <row r="287" spans="1:10" ht="15" x14ac:dyDescent="0.25">
      <c r="A287" s="45" t="str">
        <f t="shared" si="4"/>
        <v>B2 carbonLithuania2020</v>
      </c>
      <c r="B287">
        <v>6</v>
      </c>
      <c r="C287" t="s">
        <v>1</v>
      </c>
      <c r="D287" t="s">
        <v>146</v>
      </c>
      <c r="E287" t="s">
        <v>91</v>
      </c>
      <c r="F287" t="s">
        <v>114</v>
      </c>
      <c r="G287">
        <v>2020</v>
      </c>
      <c r="H287">
        <v>1954.9572290000001</v>
      </c>
      <c r="I287">
        <v>4405.247265</v>
      </c>
      <c r="J287">
        <v>2.2999999999999998</v>
      </c>
    </row>
    <row r="288" spans="1:10" ht="15" x14ac:dyDescent="0.25">
      <c r="A288" s="45" t="str">
        <f t="shared" si="4"/>
        <v>B2 carbonLithuania2025</v>
      </c>
      <c r="B288">
        <v>6</v>
      </c>
      <c r="C288" t="s">
        <v>1</v>
      </c>
      <c r="D288" t="s">
        <v>146</v>
      </c>
      <c r="E288" t="s">
        <v>91</v>
      </c>
      <c r="F288" t="s">
        <v>114</v>
      </c>
      <c r="G288">
        <v>2025</v>
      </c>
      <c r="H288">
        <v>1994.9571659999999</v>
      </c>
      <c r="I288">
        <v>4358.4382880000003</v>
      </c>
      <c r="J288">
        <v>2.2000000000000002</v>
      </c>
    </row>
    <row r="289" spans="1:10" ht="15" x14ac:dyDescent="0.25">
      <c r="A289" s="45" t="str">
        <f t="shared" si="4"/>
        <v>B2 carbonLithuania2030</v>
      </c>
      <c r="B289">
        <v>6</v>
      </c>
      <c r="C289" t="s">
        <v>1</v>
      </c>
      <c r="D289" t="s">
        <v>146</v>
      </c>
      <c r="E289" t="s">
        <v>91</v>
      </c>
      <c r="F289" t="s">
        <v>114</v>
      </c>
      <c r="G289">
        <v>2030</v>
      </c>
      <c r="H289">
        <v>2034.9568959999999</v>
      </c>
      <c r="I289">
        <v>4323.032279</v>
      </c>
      <c r="J289">
        <v>2.1</v>
      </c>
    </row>
    <row r="290" spans="1:10" ht="15" x14ac:dyDescent="0.25">
      <c r="A290" s="45" t="str">
        <f t="shared" si="4"/>
        <v>B2 carbonLuxembourg2005</v>
      </c>
      <c r="B290">
        <v>6</v>
      </c>
      <c r="C290" t="s">
        <v>1</v>
      </c>
      <c r="D290" t="s">
        <v>147</v>
      </c>
      <c r="E290" t="s">
        <v>92</v>
      </c>
      <c r="F290" t="s">
        <v>112</v>
      </c>
      <c r="G290">
        <v>2005</v>
      </c>
      <c r="H290">
        <v>86.103448999999998</v>
      </c>
      <c r="I290">
        <v>265.11860799999999</v>
      </c>
      <c r="J290">
        <v>3.1</v>
      </c>
    </row>
    <row r="291" spans="1:10" ht="15" x14ac:dyDescent="0.25">
      <c r="A291" s="45" t="str">
        <f t="shared" si="4"/>
        <v>B2 carbonLuxembourg2010</v>
      </c>
      <c r="B291">
        <v>6</v>
      </c>
      <c r="C291" t="s">
        <v>1</v>
      </c>
      <c r="D291" t="s">
        <v>147</v>
      </c>
      <c r="E291" t="s">
        <v>92</v>
      </c>
      <c r="F291" t="s">
        <v>112</v>
      </c>
      <c r="G291">
        <v>2010</v>
      </c>
      <c r="H291">
        <v>86.103471999999996</v>
      </c>
      <c r="I291">
        <v>285.37095599999998</v>
      </c>
      <c r="J291">
        <v>3.3</v>
      </c>
    </row>
    <row r="292" spans="1:10" ht="15" x14ac:dyDescent="0.25">
      <c r="A292" s="45" t="str">
        <f t="shared" si="4"/>
        <v>B2 carbonLuxembourg2015</v>
      </c>
      <c r="B292">
        <v>6</v>
      </c>
      <c r="C292" t="s">
        <v>1</v>
      </c>
      <c r="D292" t="s">
        <v>147</v>
      </c>
      <c r="E292" t="s">
        <v>92</v>
      </c>
      <c r="F292" t="s">
        <v>112</v>
      </c>
      <c r="G292">
        <v>2015</v>
      </c>
      <c r="H292">
        <v>86.103437</v>
      </c>
      <c r="I292">
        <v>292.09971400000001</v>
      </c>
      <c r="J292">
        <v>3.4</v>
      </c>
    </row>
    <row r="293" spans="1:10" ht="15" x14ac:dyDescent="0.25">
      <c r="A293" s="45" t="str">
        <f t="shared" si="4"/>
        <v>B2 carbonLuxembourg2020</v>
      </c>
      <c r="B293">
        <v>6</v>
      </c>
      <c r="C293" t="s">
        <v>1</v>
      </c>
      <c r="D293" t="s">
        <v>147</v>
      </c>
      <c r="E293" t="s">
        <v>92</v>
      </c>
      <c r="F293" t="s">
        <v>112</v>
      </c>
      <c r="G293">
        <v>2020</v>
      </c>
      <c r="H293">
        <v>86.103457000000006</v>
      </c>
      <c r="I293">
        <v>298.72905500000002</v>
      </c>
      <c r="J293">
        <v>3.5</v>
      </c>
    </row>
    <row r="294" spans="1:10" ht="15" x14ac:dyDescent="0.25">
      <c r="A294" s="45" t="str">
        <f t="shared" si="4"/>
        <v>B2 carbonLuxembourg2025</v>
      </c>
      <c r="B294">
        <v>6</v>
      </c>
      <c r="C294" t="s">
        <v>1</v>
      </c>
      <c r="D294" t="s">
        <v>147</v>
      </c>
      <c r="E294" t="s">
        <v>92</v>
      </c>
      <c r="F294" t="s">
        <v>112</v>
      </c>
      <c r="G294">
        <v>2025</v>
      </c>
      <c r="H294">
        <v>86.103474000000006</v>
      </c>
      <c r="I294">
        <v>305.33136400000001</v>
      </c>
      <c r="J294">
        <v>3.5</v>
      </c>
    </row>
    <row r="295" spans="1:10" ht="15" x14ac:dyDescent="0.25">
      <c r="A295" s="45" t="str">
        <f t="shared" si="4"/>
        <v>B2 carbonLuxembourg2030</v>
      </c>
      <c r="B295">
        <v>6</v>
      </c>
      <c r="C295" t="s">
        <v>1</v>
      </c>
      <c r="D295" t="s">
        <v>147</v>
      </c>
      <c r="E295" t="s">
        <v>92</v>
      </c>
      <c r="F295" t="s">
        <v>112</v>
      </c>
      <c r="G295">
        <v>2030</v>
      </c>
      <c r="H295">
        <v>86.103466999999995</v>
      </c>
      <c r="I295">
        <v>311.93492400000002</v>
      </c>
      <c r="J295">
        <v>3.6</v>
      </c>
    </row>
    <row r="296" spans="1:10" ht="15" x14ac:dyDescent="0.25">
      <c r="A296" s="45" t="str">
        <f t="shared" si="4"/>
        <v>B2 carbonLatvia2005</v>
      </c>
      <c r="B296">
        <v>6</v>
      </c>
      <c r="C296" t="s">
        <v>1</v>
      </c>
      <c r="D296" t="s">
        <v>148</v>
      </c>
      <c r="E296" t="s">
        <v>90</v>
      </c>
      <c r="F296" t="s">
        <v>114</v>
      </c>
      <c r="G296">
        <v>2005</v>
      </c>
      <c r="H296">
        <v>3088.2563409999998</v>
      </c>
      <c r="I296">
        <v>6634.8336870000003</v>
      </c>
      <c r="J296">
        <v>2.1</v>
      </c>
    </row>
    <row r="297" spans="1:10" ht="15" x14ac:dyDescent="0.25">
      <c r="A297" s="45" t="str">
        <f t="shared" si="4"/>
        <v>B2 carbonLatvia2010</v>
      </c>
      <c r="B297">
        <v>6</v>
      </c>
      <c r="C297" t="s">
        <v>1</v>
      </c>
      <c r="D297" t="s">
        <v>148</v>
      </c>
      <c r="E297" t="s">
        <v>90</v>
      </c>
      <c r="F297" t="s">
        <v>114</v>
      </c>
      <c r="G297">
        <v>2010</v>
      </c>
      <c r="H297">
        <v>3137.656806</v>
      </c>
      <c r="I297">
        <v>6663.6717909999998</v>
      </c>
      <c r="J297">
        <v>2.1</v>
      </c>
    </row>
    <row r="298" spans="1:10" ht="15" x14ac:dyDescent="0.25">
      <c r="A298" s="45" t="str">
        <f t="shared" si="4"/>
        <v>B2 carbonLatvia2015</v>
      </c>
      <c r="B298">
        <v>6</v>
      </c>
      <c r="C298" t="s">
        <v>1</v>
      </c>
      <c r="D298" t="s">
        <v>148</v>
      </c>
      <c r="E298" t="s">
        <v>90</v>
      </c>
      <c r="F298" t="s">
        <v>114</v>
      </c>
      <c r="G298">
        <v>2015</v>
      </c>
      <c r="H298">
        <v>3187.0565379999998</v>
      </c>
      <c r="I298">
        <v>6706.4887609999996</v>
      </c>
      <c r="J298">
        <v>2.1</v>
      </c>
    </row>
    <row r="299" spans="1:10" ht="15" x14ac:dyDescent="0.25">
      <c r="A299" s="45" t="str">
        <f t="shared" si="4"/>
        <v>B2 carbonLatvia2020</v>
      </c>
      <c r="B299">
        <v>6</v>
      </c>
      <c r="C299" t="s">
        <v>1</v>
      </c>
      <c r="D299" t="s">
        <v>148</v>
      </c>
      <c r="E299" t="s">
        <v>90</v>
      </c>
      <c r="F299" t="s">
        <v>114</v>
      </c>
      <c r="G299">
        <v>2020</v>
      </c>
      <c r="H299">
        <v>3236.4562380000002</v>
      </c>
      <c r="I299">
        <v>6795.9657020000004</v>
      </c>
      <c r="J299">
        <v>2.1</v>
      </c>
    </row>
    <row r="300" spans="1:10" ht="15" x14ac:dyDescent="0.25">
      <c r="A300" s="45" t="str">
        <f t="shared" si="4"/>
        <v>B2 carbonLatvia2025</v>
      </c>
      <c r="B300">
        <v>6</v>
      </c>
      <c r="C300" t="s">
        <v>1</v>
      </c>
      <c r="D300" t="s">
        <v>148</v>
      </c>
      <c r="E300" t="s">
        <v>90</v>
      </c>
      <c r="F300" t="s">
        <v>114</v>
      </c>
      <c r="G300">
        <v>2025</v>
      </c>
      <c r="H300">
        <v>3285.8556389999999</v>
      </c>
      <c r="I300">
        <v>6903.4771170000004</v>
      </c>
      <c r="J300">
        <v>2.1</v>
      </c>
    </row>
    <row r="301" spans="1:10" ht="15" x14ac:dyDescent="0.25">
      <c r="A301" s="45" t="str">
        <f t="shared" si="4"/>
        <v>B2 carbonLatvia2030</v>
      </c>
      <c r="B301">
        <v>6</v>
      </c>
      <c r="C301" t="s">
        <v>1</v>
      </c>
      <c r="D301" t="s">
        <v>148</v>
      </c>
      <c r="E301" t="s">
        <v>90</v>
      </c>
      <c r="F301" t="s">
        <v>114</v>
      </c>
      <c r="G301">
        <v>2030</v>
      </c>
      <c r="H301">
        <v>3335.2551659999999</v>
      </c>
      <c r="I301">
        <v>6928.5804420000004</v>
      </c>
      <c r="J301">
        <v>2.1</v>
      </c>
    </row>
    <row r="302" spans="1:10" ht="15" x14ac:dyDescent="0.25">
      <c r="A302" s="45" t="str">
        <f t="shared" si="4"/>
        <v>B2 carbonRepublic of Moldova2005</v>
      </c>
      <c r="B302">
        <v>6</v>
      </c>
      <c r="C302" t="s">
        <v>1</v>
      </c>
      <c r="D302" t="s">
        <v>149</v>
      </c>
      <c r="E302" t="s">
        <v>99</v>
      </c>
      <c r="F302" t="s">
        <v>113</v>
      </c>
      <c r="G302">
        <v>2005</v>
      </c>
      <c r="H302">
        <v>216.19300799999999</v>
      </c>
      <c r="I302">
        <v>263.95124399999997</v>
      </c>
      <c r="J302">
        <v>1.2</v>
      </c>
    </row>
    <row r="303" spans="1:10" ht="15" x14ac:dyDescent="0.25">
      <c r="A303" s="45" t="str">
        <f t="shared" si="4"/>
        <v>B2 carbonRepublic of Moldova2010</v>
      </c>
      <c r="B303">
        <v>6</v>
      </c>
      <c r="C303" t="s">
        <v>1</v>
      </c>
      <c r="D303" t="s">
        <v>149</v>
      </c>
      <c r="E303" t="s">
        <v>99</v>
      </c>
      <c r="F303" t="s">
        <v>113</v>
      </c>
      <c r="G303">
        <v>2010</v>
      </c>
      <c r="H303">
        <v>219.44291699999999</v>
      </c>
      <c r="I303">
        <v>282.26541700000001</v>
      </c>
      <c r="J303">
        <v>1.3</v>
      </c>
    </row>
    <row r="304" spans="1:10" ht="15" x14ac:dyDescent="0.25">
      <c r="A304" s="45" t="str">
        <f t="shared" si="4"/>
        <v>B2 carbonRepublic of Moldova2015</v>
      </c>
      <c r="B304">
        <v>6</v>
      </c>
      <c r="C304" t="s">
        <v>1</v>
      </c>
      <c r="D304" t="s">
        <v>149</v>
      </c>
      <c r="E304" t="s">
        <v>99</v>
      </c>
      <c r="F304" t="s">
        <v>113</v>
      </c>
      <c r="G304">
        <v>2015</v>
      </c>
      <c r="H304">
        <v>222.69288599999999</v>
      </c>
      <c r="I304">
        <v>300.300074</v>
      </c>
      <c r="J304">
        <v>1.3</v>
      </c>
    </row>
    <row r="305" spans="1:10" ht="15" x14ac:dyDescent="0.25">
      <c r="A305" s="45" t="str">
        <f t="shared" si="4"/>
        <v>B2 carbonRepublic of Moldova2020</v>
      </c>
      <c r="B305">
        <v>6</v>
      </c>
      <c r="C305" t="s">
        <v>1</v>
      </c>
      <c r="D305" t="s">
        <v>149</v>
      </c>
      <c r="E305" t="s">
        <v>99</v>
      </c>
      <c r="F305" t="s">
        <v>113</v>
      </c>
      <c r="G305">
        <v>2020</v>
      </c>
      <c r="H305">
        <v>225.94305399999999</v>
      </c>
      <c r="I305">
        <v>318.13946099999998</v>
      </c>
      <c r="J305">
        <v>1.4</v>
      </c>
    </row>
    <row r="306" spans="1:10" ht="15" x14ac:dyDescent="0.25">
      <c r="A306" s="45" t="str">
        <f t="shared" si="4"/>
        <v>B2 carbonRepublic of Moldova2025</v>
      </c>
      <c r="B306">
        <v>6</v>
      </c>
      <c r="C306" t="s">
        <v>1</v>
      </c>
      <c r="D306" t="s">
        <v>149</v>
      </c>
      <c r="E306" t="s">
        <v>99</v>
      </c>
      <c r="F306" t="s">
        <v>113</v>
      </c>
      <c r="G306">
        <v>2025</v>
      </c>
      <c r="H306">
        <v>229.19296299999999</v>
      </c>
      <c r="I306">
        <v>348.12275299999999</v>
      </c>
      <c r="J306">
        <v>1.5</v>
      </c>
    </row>
    <row r="307" spans="1:10" ht="15" x14ac:dyDescent="0.25">
      <c r="A307" s="45" t="str">
        <f t="shared" si="4"/>
        <v>B2 carbonRepublic of Moldova2030</v>
      </c>
      <c r="B307">
        <v>6</v>
      </c>
      <c r="C307" t="s">
        <v>1</v>
      </c>
      <c r="D307" t="s">
        <v>149</v>
      </c>
      <c r="E307" t="s">
        <v>99</v>
      </c>
      <c r="F307" t="s">
        <v>113</v>
      </c>
      <c r="G307">
        <v>2030</v>
      </c>
      <c r="H307">
        <v>232.442947</v>
      </c>
      <c r="I307">
        <v>378.01771600000001</v>
      </c>
      <c r="J307">
        <v>1.6</v>
      </c>
    </row>
    <row r="308" spans="1:10" ht="15" x14ac:dyDescent="0.25">
      <c r="A308" s="45" t="str">
        <f t="shared" si="4"/>
        <v>B2 carbonNetherlands2005</v>
      </c>
      <c r="B308">
        <v>6</v>
      </c>
      <c r="C308" t="s">
        <v>1</v>
      </c>
      <c r="D308" t="s">
        <v>152</v>
      </c>
      <c r="E308" t="s">
        <v>95</v>
      </c>
      <c r="F308" t="s">
        <v>112</v>
      </c>
      <c r="G308">
        <v>2005</v>
      </c>
      <c r="H308">
        <v>295.18229500000001</v>
      </c>
      <c r="I308">
        <v>779.91636100000005</v>
      </c>
      <c r="J308">
        <v>2.6</v>
      </c>
    </row>
    <row r="309" spans="1:10" ht="15" x14ac:dyDescent="0.25">
      <c r="A309" s="45" t="str">
        <f t="shared" si="4"/>
        <v>B2 carbonNetherlands2010</v>
      </c>
      <c r="B309">
        <v>6</v>
      </c>
      <c r="C309" t="s">
        <v>1</v>
      </c>
      <c r="D309" t="s">
        <v>152</v>
      </c>
      <c r="E309" t="s">
        <v>95</v>
      </c>
      <c r="F309" t="s">
        <v>112</v>
      </c>
      <c r="G309">
        <v>2010</v>
      </c>
      <c r="H309">
        <v>295.18228499999998</v>
      </c>
      <c r="I309">
        <v>774.79605100000003</v>
      </c>
      <c r="J309">
        <v>2.6</v>
      </c>
    </row>
    <row r="310" spans="1:10" ht="15" x14ac:dyDescent="0.25">
      <c r="A310" s="45" t="str">
        <f t="shared" si="4"/>
        <v>B2 carbonNetherlands2015</v>
      </c>
      <c r="B310">
        <v>6</v>
      </c>
      <c r="C310" t="s">
        <v>1</v>
      </c>
      <c r="D310" t="s">
        <v>152</v>
      </c>
      <c r="E310" t="s">
        <v>95</v>
      </c>
      <c r="F310" t="s">
        <v>112</v>
      </c>
      <c r="G310">
        <v>2015</v>
      </c>
      <c r="H310">
        <v>295.18228800000003</v>
      </c>
      <c r="I310">
        <v>773.10929999999996</v>
      </c>
      <c r="J310">
        <v>2.6</v>
      </c>
    </row>
    <row r="311" spans="1:10" ht="15" x14ac:dyDescent="0.25">
      <c r="A311" s="45" t="str">
        <f t="shared" si="4"/>
        <v>B2 carbonNetherlands2020</v>
      </c>
      <c r="B311">
        <v>6</v>
      </c>
      <c r="C311" t="s">
        <v>1</v>
      </c>
      <c r="D311" t="s">
        <v>152</v>
      </c>
      <c r="E311" t="s">
        <v>95</v>
      </c>
      <c r="F311" t="s">
        <v>112</v>
      </c>
      <c r="G311">
        <v>2020</v>
      </c>
      <c r="H311">
        <v>295.182301</v>
      </c>
      <c r="I311">
        <v>770.91211099999998</v>
      </c>
      <c r="J311">
        <v>2.6</v>
      </c>
    </row>
    <row r="312" spans="1:10" ht="15" x14ac:dyDescent="0.25">
      <c r="A312" s="45" t="str">
        <f t="shared" si="4"/>
        <v>B2 carbonNetherlands2025</v>
      </c>
      <c r="B312">
        <v>6</v>
      </c>
      <c r="C312" t="s">
        <v>1</v>
      </c>
      <c r="D312" t="s">
        <v>152</v>
      </c>
      <c r="E312" t="s">
        <v>95</v>
      </c>
      <c r="F312" t="s">
        <v>112</v>
      </c>
      <c r="G312">
        <v>2025</v>
      </c>
      <c r="H312">
        <v>295.18231200000002</v>
      </c>
      <c r="I312">
        <v>770.01894600000003</v>
      </c>
      <c r="J312">
        <v>2.6</v>
      </c>
    </row>
    <row r="313" spans="1:10" ht="15" x14ac:dyDescent="0.25">
      <c r="A313" s="45" t="str">
        <f t="shared" si="4"/>
        <v>B2 carbonNetherlands2030</v>
      </c>
      <c r="B313">
        <v>6</v>
      </c>
      <c r="C313" t="s">
        <v>1</v>
      </c>
      <c r="D313" t="s">
        <v>152</v>
      </c>
      <c r="E313" t="s">
        <v>95</v>
      </c>
      <c r="F313" t="s">
        <v>112</v>
      </c>
      <c r="G313">
        <v>2030</v>
      </c>
      <c r="H313">
        <v>295.18225200000001</v>
      </c>
      <c r="I313">
        <v>764.63091899999995</v>
      </c>
      <c r="J313">
        <v>2.6</v>
      </c>
    </row>
    <row r="314" spans="1:10" ht="15" x14ac:dyDescent="0.25">
      <c r="A314" s="45" t="str">
        <f t="shared" si="4"/>
        <v>B2 carbonNorway2005</v>
      </c>
      <c r="B314">
        <v>6</v>
      </c>
      <c r="C314" t="s">
        <v>1</v>
      </c>
      <c r="D314" t="s">
        <v>153</v>
      </c>
      <c r="E314" t="s">
        <v>96</v>
      </c>
      <c r="F314" t="s">
        <v>114</v>
      </c>
      <c r="G314">
        <v>2005</v>
      </c>
      <c r="H314">
        <v>6499.2275540000001</v>
      </c>
      <c r="I314">
        <v>20488.920504000002</v>
      </c>
      <c r="J314">
        <v>3.2</v>
      </c>
    </row>
    <row r="315" spans="1:10" ht="15" x14ac:dyDescent="0.25">
      <c r="A315" s="45" t="str">
        <f t="shared" si="4"/>
        <v>B2 carbonNorway2010</v>
      </c>
      <c r="B315">
        <v>6</v>
      </c>
      <c r="C315" t="s">
        <v>1</v>
      </c>
      <c r="D315" t="s">
        <v>153</v>
      </c>
      <c r="E315" t="s">
        <v>96</v>
      </c>
      <c r="F315" t="s">
        <v>114</v>
      </c>
      <c r="G315">
        <v>2010</v>
      </c>
      <c r="H315">
        <v>6479.2274390000002</v>
      </c>
      <c r="I315">
        <v>20740.049688999999</v>
      </c>
      <c r="J315">
        <v>3.2</v>
      </c>
    </row>
    <row r="316" spans="1:10" ht="15" x14ac:dyDescent="0.25">
      <c r="A316" s="45" t="str">
        <f t="shared" si="4"/>
        <v>B2 carbonNorway2015</v>
      </c>
      <c r="B316">
        <v>6</v>
      </c>
      <c r="C316" t="s">
        <v>1</v>
      </c>
      <c r="D316" t="s">
        <v>153</v>
      </c>
      <c r="E316" t="s">
        <v>96</v>
      </c>
      <c r="F316" t="s">
        <v>114</v>
      </c>
      <c r="G316">
        <v>2015</v>
      </c>
      <c r="H316">
        <v>6459.2280270000001</v>
      </c>
      <c r="I316">
        <v>20993.076756999999</v>
      </c>
      <c r="J316">
        <v>3.3</v>
      </c>
    </row>
    <row r="317" spans="1:10" ht="15" x14ac:dyDescent="0.25">
      <c r="A317" s="45" t="str">
        <f t="shared" si="4"/>
        <v>B2 carbonNorway2020</v>
      </c>
      <c r="B317">
        <v>6</v>
      </c>
      <c r="C317" t="s">
        <v>1</v>
      </c>
      <c r="D317" t="s">
        <v>153</v>
      </c>
      <c r="E317" t="s">
        <v>96</v>
      </c>
      <c r="F317" t="s">
        <v>114</v>
      </c>
      <c r="G317">
        <v>2020</v>
      </c>
      <c r="H317">
        <v>6439.2274070000003</v>
      </c>
      <c r="I317">
        <v>21434.286572000001</v>
      </c>
      <c r="J317">
        <v>3.3</v>
      </c>
    </row>
    <row r="318" spans="1:10" ht="15" x14ac:dyDescent="0.25">
      <c r="A318" s="45" t="str">
        <f t="shared" si="4"/>
        <v>B2 carbonNorway2025</v>
      </c>
      <c r="B318">
        <v>6</v>
      </c>
      <c r="C318" t="s">
        <v>1</v>
      </c>
      <c r="D318" t="s">
        <v>153</v>
      </c>
      <c r="E318" t="s">
        <v>96</v>
      </c>
      <c r="F318" t="s">
        <v>114</v>
      </c>
      <c r="G318">
        <v>2025</v>
      </c>
      <c r="H318">
        <v>6419.2271229999997</v>
      </c>
      <c r="I318">
        <v>21824.017757000001</v>
      </c>
      <c r="J318">
        <v>3.4</v>
      </c>
    </row>
    <row r="319" spans="1:10" ht="15" x14ac:dyDescent="0.25">
      <c r="A319" s="45" t="str">
        <f t="shared" si="4"/>
        <v>B2 carbonNorway2030</v>
      </c>
      <c r="B319">
        <v>6</v>
      </c>
      <c r="C319" t="s">
        <v>1</v>
      </c>
      <c r="D319" t="s">
        <v>153</v>
      </c>
      <c r="E319" t="s">
        <v>96</v>
      </c>
      <c r="F319" t="s">
        <v>114</v>
      </c>
      <c r="G319">
        <v>2030</v>
      </c>
      <c r="H319">
        <v>6399.22732</v>
      </c>
      <c r="I319">
        <v>22002.067994000001</v>
      </c>
      <c r="J319">
        <v>3.4</v>
      </c>
    </row>
    <row r="320" spans="1:10" ht="15" x14ac:dyDescent="0.25">
      <c r="A320" s="45" t="str">
        <f t="shared" si="4"/>
        <v>B2 carbonPoland2005</v>
      </c>
      <c r="B320">
        <v>6</v>
      </c>
      <c r="C320" t="s">
        <v>1</v>
      </c>
      <c r="D320" t="s">
        <v>154</v>
      </c>
      <c r="E320" t="s">
        <v>97</v>
      </c>
      <c r="F320" t="s">
        <v>113</v>
      </c>
      <c r="G320">
        <v>2005</v>
      </c>
      <c r="H320">
        <v>8417.0081829999999</v>
      </c>
      <c r="I320">
        <v>22539.985674</v>
      </c>
      <c r="J320">
        <v>2.7</v>
      </c>
    </row>
    <row r="321" spans="1:10" ht="15" x14ac:dyDescent="0.25">
      <c r="A321" s="45" t="str">
        <f t="shared" si="4"/>
        <v>B2 carbonPoland2010</v>
      </c>
      <c r="B321">
        <v>6</v>
      </c>
      <c r="C321" t="s">
        <v>1</v>
      </c>
      <c r="D321" t="s">
        <v>154</v>
      </c>
      <c r="E321" t="s">
        <v>97</v>
      </c>
      <c r="F321" t="s">
        <v>113</v>
      </c>
      <c r="G321">
        <v>2010</v>
      </c>
      <c r="H321">
        <v>8532.0079769999993</v>
      </c>
      <c r="I321">
        <v>22264.888201000002</v>
      </c>
      <c r="J321">
        <v>2.6</v>
      </c>
    </row>
    <row r="322" spans="1:10" ht="15" x14ac:dyDescent="0.25">
      <c r="A322" s="45" t="str">
        <f t="shared" ref="A322:A385" si="5">CONCATENATE(C322,E322,G322)</f>
        <v>B2 carbonPoland2015</v>
      </c>
      <c r="B322">
        <v>6</v>
      </c>
      <c r="C322" t="s">
        <v>1</v>
      </c>
      <c r="D322" t="s">
        <v>154</v>
      </c>
      <c r="E322" t="s">
        <v>97</v>
      </c>
      <c r="F322" t="s">
        <v>113</v>
      </c>
      <c r="G322">
        <v>2015</v>
      </c>
      <c r="H322">
        <v>8647.0072980000004</v>
      </c>
      <c r="I322">
        <v>22038.277343000002</v>
      </c>
      <c r="J322">
        <v>2.5</v>
      </c>
    </row>
    <row r="323" spans="1:10" ht="15" x14ac:dyDescent="0.25">
      <c r="A323" s="45" t="str">
        <f t="shared" si="5"/>
        <v>B2 carbonPoland2020</v>
      </c>
      <c r="B323">
        <v>6</v>
      </c>
      <c r="C323" t="s">
        <v>1</v>
      </c>
      <c r="D323" t="s">
        <v>154</v>
      </c>
      <c r="E323" t="s">
        <v>97</v>
      </c>
      <c r="F323" t="s">
        <v>113</v>
      </c>
      <c r="G323">
        <v>2020</v>
      </c>
      <c r="H323">
        <v>8762.0079910000004</v>
      </c>
      <c r="I323">
        <v>22723.133591000002</v>
      </c>
      <c r="J323">
        <v>2.6</v>
      </c>
    </row>
    <row r="324" spans="1:10" ht="15" x14ac:dyDescent="0.25">
      <c r="A324" s="45" t="str">
        <f t="shared" si="5"/>
        <v>B2 carbonPoland2025</v>
      </c>
      <c r="B324">
        <v>6</v>
      </c>
      <c r="C324" t="s">
        <v>1</v>
      </c>
      <c r="D324" t="s">
        <v>154</v>
      </c>
      <c r="E324" t="s">
        <v>97</v>
      </c>
      <c r="F324" t="s">
        <v>113</v>
      </c>
      <c r="G324">
        <v>2025</v>
      </c>
      <c r="H324">
        <v>8877.0082459999994</v>
      </c>
      <c r="I324">
        <v>23476.79333</v>
      </c>
      <c r="J324">
        <v>2.6</v>
      </c>
    </row>
    <row r="325" spans="1:10" ht="15" x14ac:dyDescent="0.25">
      <c r="A325" s="45" t="str">
        <f t="shared" si="5"/>
        <v>B2 carbonPoland2030</v>
      </c>
      <c r="B325">
        <v>6</v>
      </c>
      <c r="C325" t="s">
        <v>1</v>
      </c>
      <c r="D325" t="s">
        <v>154</v>
      </c>
      <c r="E325" t="s">
        <v>97</v>
      </c>
      <c r="F325" t="s">
        <v>113</v>
      </c>
      <c r="G325">
        <v>2030</v>
      </c>
      <c r="H325">
        <v>8992.0073209999991</v>
      </c>
      <c r="I325">
        <v>22778.746520000001</v>
      </c>
      <c r="J325">
        <v>2.5</v>
      </c>
    </row>
    <row r="326" spans="1:10" ht="15" x14ac:dyDescent="0.25">
      <c r="A326" s="45" t="str">
        <f t="shared" si="5"/>
        <v>B2 carbonPortugal2005</v>
      </c>
      <c r="B326">
        <v>6</v>
      </c>
      <c r="C326" t="s">
        <v>1</v>
      </c>
      <c r="D326" t="s">
        <v>155</v>
      </c>
      <c r="E326" t="s">
        <v>98</v>
      </c>
      <c r="F326" t="s">
        <v>115</v>
      </c>
      <c r="G326">
        <v>2005</v>
      </c>
      <c r="H326">
        <v>1801.9219049999999</v>
      </c>
      <c r="I326">
        <v>2124.1979980000001</v>
      </c>
      <c r="J326">
        <v>1.2</v>
      </c>
    </row>
    <row r="327" spans="1:10" ht="15" x14ac:dyDescent="0.25">
      <c r="A327" s="45" t="str">
        <f t="shared" si="5"/>
        <v>B2 carbonPortugal2010</v>
      </c>
      <c r="B327">
        <v>6</v>
      </c>
      <c r="C327" t="s">
        <v>1</v>
      </c>
      <c r="D327" t="s">
        <v>155</v>
      </c>
      <c r="E327" t="s">
        <v>98</v>
      </c>
      <c r="F327" t="s">
        <v>115</v>
      </c>
      <c r="G327">
        <v>2010</v>
      </c>
      <c r="H327">
        <v>1821.92157</v>
      </c>
      <c r="I327">
        <v>2199.2398330000001</v>
      </c>
      <c r="J327">
        <v>1.2</v>
      </c>
    </row>
    <row r="328" spans="1:10" ht="15" x14ac:dyDescent="0.25">
      <c r="A328" s="45" t="str">
        <f t="shared" si="5"/>
        <v>B2 carbonPortugal2015</v>
      </c>
      <c r="B328">
        <v>6</v>
      </c>
      <c r="C328" t="s">
        <v>1</v>
      </c>
      <c r="D328" t="s">
        <v>155</v>
      </c>
      <c r="E328" t="s">
        <v>98</v>
      </c>
      <c r="F328" t="s">
        <v>115</v>
      </c>
      <c r="G328">
        <v>2015</v>
      </c>
      <c r="H328">
        <v>1841.921662</v>
      </c>
      <c r="I328">
        <v>2181.3557679999999</v>
      </c>
      <c r="J328">
        <v>1.2</v>
      </c>
    </row>
    <row r="329" spans="1:10" ht="15" x14ac:dyDescent="0.25">
      <c r="A329" s="45" t="str">
        <f t="shared" si="5"/>
        <v>B2 carbonPortugal2020</v>
      </c>
      <c r="B329">
        <v>6</v>
      </c>
      <c r="C329" t="s">
        <v>1</v>
      </c>
      <c r="D329" t="s">
        <v>155</v>
      </c>
      <c r="E329" t="s">
        <v>98</v>
      </c>
      <c r="F329" t="s">
        <v>115</v>
      </c>
      <c r="G329">
        <v>2020</v>
      </c>
      <c r="H329">
        <v>1861.921509</v>
      </c>
      <c r="I329">
        <v>2269.2216170000002</v>
      </c>
      <c r="J329">
        <v>1.2</v>
      </c>
    </row>
    <row r="330" spans="1:10" ht="15" x14ac:dyDescent="0.25">
      <c r="A330" s="45" t="str">
        <f t="shared" si="5"/>
        <v>B2 carbonPortugal2025</v>
      </c>
      <c r="B330">
        <v>6</v>
      </c>
      <c r="C330" t="s">
        <v>1</v>
      </c>
      <c r="D330" t="s">
        <v>155</v>
      </c>
      <c r="E330" t="s">
        <v>98</v>
      </c>
      <c r="F330" t="s">
        <v>115</v>
      </c>
      <c r="G330">
        <v>2025</v>
      </c>
      <c r="H330">
        <v>1881.921906</v>
      </c>
      <c r="I330">
        <v>2368.4138830000002</v>
      </c>
      <c r="J330">
        <v>1.3</v>
      </c>
    </row>
    <row r="331" spans="1:10" ht="15" x14ac:dyDescent="0.25">
      <c r="A331" s="45" t="str">
        <f t="shared" si="5"/>
        <v>B2 carbonPortugal2030</v>
      </c>
      <c r="B331">
        <v>6</v>
      </c>
      <c r="C331" t="s">
        <v>1</v>
      </c>
      <c r="D331" t="s">
        <v>155</v>
      </c>
      <c r="E331" t="s">
        <v>98</v>
      </c>
      <c r="F331" t="s">
        <v>115</v>
      </c>
      <c r="G331">
        <v>2030</v>
      </c>
      <c r="H331">
        <v>1901.9214480000001</v>
      </c>
      <c r="I331">
        <v>2462.1790369999999</v>
      </c>
      <c r="J331">
        <v>1.3</v>
      </c>
    </row>
    <row r="332" spans="1:10" ht="15" x14ac:dyDescent="0.25">
      <c r="A332" s="45" t="str">
        <f t="shared" si="5"/>
        <v>B2 carbonRomania2005</v>
      </c>
      <c r="B332">
        <v>6</v>
      </c>
      <c r="C332" t="s">
        <v>1</v>
      </c>
      <c r="D332" t="s">
        <v>156</v>
      </c>
      <c r="E332" t="s">
        <v>100</v>
      </c>
      <c r="F332" t="s">
        <v>113</v>
      </c>
      <c r="G332">
        <v>2005</v>
      </c>
      <c r="H332">
        <v>5053.6226200000001</v>
      </c>
      <c r="I332">
        <v>12334.661513999999</v>
      </c>
      <c r="J332">
        <v>2.4</v>
      </c>
    </row>
    <row r="333" spans="1:10" ht="15" x14ac:dyDescent="0.25">
      <c r="A333" s="45" t="str">
        <f t="shared" si="5"/>
        <v>B2 carbonRomania2010</v>
      </c>
      <c r="B333">
        <v>6</v>
      </c>
      <c r="C333" t="s">
        <v>1</v>
      </c>
      <c r="D333" t="s">
        <v>156</v>
      </c>
      <c r="E333" t="s">
        <v>100</v>
      </c>
      <c r="F333" t="s">
        <v>113</v>
      </c>
      <c r="G333">
        <v>2010</v>
      </c>
      <c r="H333">
        <v>5197.6223380000001</v>
      </c>
      <c r="I333">
        <v>12361.285330999999</v>
      </c>
      <c r="J333">
        <v>2.4</v>
      </c>
    </row>
    <row r="334" spans="1:10" ht="15" x14ac:dyDescent="0.25">
      <c r="A334" s="45" t="str">
        <f t="shared" si="5"/>
        <v>B2 carbonRomania2015</v>
      </c>
      <c r="B334">
        <v>6</v>
      </c>
      <c r="C334" t="s">
        <v>1</v>
      </c>
      <c r="D334" t="s">
        <v>156</v>
      </c>
      <c r="E334" t="s">
        <v>100</v>
      </c>
      <c r="F334" t="s">
        <v>113</v>
      </c>
      <c r="G334">
        <v>2015</v>
      </c>
      <c r="H334">
        <v>5341.62201</v>
      </c>
      <c r="I334">
        <v>12416.759601</v>
      </c>
      <c r="J334">
        <v>2.2999999999999998</v>
      </c>
    </row>
    <row r="335" spans="1:10" ht="15" x14ac:dyDescent="0.25">
      <c r="A335" s="45" t="str">
        <f t="shared" si="5"/>
        <v>B2 carbonRomania2020</v>
      </c>
      <c r="B335">
        <v>6</v>
      </c>
      <c r="C335" t="s">
        <v>1</v>
      </c>
      <c r="D335" t="s">
        <v>156</v>
      </c>
      <c r="E335" t="s">
        <v>100</v>
      </c>
      <c r="F335" t="s">
        <v>113</v>
      </c>
      <c r="G335">
        <v>2020</v>
      </c>
      <c r="H335">
        <v>5485.6225359999999</v>
      </c>
      <c r="I335">
        <v>12470.212124</v>
      </c>
      <c r="J335">
        <v>2.2999999999999998</v>
      </c>
    </row>
    <row r="336" spans="1:10" ht="15" x14ac:dyDescent="0.25">
      <c r="A336" s="45" t="str">
        <f t="shared" si="5"/>
        <v>B2 carbonRomania2025</v>
      </c>
      <c r="B336">
        <v>6</v>
      </c>
      <c r="C336" t="s">
        <v>1</v>
      </c>
      <c r="D336" t="s">
        <v>156</v>
      </c>
      <c r="E336" t="s">
        <v>100</v>
      </c>
      <c r="F336" t="s">
        <v>113</v>
      </c>
      <c r="G336">
        <v>2025</v>
      </c>
      <c r="H336">
        <v>5629.6224949999996</v>
      </c>
      <c r="I336">
        <v>12567.327819</v>
      </c>
      <c r="J336">
        <v>2.2000000000000002</v>
      </c>
    </row>
    <row r="337" spans="1:10" ht="15" x14ac:dyDescent="0.25">
      <c r="A337" s="45" t="str">
        <f t="shared" si="5"/>
        <v>B2 carbonRomania2030</v>
      </c>
      <c r="B337">
        <v>6</v>
      </c>
      <c r="C337" t="s">
        <v>1</v>
      </c>
      <c r="D337" t="s">
        <v>156</v>
      </c>
      <c r="E337" t="s">
        <v>100</v>
      </c>
      <c r="F337" t="s">
        <v>113</v>
      </c>
      <c r="G337">
        <v>2030</v>
      </c>
      <c r="H337">
        <v>5773.6222150000003</v>
      </c>
      <c r="I337">
        <v>13215.253094</v>
      </c>
      <c r="J337">
        <v>2.2999999999999998</v>
      </c>
    </row>
    <row r="338" spans="1:10" ht="15" x14ac:dyDescent="0.25">
      <c r="A338" s="45" t="str">
        <f t="shared" si="5"/>
        <v>B2 carbonSweden2005</v>
      </c>
      <c r="B338">
        <v>6</v>
      </c>
      <c r="C338" t="s">
        <v>1</v>
      </c>
      <c r="D338" t="s">
        <v>158</v>
      </c>
      <c r="E338" t="s">
        <v>105</v>
      </c>
      <c r="F338" t="s">
        <v>114</v>
      </c>
      <c r="G338">
        <v>2005</v>
      </c>
      <c r="H338">
        <v>20631.419811</v>
      </c>
      <c r="I338">
        <v>60603.190220999997</v>
      </c>
      <c r="J338">
        <v>2.9</v>
      </c>
    </row>
    <row r="339" spans="1:10" ht="15" x14ac:dyDescent="0.25">
      <c r="A339" s="45" t="str">
        <f t="shared" si="5"/>
        <v>B2 carbonSweden2010</v>
      </c>
      <c r="B339">
        <v>6</v>
      </c>
      <c r="C339" t="s">
        <v>1</v>
      </c>
      <c r="D339" t="s">
        <v>158</v>
      </c>
      <c r="E339" t="s">
        <v>105</v>
      </c>
      <c r="F339" t="s">
        <v>114</v>
      </c>
      <c r="G339">
        <v>2010</v>
      </c>
      <c r="H339">
        <v>20553.423435000001</v>
      </c>
      <c r="I339">
        <v>59486.914589</v>
      </c>
      <c r="J339">
        <v>2.9</v>
      </c>
    </row>
    <row r="340" spans="1:10" ht="15" x14ac:dyDescent="0.25">
      <c r="A340" s="45" t="str">
        <f t="shared" si="5"/>
        <v>B2 carbonSweden2015</v>
      </c>
      <c r="B340">
        <v>6</v>
      </c>
      <c r="C340" t="s">
        <v>1</v>
      </c>
      <c r="D340" t="s">
        <v>158</v>
      </c>
      <c r="E340" t="s">
        <v>105</v>
      </c>
      <c r="F340" t="s">
        <v>114</v>
      </c>
      <c r="G340">
        <v>2015</v>
      </c>
      <c r="H340">
        <v>20475.423036</v>
      </c>
      <c r="I340">
        <v>58732.297696000001</v>
      </c>
      <c r="J340">
        <v>2.9</v>
      </c>
    </row>
    <row r="341" spans="1:10" ht="15" x14ac:dyDescent="0.25">
      <c r="A341" s="45" t="str">
        <f t="shared" si="5"/>
        <v>B2 carbonSweden2020</v>
      </c>
      <c r="B341">
        <v>6</v>
      </c>
      <c r="C341" t="s">
        <v>1</v>
      </c>
      <c r="D341" t="s">
        <v>158</v>
      </c>
      <c r="E341" t="s">
        <v>105</v>
      </c>
      <c r="F341" t="s">
        <v>114</v>
      </c>
      <c r="G341">
        <v>2020</v>
      </c>
      <c r="H341">
        <v>20397.422732999999</v>
      </c>
      <c r="I341">
        <v>58481.387801999997</v>
      </c>
      <c r="J341">
        <v>2.9</v>
      </c>
    </row>
    <row r="342" spans="1:10" ht="15" x14ac:dyDescent="0.25">
      <c r="A342" s="45" t="str">
        <f t="shared" si="5"/>
        <v>B2 carbonSweden2025</v>
      </c>
      <c r="B342">
        <v>6</v>
      </c>
      <c r="C342" t="s">
        <v>1</v>
      </c>
      <c r="D342" t="s">
        <v>158</v>
      </c>
      <c r="E342" t="s">
        <v>105</v>
      </c>
      <c r="F342" t="s">
        <v>114</v>
      </c>
      <c r="G342">
        <v>2025</v>
      </c>
      <c r="H342">
        <v>20319.421034999999</v>
      </c>
      <c r="I342">
        <v>58440.674819</v>
      </c>
      <c r="J342">
        <v>2.9</v>
      </c>
    </row>
    <row r="343" spans="1:10" ht="15" x14ac:dyDescent="0.25">
      <c r="A343" s="45" t="str">
        <f t="shared" si="5"/>
        <v>B2 carbonSweden2030</v>
      </c>
      <c r="B343">
        <v>6</v>
      </c>
      <c r="C343" t="s">
        <v>1</v>
      </c>
      <c r="D343" t="s">
        <v>158</v>
      </c>
      <c r="E343" t="s">
        <v>105</v>
      </c>
      <c r="F343" t="s">
        <v>114</v>
      </c>
      <c r="G343">
        <v>2030</v>
      </c>
      <c r="H343">
        <v>20241.423993</v>
      </c>
      <c r="I343">
        <v>58849.943524000002</v>
      </c>
      <c r="J343">
        <v>2.9</v>
      </c>
    </row>
    <row r="344" spans="1:10" ht="15" x14ac:dyDescent="0.25">
      <c r="A344" s="45" t="str">
        <f t="shared" si="5"/>
        <v>B2 carbonSlovenia2005</v>
      </c>
      <c r="B344">
        <v>6</v>
      </c>
      <c r="C344" t="s">
        <v>1</v>
      </c>
      <c r="D344" t="s">
        <v>159</v>
      </c>
      <c r="E344" t="s">
        <v>103</v>
      </c>
      <c r="F344" t="s">
        <v>111</v>
      </c>
      <c r="G344">
        <v>2005</v>
      </c>
      <c r="H344">
        <v>1166.040436</v>
      </c>
      <c r="I344">
        <v>3359.883272</v>
      </c>
      <c r="J344">
        <v>2.9</v>
      </c>
    </row>
    <row r="345" spans="1:10" ht="15" x14ac:dyDescent="0.25">
      <c r="A345" s="45" t="str">
        <f t="shared" si="5"/>
        <v>B2 carbonSlovenia2010</v>
      </c>
      <c r="B345">
        <v>6</v>
      </c>
      <c r="C345" t="s">
        <v>1</v>
      </c>
      <c r="D345" t="s">
        <v>159</v>
      </c>
      <c r="E345" t="s">
        <v>103</v>
      </c>
      <c r="F345" t="s">
        <v>111</v>
      </c>
      <c r="G345">
        <v>2010</v>
      </c>
      <c r="H345">
        <v>1175.040313</v>
      </c>
      <c r="I345">
        <v>3431.041698</v>
      </c>
      <c r="J345">
        <v>2.9</v>
      </c>
    </row>
    <row r="346" spans="1:10" ht="15" x14ac:dyDescent="0.25">
      <c r="A346" s="45" t="str">
        <f t="shared" si="5"/>
        <v>B2 carbonSlovenia2015</v>
      </c>
      <c r="B346">
        <v>6</v>
      </c>
      <c r="C346" t="s">
        <v>1</v>
      </c>
      <c r="D346" t="s">
        <v>159</v>
      </c>
      <c r="E346" t="s">
        <v>103</v>
      </c>
      <c r="F346" t="s">
        <v>111</v>
      </c>
      <c r="G346">
        <v>2015</v>
      </c>
      <c r="H346">
        <v>1184.040557</v>
      </c>
      <c r="I346">
        <v>3495.8365429999999</v>
      </c>
      <c r="J346">
        <v>3</v>
      </c>
    </row>
    <row r="347" spans="1:10" ht="15" x14ac:dyDescent="0.25">
      <c r="A347" s="45" t="str">
        <f t="shared" si="5"/>
        <v>B2 carbonSlovenia2020</v>
      </c>
      <c r="B347">
        <v>6</v>
      </c>
      <c r="C347" t="s">
        <v>1</v>
      </c>
      <c r="D347" t="s">
        <v>159</v>
      </c>
      <c r="E347" t="s">
        <v>103</v>
      </c>
      <c r="F347" t="s">
        <v>111</v>
      </c>
      <c r="G347">
        <v>2020</v>
      </c>
      <c r="H347">
        <v>1193.0404209999999</v>
      </c>
      <c r="I347">
        <v>3523.1293529999998</v>
      </c>
      <c r="J347">
        <v>3</v>
      </c>
    </row>
    <row r="348" spans="1:10" ht="15" x14ac:dyDescent="0.25">
      <c r="A348" s="45" t="str">
        <f t="shared" si="5"/>
        <v>B2 carbonSlovenia2025</v>
      </c>
      <c r="B348">
        <v>6</v>
      </c>
      <c r="C348" t="s">
        <v>1</v>
      </c>
      <c r="D348" t="s">
        <v>159</v>
      </c>
      <c r="E348" t="s">
        <v>103</v>
      </c>
      <c r="F348" t="s">
        <v>111</v>
      </c>
      <c r="G348">
        <v>2025</v>
      </c>
      <c r="H348">
        <v>1202.0404510000001</v>
      </c>
      <c r="I348">
        <v>3545.155714</v>
      </c>
      <c r="J348">
        <v>2.9</v>
      </c>
    </row>
    <row r="349" spans="1:10" ht="15" x14ac:dyDescent="0.25">
      <c r="A349" s="45" t="str">
        <f t="shared" si="5"/>
        <v>B2 carbonSlovenia2030</v>
      </c>
      <c r="B349">
        <v>6</v>
      </c>
      <c r="C349" t="s">
        <v>1</v>
      </c>
      <c r="D349" t="s">
        <v>159</v>
      </c>
      <c r="E349" t="s">
        <v>103</v>
      </c>
      <c r="F349" t="s">
        <v>111</v>
      </c>
      <c r="G349">
        <v>2030</v>
      </c>
      <c r="H349">
        <v>1211.0406029999999</v>
      </c>
      <c r="I349">
        <v>3556.8064639999998</v>
      </c>
      <c r="J349">
        <v>2.9</v>
      </c>
    </row>
    <row r="350" spans="1:10" ht="15" x14ac:dyDescent="0.25">
      <c r="A350" s="45" t="str">
        <f t="shared" si="5"/>
        <v>B2 carbonSlovakia2005</v>
      </c>
      <c r="B350">
        <v>6</v>
      </c>
      <c r="C350" t="s">
        <v>1</v>
      </c>
      <c r="D350" t="s">
        <v>160</v>
      </c>
      <c r="E350" t="s">
        <v>102</v>
      </c>
      <c r="F350" t="s">
        <v>113</v>
      </c>
      <c r="G350">
        <v>2005</v>
      </c>
      <c r="H350">
        <v>1751.340418</v>
      </c>
      <c r="I350">
        <v>4227.9404690000001</v>
      </c>
      <c r="J350">
        <v>2.4</v>
      </c>
    </row>
    <row r="351" spans="1:10" ht="15" x14ac:dyDescent="0.25">
      <c r="A351" s="45" t="str">
        <f t="shared" si="5"/>
        <v>B2 carbonSlovakia2010</v>
      </c>
      <c r="B351">
        <v>6</v>
      </c>
      <c r="C351" t="s">
        <v>1</v>
      </c>
      <c r="D351" t="s">
        <v>160</v>
      </c>
      <c r="E351" t="s">
        <v>102</v>
      </c>
      <c r="F351" t="s">
        <v>113</v>
      </c>
      <c r="G351">
        <v>2010</v>
      </c>
      <c r="H351">
        <v>1735.440388</v>
      </c>
      <c r="I351">
        <v>4122.9933030000002</v>
      </c>
      <c r="J351">
        <v>2.4</v>
      </c>
    </row>
    <row r="352" spans="1:10" ht="15" x14ac:dyDescent="0.25">
      <c r="A352" s="45" t="str">
        <f t="shared" si="5"/>
        <v>B2 carbonSlovakia2015</v>
      </c>
      <c r="B352">
        <v>6</v>
      </c>
      <c r="C352" t="s">
        <v>1</v>
      </c>
      <c r="D352" t="s">
        <v>160</v>
      </c>
      <c r="E352" t="s">
        <v>102</v>
      </c>
      <c r="F352" t="s">
        <v>113</v>
      </c>
      <c r="G352">
        <v>2015</v>
      </c>
      <c r="H352">
        <v>1719.5399299999999</v>
      </c>
      <c r="I352">
        <v>4038.6925390000001</v>
      </c>
      <c r="J352">
        <v>2.2999999999999998</v>
      </c>
    </row>
    <row r="353" spans="1:10" ht="15" x14ac:dyDescent="0.25">
      <c r="A353" s="45" t="str">
        <f t="shared" si="5"/>
        <v>B2 carbonSlovakia2020</v>
      </c>
      <c r="B353">
        <v>6</v>
      </c>
      <c r="C353" t="s">
        <v>1</v>
      </c>
      <c r="D353" t="s">
        <v>160</v>
      </c>
      <c r="E353" t="s">
        <v>102</v>
      </c>
      <c r="F353" t="s">
        <v>113</v>
      </c>
      <c r="G353">
        <v>2020</v>
      </c>
      <c r="H353">
        <v>1703.6397959999999</v>
      </c>
      <c r="I353">
        <v>3891.9666459999999</v>
      </c>
      <c r="J353">
        <v>2.2999999999999998</v>
      </c>
    </row>
    <row r="354" spans="1:10" ht="15" x14ac:dyDescent="0.25">
      <c r="A354" s="45" t="str">
        <f t="shared" si="5"/>
        <v>B2 carbonSlovakia2025</v>
      </c>
      <c r="B354">
        <v>6</v>
      </c>
      <c r="C354" t="s">
        <v>1</v>
      </c>
      <c r="D354" t="s">
        <v>160</v>
      </c>
      <c r="E354" t="s">
        <v>102</v>
      </c>
      <c r="F354" t="s">
        <v>113</v>
      </c>
      <c r="G354">
        <v>2025</v>
      </c>
      <c r="H354">
        <v>1687.740407</v>
      </c>
      <c r="I354">
        <v>3755.6683659999999</v>
      </c>
      <c r="J354">
        <v>2.2000000000000002</v>
      </c>
    </row>
    <row r="355" spans="1:10" ht="15" x14ac:dyDescent="0.25">
      <c r="A355" s="45" t="str">
        <f t="shared" si="5"/>
        <v>B2 carbonSlovakia2030</v>
      </c>
      <c r="B355">
        <v>6</v>
      </c>
      <c r="C355" t="s">
        <v>1</v>
      </c>
      <c r="D355" t="s">
        <v>160</v>
      </c>
      <c r="E355" t="s">
        <v>102</v>
      </c>
      <c r="F355" t="s">
        <v>113</v>
      </c>
      <c r="G355">
        <v>2030</v>
      </c>
      <c r="H355">
        <v>1671.8402719999999</v>
      </c>
      <c r="I355">
        <v>3598.9823660000002</v>
      </c>
      <c r="J355">
        <v>2.2000000000000002</v>
      </c>
    </row>
    <row r="356" spans="1:10" ht="15" x14ac:dyDescent="0.25">
      <c r="A356" s="45" t="str">
        <f t="shared" si="5"/>
        <v>B2 carbonTurkey2005</v>
      </c>
      <c r="B356">
        <v>6</v>
      </c>
      <c r="C356" t="s">
        <v>1</v>
      </c>
      <c r="D356" t="s">
        <v>161</v>
      </c>
      <c r="E356" t="s">
        <v>108</v>
      </c>
      <c r="F356" t="s">
        <v>111</v>
      </c>
      <c r="G356">
        <v>2005</v>
      </c>
      <c r="H356">
        <v>8664.6997740000006</v>
      </c>
      <c r="I356">
        <v>23898.750313</v>
      </c>
      <c r="J356">
        <v>2.8</v>
      </c>
    </row>
    <row r="357" spans="1:10" ht="15" x14ac:dyDescent="0.25">
      <c r="A357" s="45" t="str">
        <f t="shared" si="5"/>
        <v>B2 carbonTurkey2010</v>
      </c>
      <c r="B357">
        <v>6</v>
      </c>
      <c r="C357" t="s">
        <v>1</v>
      </c>
      <c r="D357" t="s">
        <v>161</v>
      </c>
      <c r="E357" t="s">
        <v>108</v>
      </c>
      <c r="F357" t="s">
        <v>111</v>
      </c>
      <c r="G357">
        <v>2010</v>
      </c>
      <c r="H357">
        <v>8681.6996999999992</v>
      </c>
      <c r="I357">
        <v>23762.918064000001</v>
      </c>
      <c r="J357">
        <v>2.7</v>
      </c>
    </row>
    <row r="358" spans="1:10" ht="15" x14ac:dyDescent="0.25">
      <c r="A358" s="45" t="str">
        <f t="shared" si="5"/>
        <v>B2 carbonTurkey2015</v>
      </c>
      <c r="B358">
        <v>6</v>
      </c>
      <c r="C358" t="s">
        <v>1</v>
      </c>
      <c r="D358" t="s">
        <v>161</v>
      </c>
      <c r="E358" t="s">
        <v>108</v>
      </c>
      <c r="F358" t="s">
        <v>111</v>
      </c>
      <c r="G358">
        <v>2015</v>
      </c>
      <c r="H358">
        <v>8698.6997790000005</v>
      </c>
      <c r="I358">
        <v>23509.613396000001</v>
      </c>
      <c r="J358">
        <v>2.7</v>
      </c>
    </row>
    <row r="359" spans="1:10" ht="15" x14ac:dyDescent="0.25">
      <c r="A359" s="45" t="str">
        <f t="shared" si="5"/>
        <v>B2 carbonTurkey2020</v>
      </c>
      <c r="B359">
        <v>6</v>
      </c>
      <c r="C359" t="s">
        <v>1</v>
      </c>
      <c r="D359" t="s">
        <v>161</v>
      </c>
      <c r="E359" t="s">
        <v>108</v>
      </c>
      <c r="F359" t="s">
        <v>111</v>
      </c>
      <c r="G359">
        <v>2020</v>
      </c>
      <c r="H359">
        <v>8715.6988359999996</v>
      </c>
      <c r="I359">
        <v>23254.916519999999</v>
      </c>
      <c r="J359">
        <v>2.7</v>
      </c>
    </row>
    <row r="360" spans="1:10" ht="15" x14ac:dyDescent="0.25">
      <c r="A360" s="45" t="str">
        <f t="shared" si="5"/>
        <v>B2 carbonTurkey2025</v>
      </c>
      <c r="B360">
        <v>6</v>
      </c>
      <c r="C360" t="s">
        <v>1</v>
      </c>
      <c r="D360" t="s">
        <v>161</v>
      </c>
      <c r="E360" t="s">
        <v>108</v>
      </c>
      <c r="F360" t="s">
        <v>111</v>
      </c>
      <c r="G360">
        <v>2025</v>
      </c>
      <c r="H360">
        <v>8732.6997319999991</v>
      </c>
      <c r="I360">
        <v>22955.987202</v>
      </c>
      <c r="J360">
        <v>2.6</v>
      </c>
    </row>
    <row r="361" spans="1:10" ht="15" x14ac:dyDescent="0.25">
      <c r="A361" s="45" t="str">
        <f t="shared" si="5"/>
        <v>B2 carbonTurkey2030</v>
      </c>
      <c r="B361">
        <v>6</v>
      </c>
      <c r="C361" t="s">
        <v>1</v>
      </c>
      <c r="D361" t="s">
        <v>161</v>
      </c>
      <c r="E361" t="s">
        <v>108</v>
      </c>
      <c r="F361" t="s">
        <v>111</v>
      </c>
      <c r="G361">
        <v>2030</v>
      </c>
      <c r="H361">
        <v>8749.699842</v>
      </c>
      <c r="I361">
        <v>22689.434071</v>
      </c>
      <c r="J361">
        <v>2.6</v>
      </c>
    </row>
    <row r="362" spans="1:10" ht="15" x14ac:dyDescent="0.25">
      <c r="A362" s="45" t="str">
        <f t="shared" si="5"/>
        <v>B2 carbonUkraine2005</v>
      </c>
      <c r="B362">
        <v>6</v>
      </c>
      <c r="C362" t="s">
        <v>1</v>
      </c>
      <c r="D362" t="s">
        <v>162</v>
      </c>
      <c r="E362" t="s">
        <v>109</v>
      </c>
      <c r="F362" t="s">
        <v>113</v>
      </c>
      <c r="G362">
        <v>2005</v>
      </c>
      <c r="H362">
        <v>5815.2609300000004</v>
      </c>
      <c r="I362">
        <v>14338.758877</v>
      </c>
      <c r="J362">
        <v>2.5</v>
      </c>
    </row>
    <row r="363" spans="1:10" ht="15" x14ac:dyDescent="0.25">
      <c r="A363" s="45" t="str">
        <f t="shared" si="5"/>
        <v>B2 carbonUkraine2010</v>
      </c>
      <c r="B363">
        <v>6</v>
      </c>
      <c r="C363" t="s">
        <v>1</v>
      </c>
      <c r="D363" t="s">
        <v>162</v>
      </c>
      <c r="E363" t="s">
        <v>109</v>
      </c>
      <c r="F363" t="s">
        <v>113</v>
      </c>
      <c r="G363">
        <v>2010</v>
      </c>
      <c r="H363">
        <v>5753.4176550000002</v>
      </c>
      <c r="I363">
        <v>14930.559236999999</v>
      </c>
      <c r="J363">
        <v>2.6</v>
      </c>
    </row>
    <row r="364" spans="1:10" ht="15" x14ac:dyDescent="0.25">
      <c r="A364" s="45" t="str">
        <f t="shared" si="5"/>
        <v>B2 carbonUkraine2015</v>
      </c>
      <c r="B364">
        <v>6</v>
      </c>
      <c r="C364" t="s">
        <v>1</v>
      </c>
      <c r="D364" t="s">
        <v>162</v>
      </c>
      <c r="E364" t="s">
        <v>109</v>
      </c>
      <c r="F364" t="s">
        <v>113</v>
      </c>
      <c r="G364">
        <v>2015</v>
      </c>
      <c r="H364">
        <v>5691.378342</v>
      </c>
      <c r="I364">
        <v>15522.991625000001</v>
      </c>
      <c r="J364">
        <v>2.7</v>
      </c>
    </row>
    <row r="365" spans="1:10" ht="15" x14ac:dyDescent="0.25">
      <c r="A365" s="45" t="str">
        <f t="shared" si="5"/>
        <v>B2 carbonUkraine2020</v>
      </c>
      <c r="B365">
        <v>6</v>
      </c>
      <c r="C365" t="s">
        <v>1</v>
      </c>
      <c r="D365" t="s">
        <v>162</v>
      </c>
      <c r="E365" t="s">
        <v>109</v>
      </c>
      <c r="F365" t="s">
        <v>113</v>
      </c>
      <c r="G365">
        <v>2020</v>
      </c>
      <c r="H365">
        <v>5628.8780649999999</v>
      </c>
      <c r="I365">
        <v>16052.397829</v>
      </c>
      <c r="J365">
        <v>2.9</v>
      </c>
    </row>
    <row r="366" spans="1:10" ht="15" x14ac:dyDescent="0.25">
      <c r="A366" s="45" t="str">
        <f t="shared" si="5"/>
        <v>B2 carbonUkraine2025</v>
      </c>
      <c r="B366">
        <v>6</v>
      </c>
      <c r="C366" t="s">
        <v>1</v>
      </c>
      <c r="D366" t="s">
        <v>162</v>
      </c>
      <c r="E366" t="s">
        <v>109</v>
      </c>
      <c r="F366" t="s">
        <v>113</v>
      </c>
      <c r="G366">
        <v>2025</v>
      </c>
      <c r="H366">
        <v>5567.542942</v>
      </c>
      <c r="I366">
        <v>16588.691343999999</v>
      </c>
      <c r="J366">
        <v>3</v>
      </c>
    </row>
    <row r="367" spans="1:10" ht="15" x14ac:dyDescent="0.25">
      <c r="A367" s="45" t="str">
        <f t="shared" si="5"/>
        <v>B2 carbonUkraine2030</v>
      </c>
      <c r="B367">
        <v>6</v>
      </c>
      <c r="C367" t="s">
        <v>1</v>
      </c>
      <c r="D367" t="s">
        <v>162</v>
      </c>
      <c r="E367" t="s">
        <v>109</v>
      </c>
      <c r="F367" t="s">
        <v>113</v>
      </c>
      <c r="G367">
        <v>2030</v>
      </c>
      <c r="H367">
        <v>5508.4453510000003</v>
      </c>
      <c r="I367">
        <v>16942.909533999999</v>
      </c>
      <c r="J367">
        <v>3.1</v>
      </c>
    </row>
    <row r="368" spans="1:10" ht="15" x14ac:dyDescent="0.25">
      <c r="A368" s="45" t="str">
        <f t="shared" si="5"/>
        <v>B2 carbonUnited Kingdom2005</v>
      </c>
      <c r="B368">
        <v>6</v>
      </c>
      <c r="C368" t="s">
        <v>1</v>
      </c>
      <c r="D368" t="s">
        <v>163</v>
      </c>
      <c r="E368" t="s">
        <v>110</v>
      </c>
      <c r="F368" t="s">
        <v>112</v>
      </c>
      <c r="G368">
        <v>2005</v>
      </c>
      <c r="H368">
        <v>2375.020462</v>
      </c>
      <c r="I368">
        <v>5069.5322820000001</v>
      </c>
      <c r="J368">
        <v>2.1</v>
      </c>
    </row>
    <row r="369" spans="1:10" ht="15" x14ac:dyDescent="0.25">
      <c r="A369" s="45" t="str">
        <f t="shared" si="5"/>
        <v>B2 carbonUnited Kingdom2010</v>
      </c>
      <c r="B369">
        <v>6</v>
      </c>
      <c r="C369" t="s">
        <v>1</v>
      </c>
      <c r="D369" t="s">
        <v>163</v>
      </c>
      <c r="E369" t="s">
        <v>110</v>
      </c>
      <c r="F369" t="s">
        <v>112</v>
      </c>
      <c r="G369">
        <v>2010</v>
      </c>
      <c r="H369">
        <v>2411.0197790000002</v>
      </c>
      <c r="I369">
        <v>5523.8533120000002</v>
      </c>
      <c r="J369">
        <v>2.2999999999999998</v>
      </c>
    </row>
    <row r="370" spans="1:10" ht="15" x14ac:dyDescent="0.25">
      <c r="A370" s="45" t="str">
        <f t="shared" si="5"/>
        <v>B2 carbonUnited Kingdom2015</v>
      </c>
      <c r="B370">
        <v>6</v>
      </c>
      <c r="C370" t="s">
        <v>1</v>
      </c>
      <c r="D370" t="s">
        <v>163</v>
      </c>
      <c r="E370" t="s">
        <v>110</v>
      </c>
      <c r="F370" t="s">
        <v>112</v>
      </c>
      <c r="G370">
        <v>2015</v>
      </c>
      <c r="H370">
        <v>2447.020278</v>
      </c>
      <c r="I370">
        <v>5960.7713219999996</v>
      </c>
      <c r="J370">
        <v>2.4</v>
      </c>
    </row>
    <row r="371" spans="1:10" ht="15" x14ac:dyDescent="0.25">
      <c r="A371" s="45" t="str">
        <f t="shared" si="5"/>
        <v>B2 carbonUnited Kingdom2020</v>
      </c>
      <c r="B371">
        <v>6</v>
      </c>
      <c r="C371" t="s">
        <v>1</v>
      </c>
      <c r="D371" t="s">
        <v>163</v>
      </c>
      <c r="E371" t="s">
        <v>110</v>
      </c>
      <c r="F371" t="s">
        <v>112</v>
      </c>
      <c r="G371">
        <v>2020</v>
      </c>
      <c r="H371">
        <v>2483.0203219999999</v>
      </c>
      <c r="I371">
        <v>6333.6817289999999</v>
      </c>
      <c r="J371">
        <v>2.6</v>
      </c>
    </row>
    <row r="372" spans="1:10" ht="15" x14ac:dyDescent="0.25">
      <c r="A372" s="45" t="str">
        <f t="shared" si="5"/>
        <v>B2 carbonUnited Kingdom2025</v>
      </c>
      <c r="B372">
        <v>6</v>
      </c>
      <c r="C372" t="s">
        <v>1</v>
      </c>
      <c r="D372" t="s">
        <v>163</v>
      </c>
      <c r="E372" t="s">
        <v>110</v>
      </c>
      <c r="F372" t="s">
        <v>112</v>
      </c>
      <c r="G372">
        <v>2025</v>
      </c>
      <c r="H372">
        <v>2519.020258</v>
      </c>
      <c r="I372">
        <v>6707.1611419999999</v>
      </c>
      <c r="J372">
        <v>2.7</v>
      </c>
    </row>
    <row r="373" spans="1:10" ht="15" x14ac:dyDescent="0.25">
      <c r="A373" s="45" t="str">
        <f t="shared" si="5"/>
        <v>B2 carbonUnited Kingdom2030</v>
      </c>
      <c r="B373">
        <v>6</v>
      </c>
      <c r="C373" t="s">
        <v>1</v>
      </c>
      <c r="D373" t="s">
        <v>163</v>
      </c>
      <c r="E373" t="s">
        <v>110</v>
      </c>
      <c r="F373" t="s">
        <v>112</v>
      </c>
      <c r="G373">
        <v>2030</v>
      </c>
      <c r="H373">
        <v>2555.0204440000002</v>
      </c>
      <c r="I373">
        <v>6496.7718869999999</v>
      </c>
      <c r="J373">
        <v>2.5</v>
      </c>
    </row>
    <row r="374" spans="1:10" ht="15" x14ac:dyDescent="0.25">
      <c r="A374" s="45" t="str">
        <f t="shared" si="5"/>
        <v>B2 wood energyAlbania2005</v>
      </c>
      <c r="B374">
        <v>7</v>
      </c>
      <c r="C374" t="s">
        <v>3</v>
      </c>
      <c r="D374" t="s">
        <v>126</v>
      </c>
      <c r="E374" t="s">
        <v>71</v>
      </c>
      <c r="F374" t="s">
        <v>111</v>
      </c>
      <c r="G374">
        <v>2005</v>
      </c>
      <c r="H374">
        <v>631.10673399999996</v>
      </c>
      <c r="I374">
        <v>1019.973182</v>
      </c>
      <c r="J374">
        <v>1.6</v>
      </c>
    </row>
    <row r="375" spans="1:10" ht="15" x14ac:dyDescent="0.25">
      <c r="A375" s="45" t="str">
        <f t="shared" si="5"/>
        <v>B2 wood energyAlbania2010</v>
      </c>
      <c r="B375">
        <v>7</v>
      </c>
      <c r="C375" t="s">
        <v>3</v>
      </c>
      <c r="D375" t="s">
        <v>126</v>
      </c>
      <c r="E375" t="s">
        <v>71</v>
      </c>
      <c r="F375" t="s">
        <v>111</v>
      </c>
      <c r="G375">
        <v>2010</v>
      </c>
      <c r="H375">
        <v>622.40662999999995</v>
      </c>
      <c r="I375">
        <v>1017.4688149999999</v>
      </c>
      <c r="J375">
        <v>1.6</v>
      </c>
    </row>
    <row r="376" spans="1:10" ht="15" x14ac:dyDescent="0.25">
      <c r="A376" s="45" t="str">
        <f t="shared" si="5"/>
        <v>B2 wood energyAlbania2015</v>
      </c>
      <c r="B376">
        <v>7</v>
      </c>
      <c r="C376" t="s">
        <v>3</v>
      </c>
      <c r="D376" t="s">
        <v>126</v>
      </c>
      <c r="E376" t="s">
        <v>71</v>
      </c>
      <c r="F376" t="s">
        <v>111</v>
      </c>
      <c r="G376">
        <v>2015</v>
      </c>
      <c r="H376">
        <v>613.70665899999995</v>
      </c>
      <c r="I376">
        <v>1041.9156539999999</v>
      </c>
      <c r="J376">
        <v>1.7</v>
      </c>
    </row>
    <row r="377" spans="1:10" ht="15" x14ac:dyDescent="0.25">
      <c r="A377" s="45" t="str">
        <f t="shared" si="5"/>
        <v>B2 wood energyAlbania2020</v>
      </c>
      <c r="B377">
        <v>7</v>
      </c>
      <c r="C377" t="s">
        <v>3</v>
      </c>
      <c r="D377" t="s">
        <v>126</v>
      </c>
      <c r="E377" t="s">
        <v>71</v>
      </c>
      <c r="F377" t="s">
        <v>111</v>
      </c>
      <c r="G377">
        <v>2020</v>
      </c>
      <c r="H377">
        <v>605.00665500000002</v>
      </c>
      <c r="I377">
        <v>1067.563437</v>
      </c>
      <c r="J377">
        <v>1.8</v>
      </c>
    </row>
    <row r="378" spans="1:10" ht="15" x14ac:dyDescent="0.25">
      <c r="A378" s="45" t="str">
        <f t="shared" si="5"/>
        <v>B2 wood energyAlbania2025</v>
      </c>
      <c r="B378">
        <v>7</v>
      </c>
      <c r="C378" t="s">
        <v>3</v>
      </c>
      <c r="D378" t="s">
        <v>126</v>
      </c>
      <c r="E378" t="s">
        <v>71</v>
      </c>
      <c r="F378" t="s">
        <v>111</v>
      </c>
      <c r="G378">
        <v>2025</v>
      </c>
      <c r="H378">
        <v>596.30668200000002</v>
      </c>
      <c r="I378">
        <v>1093.8299300000001</v>
      </c>
      <c r="J378">
        <v>1.8</v>
      </c>
    </row>
    <row r="379" spans="1:10" ht="15" x14ac:dyDescent="0.25">
      <c r="A379" s="45" t="str">
        <f t="shared" si="5"/>
        <v>B2 wood energyAlbania2030</v>
      </c>
      <c r="B379">
        <v>7</v>
      </c>
      <c r="C379" t="s">
        <v>3</v>
      </c>
      <c r="D379" t="s">
        <v>126</v>
      </c>
      <c r="E379" t="s">
        <v>71</v>
      </c>
      <c r="F379" t="s">
        <v>111</v>
      </c>
      <c r="G379">
        <v>2030</v>
      </c>
      <c r="H379">
        <v>587.60666600000002</v>
      </c>
      <c r="I379">
        <v>1120.5336870000001</v>
      </c>
      <c r="J379">
        <v>1.9</v>
      </c>
    </row>
    <row r="380" spans="1:10" ht="15" x14ac:dyDescent="0.25">
      <c r="A380" s="45" t="str">
        <f t="shared" si="5"/>
        <v>B2 wood energyAustria2005</v>
      </c>
      <c r="B380">
        <v>7</v>
      </c>
      <c r="C380" t="s">
        <v>3</v>
      </c>
      <c r="D380" t="s">
        <v>127</v>
      </c>
      <c r="E380" t="s">
        <v>72</v>
      </c>
      <c r="F380" t="s">
        <v>112</v>
      </c>
      <c r="G380">
        <v>2005</v>
      </c>
      <c r="H380">
        <v>3343.0591060000002</v>
      </c>
      <c r="I380">
        <v>10866.742179999999</v>
      </c>
      <c r="J380">
        <v>3.3</v>
      </c>
    </row>
    <row r="381" spans="1:10" ht="15" x14ac:dyDescent="0.25">
      <c r="A381" s="45" t="str">
        <f t="shared" si="5"/>
        <v>B2 wood energyAustria2010</v>
      </c>
      <c r="B381">
        <v>7</v>
      </c>
      <c r="C381" t="s">
        <v>3</v>
      </c>
      <c r="D381" t="s">
        <v>127</v>
      </c>
      <c r="E381" t="s">
        <v>72</v>
      </c>
      <c r="F381" t="s">
        <v>112</v>
      </c>
      <c r="G381">
        <v>2010</v>
      </c>
      <c r="H381">
        <v>3343.0597579999999</v>
      </c>
      <c r="I381">
        <v>10841.769993</v>
      </c>
      <c r="J381">
        <v>3.2</v>
      </c>
    </row>
    <row r="382" spans="1:10" ht="15" x14ac:dyDescent="0.25">
      <c r="A382" s="45" t="str">
        <f t="shared" si="5"/>
        <v>B2 wood energyAustria2015</v>
      </c>
      <c r="B382">
        <v>7</v>
      </c>
      <c r="C382" t="s">
        <v>3</v>
      </c>
      <c r="D382" t="s">
        <v>127</v>
      </c>
      <c r="E382" t="s">
        <v>72</v>
      </c>
      <c r="F382" t="s">
        <v>112</v>
      </c>
      <c r="G382">
        <v>2015</v>
      </c>
      <c r="H382">
        <v>3343.0593159999999</v>
      </c>
      <c r="I382">
        <v>10833.302394</v>
      </c>
      <c r="J382">
        <v>3.2</v>
      </c>
    </row>
    <row r="383" spans="1:10" ht="15" x14ac:dyDescent="0.25">
      <c r="A383" s="45" t="str">
        <f t="shared" si="5"/>
        <v>B2 wood energyAustria2020</v>
      </c>
      <c r="B383">
        <v>7</v>
      </c>
      <c r="C383" t="s">
        <v>3</v>
      </c>
      <c r="D383" t="s">
        <v>127</v>
      </c>
      <c r="E383" t="s">
        <v>72</v>
      </c>
      <c r="F383" t="s">
        <v>112</v>
      </c>
      <c r="G383">
        <v>2020</v>
      </c>
      <c r="H383">
        <v>3343.0593199999998</v>
      </c>
      <c r="I383">
        <v>10855.331209</v>
      </c>
      <c r="J383">
        <v>3.2</v>
      </c>
    </row>
    <row r="384" spans="1:10" ht="15" x14ac:dyDescent="0.25">
      <c r="A384" s="45" t="str">
        <f t="shared" si="5"/>
        <v>B2 wood energyAustria2025</v>
      </c>
      <c r="B384">
        <v>7</v>
      </c>
      <c r="C384" t="s">
        <v>3</v>
      </c>
      <c r="D384" t="s">
        <v>127</v>
      </c>
      <c r="E384" t="s">
        <v>72</v>
      </c>
      <c r="F384" t="s">
        <v>112</v>
      </c>
      <c r="G384">
        <v>2025</v>
      </c>
      <c r="H384">
        <v>3343.059722</v>
      </c>
      <c r="I384">
        <v>10489.46775</v>
      </c>
      <c r="J384">
        <v>3.1</v>
      </c>
    </row>
    <row r="385" spans="1:10" ht="15" x14ac:dyDescent="0.25">
      <c r="A385" s="45" t="str">
        <f t="shared" si="5"/>
        <v>B2 wood energyAustria2030</v>
      </c>
      <c r="B385">
        <v>7</v>
      </c>
      <c r="C385" t="s">
        <v>3</v>
      </c>
      <c r="D385" t="s">
        <v>127</v>
      </c>
      <c r="E385" t="s">
        <v>72</v>
      </c>
      <c r="F385" t="s">
        <v>112</v>
      </c>
      <c r="G385">
        <v>2030</v>
      </c>
      <c r="H385">
        <v>3343.0587150000001</v>
      </c>
      <c r="I385">
        <v>10141.103239</v>
      </c>
      <c r="J385">
        <v>3</v>
      </c>
    </row>
    <row r="386" spans="1:10" ht="15" x14ac:dyDescent="0.25">
      <c r="A386" s="45" t="str">
        <f t="shared" ref="A386:A449" si="6">CONCATENATE(C386,E386,G386)</f>
        <v>B2 wood energyBelgium2005</v>
      </c>
      <c r="B386">
        <v>7</v>
      </c>
      <c r="C386" t="s">
        <v>3</v>
      </c>
      <c r="D386" t="s">
        <v>129</v>
      </c>
      <c r="E386" t="s">
        <v>74</v>
      </c>
      <c r="F386" t="s">
        <v>112</v>
      </c>
      <c r="G386">
        <v>2005</v>
      </c>
      <c r="H386">
        <v>666.97924999999998</v>
      </c>
      <c r="I386">
        <v>1636.3883430000001</v>
      </c>
      <c r="J386">
        <v>2.5</v>
      </c>
    </row>
    <row r="387" spans="1:10" ht="15" x14ac:dyDescent="0.25">
      <c r="A387" s="45" t="str">
        <f t="shared" si="6"/>
        <v>B2 wood energyBelgium2010</v>
      </c>
      <c r="B387">
        <v>7</v>
      </c>
      <c r="C387" t="s">
        <v>3</v>
      </c>
      <c r="D387" t="s">
        <v>129</v>
      </c>
      <c r="E387" t="s">
        <v>74</v>
      </c>
      <c r="F387" t="s">
        <v>112</v>
      </c>
      <c r="G387">
        <v>2010</v>
      </c>
      <c r="H387">
        <v>672.17942700000003</v>
      </c>
      <c r="I387">
        <v>1622.053971</v>
      </c>
      <c r="J387">
        <v>2.4</v>
      </c>
    </row>
    <row r="388" spans="1:10" ht="15" x14ac:dyDescent="0.25">
      <c r="A388" s="45" t="str">
        <f t="shared" si="6"/>
        <v>B2 wood energyBelgium2015</v>
      </c>
      <c r="B388">
        <v>7</v>
      </c>
      <c r="C388" t="s">
        <v>3</v>
      </c>
      <c r="D388" t="s">
        <v>129</v>
      </c>
      <c r="E388" t="s">
        <v>74</v>
      </c>
      <c r="F388" t="s">
        <v>112</v>
      </c>
      <c r="G388">
        <v>2015</v>
      </c>
      <c r="H388">
        <v>677.37943299999995</v>
      </c>
      <c r="I388">
        <v>1629.6587790000001</v>
      </c>
      <c r="J388">
        <v>2.4</v>
      </c>
    </row>
    <row r="389" spans="1:10" ht="15" x14ac:dyDescent="0.25">
      <c r="A389" s="45" t="str">
        <f t="shared" si="6"/>
        <v>B2 wood energyBelgium2020</v>
      </c>
      <c r="B389">
        <v>7</v>
      </c>
      <c r="C389" t="s">
        <v>3</v>
      </c>
      <c r="D389" t="s">
        <v>129</v>
      </c>
      <c r="E389" t="s">
        <v>74</v>
      </c>
      <c r="F389" t="s">
        <v>112</v>
      </c>
      <c r="G389">
        <v>2020</v>
      </c>
      <c r="H389">
        <v>682.57931599999995</v>
      </c>
      <c r="I389">
        <v>1591.4650630000001</v>
      </c>
      <c r="J389">
        <v>2.2999999999999998</v>
      </c>
    </row>
    <row r="390" spans="1:10" ht="15" x14ac:dyDescent="0.25">
      <c r="A390" s="45" t="str">
        <f t="shared" si="6"/>
        <v>B2 wood energyBelgium2025</v>
      </c>
      <c r="B390">
        <v>7</v>
      </c>
      <c r="C390" t="s">
        <v>3</v>
      </c>
      <c r="D390" t="s">
        <v>129</v>
      </c>
      <c r="E390" t="s">
        <v>74</v>
      </c>
      <c r="F390" t="s">
        <v>112</v>
      </c>
      <c r="G390">
        <v>2025</v>
      </c>
      <c r="H390">
        <v>687.77944200000002</v>
      </c>
      <c r="I390">
        <v>1557.006566</v>
      </c>
      <c r="J390">
        <v>2.2999999999999998</v>
      </c>
    </row>
    <row r="391" spans="1:10" ht="15" x14ac:dyDescent="0.25">
      <c r="A391" s="45" t="str">
        <f t="shared" si="6"/>
        <v>B2 wood energyBelgium2030</v>
      </c>
      <c r="B391">
        <v>7</v>
      </c>
      <c r="C391" t="s">
        <v>3</v>
      </c>
      <c r="D391" t="s">
        <v>129</v>
      </c>
      <c r="E391" t="s">
        <v>74</v>
      </c>
      <c r="F391" t="s">
        <v>112</v>
      </c>
      <c r="G391">
        <v>2030</v>
      </c>
      <c r="H391">
        <v>692.97948799999995</v>
      </c>
      <c r="I391">
        <v>1481.0477980000001</v>
      </c>
      <c r="J391">
        <v>2.1</v>
      </c>
    </row>
    <row r="392" spans="1:10" ht="15" x14ac:dyDescent="0.25">
      <c r="A392" s="45" t="str">
        <f t="shared" si="6"/>
        <v>B2 wood energyBulgaria2005</v>
      </c>
      <c r="B392">
        <v>7</v>
      </c>
      <c r="C392" t="s">
        <v>3</v>
      </c>
      <c r="D392" t="s">
        <v>130</v>
      </c>
      <c r="E392" t="s">
        <v>76</v>
      </c>
      <c r="F392" t="s">
        <v>111</v>
      </c>
      <c r="G392">
        <v>2005</v>
      </c>
      <c r="H392">
        <v>2560.8745050000002</v>
      </c>
      <c r="I392">
        <v>3853.899449</v>
      </c>
      <c r="J392">
        <v>1.5</v>
      </c>
    </row>
    <row r="393" spans="1:10" ht="15" x14ac:dyDescent="0.25">
      <c r="A393" s="45" t="str">
        <f t="shared" si="6"/>
        <v>B2 wood energyBulgaria2010</v>
      </c>
      <c r="B393">
        <v>7</v>
      </c>
      <c r="C393" t="s">
        <v>3</v>
      </c>
      <c r="D393" t="s">
        <v>130</v>
      </c>
      <c r="E393" t="s">
        <v>76</v>
      </c>
      <c r="F393" t="s">
        <v>111</v>
      </c>
      <c r="G393">
        <v>2010</v>
      </c>
      <c r="H393">
        <v>2863.8744360000001</v>
      </c>
      <c r="I393">
        <v>4105.2708750000002</v>
      </c>
      <c r="J393">
        <v>1.4</v>
      </c>
    </row>
    <row r="394" spans="1:10" ht="15" x14ac:dyDescent="0.25">
      <c r="A394" s="45" t="str">
        <f t="shared" si="6"/>
        <v>B2 wood energyBulgaria2015</v>
      </c>
      <c r="B394">
        <v>7</v>
      </c>
      <c r="C394" t="s">
        <v>3</v>
      </c>
      <c r="D394" t="s">
        <v>130</v>
      </c>
      <c r="E394" t="s">
        <v>76</v>
      </c>
      <c r="F394" t="s">
        <v>111</v>
      </c>
      <c r="G394">
        <v>2015</v>
      </c>
      <c r="H394">
        <v>3166.8742339999999</v>
      </c>
      <c r="I394">
        <v>4425.1254369999997</v>
      </c>
      <c r="J394">
        <v>1.4</v>
      </c>
    </row>
    <row r="395" spans="1:10" ht="15" x14ac:dyDescent="0.25">
      <c r="A395" s="45" t="str">
        <f t="shared" si="6"/>
        <v>B2 wood energyBulgaria2020</v>
      </c>
      <c r="B395">
        <v>7</v>
      </c>
      <c r="C395" t="s">
        <v>3</v>
      </c>
      <c r="D395" t="s">
        <v>130</v>
      </c>
      <c r="E395" t="s">
        <v>76</v>
      </c>
      <c r="F395" t="s">
        <v>111</v>
      </c>
      <c r="G395">
        <v>2020</v>
      </c>
      <c r="H395">
        <v>3469.8746040000001</v>
      </c>
      <c r="I395">
        <v>4794.7505199999996</v>
      </c>
      <c r="J395">
        <v>1.4</v>
      </c>
    </row>
    <row r="396" spans="1:10" ht="15" x14ac:dyDescent="0.25">
      <c r="A396" s="45" t="str">
        <f t="shared" si="6"/>
        <v>B2 wood energyBulgaria2025</v>
      </c>
      <c r="B396">
        <v>7</v>
      </c>
      <c r="C396" t="s">
        <v>3</v>
      </c>
      <c r="D396" t="s">
        <v>130</v>
      </c>
      <c r="E396" t="s">
        <v>76</v>
      </c>
      <c r="F396" t="s">
        <v>111</v>
      </c>
      <c r="G396">
        <v>2025</v>
      </c>
      <c r="H396">
        <v>3469.8740640000001</v>
      </c>
      <c r="I396">
        <v>4904.6525609999999</v>
      </c>
      <c r="J396">
        <v>1.4</v>
      </c>
    </row>
    <row r="397" spans="1:10" ht="15" x14ac:dyDescent="0.25">
      <c r="A397" s="45" t="str">
        <f t="shared" si="6"/>
        <v>B2 wood energyBulgaria2030</v>
      </c>
      <c r="B397">
        <v>7</v>
      </c>
      <c r="C397" t="s">
        <v>3</v>
      </c>
      <c r="D397" t="s">
        <v>130</v>
      </c>
      <c r="E397" t="s">
        <v>76</v>
      </c>
      <c r="F397" t="s">
        <v>111</v>
      </c>
      <c r="G397">
        <v>2030</v>
      </c>
      <c r="H397">
        <v>3469.8741789999999</v>
      </c>
      <c r="I397">
        <v>4981.034729</v>
      </c>
      <c r="J397">
        <v>1.4</v>
      </c>
    </row>
    <row r="398" spans="1:10" ht="15" x14ac:dyDescent="0.25">
      <c r="A398" s="45" t="str">
        <f t="shared" si="6"/>
        <v>B2 wood energyBelarus2005</v>
      </c>
      <c r="B398">
        <v>7</v>
      </c>
      <c r="C398" t="s">
        <v>3</v>
      </c>
      <c r="D398" t="s">
        <v>131</v>
      </c>
      <c r="E398" t="s">
        <v>73</v>
      </c>
      <c r="F398" t="s">
        <v>113</v>
      </c>
      <c r="G398">
        <v>2005</v>
      </c>
      <c r="H398">
        <v>6375.8865649999998</v>
      </c>
      <c r="I398">
        <v>16203.630069999999</v>
      </c>
      <c r="J398">
        <v>2.5</v>
      </c>
    </row>
    <row r="399" spans="1:10" ht="15" x14ac:dyDescent="0.25">
      <c r="A399" s="45" t="str">
        <f t="shared" si="6"/>
        <v>B2 wood energyBelarus2010</v>
      </c>
      <c r="B399">
        <v>7</v>
      </c>
      <c r="C399" t="s">
        <v>3</v>
      </c>
      <c r="D399" t="s">
        <v>131</v>
      </c>
      <c r="E399" t="s">
        <v>73</v>
      </c>
      <c r="F399" t="s">
        <v>113</v>
      </c>
      <c r="G399">
        <v>2010</v>
      </c>
      <c r="H399">
        <v>6440.886837</v>
      </c>
      <c r="I399">
        <v>16464.394468999999</v>
      </c>
      <c r="J399">
        <v>2.6</v>
      </c>
    </row>
    <row r="400" spans="1:10" ht="15" x14ac:dyDescent="0.25">
      <c r="A400" s="45" t="str">
        <f t="shared" si="6"/>
        <v>B2 wood energyBelarus2015</v>
      </c>
      <c r="B400">
        <v>7</v>
      </c>
      <c r="C400" t="s">
        <v>3</v>
      </c>
      <c r="D400" t="s">
        <v>131</v>
      </c>
      <c r="E400" t="s">
        <v>73</v>
      </c>
      <c r="F400" t="s">
        <v>113</v>
      </c>
      <c r="G400">
        <v>2015</v>
      </c>
      <c r="H400">
        <v>6505.8864629999998</v>
      </c>
      <c r="I400">
        <v>16766.872828</v>
      </c>
      <c r="J400">
        <v>2.6</v>
      </c>
    </row>
    <row r="401" spans="1:10" ht="15" x14ac:dyDescent="0.25">
      <c r="A401" s="45" t="str">
        <f t="shared" si="6"/>
        <v>B2 wood energyBelarus2020</v>
      </c>
      <c r="B401">
        <v>7</v>
      </c>
      <c r="C401" t="s">
        <v>3</v>
      </c>
      <c r="D401" t="s">
        <v>131</v>
      </c>
      <c r="E401" t="s">
        <v>73</v>
      </c>
      <c r="F401" t="s">
        <v>113</v>
      </c>
      <c r="G401">
        <v>2020</v>
      </c>
      <c r="H401">
        <v>6570.8865649999998</v>
      </c>
      <c r="I401">
        <v>17047.71299</v>
      </c>
      <c r="J401">
        <v>2.6</v>
      </c>
    </row>
    <row r="402" spans="1:10" ht="15" x14ac:dyDescent="0.25">
      <c r="A402" s="45" t="str">
        <f t="shared" si="6"/>
        <v>B2 wood energyBelarus2025</v>
      </c>
      <c r="B402">
        <v>7</v>
      </c>
      <c r="C402" t="s">
        <v>3</v>
      </c>
      <c r="D402" t="s">
        <v>131</v>
      </c>
      <c r="E402" t="s">
        <v>73</v>
      </c>
      <c r="F402" t="s">
        <v>113</v>
      </c>
      <c r="G402">
        <v>2025</v>
      </c>
      <c r="H402">
        <v>6635.8862209999998</v>
      </c>
      <c r="I402">
        <v>16720.459501000001</v>
      </c>
      <c r="J402">
        <v>2.5</v>
      </c>
    </row>
    <row r="403" spans="1:10" ht="15" x14ac:dyDescent="0.25">
      <c r="A403" s="45" t="str">
        <f t="shared" si="6"/>
        <v>B2 wood energyBelarus2030</v>
      </c>
      <c r="B403">
        <v>7</v>
      </c>
      <c r="C403" t="s">
        <v>3</v>
      </c>
      <c r="D403" t="s">
        <v>131</v>
      </c>
      <c r="E403" t="s">
        <v>73</v>
      </c>
      <c r="F403" t="s">
        <v>113</v>
      </c>
      <c r="G403">
        <v>2030</v>
      </c>
      <c r="H403">
        <v>6700.8862680000002</v>
      </c>
      <c r="I403">
        <v>16311.513573</v>
      </c>
      <c r="J403">
        <v>2.4</v>
      </c>
    </row>
    <row r="404" spans="1:10" ht="15" x14ac:dyDescent="0.25">
      <c r="A404" s="45" t="str">
        <f t="shared" si="6"/>
        <v>B2 wood energySwitzerland2005</v>
      </c>
      <c r="B404">
        <v>7</v>
      </c>
      <c r="C404" t="s">
        <v>3</v>
      </c>
      <c r="D404" t="s">
        <v>132</v>
      </c>
      <c r="E404" t="s">
        <v>106</v>
      </c>
      <c r="F404" t="s">
        <v>112</v>
      </c>
      <c r="G404">
        <v>2005</v>
      </c>
      <c r="H404">
        <v>1177.9875050000001</v>
      </c>
      <c r="I404">
        <v>3276.090044</v>
      </c>
      <c r="J404">
        <v>2.8</v>
      </c>
    </row>
    <row r="405" spans="1:10" ht="15" x14ac:dyDescent="0.25">
      <c r="A405" s="45" t="str">
        <f t="shared" si="6"/>
        <v>B2 wood energySwitzerland2010</v>
      </c>
      <c r="B405">
        <v>7</v>
      </c>
      <c r="C405" t="s">
        <v>3</v>
      </c>
      <c r="D405" t="s">
        <v>132</v>
      </c>
      <c r="E405" t="s">
        <v>106</v>
      </c>
      <c r="F405" t="s">
        <v>112</v>
      </c>
      <c r="G405">
        <v>2010</v>
      </c>
      <c r="H405">
        <v>1199.987341</v>
      </c>
      <c r="I405">
        <v>3246.5787599999999</v>
      </c>
      <c r="J405">
        <v>2.7</v>
      </c>
    </row>
    <row r="406" spans="1:10" ht="15" x14ac:dyDescent="0.25">
      <c r="A406" s="45" t="str">
        <f t="shared" si="6"/>
        <v>B2 wood energySwitzerland2015</v>
      </c>
      <c r="B406">
        <v>7</v>
      </c>
      <c r="C406" t="s">
        <v>3</v>
      </c>
      <c r="D406" t="s">
        <v>132</v>
      </c>
      <c r="E406" t="s">
        <v>106</v>
      </c>
      <c r="F406" t="s">
        <v>112</v>
      </c>
      <c r="G406">
        <v>2015</v>
      </c>
      <c r="H406">
        <v>1208.987147</v>
      </c>
      <c r="I406">
        <v>3221.574325</v>
      </c>
      <c r="J406">
        <v>2.7</v>
      </c>
    </row>
    <row r="407" spans="1:10" ht="15" x14ac:dyDescent="0.25">
      <c r="A407" s="45" t="str">
        <f t="shared" si="6"/>
        <v>B2 wood energySwitzerland2020</v>
      </c>
      <c r="B407">
        <v>7</v>
      </c>
      <c r="C407" t="s">
        <v>3</v>
      </c>
      <c r="D407" t="s">
        <v>132</v>
      </c>
      <c r="E407" t="s">
        <v>106</v>
      </c>
      <c r="F407" t="s">
        <v>112</v>
      </c>
      <c r="G407">
        <v>2020</v>
      </c>
      <c r="H407">
        <v>1217.9872820000001</v>
      </c>
      <c r="I407">
        <v>3225.7295629999999</v>
      </c>
      <c r="J407">
        <v>2.6</v>
      </c>
    </row>
    <row r="408" spans="1:10" ht="15" x14ac:dyDescent="0.25">
      <c r="A408" s="45" t="str">
        <f t="shared" si="6"/>
        <v>B2 wood energySwitzerland2025</v>
      </c>
      <c r="B408">
        <v>7</v>
      </c>
      <c r="C408" t="s">
        <v>3</v>
      </c>
      <c r="D408" t="s">
        <v>132</v>
      </c>
      <c r="E408" t="s">
        <v>106</v>
      </c>
      <c r="F408" t="s">
        <v>112</v>
      </c>
      <c r="G408">
        <v>2025</v>
      </c>
      <c r="H408">
        <v>1226.987204</v>
      </c>
      <c r="I408">
        <v>3226.5808059999999</v>
      </c>
      <c r="J408">
        <v>2.6</v>
      </c>
    </row>
    <row r="409" spans="1:10" ht="15" x14ac:dyDescent="0.25">
      <c r="A409" s="45" t="str">
        <f t="shared" si="6"/>
        <v>B2 wood energySwitzerland2030</v>
      </c>
      <c r="B409">
        <v>7</v>
      </c>
      <c r="C409" t="s">
        <v>3</v>
      </c>
      <c r="D409" t="s">
        <v>132</v>
      </c>
      <c r="E409" t="s">
        <v>106</v>
      </c>
      <c r="F409" t="s">
        <v>112</v>
      </c>
      <c r="G409">
        <v>2030</v>
      </c>
      <c r="H409">
        <v>1235.987306</v>
      </c>
      <c r="I409">
        <v>3178.1073959999999</v>
      </c>
      <c r="J409">
        <v>2.6</v>
      </c>
    </row>
    <row r="410" spans="1:10" ht="15" x14ac:dyDescent="0.25">
      <c r="A410" s="45" t="str">
        <f t="shared" si="6"/>
        <v>B2 wood energyCzech Republic2005</v>
      </c>
      <c r="B410">
        <v>7</v>
      </c>
      <c r="C410" t="s">
        <v>3</v>
      </c>
      <c r="D410" t="s">
        <v>134</v>
      </c>
      <c r="E410" t="s">
        <v>79</v>
      </c>
      <c r="F410" t="s">
        <v>113</v>
      </c>
      <c r="G410">
        <v>2005</v>
      </c>
      <c r="H410">
        <v>2518.1030270000001</v>
      </c>
      <c r="I410">
        <v>7975.3040030000002</v>
      </c>
      <c r="J410">
        <v>3.2</v>
      </c>
    </row>
    <row r="411" spans="1:10" ht="15" x14ac:dyDescent="0.25">
      <c r="A411" s="45" t="str">
        <f t="shared" si="6"/>
        <v>B2 wood energyCzech Republic2010</v>
      </c>
      <c r="B411">
        <v>7</v>
      </c>
      <c r="C411" t="s">
        <v>3</v>
      </c>
      <c r="D411" t="s">
        <v>134</v>
      </c>
      <c r="E411" t="s">
        <v>79</v>
      </c>
      <c r="F411" t="s">
        <v>113</v>
      </c>
      <c r="G411">
        <v>2010</v>
      </c>
      <c r="H411">
        <v>2475.1028249999999</v>
      </c>
      <c r="I411">
        <v>7886.5886389999996</v>
      </c>
      <c r="J411">
        <v>3.2</v>
      </c>
    </row>
    <row r="412" spans="1:10" ht="15" x14ac:dyDescent="0.25">
      <c r="A412" s="45" t="str">
        <f t="shared" si="6"/>
        <v>B2 wood energyCzech Republic2015</v>
      </c>
      <c r="B412">
        <v>7</v>
      </c>
      <c r="C412" t="s">
        <v>3</v>
      </c>
      <c r="D412" t="s">
        <v>134</v>
      </c>
      <c r="E412" t="s">
        <v>79</v>
      </c>
      <c r="F412" t="s">
        <v>113</v>
      </c>
      <c r="G412">
        <v>2015</v>
      </c>
      <c r="H412">
        <v>2432.1028030000002</v>
      </c>
      <c r="I412">
        <v>7710.5290560000003</v>
      </c>
      <c r="J412">
        <v>3.2</v>
      </c>
    </row>
    <row r="413" spans="1:10" ht="15" x14ac:dyDescent="0.25">
      <c r="A413" s="45" t="str">
        <f t="shared" si="6"/>
        <v>B2 wood energyCzech Republic2020</v>
      </c>
      <c r="B413">
        <v>7</v>
      </c>
      <c r="C413" t="s">
        <v>3</v>
      </c>
      <c r="D413" t="s">
        <v>134</v>
      </c>
      <c r="E413" t="s">
        <v>79</v>
      </c>
      <c r="F413" t="s">
        <v>113</v>
      </c>
      <c r="G413">
        <v>2020</v>
      </c>
      <c r="H413">
        <v>2389.1030890000002</v>
      </c>
      <c r="I413">
        <v>7507.918009</v>
      </c>
      <c r="J413">
        <v>3.1</v>
      </c>
    </row>
    <row r="414" spans="1:10" ht="15" x14ac:dyDescent="0.25">
      <c r="A414" s="45" t="str">
        <f t="shared" si="6"/>
        <v>B2 wood energyCzech Republic2025</v>
      </c>
      <c r="B414">
        <v>7</v>
      </c>
      <c r="C414" t="s">
        <v>3</v>
      </c>
      <c r="D414" t="s">
        <v>134</v>
      </c>
      <c r="E414" t="s">
        <v>79</v>
      </c>
      <c r="F414" t="s">
        <v>113</v>
      </c>
      <c r="G414">
        <v>2025</v>
      </c>
      <c r="H414">
        <v>2346.1029229999999</v>
      </c>
      <c r="I414">
        <v>7308.4758469999997</v>
      </c>
      <c r="J414">
        <v>3.1</v>
      </c>
    </row>
    <row r="415" spans="1:10" ht="15" x14ac:dyDescent="0.25">
      <c r="A415" s="45" t="str">
        <f t="shared" si="6"/>
        <v>B2 wood energyCzech Republic2030</v>
      </c>
      <c r="B415">
        <v>7</v>
      </c>
      <c r="C415" t="s">
        <v>3</v>
      </c>
      <c r="D415" t="s">
        <v>134</v>
      </c>
      <c r="E415" t="s">
        <v>79</v>
      </c>
      <c r="F415" t="s">
        <v>113</v>
      </c>
      <c r="G415">
        <v>2030</v>
      </c>
      <c r="H415">
        <v>2303.1030000000001</v>
      </c>
      <c r="I415">
        <v>7015.9437559999997</v>
      </c>
      <c r="J415">
        <v>3</v>
      </c>
    </row>
    <row r="416" spans="1:10" ht="15" x14ac:dyDescent="0.25">
      <c r="A416" s="45" t="str">
        <f t="shared" si="6"/>
        <v>B2 wood energyGermany2005</v>
      </c>
      <c r="B416">
        <v>7</v>
      </c>
      <c r="C416" t="s">
        <v>3</v>
      </c>
      <c r="D416" t="s">
        <v>135</v>
      </c>
      <c r="E416" t="s">
        <v>84</v>
      </c>
      <c r="F416" t="s">
        <v>112</v>
      </c>
      <c r="G416">
        <v>2005</v>
      </c>
      <c r="H416">
        <v>10568.135316</v>
      </c>
      <c r="I416">
        <v>30420.210889000002</v>
      </c>
      <c r="J416">
        <v>2.9</v>
      </c>
    </row>
    <row r="417" spans="1:10" ht="15" x14ac:dyDescent="0.25">
      <c r="A417" s="45" t="str">
        <f t="shared" si="6"/>
        <v>B2 wood energyGermany2010</v>
      </c>
      <c r="B417">
        <v>7</v>
      </c>
      <c r="C417" t="s">
        <v>3</v>
      </c>
      <c r="D417" t="s">
        <v>135</v>
      </c>
      <c r="E417" t="s">
        <v>84</v>
      </c>
      <c r="F417" t="s">
        <v>112</v>
      </c>
      <c r="G417">
        <v>2010</v>
      </c>
      <c r="H417">
        <v>10568.134017</v>
      </c>
      <c r="I417">
        <v>30256.448575999999</v>
      </c>
      <c r="J417">
        <v>2.9</v>
      </c>
    </row>
    <row r="418" spans="1:10" ht="15" x14ac:dyDescent="0.25">
      <c r="A418" s="45" t="str">
        <f t="shared" si="6"/>
        <v>B2 wood energyGermany2015</v>
      </c>
      <c r="B418">
        <v>7</v>
      </c>
      <c r="C418" t="s">
        <v>3</v>
      </c>
      <c r="D418" t="s">
        <v>135</v>
      </c>
      <c r="E418" t="s">
        <v>84</v>
      </c>
      <c r="F418" t="s">
        <v>112</v>
      </c>
      <c r="G418">
        <v>2015</v>
      </c>
      <c r="H418">
        <v>10568.135254000001</v>
      </c>
      <c r="I418">
        <v>30193.373634</v>
      </c>
      <c r="J418">
        <v>2.9</v>
      </c>
    </row>
    <row r="419" spans="1:10" ht="15" x14ac:dyDescent="0.25">
      <c r="A419" s="45" t="str">
        <f t="shared" si="6"/>
        <v>B2 wood energyGermany2020</v>
      </c>
      <c r="B419">
        <v>7</v>
      </c>
      <c r="C419" t="s">
        <v>3</v>
      </c>
      <c r="D419" t="s">
        <v>135</v>
      </c>
      <c r="E419" t="s">
        <v>84</v>
      </c>
      <c r="F419" t="s">
        <v>112</v>
      </c>
      <c r="G419">
        <v>2020</v>
      </c>
      <c r="H419">
        <v>10568.13501</v>
      </c>
      <c r="I419">
        <v>30155.553594000001</v>
      </c>
      <c r="J419">
        <v>2.9</v>
      </c>
    </row>
    <row r="420" spans="1:10" ht="15" x14ac:dyDescent="0.25">
      <c r="A420" s="45" t="str">
        <f t="shared" si="6"/>
        <v>B2 wood energyGermany2025</v>
      </c>
      <c r="B420">
        <v>7</v>
      </c>
      <c r="C420" t="s">
        <v>3</v>
      </c>
      <c r="D420" t="s">
        <v>135</v>
      </c>
      <c r="E420" t="s">
        <v>84</v>
      </c>
      <c r="F420" t="s">
        <v>112</v>
      </c>
      <c r="G420">
        <v>2025</v>
      </c>
      <c r="H420">
        <v>10568.131896000001</v>
      </c>
      <c r="I420">
        <v>29334.609446999999</v>
      </c>
      <c r="J420">
        <v>2.8</v>
      </c>
    </row>
    <row r="421" spans="1:10" ht="15" x14ac:dyDescent="0.25">
      <c r="A421" s="45" t="str">
        <f t="shared" si="6"/>
        <v>B2 wood energyGermany2030</v>
      </c>
      <c r="B421">
        <v>7</v>
      </c>
      <c r="C421" t="s">
        <v>3</v>
      </c>
      <c r="D421" t="s">
        <v>135</v>
      </c>
      <c r="E421" t="s">
        <v>84</v>
      </c>
      <c r="F421" t="s">
        <v>112</v>
      </c>
      <c r="G421">
        <v>2030</v>
      </c>
      <c r="H421">
        <v>10568.133851000001</v>
      </c>
      <c r="I421">
        <v>28603.92182</v>
      </c>
      <c r="J421">
        <v>2.7</v>
      </c>
    </row>
    <row r="422" spans="1:10" ht="15" x14ac:dyDescent="0.25">
      <c r="A422" s="45" t="str">
        <f t="shared" si="6"/>
        <v>B2 wood energyDenmark2005</v>
      </c>
      <c r="B422">
        <v>7</v>
      </c>
      <c r="C422" t="s">
        <v>3</v>
      </c>
      <c r="D422" t="s">
        <v>136</v>
      </c>
      <c r="E422" t="s">
        <v>80</v>
      </c>
      <c r="F422" t="s">
        <v>114</v>
      </c>
      <c r="G422">
        <v>2005</v>
      </c>
      <c r="H422">
        <v>545.58685000000003</v>
      </c>
      <c r="I422">
        <v>1199.983035</v>
      </c>
      <c r="J422">
        <v>2.2000000000000002</v>
      </c>
    </row>
    <row r="423" spans="1:10" ht="15" x14ac:dyDescent="0.25">
      <c r="A423" s="45" t="str">
        <f t="shared" si="6"/>
        <v>B2 wood energyDenmark2010</v>
      </c>
      <c r="B423">
        <v>7</v>
      </c>
      <c r="C423" t="s">
        <v>3</v>
      </c>
      <c r="D423" t="s">
        <v>136</v>
      </c>
      <c r="E423" t="s">
        <v>80</v>
      </c>
      <c r="F423" t="s">
        <v>114</v>
      </c>
      <c r="G423">
        <v>2010</v>
      </c>
      <c r="H423">
        <v>580.795794</v>
      </c>
      <c r="I423">
        <v>1233.237633</v>
      </c>
      <c r="J423">
        <v>2.1</v>
      </c>
    </row>
    <row r="424" spans="1:10" ht="15" x14ac:dyDescent="0.25">
      <c r="A424" s="45" t="str">
        <f t="shared" si="6"/>
        <v>B2 wood energyDenmark2015</v>
      </c>
      <c r="B424">
        <v>7</v>
      </c>
      <c r="C424" t="s">
        <v>3</v>
      </c>
      <c r="D424" t="s">
        <v>136</v>
      </c>
      <c r="E424" t="s">
        <v>80</v>
      </c>
      <c r="F424" t="s">
        <v>114</v>
      </c>
      <c r="G424">
        <v>2015</v>
      </c>
      <c r="H424">
        <v>616.00482</v>
      </c>
      <c r="I424">
        <v>1231.209069</v>
      </c>
      <c r="J424">
        <v>2</v>
      </c>
    </row>
    <row r="425" spans="1:10" ht="15" x14ac:dyDescent="0.25">
      <c r="A425" s="45" t="str">
        <f t="shared" si="6"/>
        <v>B2 wood energyDenmark2020</v>
      </c>
      <c r="B425">
        <v>7</v>
      </c>
      <c r="C425" t="s">
        <v>3</v>
      </c>
      <c r="D425" t="s">
        <v>136</v>
      </c>
      <c r="E425" t="s">
        <v>80</v>
      </c>
      <c r="F425" t="s">
        <v>114</v>
      </c>
      <c r="G425">
        <v>2020</v>
      </c>
      <c r="H425">
        <v>651.21384799999998</v>
      </c>
      <c r="I425">
        <v>1248.6558</v>
      </c>
      <c r="J425">
        <v>1.9</v>
      </c>
    </row>
    <row r="426" spans="1:10" ht="15" x14ac:dyDescent="0.25">
      <c r="A426" s="45" t="str">
        <f t="shared" si="6"/>
        <v>B2 wood energyDenmark2025</v>
      </c>
      <c r="B426">
        <v>7</v>
      </c>
      <c r="C426" t="s">
        <v>3</v>
      </c>
      <c r="D426" t="s">
        <v>136</v>
      </c>
      <c r="E426" t="s">
        <v>80</v>
      </c>
      <c r="F426" t="s">
        <v>114</v>
      </c>
      <c r="G426">
        <v>2025</v>
      </c>
      <c r="H426">
        <v>686.42276300000003</v>
      </c>
      <c r="I426">
        <v>1319.196557</v>
      </c>
      <c r="J426">
        <v>1.9</v>
      </c>
    </row>
    <row r="427" spans="1:10" ht="15" x14ac:dyDescent="0.25">
      <c r="A427" s="45" t="str">
        <f t="shared" si="6"/>
        <v>B2 wood energyDenmark2030</v>
      </c>
      <c r="B427">
        <v>7</v>
      </c>
      <c r="C427" t="s">
        <v>3</v>
      </c>
      <c r="D427" t="s">
        <v>136</v>
      </c>
      <c r="E427" t="s">
        <v>80</v>
      </c>
      <c r="F427" t="s">
        <v>114</v>
      </c>
      <c r="G427">
        <v>2030</v>
      </c>
      <c r="H427">
        <v>721.63157100000001</v>
      </c>
      <c r="I427">
        <v>1399.0583690000001</v>
      </c>
      <c r="J427">
        <v>1.9</v>
      </c>
    </row>
    <row r="428" spans="1:10" ht="15" x14ac:dyDescent="0.25">
      <c r="A428" s="45" t="str">
        <f t="shared" si="6"/>
        <v>B2 wood energyEstonia2005</v>
      </c>
      <c r="B428">
        <v>7</v>
      </c>
      <c r="C428" t="s">
        <v>3</v>
      </c>
      <c r="D428" t="s">
        <v>137</v>
      </c>
      <c r="E428" t="s">
        <v>81</v>
      </c>
      <c r="F428" t="s">
        <v>114</v>
      </c>
      <c r="G428">
        <v>2005</v>
      </c>
      <c r="H428">
        <v>2089.5839059999998</v>
      </c>
      <c r="I428">
        <v>4703.1523649999999</v>
      </c>
      <c r="J428">
        <v>2.2999999999999998</v>
      </c>
    </row>
    <row r="429" spans="1:10" ht="15" x14ac:dyDescent="0.25">
      <c r="A429" s="45" t="str">
        <f t="shared" si="6"/>
        <v>B2 wood energyEstonia2010</v>
      </c>
      <c r="B429">
        <v>7</v>
      </c>
      <c r="C429" t="s">
        <v>3</v>
      </c>
      <c r="D429" t="s">
        <v>137</v>
      </c>
      <c r="E429" t="s">
        <v>81</v>
      </c>
      <c r="F429" t="s">
        <v>114</v>
      </c>
      <c r="G429">
        <v>2010</v>
      </c>
      <c r="H429">
        <v>2076.583928</v>
      </c>
      <c r="I429">
        <v>4703.9630960000004</v>
      </c>
      <c r="J429">
        <v>2.2999999999999998</v>
      </c>
    </row>
    <row r="430" spans="1:10" ht="15" x14ac:dyDescent="0.25">
      <c r="A430" s="45" t="str">
        <f t="shared" si="6"/>
        <v>B2 wood energyEstonia2015</v>
      </c>
      <c r="B430">
        <v>7</v>
      </c>
      <c r="C430" t="s">
        <v>3</v>
      </c>
      <c r="D430" t="s">
        <v>137</v>
      </c>
      <c r="E430" t="s">
        <v>81</v>
      </c>
      <c r="F430" t="s">
        <v>114</v>
      </c>
      <c r="G430">
        <v>2015</v>
      </c>
      <c r="H430">
        <v>2063.583787</v>
      </c>
      <c r="I430">
        <v>4647.1171969999996</v>
      </c>
      <c r="J430">
        <v>2.2999999999999998</v>
      </c>
    </row>
    <row r="431" spans="1:10" ht="15" x14ac:dyDescent="0.25">
      <c r="A431" s="45" t="str">
        <f t="shared" si="6"/>
        <v>B2 wood energyEstonia2020</v>
      </c>
      <c r="B431">
        <v>7</v>
      </c>
      <c r="C431" t="s">
        <v>3</v>
      </c>
      <c r="D431" t="s">
        <v>137</v>
      </c>
      <c r="E431" t="s">
        <v>81</v>
      </c>
      <c r="F431" t="s">
        <v>114</v>
      </c>
      <c r="G431">
        <v>2020</v>
      </c>
      <c r="H431">
        <v>2050.5839729999998</v>
      </c>
      <c r="I431">
        <v>4559.6405109999996</v>
      </c>
      <c r="J431">
        <v>2.2000000000000002</v>
      </c>
    </row>
    <row r="432" spans="1:10" ht="15" x14ac:dyDescent="0.25">
      <c r="A432" s="45" t="str">
        <f t="shared" si="6"/>
        <v>B2 wood energyEstonia2025</v>
      </c>
      <c r="B432">
        <v>7</v>
      </c>
      <c r="C432" t="s">
        <v>3</v>
      </c>
      <c r="D432" t="s">
        <v>137</v>
      </c>
      <c r="E432" t="s">
        <v>81</v>
      </c>
      <c r="F432" t="s">
        <v>114</v>
      </c>
      <c r="G432">
        <v>2025</v>
      </c>
      <c r="H432">
        <v>2037.5837750000001</v>
      </c>
      <c r="I432">
        <v>4438.3269790000004</v>
      </c>
      <c r="J432">
        <v>2.2000000000000002</v>
      </c>
    </row>
    <row r="433" spans="1:10" ht="15" x14ac:dyDescent="0.25">
      <c r="A433" s="45" t="str">
        <f t="shared" si="6"/>
        <v>B2 wood energyEstonia2030</v>
      </c>
      <c r="B433">
        <v>7</v>
      </c>
      <c r="C433" t="s">
        <v>3</v>
      </c>
      <c r="D433" t="s">
        <v>137</v>
      </c>
      <c r="E433" t="s">
        <v>81</v>
      </c>
      <c r="F433" t="s">
        <v>114</v>
      </c>
      <c r="G433">
        <v>2030</v>
      </c>
      <c r="H433">
        <v>2024.5844810000001</v>
      </c>
      <c r="I433">
        <v>4324.8187799999996</v>
      </c>
      <c r="J433">
        <v>2.1</v>
      </c>
    </row>
    <row r="434" spans="1:10" ht="15" x14ac:dyDescent="0.25">
      <c r="A434" s="45" t="str">
        <f t="shared" si="6"/>
        <v>B2 wood energySpain2005</v>
      </c>
      <c r="B434">
        <v>7</v>
      </c>
      <c r="C434" t="s">
        <v>3</v>
      </c>
      <c r="D434" t="s">
        <v>138</v>
      </c>
      <c r="E434" t="s">
        <v>104</v>
      </c>
      <c r="F434" t="s">
        <v>115</v>
      </c>
      <c r="G434">
        <v>2005</v>
      </c>
      <c r="H434">
        <v>14193.001270000001</v>
      </c>
      <c r="I434">
        <v>29651.568297999998</v>
      </c>
      <c r="J434">
        <v>2.1</v>
      </c>
    </row>
    <row r="435" spans="1:10" ht="15" x14ac:dyDescent="0.25">
      <c r="A435" s="45" t="str">
        <f t="shared" si="6"/>
        <v>B2 wood energySpain2010</v>
      </c>
      <c r="B435">
        <v>7</v>
      </c>
      <c r="C435" t="s">
        <v>3</v>
      </c>
      <c r="D435" t="s">
        <v>138</v>
      </c>
      <c r="E435" t="s">
        <v>104</v>
      </c>
      <c r="F435" t="s">
        <v>115</v>
      </c>
      <c r="G435">
        <v>2010</v>
      </c>
      <c r="H435">
        <v>14915.30942</v>
      </c>
      <c r="I435">
        <v>27888.717570000001</v>
      </c>
      <c r="J435">
        <v>1.9</v>
      </c>
    </row>
    <row r="436" spans="1:10" ht="15" x14ac:dyDescent="0.25">
      <c r="A436" s="45" t="str">
        <f t="shared" si="6"/>
        <v>B2 wood energySpain2015</v>
      </c>
      <c r="B436">
        <v>7</v>
      </c>
      <c r="C436" t="s">
        <v>3</v>
      </c>
      <c r="D436" t="s">
        <v>138</v>
      </c>
      <c r="E436" t="s">
        <v>104</v>
      </c>
      <c r="F436" t="s">
        <v>115</v>
      </c>
      <c r="G436">
        <v>2015</v>
      </c>
      <c r="H436">
        <v>15637.621429999999</v>
      </c>
      <c r="I436">
        <v>26871.427597999998</v>
      </c>
      <c r="J436">
        <v>1.7</v>
      </c>
    </row>
    <row r="437" spans="1:10" ht="15" x14ac:dyDescent="0.25">
      <c r="A437" s="45" t="str">
        <f t="shared" si="6"/>
        <v>B2 wood energySpain2020</v>
      </c>
      <c r="B437">
        <v>7</v>
      </c>
      <c r="C437" t="s">
        <v>3</v>
      </c>
      <c r="D437" t="s">
        <v>138</v>
      </c>
      <c r="E437" t="s">
        <v>104</v>
      </c>
      <c r="F437" t="s">
        <v>115</v>
      </c>
      <c r="G437">
        <v>2020</v>
      </c>
      <c r="H437">
        <v>15637.614727</v>
      </c>
      <c r="I437">
        <v>25865.364323000002</v>
      </c>
      <c r="J437">
        <v>1.7</v>
      </c>
    </row>
    <row r="438" spans="1:10" ht="15" x14ac:dyDescent="0.25">
      <c r="A438" s="45" t="str">
        <f t="shared" si="6"/>
        <v>B2 wood energySpain2025</v>
      </c>
      <c r="B438">
        <v>7</v>
      </c>
      <c r="C438" t="s">
        <v>3</v>
      </c>
      <c r="D438" t="s">
        <v>138</v>
      </c>
      <c r="E438" t="s">
        <v>104</v>
      </c>
      <c r="F438" t="s">
        <v>115</v>
      </c>
      <c r="G438">
        <v>2025</v>
      </c>
      <c r="H438">
        <v>15637.624737</v>
      </c>
      <c r="I438">
        <v>25112.006680999999</v>
      </c>
      <c r="J438">
        <v>1.6</v>
      </c>
    </row>
    <row r="439" spans="1:10" ht="15" x14ac:dyDescent="0.25">
      <c r="A439" s="45" t="str">
        <f t="shared" si="6"/>
        <v>B2 wood energySpain2030</v>
      </c>
      <c r="B439">
        <v>7</v>
      </c>
      <c r="C439" t="s">
        <v>3</v>
      </c>
      <c r="D439" t="s">
        <v>138</v>
      </c>
      <c r="E439" t="s">
        <v>104</v>
      </c>
      <c r="F439" t="s">
        <v>115</v>
      </c>
      <c r="G439">
        <v>2030</v>
      </c>
      <c r="H439">
        <v>15637.621929000001</v>
      </c>
      <c r="I439">
        <v>24567.182008</v>
      </c>
      <c r="J439">
        <v>1.6</v>
      </c>
    </row>
    <row r="440" spans="1:10" ht="15" x14ac:dyDescent="0.25">
      <c r="A440" s="45" t="str">
        <f t="shared" si="6"/>
        <v>B2 wood energyFinland2005</v>
      </c>
      <c r="B440">
        <v>7</v>
      </c>
      <c r="C440" t="s">
        <v>3</v>
      </c>
      <c r="D440" t="s">
        <v>139</v>
      </c>
      <c r="E440" t="s">
        <v>82</v>
      </c>
      <c r="F440" t="s">
        <v>114</v>
      </c>
      <c r="G440">
        <v>2005</v>
      </c>
      <c r="H440">
        <v>18551.383089999999</v>
      </c>
      <c r="I440">
        <v>50834.711967000003</v>
      </c>
      <c r="J440">
        <v>2.7</v>
      </c>
    </row>
    <row r="441" spans="1:10" ht="15" x14ac:dyDescent="0.25">
      <c r="A441" s="45" t="str">
        <f t="shared" si="6"/>
        <v>B2 wood energyFinland2010</v>
      </c>
      <c r="B441">
        <v>7</v>
      </c>
      <c r="C441" t="s">
        <v>3</v>
      </c>
      <c r="D441" t="s">
        <v>139</v>
      </c>
      <c r="E441" t="s">
        <v>82</v>
      </c>
      <c r="F441" t="s">
        <v>114</v>
      </c>
      <c r="G441">
        <v>2010</v>
      </c>
      <c r="H441">
        <v>18369.419604999999</v>
      </c>
      <c r="I441">
        <v>48428.692539000003</v>
      </c>
      <c r="J441">
        <v>2.6</v>
      </c>
    </row>
    <row r="442" spans="1:10" ht="15" x14ac:dyDescent="0.25">
      <c r="A442" s="45" t="str">
        <f t="shared" si="6"/>
        <v>B2 wood energyFinland2015</v>
      </c>
      <c r="B442">
        <v>7</v>
      </c>
      <c r="C442" t="s">
        <v>3</v>
      </c>
      <c r="D442" t="s">
        <v>139</v>
      </c>
      <c r="E442" t="s">
        <v>82</v>
      </c>
      <c r="F442" t="s">
        <v>114</v>
      </c>
      <c r="G442">
        <v>2015</v>
      </c>
      <c r="H442">
        <v>18187.455077999999</v>
      </c>
      <c r="I442">
        <v>46201.689718000001</v>
      </c>
      <c r="J442">
        <v>2.5</v>
      </c>
    </row>
    <row r="443" spans="1:10" ht="15" x14ac:dyDescent="0.25">
      <c r="A443" s="45" t="str">
        <f t="shared" si="6"/>
        <v>B2 wood energyFinland2020</v>
      </c>
      <c r="B443">
        <v>7</v>
      </c>
      <c r="C443" t="s">
        <v>3</v>
      </c>
      <c r="D443" t="s">
        <v>139</v>
      </c>
      <c r="E443" t="s">
        <v>82</v>
      </c>
      <c r="F443" t="s">
        <v>114</v>
      </c>
      <c r="G443">
        <v>2020</v>
      </c>
      <c r="H443">
        <v>18005.493104000001</v>
      </c>
      <c r="I443">
        <v>44470.304200999999</v>
      </c>
      <c r="J443">
        <v>2.5</v>
      </c>
    </row>
    <row r="444" spans="1:10" ht="15" x14ac:dyDescent="0.25">
      <c r="A444" s="45" t="str">
        <f t="shared" si="6"/>
        <v>B2 wood energyFinland2025</v>
      </c>
      <c r="B444">
        <v>7</v>
      </c>
      <c r="C444" t="s">
        <v>3</v>
      </c>
      <c r="D444" t="s">
        <v>139</v>
      </c>
      <c r="E444" t="s">
        <v>82</v>
      </c>
      <c r="F444" t="s">
        <v>114</v>
      </c>
      <c r="G444">
        <v>2025</v>
      </c>
      <c r="H444">
        <v>17823.528613999999</v>
      </c>
      <c r="I444">
        <v>43385.181836999996</v>
      </c>
      <c r="J444">
        <v>2.4</v>
      </c>
    </row>
    <row r="445" spans="1:10" ht="15" x14ac:dyDescent="0.25">
      <c r="A445" s="45" t="str">
        <f t="shared" si="6"/>
        <v>B2 wood energyFinland2030</v>
      </c>
      <c r="B445">
        <v>7</v>
      </c>
      <c r="C445" t="s">
        <v>3</v>
      </c>
      <c r="D445" t="s">
        <v>139</v>
      </c>
      <c r="E445" t="s">
        <v>82</v>
      </c>
      <c r="F445" t="s">
        <v>114</v>
      </c>
      <c r="G445">
        <v>2030</v>
      </c>
      <c r="H445">
        <v>17641.568412000001</v>
      </c>
      <c r="I445">
        <v>42827.711620000002</v>
      </c>
      <c r="J445">
        <v>2.4</v>
      </c>
    </row>
    <row r="446" spans="1:10" ht="15" x14ac:dyDescent="0.25">
      <c r="A446" s="45" t="str">
        <f t="shared" si="6"/>
        <v>B2 wood energyFrance2005</v>
      </c>
      <c r="B446">
        <v>7</v>
      </c>
      <c r="C446" t="s">
        <v>3</v>
      </c>
      <c r="D446" t="s">
        <v>140</v>
      </c>
      <c r="E446" t="s">
        <v>83</v>
      </c>
      <c r="F446" t="s">
        <v>112</v>
      </c>
      <c r="G446">
        <v>2005</v>
      </c>
      <c r="H446">
        <v>14744.110403999999</v>
      </c>
      <c r="I446">
        <v>28364.762864</v>
      </c>
      <c r="J446">
        <v>1.9</v>
      </c>
    </row>
    <row r="447" spans="1:10" ht="15" x14ac:dyDescent="0.25">
      <c r="A447" s="45" t="str">
        <f t="shared" si="6"/>
        <v>B2 wood energyFrance2010</v>
      </c>
      <c r="B447">
        <v>7</v>
      </c>
      <c r="C447" t="s">
        <v>3</v>
      </c>
      <c r="D447" t="s">
        <v>140</v>
      </c>
      <c r="E447" t="s">
        <v>83</v>
      </c>
      <c r="F447" t="s">
        <v>112</v>
      </c>
      <c r="G447">
        <v>2010</v>
      </c>
      <c r="H447">
        <v>14842.109974999999</v>
      </c>
      <c r="I447">
        <v>29192.618448000001</v>
      </c>
      <c r="J447">
        <v>2</v>
      </c>
    </row>
    <row r="448" spans="1:10" ht="15" x14ac:dyDescent="0.25">
      <c r="A448" s="45" t="str">
        <f t="shared" si="6"/>
        <v>B2 wood energyFrance2015</v>
      </c>
      <c r="B448">
        <v>7</v>
      </c>
      <c r="C448" t="s">
        <v>3</v>
      </c>
      <c r="D448" t="s">
        <v>140</v>
      </c>
      <c r="E448" t="s">
        <v>83</v>
      </c>
      <c r="F448" t="s">
        <v>112</v>
      </c>
      <c r="G448">
        <v>2015</v>
      </c>
      <c r="H448">
        <v>14940.109297999999</v>
      </c>
      <c r="I448">
        <v>30159.437088999999</v>
      </c>
      <c r="J448">
        <v>2</v>
      </c>
    </row>
    <row r="449" spans="1:10" ht="15" x14ac:dyDescent="0.25">
      <c r="A449" s="45" t="str">
        <f t="shared" si="6"/>
        <v>B2 wood energyFrance2020</v>
      </c>
      <c r="B449">
        <v>7</v>
      </c>
      <c r="C449" t="s">
        <v>3</v>
      </c>
      <c r="D449" t="s">
        <v>140</v>
      </c>
      <c r="E449" t="s">
        <v>83</v>
      </c>
      <c r="F449" t="s">
        <v>112</v>
      </c>
      <c r="G449">
        <v>2020</v>
      </c>
      <c r="H449">
        <v>15038.110032000001</v>
      </c>
      <c r="I449">
        <v>30621.694461999999</v>
      </c>
      <c r="J449">
        <v>2</v>
      </c>
    </row>
    <row r="450" spans="1:10" ht="15" x14ac:dyDescent="0.25">
      <c r="A450" s="45" t="str">
        <f t="shared" ref="A450:A513" si="7">CONCATENATE(C450,E450,G450)</f>
        <v>B2 wood energyFrance2025</v>
      </c>
      <c r="B450">
        <v>7</v>
      </c>
      <c r="C450" t="s">
        <v>3</v>
      </c>
      <c r="D450" t="s">
        <v>140</v>
      </c>
      <c r="E450" t="s">
        <v>83</v>
      </c>
      <c r="F450" t="s">
        <v>112</v>
      </c>
      <c r="G450">
        <v>2025</v>
      </c>
      <c r="H450">
        <v>15136.107665</v>
      </c>
      <c r="I450">
        <v>30813.149248000002</v>
      </c>
      <c r="J450">
        <v>2</v>
      </c>
    </row>
    <row r="451" spans="1:10" ht="15" x14ac:dyDescent="0.25">
      <c r="A451" s="45" t="str">
        <f t="shared" si="7"/>
        <v>B2 wood energyFrance2030</v>
      </c>
      <c r="B451">
        <v>7</v>
      </c>
      <c r="C451" t="s">
        <v>3</v>
      </c>
      <c r="D451" t="s">
        <v>140</v>
      </c>
      <c r="E451" t="s">
        <v>83</v>
      </c>
      <c r="F451" t="s">
        <v>112</v>
      </c>
      <c r="G451">
        <v>2030</v>
      </c>
      <c r="H451">
        <v>15234.105648000001</v>
      </c>
      <c r="I451">
        <v>31031.360363</v>
      </c>
      <c r="J451">
        <v>2</v>
      </c>
    </row>
    <row r="452" spans="1:10" ht="15" x14ac:dyDescent="0.25">
      <c r="A452" s="45" t="str">
        <f t="shared" si="7"/>
        <v>B2 wood energyCroatia2005</v>
      </c>
      <c r="B452">
        <v>7</v>
      </c>
      <c r="C452" t="s">
        <v>3</v>
      </c>
      <c r="D452" t="s">
        <v>142</v>
      </c>
      <c r="E452" t="s">
        <v>77</v>
      </c>
      <c r="F452" t="s">
        <v>111</v>
      </c>
      <c r="G452">
        <v>2005</v>
      </c>
      <c r="H452">
        <v>1745.0332960000001</v>
      </c>
      <c r="I452">
        <v>2209.506022</v>
      </c>
      <c r="J452">
        <v>1.3</v>
      </c>
    </row>
    <row r="453" spans="1:10" ht="15" x14ac:dyDescent="0.25">
      <c r="A453" s="45" t="str">
        <f t="shared" si="7"/>
        <v>B2 wood energyCroatia2010</v>
      </c>
      <c r="B453">
        <v>7</v>
      </c>
      <c r="C453" t="s">
        <v>3</v>
      </c>
      <c r="D453" t="s">
        <v>142</v>
      </c>
      <c r="E453" t="s">
        <v>77</v>
      </c>
      <c r="F453" t="s">
        <v>111</v>
      </c>
      <c r="G453">
        <v>2010</v>
      </c>
      <c r="H453">
        <v>1741.0338959999999</v>
      </c>
      <c r="I453">
        <v>2185.4994409999999</v>
      </c>
      <c r="J453">
        <v>1.3</v>
      </c>
    </row>
    <row r="454" spans="1:10" ht="15" x14ac:dyDescent="0.25">
      <c r="A454" s="45" t="str">
        <f t="shared" si="7"/>
        <v>B2 wood energyCroatia2015</v>
      </c>
      <c r="B454">
        <v>7</v>
      </c>
      <c r="C454" t="s">
        <v>3</v>
      </c>
      <c r="D454" t="s">
        <v>142</v>
      </c>
      <c r="E454" t="s">
        <v>77</v>
      </c>
      <c r="F454" t="s">
        <v>111</v>
      </c>
      <c r="G454">
        <v>2015</v>
      </c>
      <c r="H454">
        <v>1737.0336110000001</v>
      </c>
      <c r="I454">
        <v>2182.0990919999999</v>
      </c>
      <c r="J454">
        <v>1.3</v>
      </c>
    </row>
    <row r="455" spans="1:10" ht="15" x14ac:dyDescent="0.25">
      <c r="A455" s="45" t="str">
        <f t="shared" si="7"/>
        <v>B2 wood energyCroatia2020</v>
      </c>
      <c r="B455">
        <v>7</v>
      </c>
      <c r="C455" t="s">
        <v>3</v>
      </c>
      <c r="D455" t="s">
        <v>142</v>
      </c>
      <c r="E455" t="s">
        <v>77</v>
      </c>
      <c r="F455" t="s">
        <v>111</v>
      </c>
      <c r="G455">
        <v>2020</v>
      </c>
      <c r="H455">
        <v>1733.0337019999999</v>
      </c>
      <c r="I455">
        <v>2192.23893</v>
      </c>
      <c r="J455">
        <v>1.3</v>
      </c>
    </row>
    <row r="456" spans="1:10" ht="15" x14ac:dyDescent="0.25">
      <c r="A456" s="45" t="str">
        <f t="shared" si="7"/>
        <v>B2 wood energyCroatia2025</v>
      </c>
      <c r="B456">
        <v>7</v>
      </c>
      <c r="C456" t="s">
        <v>3</v>
      </c>
      <c r="D456" t="s">
        <v>142</v>
      </c>
      <c r="E456" t="s">
        <v>77</v>
      </c>
      <c r="F456" t="s">
        <v>111</v>
      </c>
      <c r="G456">
        <v>2025</v>
      </c>
      <c r="H456">
        <v>1729.033492</v>
      </c>
      <c r="I456">
        <v>2201.615671</v>
      </c>
      <c r="J456">
        <v>1.3</v>
      </c>
    </row>
    <row r="457" spans="1:10" ht="15" x14ac:dyDescent="0.25">
      <c r="A457" s="45" t="str">
        <f t="shared" si="7"/>
        <v>B2 wood energyCroatia2030</v>
      </c>
      <c r="B457">
        <v>7</v>
      </c>
      <c r="C457" t="s">
        <v>3</v>
      </c>
      <c r="D457" t="s">
        <v>142</v>
      </c>
      <c r="E457" t="s">
        <v>77</v>
      </c>
      <c r="F457" t="s">
        <v>111</v>
      </c>
      <c r="G457">
        <v>2030</v>
      </c>
      <c r="H457">
        <v>1725.03307</v>
      </c>
      <c r="I457">
        <v>2203.7012840000002</v>
      </c>
      <c r="J457">
        <v>1.3</v>
      </c>
    </row>
    <row r="458" spans="1:10" ht="15" x14ac:dyDescent="0.25">
      <c r="A458" s="45" t="str">
        <f t="shared" si="7"/>
        <v>B2 wood energyHungary2005</v>
      </c>
      <c r="B458">
        <v>7</v>
      </c>
      <c r="C458" t="s">
        <v>3</v>
      </c>
      <c r="D458" t="s">
        <v>143</v>
      </c>
      <c r="E458" t="s">
        <v>86</v>
      </c>
      <c r="F458" t="s">
        <v>113</v>
      </c>
      <c r="G458">
        <v>2005</v>
      </c>
      <c r="H458">
        <v>1684.347078</v>
      </c>
      <c r="I458">
        <v>2635.459754</v>
      </c>
      <c r="J458">
        <v>1.6</v>
      </c>
    </row>
    <row r="459" spans="1:10" ht="15" x14ac:dyDescent="0.25">
      <c r="A459" s="45" t="str">
        <f t="shared" si="7"/>
        <v>B2 wood energyHungary2010</v>
      </c>
      <c r="B459">
        <v>7</v>
      </c>
      <c r="C459" t="s">
        <v>3</v>
      </c>
      <c r="D459" t="s">
        <v>143</v>
      </c>
      <c r="E459" t="s">
        <v>86</v>
      </c>
      <c r="F459" t="s">
        <v>113</v>
      </c>
      <c r="G459">
        <v>2010</v>
      </c>
      <c r="H459">
        <v>1726.347127</v>
      </c>
      <c r="I459">
        <v>2728.2572810000001</v>
      </c>
      <c r="J459">
        <v>1.6</v>
      </c>
    </row>
    <row r="460" spans="1:10" ht="15" x14ac:dyDescent="0.25">
      <c r="A460" s="45" t="str">
        <f t="shared" si="7"/>
        <v>B2 wood energyHungary2015</v>
      </c>
      <c r="B460">
        <v>7</v>
      </c>
      <c r="C460" t="s">
        <v>3</v>
      </c>
      <c r="D460" t="s">
        <v>143</v>
      </c>
      <c r="E460" t="s">
        <v>86</v>
      </c>
      <c r="F460" t="s">
        <v>113</v>
      </c>
      <c r="G460">
        <v>2015</v>
      </c>
      <c r="H460">
        <v>1768.3472340000001</v>
      </c>
      <c r="I460">
        <v>2817.486285</v>
      </c>
      <c r="J460">
        <v>1.6</v>
      </c>
    </row>
    <row r="461" spans="1:10" ht="15" x14ac:dyDescent="0.25">
      <c r="A461" s="45" t="str">
        <f t="shared" si="7"/>
        <v>B2 wood energyHungary2020</v>
      </c>
      <c r="B461">
        <v>7</v>
      </c>
      <c r="C461" t="s">
        <v>3</v>
      </c>
      <c r="D461" t="s">
        <v>143</v>
      </c>
      <c r="E461" t="s">
        <v>86</v>
      </c>
      <c r="F461" t="s">
        <v>113</v>
      </c>
      <c r="G461">
        <v>2020</v>
      </c>
      <c r="H461">
        <v>1810.3469339999999</v>
      </c>
      <c r="I461">
        <v>2867.3020700000002</v>
      </c>
      <c r="J461">
        <v>1.6</v>
      </c>
    </row>
    <row r="462" spans="1:10" ht="15" x14ac:dyDescent="0.25">
      <c r="A462" s="45" t="str">
        <f t="shared" si="7"/>
        <v>B2 wood energyHungary2025</v>
      </c>
      <c r="B462">
        <v>7</v>
      </c>
      <c r="C462" t="s">
        <v>3</v>
      </c>
      <c r="D462" t="s">
        <v>143</v>
      </c>
      <c r="E462" t="s">
        <v>86</v>
      </c>
      <c r="F462" t="s">
        <v>113</v>
      </c>
      <c r="G462">
        <v>2025</v>
      </c>
      <c r="H462">
        <v>1852.3468869999999</v>
      </c>
      <c r="I462">
        <v>2957.2508990000001</v>
      </c>
      <c r="J462">
        <v>1.6</v>
      </c>
    </row>
    <row r="463" spans="1:10" ht="15" x14ac:dyDescent="0.25">
      <c r="A463" s="45" t="str">
        <f t="shared" si="7"/>
        <v>B2 wood energyHungary2030</v>
      </c>
      <c r="B463">
        <v>7</v>
      </c>
      <c r="C463" t="s">
        <v>3</v>
      </c>
      <c r="D463" t="s">
        <v>143</v>
      </c>
      <c r="E463" t="s">
        <v>86</v>
      </c>
      <c r="F463" t="s">
        <v>113</v>
      </c>
      <c r="G463">
        <v>2030</v>
      </c>
      <c r="H463">
        <v>1894.3468949999999</v>
      </c>
      <c r="I463">
        <v>3000.612361</v>
      </c>
      <c r="J463">
        <v>1.6</v>
      </c>
    </row>
    <row r="464" spans="1:10" ht="15" x14ac:dyDescent="0.25">
      <c r="A464" s="45" t="str">
        <f t="shared" si="7"/>
        <v>B2 wood energyIreland2005</v>
      </c>
      <c r="B464">
        <v>7</v>
      </c>
      <c r="C464" t="s">
        <v>3</v>
      </c>
      <c r="D464" t="s">
        <v>144</v>
      </c>
      <c r="E464" t="s">
        <v>88</v>
      </c>
      <c r="F464" t="s">
        <v>112</v>
      </c>
      <c r="G464">
        <v>2005</v>
      </c>
      <c r="H464">
        <v>656.28715699999998</v>
      </c>
      <c r="I464">
        <v>786.98188700000003</v>
      </c>
      <c r="J464">
        <v>1.2</v>
      </c>
    </row>
    <row r="465" spans="1:10" ht="15" x14ac:dyDescent="0.25">
      <c r="A465" s="45" t="str">
        <f t="shared" si="7"/>
        <v>B2 wood energyIreland2010</v>
      </c>
      <c r="B465">
        <v>7</v>
      </c>
      <c r="C465" t="s">
        <v>3</v>
      </c>
      <c r="D465" t="s">
        <v>144</v>
      </c>
      <c r="E465" t="s">
        <v>88</v>
      </c>
      <c r="F465" t="s">
        <v>112</v>
      </c>
      <c r="G465">
        <v>2010</v>
      </c>
      <c r="H465">
        <v>715.14709400000004</v>
      </c>
      <c r="I465">
        <v>907.60034299999995</v>
      </c>
      <c r="J465">
        <v>1.3</v>
      </c>
    </row>
    <row r="466" spans="1:10" ht="15" x14ac:dyDescent="0.25">
      <c r="A466" s="45" t="str">
        <f t="shared" si="7"/>
        <v>B2 wood energyIreland2015</v>
      </c>
      <c r="B466">
        <v>7</v>
      </c>
      <c r="C466" t="s">
        <v>3</v>
      </c>
      <c r="D466" t="s">
        <v>144</v>
      </c>
      <c r="E466" t="s">
        <v>88</v>
      </c>
      <c r="F466" t="s">
        <v>112</v>
      </c>
      <c r="G466">
        <v>2015</v>
      </c>
      <c r="H466">
        <v>774.00735099999997</v>
      </c>
      <c r="I466">
        <v>1032.5536810000001</v>
      </c>
      <c r="J466">
        <v>1.3</v>
      </c>
    </row>
    <row r="467" spans="1:10" ht="15" x14ac:dyDescent="0.25">
      <c r="A467" s="45" t="str">
        <f t="shared" si="7"/>
        <v>B2 wood energyIreland2020</v>
      </c>
      <c r="B467">
        <v>7</v>
      </c>
      <c r="C467" t="s">
        <v>3</v>
      </c>
      <c r="D467" t="s">
        <v>144</v>
      </c>
      <c r="E467" t="s">
        <v>88</v>
      </c>
      <c r="F467" t="s">
        <v>112</v>
      </c>
      <c r="G467">
        <v>2020</v>
      </c>
      <c r="H467">
        <v>832.86726799999997</v>
      </c>
      <c r="I467">
        <v>1150.9823879999999</v>
      </c>
      <c r="J467">
        <v>1.4</v>
      </c>
    </row>
    <row r="468" spans="1:10" ht="15" x14ac:dyDescent="0.25">
      <c r="A468" s="45" t="str">
        <f t="shared" si="7"/>
        <v>B2 wood energyIreland2025</v>
      </c>
      <c r="B468">
        <v>7</v>
      </c>
      <c r="C468" t="s">
        <v>3</v>
      </c>
      <c r="D468" t="s">
        <v>144</v>
      </c>
      <c r="E468" t="s">
        <v>88</v>
      </c>
      <c r="F468" t="s">
        <v>112</v>
      </c>
      <c r="G468">
        <v>2025</v>
      </c>
      <c r="H468">
        <v>891.72714699999995</v>
      </c>
      <c r="I468">
        <v>1266.440781</v>
      </c>
      <c r="J468">
        <v>1.4</v>
      </c>
    </row>
    <row r="469" spans="1:10" ht="15" x14ac:dyDescent="0.25">
      <c r="A469" s="45" t="str">
        <f t="shared" si="7"/>
        <v>B2 wood energyIreland2030</v>
      </c>
      <c r="B469">
        <v>7</v>
      </c>
      <c r="C469" t="s">
        <v>3</v>
      </c>
      <c r="D469" t="s">
        <v>144</v>
      </c>
      <c r="E469" t="s">
        <v>88</v>
      </c>
      <c r="F469" t="s">
        <v>112</v>
      </c>
      <c r="G469">
        <v>2030</v>
      </c>
      <c r="H469">
        <v>950.58731999999998</v>
      </c>
      <c r="I469">
        <v>1595.772984</v>
      </c>
      <c r="J469">
        <v>1.7</v>
      </c>
    </row>
    <row r="470" spans="1:10" ht="15" x14ac:dyDescent="0.25">
      <c r="A470" s="45" t="str">
        <f t="shared" si="7"/>
        <v>B2 wood energyLithuania2005</v>
      </c>
      <c r="B470">
        <v>7</v>
      </c>
      <c r="C470" t="s">
        <v>3</v>
      </c>
      <c r="D470" t="s">
        <v>146</v>
      </c>
      <c r="E470" t="s">
        <v>91</v>
      </c>
      <c r="F470" t="s">
        <v>114</v>
      </c>
      <c r="G470">
        <v>2005</v>
      </c>
      <c r="H470">
        <v>1834.9576119999999</v>
      </c>
      <c r="I470">
        <v>4601.9768290000002</v>
      </c>
      <c r="J470">
        <v>2.5</v>
      </c>
    </row>
    <row r="471" spans="1:10" ht="15" x14ac:dyDescent="0.25">
      <c r="A471" s="45" t="str">
        <f t="shared" si="7"/>
        <v>B2 wood energyLithuania2010</v>
      </c>
      <c r="B471">
        <v>7</v>
      </c>
      <c r="C471" t="s">
        <v>3</v>
      </c>
      <c r="D471" t="s">
        <v>146</v>
      </c>
      <c r="E471" t="s">
        <v>91</v>
      </c>
      <c r="F471" t="s">
        <v>114</v>
      </c>
      <c r="G471">
        <v>2010</v>
      </c>
      <c r="H471">
        <v>1874.9576939999999</v>
      </c>
      <c r="I471">
        <v>4519.2216870000002</v>
      </c>
      <c r="J471">
        <v>2.4</v>
      </c>
    </row>
    <row r="472" spans="1:10" ht="15" x14ac:dyDescent="0.25">
      <c r="A472" s="45" t="str">
        <f t="shared" si="7"/>
        <v>B2 wood energyLithuania2015</v>
      </c>
      <c r="B472">
        <v>7</v>
      </c>
      <c r="C472" t="s">
        <v>3</v>
      </c>
      <c r="D472" t="s">
        <v>146</v>
      </c>
      <c r="E472" t="s">
        <v>91</v>
      </c>
      <c r="F472" t="s">
        <v>114</v>
      </c>
      <c r="G472">
        <v>2015</v>
      </c>
      <c r="H472">
        <v>1914.9575299999999</v>
      </c>
      <c r="I472">
        <v>4431.0325480000001</v>
      </c>
      <c r="J472">
        <v>2.2999999999999998</v>
      </c>
    </row>
    <row r="473" spans="1:10" ht="15" x14ac:dyDescent="0.25">
      <c r="A473" s="45" t="str">
        <f t="shared" si="7"/>
        <v>B2 wood energyLithuania2020</v>
      </c>
      <c r="B473">
        <v>7</v>
      </c>
      <c r="C473" t="s">
        <v>3</v>
      </c>
      <c r="D473" t="s">
        <v>146</v>
      </c>
      <c r="E473" t="s">
        <v>91</v>
      </c>
      <c r="F473" t="s">
        <v>114</v>
      </c>
      <c r="G473">
        <v>2020</v>
      </c>
      <c r="H473">
        <v>1954.9571820000001</v>
      </c>
      <c r="I473">
        <v>4371.0419849999998</v>
      </c>
      <c r="J473">
        <v>2.2000000000000002</v>
      </c>
    </row>
    <row r="474" spans="1:10" ht="15" x14ac:dyDescent="0.25">
      <c r="A474" s="45" t="str">
        <f t="shared" si="7"/>
        <v>B2 wood energyLithuania2025</v>
      </c>
      <c r="B474">
        <v>7</v>
      </c>
      <c r="C474" t="s">
        <v>3</v>
      </c>
      <c r="D474" t="s">
        <v>146</v>
      </c>
      <c r="E474" t="s">
        <v>91</v>
      </c>
      <c r="F474" t="s">
        <v>114</v>
      </c>
      <c r="G474">
        <v>2025</v>
      </c>
      <c r="H474">
        <v>1994.9570249999999</v>
      </c>
      <c r="I474">
        <v>4309.8072089999996</v>
      </c>
      <c r="J474">
        <v>2.2000000000000002</v>
      </c>
    </row>
    <row r="475" spans="1:10" ht="15" x14ac:dyDescent="0.25">
      <c r="A475" s="45" t="str">
        <f t="shared" si="7"/>
        <v>B2 wood energyLithuania2030</v>
      </c>
      <c r="B475">
        <v>7</v>
      </c>
      <c r="C475" t="s">
        <v>3</v>
      </c>
      <c r="D475" t="s">
        <v>146</v>
      </c>
      <c r="E475" t="s">
        <v>91</v>
      </c>
      <c r="F475" t="s">
        <v>114</v>
      </c>
      <c r="G475">
        <v>2030</v>
      </c>
      <c r="H475">
        <v>2034.9568850000001</v>
      </c>
      <c r="I475">
        <v>4261.1160490000002</v>
      </c>
      <c r="J475">
        <v>2.1</v>
      </c>
    </row>
    <row r="476" spans="1:10" ht="15" x14ac:dyDescent="0.25">
      <c r="A476" s="45" t="str">
        <f t="shared" si="7"/>
        <v>B2 wood energyLuxembourg2005</v>
      </c>
      <c r="B476">
        <v>7</v>
      </c>
      <c r="C476" t="s">
        <v>3</v>
      </c>
      <c r="D476" t="s">
        <v>147</v>
      </c>
      <c r="E476" t="s">
        <v>92</v>
      </c>
      <c r="F476" t="s">
        <v>112</v>
      </c>
      <c r="G476">
        <v>2005</v>
      </c>
      <c r="H476">
        <v>86.103437</v>
      </c>
      <c r="I476">
        <v>264.518778</v>
      </c>
      <c r="J476">
        <v>3.1</v>
      </c>
    </row>
    <row r="477" spans="1:10" ht="15" x14ac:dyDescent="0.25">
      <c r="A477" s="45" t="str">
        <f t="shared" si="7"/>
        <v>B2 wood energyLuxembourg2010</v>
      </c>
      <c r="B477">
        <v>7</v>
      </c>
      <c r="C477" t="s">
        <v>3</v>
      </c>
      <c r="D477" t="s">
        <v>147</v>
      </c>
      <c r="E477" t="s">
        <v>92</v>
      </c>
      <c r="F477" t="s">
        <v>112</v>
      </c>
      <c r="G477">
        <v>2010</v>
      </c>
      <c r="H477">
        <v>86.103482</v>
      </c>
      <c r="I477">
        <v>281.24629499999998</v>
      </c>
      <c r="J477">
        <v>3.3</v>
      </c>
    </row>
    <row r="478" spans="1:10" ht="15" x14ac:dyDescent="0.25">
      <c r="A478" s="45" t="str">
        <f t="shared" si="7"/>
        <v>B2 wood energyLuxembourg2015</v>
      </c>
      <c r="B478">
        <v>7</v>
      </c>
      <c r="C478" t="s">
        <v>3</v>
      </c>
      <c r="D478" t="s">
        <v>147</v>
      </c>
      <c r="E478" t="s">
        <v>92</v>
      </c>
      <c r="F478" t="s">
        <v>112</v>
      </c>
      <c r="G478">
        <v>2015</v>
      </c>
      <c r="H478">
        <v>86.103441000000004</v>
      </c>
      <c r="I478">
        <v>284.39059500000002</v>
      </c>
      <c r="J478">
        <v>3.3</v>
      </c>
    </row>
    <row r="479" spans="1:10" ht="15" x14ac:dyDescent="0.25">
      <c r="A479" s="45" t="str">
        <f t="shared" si="7"/>
        <v>B2 wood energyLuxembourg2020</v>
      </c>
      <c r="B479">
        <v>7</v>
      </c>
      <c r="C479" t="s">
        <v>3</v>
      </c>
      <c r="D479" t="s">
        <v>147</v>
      </c>
      <c r="E479" t="s">
        <v>92</v>
      </c>
      <c r="F479" t="s">
        <v>112</v>
      </c>
      <c r="G479">
        <v>2020</v>
      </c>
      <c r="H479">
        <v>86.103448</v>
      </c>
      <c r="I479">
        <v>287.37994900000001</v>
      </c>
      <c r="J479">
        <v>3.3</v>
      </c>
    </row>
    <row r="480" spans="1:10" ht="15" x14ac:dyDescent="0.25">
      <c r="A480" s="45" t="str">
        <f t="shared" si="7"/>
        <v>B2 wood energyLuxembourg2025</v>
      </c>
      <c r="B480">
        <v>7</v>
      </c>
      <c r="C480" t="s">
        <v>3</v>
      </c>
      <c r="D480" t="s">
        <v>147</v>
      </c>
      <c r="E480" t="s">
        <v>92</v>
      </c>
      <c r="F480" t="s">
        <v>112</v>
      </c>
      <c r="G480">
        <v>2025</v>
      </c>
      <c r="H480">
        <v>86.103453999999999</v>
      </c>
      <c r="I480">
        <v>290.27665000000002</v>
      </c>
      <c r="J480">
        <v>3.4</v>
      </c>
    </row>
    <row r="481" spans="1:10" ht="15" x14ac:dyDescent="0.25">
      <c r="A481" s="45" t="str">
        <f t="shared" si="7"/>
        <v>B2 wood energyLuxembourg2030</v>
      </c>
      <c r="B481">
        <v>7</v>
      </c>
      <c r="C481" t="s">
        <v>3</v>
      </c>
      <c r="D481" t="s">
        <v>147</v>
      </c>
      <c r="E481" t="s">
        <v>92</v>
      </c>
      <c r="F481" t="s">
        <v>112</v>
      </c>
      <c r="G481">
        <v>2030</v>
      </c>
      <c r="H481">
        <v>86.103458000000003</v>
      </c>
      <c r="I481">
        <v>293.25222200000002</v>
      </c>
      <c r="J481">
        <v>3.4</v>
      </c>
    </row>
    <row r="482" spans="1:10" ht="15" x14ac:dyDescent="0.25">
      <c r="A482" s="45" t="str">
        <f t="shared" si="7"/>
        <v>B2 wood energyLatvia2005</v>
      </c>
      <c r="B482">
        <v>7</v>
      </c>
      <c r="C482" t="s">
        <v>3</v>
      </c>
      <c r="D482" t="s">
        <v>148</v>
      </c>
      <c r="E482" t="s">
        <v>90</v>
      </c>
      <c r="F482" t="s">
        <v>114</v>
      </c>
      <c r="G482">
        <v>2005</v>
      </c>
      <c r="H482">
        <v>3088.2563409999998</v>
      </c>
      <c r="I482">
        <v>6634.8336870000003</v>
      </c>
      <c r="J482">
        <v>2.1</v>
      </c>
    </row>
    <row r="483" spans="1:10" ht="15" x14ac:dyDescent="0.25">
      <c r="A483" s="45" t="str">
        <f t="shared" si="7"/>
        <v>B2 wood energyLatvia2010</v>
      </c>
      <c r="B483">
        <v>7</v>
      </c>
      <c r="C483" t="s">
        <v>3</v>
      </c>
      <c r="D483" t="s">
        <v>148</v>
      </c>
      <c r="E483" t="s">
        <v>90</v>
      </c>
      <c r="F483" t="s">
        <v>114</v>
      </c>
      <c r="G483">
        <v>2010</v>
      </c>
      <c r="H483">
        <v>3137.656806</v>
      </c>
      <c r="I483">
        <v>6663.6719569999996</v>
      </c>
      <c r="J483">
        <v>2.1</v>
      </c>
    </row>
    <row r="484" spans="1:10" ht="15" x14ac:dyDescent="0.25">
      <c r="A484" s="45" t="str">
        <f t="shared" si="7"/>
        <v>B2 wood energyLatvia2015</v>
      </c>
      <c r="B484">
        <v>7</v>
      </c>
      <c r="C484" t="s">
        <v>3</v>
      </c>
      <c r="D484" t="s">
        <v>148</v>
      </c>
      <c r="E484" t="s">
        <v>90</v>
      </c>
      <c r="F484" t="s">
        <v>114</v>
      </c>
      <c r="G484">
        <v>2015</v>
      </c>
      <c r="H484">
        <v>3187.0566979999999</v>
      </c>
      <c r="I484">
        <v>6703.1151630000004</v>
      </c>
      <c r="J484">
        <v>2.1</v>
      </c>
    </row>
    <row r="485" spans="1:10" ht="15" x14ac:dyDescent="0.25">
      <c r="A485" s="45" t="str">
        <f t="shared" si="7"/>
        <v>B2 wood energyLatvia2020</v>
      </c>
      <c r="B485">
        <v>7</v>
      </c>
      <c r="C485" t="s">
        <v>3</v>
      </c>
      <c r="D485" t="s">
        <v>148</v>
      </c>
      <c r="E485" t="s">
        <v>90</v>
      </c>
      <c r="F485" t="s">
        <v>114</v>
      </c>
      <c r="G485">
        <v>2020</v>
      </c>
      <c r="H485">
        <v>3236.4559859999999</v>
      </c>
      <c r="I485">
        <v>6783.8175419999998</v>
      </c>
      <c r="J485">
        <v>2.1</v>
      </c>
    </row>
    <row r="486" spans="1:10" ht="15" x14ac:dyDescent="0.25">
      <c r="A486" s="45" t="str">
        <f t="shared" si="7"/>
        <v>B2 wood energyLatvia2025</v>
      </c>
      <c r="B486">
        <v>7</v>
      </c>
      <c r="C486" t="s">
        <v>3</v>
      </c>
      <c r="D486" t="s">
        <v>148</v>
      </c>
      <c r="E486" t="s">
        <v>90</v>
      </c>
      <c r="F486" t="s">
        <v>114</v>
      </c>
      <c r="G486">
        <v>2025</v>
      </c>
      <c r="H486">
        <v>3285.8563810000001</v>
      </c>
      <c r="I486">
        <v>6882.9153990000004</v>
      </c>
      <c r="J486">
        <v>2.1</v>
      </c>
    </row>
    <row r="487" spans="1:10" ht="15" x14ac:dyDescent="0.25">
      <c r="A487" s="45" t="str">
        <f t="shared" si="7"/>
        <v>B2 wood energyLatvia2030</v>
      </c>
      <c r="B487">
        <v>7</v>
      </c>
      <c r="C487" t="s">
        <v>3</v>
      </c>
      <c r="D487" t="s">
        <v>148</v>
      </c>
      <c r="E487" t="s">
        <v>90</v>
      </c>
      <c r="F487" t="s">
        <v>114</v>
      </c>
      <c r="G487">
        <v>2030</v>
      </c>
      <c r="H487">
        <v>3335.2564539999998</v>
      </c>
      <c r="I487">
        <v>6897.443894</v>
      </c>
      <c r="J487">
        <v>2.1</v>
      </c>
    </row>
    <row r="488" spans="1:10" ht="15" x14ac:dyDescent="0.25">
      <c r="A488" s="45" t="str">
        <f t="shared" si="7"/>
        <v>B2 wood energyRepublic of Moldova2005</v>
      </c>
      <c r="B488">
        <v>7</v>
      </c>
      <c r="C488" t="s">
        <v>3</v>
      </c>
      <c r="D488" t="s">
        <v>149</v>
      </c>
      <c r="E488" t="s">
        <v>99</v>
      </c>
      <c r="F488" t="s">
        <v>113</v>
      </c>
      <c r="G488">
        <v>2005</v>
      </c>
      <c r="H488">
        <v>216.19306900000001</v>
      </c>
      <c r="I488">
        <v>263.81554699999998</v>
      </c>
      <c r="J488">
        <v>1.2</v>
      </c>
    </row>
    <row r="489" spans="1:10" ht="15" x14ac:dyDescent="0.25">
      <c r="A489" s="45" t="str">
        <f t="shared" si="7"/>
        <v>B2 wood energyRepublic of Moldova2010</v>
      </c>
      <c r="B489">
        <v>7</v>
      </c>
      <c r="C489" t="s">
        <v>3</v>
      </c>
      <c r="D489" t="s">
        <v>149</v>
      </c>
      <c r="E489" t="s">
        <v>99</v>
      </c>
      <c r="F489" t="s">
        <v>113</v>
      </c>
      <c r="G489">
        <v>2010</v>
      </c>
      <c r="H489">
        <v>219.44284099999999</v>
      </c>
      <c r="I489">
        <v>269.79245100000003</v>
      </c>
      <c r="J489">
        <v>1.2</v>
      </c>
    </row>
    <row r="490" spans="1:10" ht="15" x14ac:dyDescent="0.25">
      <c r="A490" s="45" t="str">
        <f t="shared" si="7"/>
        <v>B2 wood energyRepublic of Moldova2015</v>
      </c>
      <c r="B490">
        <v>7</v>
      </c>
      <c r="C490" t="s">
        <v>3</v>
      </c>
      <c r="D490" t="s">
        <v>149</v>
      </c>
      <c r="E490" t="s">
        <v>99</v>
      </c>
      <c r="F490" t="s">
        <v>113</v>
      </c>
      <c r="G490">
        <v>2015</v>
      </c>
      <c r="H490">
        <v>222.69288599999999</v>
      </c>
      <c r="I490">
        <v>279.964607</v>
      </c>
      <c r="J490">
        <v>1.3</v>
      </c>
    </row>
    <row r="491" spans="1:10" ht="15" x14ac:dyDescent="0.25">
      <c r="A491" s="45" t="str">
        <f t="shared" si="7"/>
        <v>B2 wood energyRepublic of Moldova2020</v>
      </c>
      <c r="B491">
        <v>7</v>
      </c>
      <c r="C491" t="s">
        <v>3</v>
      </c>
      <c r="D491" t="s">
        <v>149</v>
      </c>
      <c r="E491" t="s">
        <v>99</v>
      </c>
      <c r="F491" t="s">
        <v>113</v>
      </c>
      <c r="G491">
        <v>2020</v>
      </c>
      <c r="H491">
        <v>225.942902</v>
      </c>
      <c r="I491">
        <v>295.789762</v>
      </c>
      <c r="J491">
        <v>1.3</v>
      </c>
    </row>
    <row r="492" spans="1:10" ht="15" x14ac:dyDescent="0.25">
      <c r="A492" s="45" t="str">
        <f t="shared" si="7"/>
        <v>B2 wood energyRepublic of Moldova2025</v>
      </c>
      <c r="B492">
        <v>7</v>
      </c>
      <c r="C492" t="s">
        <v>3</v>
      </c>
      <c r="D492" t="s">
        <v>149</v>
      </c>
      <c r="E492" t="s">
        <v>99</v>
      </c>
      <c r="F492" t="s">
        <v>113</v>
      </c>
      <c r="G492">
        <v>2025</v>
      </c>
      <c r="H492">
        <v>229.19291699999999</v>
      </c>
      <c r="I492">
        <v>324.20962100000003</v>
      </c>
      <c r="J492">
        <v>1.4</v>
      </c>
    </row>
    <row r="493" spans="1:10" ht="15" x14ac:dyDescent="0.25">
      <c r="A493" s="45" t="str">
        <f t="shared" si="7"/>
        <v>B2 wood energyRepublic of Moldova2030</v>
      </c>
      <c r="B493">
        <v>7</v>
      </c>
      <c r="C493" t="s">
        <v>3</v>
      </c>
      <c r="D493" t="s">
        <v>149</v>
      </c>
      <c r="E493" t="s">
        <v>99</v>
      </c>
      <c r="F493" t="s">
        <v>113</v>
      </c>
      <c r="G493">
        <v>2030</v>
      </c>
      <c r="H493">
        <v>232.442947</v>
      </c>
      <c r="I493">
        <v>350.13833299999999</v>
      </c>
      <c r="J493">
        <v>1.5</v>
      </c>
    </row>
    <row r="494" spans="1:10" ht="15" x14ac:dyDescent="0.25">
      <c r="A494" s="45" t="str">
        <f t="shared" si="7"/>
        <v>B2 wood energyNetherlands2005</v>
      </c>
      <c r="B494">
        <v>7</v>
      </c>
      <c r="C494" t="s">
        <v>3</v>
      </c>
      <c r="D494" t="s">
        <v>152</v>
      </c>
      <c r="E494" t="s">
        <v>95</v>
      </c>
      <c r="F494" t="s">
        <v>112</v>
      </c>
      <c r="G494">
        <v>2005</v>
      </c>
      <c r="H494">
        <v>295.18229500000001</v>
      </c>
      <c r="I494">
        <v>779.91636100000005</v>
      </c>
      <c r="J494">
        <v>2.6</v>
      </c>
    </row>
    <row r="495" spans="1:10" ht="15" x14ac:dyDescent="0.25">
      <c r="A495" s="45" t="str">
        <f t="shared" si="7"/>
        <v>B2 wood energyNetherlands2010</v>
      </c>
      <c r="B495">
        <v>7</v>
      </c>
      <c r="C495" t="s">
        <v>3</v>
      </c>
      <c r="D495" t="s">
        <v>152</v>
      </c>
      <c r="E495" t="s">
        <v>95</v>
      </c>
      <c r="F495" t="s">
        <v>112</v>
      </c>
      <c r="G495">
        <v>2010</v>
      </c>
      <c r="H495">
        <v>295.18227200000001</v>
      </c>
      <c r="I495">
        <v>765.75578900000005</v>
      </c>
      <c r="J495">
        <v>2.6</v>
      </c>
    </row>
    <row r="496" spans="1:10" ht="15" x14ac:dyDescent="0.25">
      <c r="A496" s="45" t="str">
        <f t="shared" si="7"/>
        <v>B2 wood energyNetherlands2015</v>
      </c>
      <c r="B496">
        <v>7</v>
      </c>
      <c r="C496" t="s">
        <v>3</v>
      </c>
      <c r="D496" t="s">
        <v>152</v>
      </c>
      <c r="E496" t="s">
        <v>95</v>
      </c>
      <c r="F496" t="s">
        <v>112</v>
      </c>
      <c r="G496">
        <v>2015</v>
      </c>
      <c r="H496">
        <v>295.18226299999998</v>
      </c>
      <c r="I496">
        <v>755.80514700000003</v>
      </c>
      <c r="J496">
        <v>2.6</v>
      </c>
    </row>
    <row r="497" spans="1:10" ht="15" x14ac:dyDescent="0.25">
      <c r="A497" s="45" t="str">
        <f t="shared" si="7"/>
        <v>B2 wood energyNetherlands2020</v>
      </c>
      <c r="B497">
        <v>7</v>
      </c>
      <c r="C497" t="s">
        <v>3</v>
      </c>
      <c r="D497" t="s">
        <v>152</v>
      </c>
      <c r="E497" t="s">
        <v>95</v>
      </c>
      <c r="F497" t="s">
        <v>112</v>
      </c>
      <c r="G497">
        <v>2020</v>
      </c>
      <c r="H497">
        <v>295.18226900000002</v>
      </c>
      <c r="I497">
        <v>745.99140599999998</v>
      </c>
      <c r="J497">
        <v>2.5</v>
      </c>
    </row>
    <row r="498" spans="1:10" ht="15" x14ac:dyDescent="0.25">
      <c r="A498" s="45" t="str">
        <f t="shared" si="7"/>
        <v>B2 wood energyNetherlands2025</v>
      </c>
      <c r="B498">
        <v>7</v>
      </c>
      <c r="C498" t="s">
        <v>3</v>
      </c>
      <c r="D498" t="s">
        <v>152</v>
      </c>
      <c r="E498" t="s">
        <v>95</v>
      </c>
      <c r="F498" t="s">
        <v>112</v>
      </c>
      <c r="G498">
        <v>2025</v>
      </c>
      <c r="H498">
        <v>295.18228699999997</v>
      </c>
      <c r="I498">
        <v>738.24650199999996</v>
      </c>
      <c r="J498">
        <v>2.5</v>
      </c>
    </row>
    <row r="499" spans="1:10" ht="15" x14ac:dyDescent="0.25">
      <c r="A499" s="45" t="str">
        <f t="shared" si="7"/>
        <v>B2 wood energyNetherlands2030</v>
      </c>
      <c r="B499">
        <v>7</v>
      </c>
      <c r="C499" t="s">
        <v>3</v>
      </c>
      <c r="D499" t="s">
        <v>152</v>
      </c>
      <c r="E499" t="s">
        <v>95</v>
      </c>
      <c r="F499" t="s">
        <v>112</v>
      </c>
      <c r="G499">
        <v>2030</v>
      </c>
      <c r="H499">
        <v>295.18228099999999</v>
      </c>
      <c r="I499">
        <v>725.61043299999994</v>
      </c>
      <c r="J499">
        <v>2.5</v>
      </c>
    </row>
    <row r="500" spans="1:10" ht="15" x14ac:dyDescent="0.25">
      <c r="A500" s="45" t="str">
        <f t="shared" si="7"/>
        <v>B2 wood energyNorway2005</v>
      </c>
      <c r="B500">
        <v>7</v>
      </c>
      <c r="C500" t="s">
        <v>3</v>
      </c>
      <c r="D500" t="s">
        <v>153</v>
      </c>
      <c r="E500" t="s">
        <v>96</v>
      </c>
      <c r="F500" t="s">
        <v>114</v>
      </c>
      <c r="G500">
        <v>2005</v>
      </c>
      <c r="H500">
        <v>6499.2277700000004</v>
      </c>
      <c r="I500">
        <v>20516.195291</v>
      </c>
      <c r="J500">
        <v>3.2</v>
      </c>
    </row>
    <row r="501" spans="1:10" ht="15" x14ac:dyDescent="0.25">
      <c r="A501" s="45" t="str">
        <f t="shared" si="7"/>
        <v>B2 wood energyNorway2010</v>
      </c>
      <c r="B501">
        <v>7</v>
      </c>
      <c r="C501" t="s">
        <v>3</v>
      </c>
      <c r="D501" t="s">
        <v>153</v>
      </c>
      <c r="E501" t="s">
        <v>96</v>
      </c>
      <c r="F501" t="s">
        <v>114</v>
      </c>
      <c r="G501">
        <v>2010</v>
      </c>
      <c r="H501">
        <v>6479.2275040000004</v>
      </c>
      <c r="I501">
        <v>20430.341156999999</v>
      </c>
      <c r="J501">
        <v>3.2</v>
      </c>
    </row>
    <row r="502" spans="1:10" ht="15" x14ac:dyDescent="0.25">
      <c r="A502" s="45" t="str">
        <f t="shared" si="7"/>
        <v>B2 wood energyNorway2015</v>
      </c>
      <c r="B502">
        <v>7</v>
      </c>
      <c r="C502" t="s">
        <v>3</v>
      </c>
      <c r="D502" t="s">
        <v>153</v>
      </c>
      <c r="E502" t="s">
        <v>96</v>
      </c>
      <c r="F502" t="s">
        <v>114</v>
      </c>
      <c r="G502">
        <v>2015</v>
      </c>
      <c r="H502">
        <v>6459.2279559999997</v>
      </c>
      <c r="I502">
        <v>20371.966881</v>
      </c>
      <c r="J502">
        <v>3.2</v>
      </c>
    </row>
    <row r="503" spans="1:10" ht="15" x14ac:dyDescent="0.25">
      <c r="A503" s="45" t="str">
        <f t="shared" si="7"/>
        <v>B2 wood energyNorway2020</v>
      </c>
      <c r="B503">
        <v>7</v>
      </c>
      <c r="C503" t="s">
        <v>3</v>
      </c>
      <c r="D503" t="s">
        <v>153</v>
      </c>
      <c r="E503" t="s">
        <v>96</v>
      </c>
      <c r="F503" t="s">
        <v>114</v>
      </c>
      <c r="G503">
        <v>2020</v>
      </c>
      <c r="H503">
        <v>6439.2272990000001</v>
      </c>
      <c r="I503">
        <v>20494.98314</v>
      </c>
      <c r="J503">
        <v>3.2</v>
      </c>
    </row>
    <row r="504" spans="1:10" ht="15" x14ac:dyDescent="0.25">
      <c r="A504" s="45" t="str">
        <f t="shared" si="7"/>
        <v>B2 wood energyNorway2025</v>
      </c>
      <c r="B504">
        <v>7</v>
      </c>
      <c r="C504" t="s">
        <v>3</v>
      </c>
      <c r="D504" t="s">
        <v>153</v>
      </c>
      <c r="E504" t="s">
        <v>96</v>
      </c>
      <c r="F504" t="s">
        <v>114</v>
      </c>
      <c r="G504">
        <v>2025</v>
      </c>
      <c r="H504">
        <v>6419.2272249999996</v>
      </c>
      <c r="I504">
        <v>20398.721193000001</v>
      </c>
      <c r="J504">
        <v>3.2</v>
      </c>
    </row>
    <row r="505" spans="1:10" ht="15" x14ac:dyDescent="0.25">
      <c r="A505" s="45" t="str">
        <f t="shared" si="7"/>
        <v>B2 wood energyNorway2030</v>
      </c>
      <c r="B505">
        <v>7</v>
      </c>
      <c r="C505" t="s">
        <v>3</v>
      </c>
      <c r="D505" t="s">
        <v>153</v>
      </c>
      <c r="E505" t="s">
        <v>96</v>
      </c>
      <c r="F505" t="s">
        <v>114</v>
      </c>
      <c r="G505">
        <v>2030</v>
      </c>
      <c r="H505">
        <v>6399.227425</v>
      </c>
      <c r="I505">
        <v>20163.370003</v>
      </c>
      <c r="J505">
        <v>3.2</v>
      </c>
    </row>
    <row r="506" spans="1:10" ht="15" x14ac:dyDescent="0.25">
      <c r="A506" s="45" t="str">
        <f t="shared" si="7"/>
        <v>B2 wood energyPoland2005</v>
      </c>
      <c r="B506">
        <v>7</v>
      </c>
      <c r="C506" t="s">
        <v>3</v>
      </c>
      <c r="D506" t="s">
        <v>154</v>
      </c>
      <c r="E506" t="s">
        <v>97</v>
      </c>
      <c r="F506" t="s">
        <v>113</v>
      </c>
      <c r="G506">
        <v>2005</v>
      </c>
      <c r="H506">
        <v>8417.008296</v>
      </c>
      <c r="I506">
        <v>22586.084406999998</v>
      </c>
      <c r="J506">
        <v>2.7</v>
      </c>
    </row>
    <row r="507" spans="1:10" ht="15" x14ac:dyDescent="0.25">
      <c r="A507" s="45" t="str">
        <f t="shared" si="7"/>
        <v>B2 wood energyPoland2010</v>
      </c>
      <c r="B507">
        <v>7</v>
      </c>
      <c r="C507" t="s">
        <v>3</v>
      </c>
      <c r="D507" t="s">
        <v>154</v>
      </c>
      <c r="E507" t="s">
        <v>97</v>
      </c>
      <c r="F507" t="s">
        <v>113</v>
      </c>
      <c r="G507">
        <v>2010</v>
      </c>
      <c r="H507">
        <v>8532.0073100000009</v>
      </c>
      <c r="I507">
        <v>22147.258902000001</v>
      </c>
      <c r="J507">
        <v>2.6</v>
      </c>
    </row>
    <row r="508" spans="1:10" ht="15" x14ac:dyDescent="0.25">
      <c r="A508" s="45" t="str">
        <f t="shared" si="7"/>
        <v>B2 wood energyPoland2015</v>
      </c>
      <c r="B508">
        <v>7</v>
      </c>
      <c r="C508" t="s">
        <v>3</v>
      </c>
      <c r="D508" t="s">
        <v>154</v>
      </c>
      <c r="E508" t="s">
        <v>97</v>
      </c>
      <c r="F508" t="s">
        <v>113</v>
      </c>
      <c r="G508">
        <v>2015</v>
      </c>
      <c r="H508">
        <v>8647.0085610000006</v>
      </c>
      <c r="I508">
        <v>21764.453401999999</v>
      </c>
      <c r="J508">
        <v>2.5</v>
      </c>
    </row>
    <row r="509" spans="1:10" ht="15" x14ac:dyDescent="0.25">
      <c r="A509" s="45" t="str">
        <f t="shared" si="7"/>
        <v>B2 wood energyPoland2020</v>
      </c>
      <c r="B509">
        <v>7</v>
      </c>
      <c r="C509" t="s">
        <v>3</v>
      </c>
      <c r="D509" t="s">
        <v>154</v>
      </c>
      <c r="E509" t="s">
        <v>97</v>
      </c>
      <c r="F509" t="s">
        <v>113</v>
      </c>
      <c r="G509">
        <v>2020</v>
      </c>
      <c r="H509">
        <v>8762.0074659999991</v>
      </c>
      <c r="I509">
        <v>22264.460336</v>
      </c>
      <c r="J509">
        <v>2.5</v>
      </c>
    </row>
    <row r="510" spans="1:10" ht="15" x14ac:dyDescent="0.25">
      <c r="A510" s="45" t="str">
        <f t="shared" si="7"/>
        <v>B2 wood energyPoland2025</v>
      </c>
      <c r="B510">
        <v>7</v>
      </c>
      <c r="C510" t="s">
        <v>3</v>
      </c>
      <c r="D510" t="s">
        <v>154</v>
      </c>
      <c r="E510" t="s">
        <v>97</v>
      </c>
      <c r="F510" t="s">
        <v>113</v>
      </c>
      <c r="G510">
        <v>2025</v>
      </c>
      <c r="H510">
        <v>8877.0069029999995</v>
      </c>
      <c r="I510">
        <v>22902.704245000001</v>
      </c>
      <c r="J510">
        <v>2.6</v>
      </c>
    </row>
    <row r="511" spans="1:10" ht="15" x14ac:dyDescent="0.25">
      <c r="A511" s="45" t="str">
        <f t="shared" si="7"/>
        <v>B2 wood energyPoland2030</v>
      </c>
      <c r="B511">
        <v>7</v>
      </c>
      <c r="C511" t="s">
        <v>3</v>
      </c>
      <c r="D511" t="s">
        <v>154</v>
      </c>
      <c r="E511" t="s">
        <v>97</v>
      </c>
      <c r="F511" t="s">
        <v>113</v>
      </c>
      <c r="G511">
        <v>2030</v>
      </c>
      <c r="H511">
        <v>8992.007087</v>
      </c>
      <c r="I511">
        <v>22063.391925</v>
      </c>
      <c r="J511">
        <v>2.5</v>
      </c>
    </row>
    <row r="512" spans="1:10" ht="15" x14ac:dyDescent="0.25">
      <c r="A512" s="45" t="str">
        <f t="shared" si="7"/>
        <v>B2 wood energyPortugal2005</v>
      </c>
      <c r="B512">
        <v>7</v>
      </c>
      <c r="C512" t="s">
        <v>3</v>
      </c>
      <c r="D512" t="s">
        <v>155</v>
      </c>
      <c r="E512" t="s">
        <v>98</v>
      </c>
      <c r="F512" t="s">
        <v>115</v>
      </c>
      <c r="G512">
        <v>2005</v>
      </c>
      <c r="H512">
        <v>1801.9219049999999</v>
      </c>
      <c r="I512">
        <v>2124.1980659999999</v>
      </c>
      <c r="J512">
        <v>1.2</v>
      </c>
    </row>
    <row r="513" spans="1:10" ht="15" x14ac:dyDescent="0.25">
      <c r="A513" s="45" t="str">
        <f t="shared" si="7"/>
        <v>B2 wood energyPortugal2010</v>
      </c>
      <c r="B513">
        <v>7</v>
      </c>
      <c r="C513" t="s">
        <v>3</v>
      </c>
      <c r="D513" t="s">
        <v>155</v>
      </c>
      <c r="E513" t="s">
        <v>98</v>
      </c>
      <c r="F513" t="s">
        <v>115</v>
      </c>
      <c r="G513">
        <v>2010</v>
      </c>
      <c r="H513">
        <v>1821.921722</v>
      </c>
      <c r="I513">
        <v>2213.6215999999999</v>
      </c>
      <c r="J513">
        <v>1.2</v>
      </c>
    </row>
    <row r="514" spans="1:10" ht="15" x14ac:dyDescent="0.25">
      <c r="A514" s="45" t="str">
        <f t="shared" ref="A514:A577" si="8">CONCATENATE(C514,E514,G514)</f>
        <v>B2 wood energyPortugal2015</v>
      </c>
      <c r="B514">
        <v>7</v>
      </c>
      <c r="C514" t="s">
        <v>3</v>
      </c>
      <c r="D514" t="s">
        <v>155</v>
      </c>
      <c r="E514" t="s">
        <v>98</v>
      </c>
      <c r="F514" t="s">
        <v>115</v>
      </c>
      <c r="G514">
        <v>2015</v>
      </c>
      <c r="H514">
        <v>1841.921906</v>
      </c>
      <c r="I514">
        <v>2224.7686210000002</v>
      </c>
      <c r="J514">
        <v>1.2</v>
      </c>
    </row>
    <row r="515" spans="1:10" ht="15" x14ac:dyDescent="0.25">
      <c r="A515" s="45" t="str">
        <f t="shared" si="8"/>
        <v>B2 wood energyPortugal2020</v>
      </c>
      <c r="B515">
        <v>7</v>
      </c>
      <c r="C515" t="s">
        <v>3</v>
      </c>
      <c r="D515" t="s">
        <v>155</v>
      </c>
      <c r="E515" t="s">
        <v>98</v>
      </c>
      <c r="F515" t="s">
        <v>115</v>
      </c>
      <c r="G515">
        <v>2020</v>
      </c>
      <c r="H515">
        <v>1861.9219350000001</v>
      </c>
      <c r="I515">
        <v>2324.3314070000001</v>
      </c>
      <c r="J515">
        <v>1.2</v>
      </c>
    </row>
    <row r="516" spans="1:10" ht="15" x14ac:dyDescent="0.25">
      <c r="A516" s="45" t="str">
        <f t="shared" si="8"/>
        <v>B2 wood energyPortugal2025</v>
      </c>
      <c r="B516">
        <v>7</v>
      </c>
      <c r="C516" t="s">
        <v>3</v>
      </c>
      <c r="D516" t="s">
        <v>155</v>
      </c>
      <c r="E516" t="s">
        <v>98</v>
      </c>
      <c r="F516" t="s">
        <v>115</v>
      </c>
      <c r="G516">
        <v>2025</v>
      </c>
      <c r="H516">
        <v>1881.9219969999999</v>
      </c>
      <c r="I516">
        <v>2435.6283969999999</v>
      </c>
      <c r="J516">
        <v>1.3</v>
      </c>
    </row>
    <row r="517" spans="1:10" ht="15" x14ac:dyDescent="0.25">
      <c r="A517" s="45" t="str">
        <f t="shared" si="8"/>
        <v>B2 wood energyPortugal2030</v>
      </c>
      <c r="B517">
        <v>7</v>
      </c>
      <c r="C517" t="s">
        <v>3</v>
      </c>
      <c r="D517" t="s">
        <v>155</v>
      </c>
      <c r="E517" t="s">
        <v>98</v>
      </c>
      <c r="F517" t="s">
        <v>115</v>
      </c>
      <c r="G517">
        <v>2030</v>
      </c>
      <c r="H517">
        <v>1901.9217530000001</v>
      </c>
      <c r="I517">
        <v>2536.246001</v>
      </c>
      <c r="J517">
        <v>1.3</v>
      </c>
    </row>
    <row r="518" spans="1:10" ht="15" x14ac:dyDescent="0.25">
      <c r="A518" s="45" t="str">
        <f t="shared" si="8"/>
        <v>B2 wood energyRomania2005</v>
      </c>
      <c r="B518">
        <v>7</v>
      </c>
      <c r="C518" t="s">
        <v>3</v>
      </c>
      <c r="D518" t="s">
        <v>156</v>
      </c>
      <c r="E518" t="s">
        <v>100</v>
      </c>
      <c r="F518" t="s">
        <v>113</v>
      </c>
      <c r="G518">
        <v>2005</v>
      </c>
      <c r="H518">
        <v>5038.7404619999998</v>
      </c>
      <c r="I518">
        <v>12336.971084999999</v>
      </c>
      <c r="J518">
        <v>2.4</v>
      </c>
    </row>
    <row r="519" spans="1:10" ht="15" x14ac:dyDescent="0.25">
      <c r="A519" s="45" t="str">
        <f t="shared" si="8"/>
        <v>B2 wood energyRomania2010</v>
      </c>
      <c r="B519">
        <v>7</v>
      </c>
      <c r="C519" t="s">
        <v>3</v>
      </c>
      <c r="D519" t="s">
        <v>156</v>
      </c>
      <c r="E519" t="s">
        <v>100</v>
      </c>
      <c r="F519" t="s">
        <v>113</v>
      </c>
      <c r="G519">
        <v>2010</v>
      </c>
      <c r="H519">
        <v>5182.7407329999996</v>
      </c>
      <c r="I519">
        <v>12298.168736</v>
      </c>
      <c r="J519">
        <v>2.4</v>
      </c>
    </row>
    <row r="520" spans="1:10" ht="15" x14ac:dyDescent="0.25">
      <c r="A520" s="45" t="str">
        <f t="shared" si="8"/>
        <v>B2 wood energyRomania2015</v>
      </c>
      <c r="B520">
        <v>7</v>
      </c>
      <c r="C520" t="s">
        <v>3</v>
      </c>
      <c r="D520" t="s">
        <v>156</v>
      </c>
      <c r="E520" t="s">
        <v>100</v>
      </c>
      <c r="F520" t="s">
        <v>113</v>
      </c>
      <c r="G520">
        <v>2015</v>
      </c>
      <c r="H520">
        <v>5326.7400600000001</v>
      </c>
      <c r="I520">
        <v>12301.571453</v>
      </c>
      <c r="J520">
        <v>2.2999999999999998</v>
      </c>
    </row>
    <row r="521" spans="1:10" ht="15" x14ac:dyDescent="0.25">
      <c r="A521" s="45" t="str">
        <f t="shared" si="8"/>
        <v>B2 wood energyRomania2020</v>
      </c>
      <c r="B521">
        <v>7</v>
      </c>
      <c r="C521" t="s">
        <v>3</v>
      </c>
      <c r="D521" t="s">
        <v>156</v>
      </c>
      <c r="E521" t="s">
        <v>100</v>
      </c>
      <c r="F521" t="s">
        <v>113</v>
      </c>
      <c r="G521">
        <v>2020</v>
      </c>
      <c r="H521">
        <v>5470.7405390000004</v>
      </c>
      <c r="I521">
        <v>12274.530118999999</v>
      </c>
      <c r="J521">
        <v>2.2000000000000002</v>
      </c>
    </row>
    <row r="522" spans="1:10" ht="15" x14ac:dyDescent="0.25">
      <c r="A522" s="45" t="str">
        <f t="shared" si="8"/>
        <v>B2 wood energyRomania2025</v>
      </c>
      <c r="B522">
        <v>7</v>
      </c>
      <c r="C522" t="s">
        <v>3</v>
      </c>
      <c r="D522" t="s">
        <v>156</v>
      </c>
      <c r="E522" t="s">
        <v>100</v>
      </c>
      <c r="F522" t="s">
        <v>113</v>
      </c>
      <c r="G522">
        <v>2025</v>
      </c>
      <c r="H522">
        <v>5614.7408439999999</v>
      </c>
      <c r="I522">
        <v>12294.762686</v>
      </c>
      <c r="J522">
        <v>2.2000000000000002</v>
      </c>
    </row>
    <row r="523" spans="1:10" ht="15" x14ac:dyDescent="0.25">
      <c r="A523" s="45" t="str">
        <f t="shared" si="8"/>
        <v>B2 wood energyRomania2030</v>
      </c>
      <c r="B523">
        <v>7</v>
      </c>
      <c r="C523" t="s">
        <v>3</v>
      </c>
      <c r="D523" t="s">
        <v>156</v>
      </c>
      <c r="E523" t="s">
        <v>100</v>
      </c>
      <c r="F523" t="s">
        <v>113</v>
      </c>
      <c r="G523">
        <v>2030</v>
      </c>
      <c r="H523">
        <v>5758.7405570000001</v>
      </c>
      <c r="I523">
        <v>12884.421981</v>
      </c>
      <c r="J523">
        <v>2.2000000000000002</v>
      </c>
    </row>
    <row r="524" spans="1:10" ht="15" x14ac:dyDescent="0.25">
      <c r="A524" s="45" t="str">
        <f t="shared" si="8"/>
        <v>B2 wood energySweden2005</v>
      </c>
      <c r="B524">
        <v>7</v>
      </c>
      <c r="C524" t="s">
        <v>3</v>
      </c>
      <c r="D524" t="s">
        <v>158</v>
      </c>
      <c r="E524" t="s">
        <v>105</v>
      </c>
      <c r="F524" t="s">
        <v>114</v>
      </c>
      <c r="G524">
        <v>2005</v>
      </c>
      <c r="H524">
        <v>20631.419808999999</v>
      </c>
      <c r="I524">
        <v>60603.190220999997</v>
      </c>
      <c r="J524">
        <v>2.9</v>
      </c>
    </row>
    <row r="525" spans="1:10" ht="15" x14ac:dyDescent="0.25">
      <c r="A525" s="45" t="str">
        <f t="shared" si="8"/>
        <v>B2 wood energySweden2010</v>
      </c>
      <c r="B525">
        <v>7</v>
      </c>
      <c r="C525" t="s">
        <v>3</v>
      </c>
      <c r="D525" t="s">
        <v>158</v>
      </c>
      <c r="E525" t="s">
        <v>105</v>
      </c>
      <c r="F525" t="s">
        <v>114</v>
      </c>
      <c r="G525">
        <v>2010</v>
      </c>
      <c r="H525">
        <v>20553.423880999999</v>
      </c>
      <c r="I525">
        <v>58603.517067000001</v>
      </c>
      <c r="J525">
        <v>2.9</v>
      </c>
    </row>
    <row r="526" spans="1:10" ht="15" x14ac:dyDescent="0.25">
      <c r="A526" s="45" t="str">
        <f t="shared" si="8"/>
        <v>B2 wood energySweden2015</v>
      </c>
      <c r="B526">
        <v>7</v>
      </c>
      <c r="C526" t="s">
        <v>3</v>
      </c>
      <c r="D526" t="s">
        <v>158</v>
      </c>
      <c r="E526" t="s">
        <v>105</v>
      </c>
      <c r="F526" t="s">
        <v>114</v>
      </c>
      <c r="G526">
        <v>2015</v>
      </c>
      <c r="H526">
        <v>20475.421935999999</v>
      </c>
      <c r="I526">
        <v>57009.084189000001</v>
      </c>
      <c r="J526">
        <v>2.8</v>
      </c>
    </row>
    <row r="527" spans="1:10" ht="15" x14ac:dyDescent="0.25">
      <c r="A527" s="45" t="str">
        <f t="shared" si="8"/>
        <v>B2 wood energySweden2020</v>
      </c>
      <c r="B527">
        <v>7</v>
      </c>
      <c r="C527" t="s">
        <v>3</v>
      </c>
      <c r="D527" t="s">
        <v>158</v>
      </c>
      <c r="E527" t="s">
        <v>105</v>
      </c>
      <c r="F527" t="s">
        <v>114</v>
      </c>
      <c r="G527">
        <v>2020</v>
      </c>
      <c r="H527">
        <v>20397.422233000001</v>
      </c>
      <c r="I527">
        <v>55933.125954000003</v>
      </c>
      <c r="J527">
        <v>2.7</v>
      </c>
    </row>
    <row r="528" spans="1:10" ht="15" x14ac:dyDescent="0.25">
      <c r="A528" s="45" t="str">
        <f t="shared" si="8"/>
        <v>B2 wood energySweden2025</v>
      </c>
      <c r="B528">
        <v>7</v>
      </c>
      <c r="C528" t="s">
        <v>3</v>
      </c>
      <c r="D528" t="s">
        <v>158</v>
      </c>
      <c r="E528" t="s">
        <v>105</v>
      </c>
      <c r="F528" t="s">
        <v>114</v>
      </c>
      <c r="G528">
        <v>2025</v>
      </c>
      <c r="H528">
        <v>20319.423617</v>
      </c>
      <c r="I528">
        <v>55106.842880999997</v>
      </c>
      <c r="J528">
        <v>2.7</v>
      </c>
    </row>
    <row r="529" spans="1:10" ht="15" x14ac:dyDescent="0.25">
      <c r="A529" s="45" t="str">
        <f t="shared" si="8"/>
        <v>B2 wood energySweden2030</v>
      </c>
      <c r="B529">
        <v>7</v>
      </c>
      <c r="C529" t="s">
        <v>3</v>
      </c>
      <c r="D529" t="s">
        <v>158</v>
      </c>
      <c r="E529" t="s">
        <v>105</v>
      </c>
      <c r="F529" t="s">
        <v>114</v>
      </c>
      <c r="G529">
        <v>2030</v>
      </c>
      <c r="H529">
        <v>20241.421839999999</v>
      </c>
      <c r="I529">
        <v>54806.887799999997</v>
      </c>
      <c r="J529">
        <v>2.7</v>
      </c>
    </row>
    <row r="530" spans="1:10" ht="15" x14ac:dyDescent="0.25">
      <c r="A530" s="45" t="str">
        <f t="shared" si="8"/>
        <v>B2 wood energySlovenia2005</v>
      </c>
      <c r="B530">
        <v>7</v>
      </c>
      <c r="C530" t="s">
        <v>3</v>
      </c>
      <c r="D530" t="s">
        <v>159</v>
      </c>
      <c r="E530" t="s">
        <v>103</v>
      </c>
      <c r="F530" t="s">
        <v>111</v>
      </c>
      <c r="G530">
        <v>2005</v>
      </c>
      <c r="H530">
        <v>1166.040315</v>
      </c>
      <c r="I530">
        <v>3348.675103</v>
      </c>
      <c r="J530">
        <v>2.9</v>
      </c>
    </row>
    <row r="531" spans="1:10" ht="15" x14ac:dyDescent="0.25">
      <c r="A531" s="45" t="str">
        <f t="shared" si="8"/>
        <v>B2 wood energySlovenia2010</v>
      </c>
      <c r="B531">
        <v>7</v>
      </c>
      <c r="C531" t="s">
        <v>3</v>
      </c>
      <c r="D531" t="s">
        <v>159</v>
      </c>
      <c r="E531" t="s">
        <v>103</v>
      </c>
      <c r="F531" t="s">
        <v>111</v>
      </c>
      <c r="G531">
        <v>2010</v>
      </c>
      <c r="H531">
        <v>1175.040618</v>
      </c>
      <c r="I531">
        <v>3371.8481710000001</v>
      </c>
      <c r="J531">
        <v>2.9</v>
      </c>
    </row>
    <row r="532" spans="1:10" ht="15" x14ac:dyDescent="0.25">
      <c r="A532" s="45" t="str">
        <f t="shared" si="8"/>
        <v>B2 wood energySlovenia2015</v>
      </c>
      <c r="B532">
        <v>7</v>
      </c>
      <c r="C532" t="s">
        <v>3</v>
      </c>
      <c r="D532" t="s">
        <v>159</v>
      </c>
      <c r="E532" t="s">
        <v>103</v>
      </c>
      <c r="F532" t="s">
        <v>111</v>
      </c>
      <c r="G532">
        <v>2015</v>
      </c>
      <c r="H532">
        <v>1184.0402979999999</v>
      </c>
      <c r="I532">
        <v>3388.4885079999999</v>
      </c>
      <c r="J532">
        <v>2.9</v>
      </c>
    </row>
    <row r="533" spans="1:10" ht="15" x14ac:dyDescent="0.25">
      <c r="A533" s="45" t="str">
        <f t="shared" si="8"/>
        <v>B2 wood energySlovenia2020</v>
      </c>
      <c r="B533">
        <v>7</v>
      </c>
      <c r="C533" t="s">
        <v>3</v>
      </c>
      <c r="D533" t="s">
        <v>159</v>
      </c>
      <c r="E533" t="s">
        <v>103</v>
      </c>
      <c r="F533" t="s">
        <v>111</v>
      </c>
      <c r="G533">
        <v>2020</v>
      </c>
      <c r="H533">
        <v>1193.040939</v>
      </c>
      <c r="I533">
        <v>3366.4518849999999</v>
      </c>
      <c r="J533">
        <v>2.8</v>
      </c>
    </row>
    <row r="534" spans="1:10" ht="15" x14ac:dyDescent="0.25">
      <c r="A534" s="45" t="str">
        <f t="shared" si="8"/>
        <v>B2 wood energySlovenia2025</v>
      </c>
      <c r="B534">
        <v>7</v>
      </c>
      <c r="C534" t="s">
        <v>3</v>
      </c>
      <c r="D534" t="s">
        <v>159</v>
      </c>
      <c r="E534" t="s">
        <v>103</v>
      </c>
      <c r="F534" t="s">
        <v>111</v>
      </c>
      <c r="G534">
        <v>2025</v>
      </c>
      <c r="H534">
        <v>1202.040375</v>
      </c>
      <c r="I534">
        <v>3315.0842699999998</v>
      </c>
      <c r="J534">
        <v>2.8</v>
      </c>
    </row>
    <row r="535" spans="1:10" ht="15" x14ac:dyDescent="0.25">
      <c r="A535" s="45" t="str">
        <f t="shared" si="8"/>
        <v>B2 wood energySlovenia2030</v>
      </c>
      <c r="B535">
        <v>7</v>
      </c>
      <c r="C535" t="s">
        <v>3</v>
      </c>
      <c r="D535" t="s">
        <v>159</v>
      </c>
      <c r="E535" t="s">
        <v>103</v>
      </c>
      <c r="F535" t="s">
        <v>111</v>
      </c>
      <c r="G535">
        <v>2030</v>
      </c>
      <c r="H535">
        <v>1211.040283</v>
      </c>
      <c r="I535">
        <v>3258.3627110000002</v>
      </c>
      <c r="J535">
        <v>2.7</v>
      </c>
    </row>
    <row r="536" spans="1:10" ht="15" x14ac:dyDescent="0.25">
      <c r="A536" s="45" t="str">
        <f t="shared" si="8"/>
        <v>B2 wood energySlovakia2005</v>
      </c>
      <c r="B536">
        <v>7</v>
      </c>
      <c r="C536" t="s">
        <v>3</v>
      </c>
      <c r="D536" t="s">
        <v>160</v>
      </c>
      <c r="E536" t="s">
        <v>102</v>
      </c>
      <c r="F536" t="s">
        <v>113</v>
      </c>
      <c r="G536">
        <v>2005</v>
      </c>
      <c r="H536">
        <v>1751.3403800000001</v>
      </c>
      <c r="I536">
        <v>4227.9414319999996</v>
      </c>
      <c r="J536">
        <v>2.4</v>
      </c>
    </row>
    <row r="537" spans="1:10" ht="15" x14ac:dyDescent="0.25">
      <c r="A537" s="45" t="str">
        <f t="shared" si="8"/>
        <v>B2 wood energySlovakia2010</v>
      </c>
      <c r="B537">
        <v>7</v>
      </c>
      <c r="C537" t="s">
        <v>3</v>
      </c>
      <c r="D537" t="s">
        <v>160</v>
      </c>
      <c r="E537" t="s">
        <v>102</v>
      </c>
      <c r="F537" t="s">
        <v>113</v>
      </c>
      <c r="G537">
        <v>2010</v>
      </c>
      <c r="H537">
        <v>1735.4403150000001</v>
      </c>
      <c r="I537">
        <v>4113.0868460000002</v>
      </c>
      <c r="J537">
        <v>2.4</v>
      </c>
    </row>
    <row r="538" spans="1:10" ht="15" x14ac:dyDescent="0.25">
      <c r="A538" s="45" t="str">
        <f t="shared" si="8"/>
        <v>B2 wood energySlovakia2015</v>
      </c>
      <c r="B538">
        <v>7</v>
      </c>
      <c r="C538" t="s">
        <v>3</v>
      </c>
      <c r="D538" t="s">
        <v>160</v>
      </c>
      <c r="E538" t="s">
        <v>102</v>
      </c>
      <c r="F538" t="s">
        <v>113</v>
      </c>
      <c r="G538">
        <v>2015</v>
      </c>
      <c r="H538">
        <v>1719.5405840000001</v>
      </c>
      <c r="I538">
        <v>4017.7735619999999</v>
      </c>
      <c r="J538">
        <v>2.2999999999999998</v>
      </c>
    </row>
    <row r="539" spans="1:10" ht="15" x14ac:dyDescent="0.25">
      <c r="A539" s="45" t="str">
        <f t="shared" si="8"/>
        <v>B2 wood energySlovakia2020</v>
      </c>
      <c r="B539">
        <v>7</v>
      </c>
      <c r="C539" t="s">
        <v>3</v>
      </c>
      <c r="D539" t="s">
        <v>160</v>
      </c>
      <c r="E539" t="s">
        <v>102</v>
      </c>
      <c r="F539" t="s">
        <v>113</v>
      </c>
      <c r="G539">
        <v>2020</v>
      </c>
      <c r="H539">
        <v>1703.6401189999999</v>
      </c>
      <c r="I539">
        <v>3858.3930959999998</v>
      </c>
      <c r="J539">
        <v>2.2999999999999998</v>
      </c>
    </row>
    <row r="540" spans="1:10" ht="15" x14ac:dyDescent="0.25">
      <c r="A540" s="45" t="str">
        <f t="shared" si="8"/>
        <v>B2 wood energySlovakia2025</v>
      </c>
      <c r="B540">
        <v>7</v>
      </c>
      <c r="C540" t="s">
        <v>3</v>
      </c>
      <c r="D540" t="s">
        <v>160</v>
      </c>
      <c r="E540" t="s">
        <v>102</v>
      </c>
      <c r="F540" t="s">
        <v>113</v>
      </c>
      <c r="G540">
        <v>2025</v>
      </c>
      <c r="H540">
        <v>1687.739785</v>
      </c>
      <c r="I540">
        <v>3709.789068</v>
      </c>
      <c r="J540">
        <v>2.2000000000000002</v>
      </c>
    </row>
    <row r="541" spans="1:10" ht="15" x14ac:dyDescent="0.25">
      <c r="A541" s="45" t="str">
        <f t="shared" si="8"/>
        <v>B2 wood energySlovakia2030</v>
      </c>
      <c r="B541">
        <v>7</v>
      </c>
      <c r="C541" t="s">
        <v>3</v>
      </c>
      <c r="D541" t="s">
        <v>160</v>
      </c>
      <c r="E541" t="s">
        <v>102</v>
      </c>
      <c r="F541" t="s">
        <v>113</v>
      </c>
      <c r="G541">
        <v>2030</v>
      </c>
      <c r="H541">
        <v>1671.8398689999999</v>
      </c>
      <c r="I541">
        <v>3540.9885199999999</v>
      </c>
      <c r="J541">
        <v>2.1</v>
      </c>
    </row>
    <row r="542" spans="1:10" ht="15" x14ac:dyDescent="0.25">
      <c r="A542" s="45" t="str">
        <f t="shared" si="8"/>
        <v>B2 wood energyTurkey2005</v>
      </c>
      <c r="B542">
        <v>7</v>
      </c>
      <c r="C542" t="s">
        <v>3</v>
      </c>
      <c r="D542" t="s">
        <v>161</v>
      </c>
      <c r="E542" t="s">
        <v>108</v>
      </c>
      <c r="F542" t="s">
        <v>111</v>
      </c>
      <c r="G542">
        <v>2005</v>
      </c>
      <c r="H542">
        <v>8664.6995800000004</v>
      </c>
      <c r="I542">
        <v>24049.877385</v>
      </c>
      <c r="J542">
        <v>2.8</v>
      </c>
    </row>
    <row r="543" spans="1:10" ht="15" x14ac:dyDescent="0.25">
      <c r="A543" s="45" t="str">
        <f t="shared" si="8"/>
        <v>B2 wood energyTurkey2010</v>
      </c>
      <c r="B543">
        <v>7</v>
      </c>
      <c r="C543" t="s">
        <v>3</v>
      </c>
      <c r="D543" t="s">
        <v>161</v>
      </c>
      <c r="E543" t="s">
        <v>108</v>
      </c>
      <c r="F543" t="s">
        <v>111</v>
      </c>
      <c r="G543">
        <v>2010</v>
      </c>
      <c r="H543">
        <v>8681.6996689999996</v>
      </c>
      <c r="I543">
        <v>23539.620499000001</v>
      </c>
      <c r="J543">
        <v>2.7</v>
      </c>
    </row>
    <row r="544" spans="1:10" ht="15" x14ac:dyDescent="0.25">
      <c r="A544" s="45" t="str">
        <f t="shared" si="8"/>
        <v>B2 wood energyTurkey2015</v>
      </c>
      <c r="B544">
        <v>7</v>
      </c>
      <c r="C544" t="s">
        <v>3</v>
      </c>
      <c r="D544" t="s">
        <v>161</v>
      </c>
      <c r="E544" t="s">
        <v>108</v>
      </c>
      <c r="F544" t="s">
        <v>111</v>
      </c>
      <c r="G544">
        <v>2015</v>
      </c>
      <c r="H544">
        <v>8698.6993980000007</v>
      </c>
      <c r="I544">
        <v>22911.132604999999</v>
      </c>
      <c r="J544">
        <v>2.6</v>
      </c>
    </row>
    <row r="545" spans="1:10" ht="15" x14ac:dyDescent="0.25">
      <c r="A545" s="45" t="str">
        <f t="shared" si="8"/>
        <v>B2 wood energyTurkey2020</v>
      </c>
      <c r="B545">
        <v>7</v>
      </c>
      <c r="C545" t="s">
        <v>3</v>
      </c>
      <c r="D545" t="s">
        <v>161</v>
      </c>
      <c r="E545" t="s">
        <v>108</v>
      </c>
      <c r="F545" t="s">
        <v>111</v>
      </c>
      <c r="G545">
        <v>2020</v>
      </c>
      <c r="H545">
        <v>8715.6995939999997</v>
      </c>
      <c r="I545">
        <v>22301.073934</v>
      </c>
      <c r="J545">
        <v>2.6</v>
      </c>
    </row>
    <row r="546" spans="1:10" ht="15" x14ac:dyDescent="0.25">
      <c r="A546" s="45" t="str">
        <f t="shared" si="8"/>
        <v>B2 wood energyTurkey2025</v>
      </c>
      <c r="B546">
        <v>7</v>
      </c>
      <c r="C546" t="s">
        <v>3</v>
      </c>
      <c r="D546" t="s">
        <v>161</v>
      </c>
      <c r="E546" t="s">
        <v>108</v>
      </c>
      <c r="F546" t="s">
        <v>111</v>
      </c>
      <c r="G546">
        <v>2025</v>
      </c>
      <c r="H546">
        <v>8732.6992879999998</v>
      </c>
      <c r="I546">
        <v>21655.426686999999</v>
      </c>
      <c r="J546">
        <v>2.5</v>
      </c>
    </row>
    <row r="547" spans="1:10" ht="15" x14ac:dyDescent="0.25">
      <c r="A547" s="45" t="str">
        <f t="shared" si="8"/>
        <v>B2 wood energyTurkey2030</v>
      </c>
      <c r="B547">
        <v>7</v>
      </c>
      <c r="C547" t="s">
        <v>3</v>
      </c>
      <c r="D547" t="s">
        <v>161</v>
      </c>
      <c r="E547" t="s">
        <v>108</v>
      </c>
      <c r="F547" t="s">
        <v>111</v>
      </c>
      <c r="G547">
        <v>2030</v>
      </c>
      <c r="H547">
        <v>8749.6991600000001</v>
      </c>
      <c r="I547">
        <v>21054.082429999999</v>
      </c>
      <c r="J547">
        <v>2.4</v>
      </c>
    </row>
    <row r="548" spans="1:10" ht="15" x14ac:dyDescent="0.25">
      <c r="A548" s="45" t="str">
        <f t="shared" si="8"/>
        <v>B2 wood energyUkraine2005</v>
      </c>
      <c r="B548">
        <v>7</v>
      </c>
      <c r="C548" t="s">
        <v>3</v>
      </c>
      <c r="D548" t="s">
        <v>162</v>
      </c>
      <c r="E548" t="s">
        <v>109</v>
      </c>
      <c r="F548" t="s">
        <v>113</v>
      </c>
      <c r="G548">
        <v>2005</v>
      </c>
      <c r="H548">
        <v>5788.3697279999997</v>
      </c>
      <c r="I548">
        <v>14325.154339000001</v>
      </c>
      <c r="J548">
        <v>2.5</v>
      </c>
    </row>
    <row r="549" spans="1:10" ht="15" x14ac:dyDescent="0.25">
      <c r="A549" s="45" t="str">
        <f t="shared" si="8"/>
        <v>B2 wood energyUkraine2010</v>
      </c>
      <c r="B549">
        <v>7</v>
      </c>
      <c r="C549" t="s">
        <v>3</v>
      </c>
      <c r="D549" t="s">
        <v>162</v>
      </c>
      <c r="E549" t="s">
        <v>109</v>
      </c>
      <c r="F549" t="s">
        <v>113</v>
      </c>
      <c r="G549">
        <v>2010</v>
      </c>
      <c r="H549">
        <v>5688.3702089999997</v>
      </c>
      <c r="I549">
        <v>14445.376372000001</v>
      </c>
      <c r="J549">
        <v>2.5</v>
      </c>
    </row>
    <row r="550" spans="1:10" ht="15" x14ac:dyDescent="0.25">
      <c r="A550" s="45" t="str">
        <f t="shared" si="8"/>
        <v>B2 wood energyUkraine2015</v>
      </c>
      <c r="B550">
        <v>7</v>
      </c>
      <c r="C550" t="s">
        <v>3</v>
      </c>
      <c r="D550" t="s">
        <v>162</v>
      </c>
      <c r="E550" t="s">
        <v>109</v>
      </c>
      <c r="F550" t="s">
        <v>113</v>
      </c>
      <c r="G550">
        <v>2015</v>
      </c>
      <c r="H550">
        <v>5588.3697220000004</v>
      </c>
      <c r="I550">
        <v>14579.172237000001</v>
      </c>
      <c r="J550">
        <v>2.6</v>
      </c>
    </row>
    <row r="551" spans="1:10" ht="15" x14ac:dyDescent="0.25">
      <c r="A551" s="45" t="str">
        <f t="shared" si="8"/>
        <v>B2 wood energyUkraine2020</v>
      </c>
      <c r="B551">
        <v>7</v>
      </c>
      <c r="C551" t="s">
        <v>3</v>
      </c>
      <c r="D551" t="s">
        <v>162</v>
      </c>
      <c r="E551" t="s">
        <v>109</v>
      </c>
      <c r="F551" t="s">
        <v>113</v>
      </c>
      <c r="G551">
        <v>2020</v>
      </c>
      <c r="H551">
        <v>5488.3687529999997</v>
      </c>
      <c r="I551">
        <v>14629.902144</v>
      </c>
      <c r="J551">
        <v>2.7</v>
      </c>
    </row>
    <row r="552" spans="1:10" ht="15" x14ac:dyDescent="0.25">
      <c r="A552" s="45" t="str">
        <f t="shared" si="8"/>
        <v>B2 wood energyUkraine2025</v>
      </c>
      <c r="B552">
        <v>7</v>
      </c>
      <c r="C552" t="s">
        <v>3</v>
      </c>
      <c r="D552" t="s">
        <v>162</v>
      </c>
      <c r="E552" t="s">
        <v>109</v>
      </c>
      <c r="F552" t="s">
        <v>113</v>
      </c>
      <c r="G552">
        <v>2025</v>
      </c>
      <c r="H552">
        <v>5388.3698279999999</v>
      </c>
      <c r="I552">
        <v>14687.736972999999</v>
      </c>
      <c r="J552">
        <v>2.7</v>
      </c>
    </row>
    <row r="553" spans="1:10" ht="15" x14ac:dyDescent="0.25">
      <c r="A553" s="45" t="str">
        <f t="shared" si="8"/>
        <v>B2 wood energyUkraine2030</v>
      </c>
      <c r="B553">
        <v>7</v>
      </c>
      <c r="C553" t="s">
        <v>3</v>
      </c>
      <c r="D553" t="s">
        <v>162</v>
      </c>
      <c r="E553" t="s">
        <v>109</v>
      </c>
      <c r="F553" t="s">
        <v>113</v>
      </c>
      <c r="G553">
        <v>2030</v>
      </c>
      <c r="H553">
        <v>5288.3699509999997</v>
      </c>
      <c r="I553">
        <v>14568.639810000001</v>
      </c>
      <c r="J553">
        <v>2.8</v>
      </c>
    </row>
    <row r="554" spans="1:10" ht="15" x14ac:dyDescent="0.25">
      <c r="A554" s="45" t="str">
        <f t="shared" si="8"/>
        <v>B2 wood energyUnited Kingdom2005</v>
      </c>
      <c r="B554">
        <v>7</v>
      </c>
      <c r="C554" t="s">
        <v>3</v>
      </c>
      <c r="D554" t="s">
        <v>163</v>
      </c>
      <c r="E554" t="s">
        <v>110</v>
      </c>
      <c r="F554" t="s">
        <v>112</v>
      </c>
      <c r="G554">
        <v>2005</v>
      </c>
      <c r="H554">
        <v>2375.020575</v>
      </c>
      <c r="I554">
        <v>5043.7898409999998</v>
      </c>
      <c r="J554">
        <v>2.1</v>
      </c>
    </row>
    <row r="555" spans="1:10" ht="15" x14ac:dyDescent="0.25">
      <c r="A555" s="45" t="str">
        <f t="shared" si="8"/>
        <v>B2 wood energyUnited Kingdom2010</v>
      </c>
      <c r="B555">
        <v>7</v>
      </c>
      <c r="C555" t="s">
        <v>3</v>
      </c>
      <c r="D555" t="s">
        <v>163</v>
      </c>
      <c r="E555" t="s">
        <v>110</v>
      </c>
      <c r="F555" t="s">
        <v>112</v>
      </c>
      <c r="G555">
        <v>2010</v>
      </c>
      <c r="H555">
        <v>2411.0204319999998</v>
      </c>
      <c r="I555">
        <v>5411.7030530000002</v>
      </c>
      <c r="J555">
        <v>2.2000000000000002</v>
      </c>
    </row>
    <row r="556" spans="1:10" ht="15" x14ac:dyDescent="0.25">
      <c r="A556" s="45" t="str">
        <f t="shared" si="8"/>
        <v>B2 wood energyUnited Kingdom2015</v>
      </c>
      <c r="B556">
        <v>7</v>
      </c>
      <c r="C556" t="s">
        <v>3</v>
      </c>
      <c r="D556" t="s">
        <v>163</v>
      </c>
      <c r="E556" t="s">
        <v>110</v>
      </c>
      <c r="F556" t="s">
        <v>112</v>
      </c>
      <c r="G556">
        <v>2015</v>
      </c>
      <c r="H556">
        <v>2447.0203849999998</v>
      </c>
      <c r="I556">
        <v>5774.7055110000001</v>
      </c>
      <c r="J556">
        <v>2.4</v>
      </c>
    </row>
    <row r="557" spans="1:10" ht="15" x14ac:dyDescent="0.25">
      <c r="A557" s="45" t="str">
        <f t="shared" si="8"/>
        <v>B2 wood energyUnited Kingdom2020</v>
      </c>
      <c r="B557">
        <v>7</v>
      </c>
      <c r="C557" t="s">
        <v>3</v>
      </c>
      <c r="D557" t="s">
        <v>163</v>
      </c>
      <c r="E557" t="s">
        <v>110</v>
      </c>
      <c r="F557" t="s">
        <v>112</v>
      </c>
      <c r="G557">
        <v>2020</v>
      </c>
      <c r="H557">
        <v>2483.0204349999999</v>
      </c>
      <c r="I557">
        <v>6053.0892640000002</v>
      </c>
      <c r="J557">
        <v>2.4</v>
      </c>
    </row>
    <row r="558" spans="1:10" ht="15" x14ac:dyDescent="0.25">
      <c r="A558" s="45" t="str">
        <f t="shared" si="8"/>
        <v>B2 wood energyUnited Kingdom2025</v>
      </c>
      <c r="B558">
        <v>7</v>
      </c>
      <c r="C558" t="s">
        <v>3</v>
      </c>
      <c r="D558" t="s">
        <v>163</v>
      </c>
      <c r="E558" t="s">
        <v>110</v>
      </c>
      <c r="F558" t="s">
        <v>112</v>
      </c>
      <c r="G558">
        <v>2025</v>
      </c>
      <c r="H558">
        <v>2519.02043</v>
      </c>
      <c r="I558">
        <v>6335.935547</v>
      </c>
      <c r="J558">
        <v>2.5</v>
      </c>
    </row>
    <row r="559" spans="1:10" ht="15" x14ac:dyDescent="0.25">
      <c r="A559" s="45" t="str">
        <f t="shared" si="8"/>
        <v>B2 wood energyUnited Kingdom2030</v>
      </c>
      <c r="B559">
        <v>7</v>
      </c>
      <c r="C559" t="s">
        <v>3</v>
      </c>
      <c r="D559" t="s">
        <v>163</v>
      </c>
      <c r="E559" t="s">
        <v>110</v>
      </c>
      <c r="F559" t="s">
        <v>112</v>
      </c>
      <c r="G559">
        <v>2030</v>
      </c>
      <c r="H559">
        <v>2555.0203320000001</v>
      </c>
      <c r="I559">
        <v>6019.6921599999996</v>
      </c>
      <c r="J559">
        <v>2.4</v>
      </c>
    </row>
    <row r="560" spans="1:10" ht="15" x14ac:dyDescent="0.25">
      <c r="A560" s="45" t="str">
        <f t="shared" si="8"/>
        <v>B2 biodiversityAlbania2005</v>
      </c>
      <c r="B560">
        <v>8</v>
      </c>
      <c r="C560" t="s">
        <v>2</v>
      </c>
      <c r="D560" t="s">
        <v>126</v>
      </c>
      <c r="E560" t="s">
        <v>71</v>
      </c>
      <c r="F560" t="s">
        <v>111</v>
      </c>
      <c r="G560">
        <v>2005</v>
      </c>
      <c r="H560">
        <v>609.78679799999998</v>
      </c>
      <c r="I560">
        <v>971.73038299999996</v>
      </c>
      <c r="J560">
        <v>1.6</v>
      </c>
    </row>
    <row r="561" spans="1:10" ht="15" x14ac:dyDescent="0.25">
      <c r="A561" s="45" t="str">
        <f t="shared" si="8"/>
        <v>B2 biodiversityAlbania2010</v>
      </c>
      <c r="B561">
        <v>8</v>
      </c>
      <c r="C561" t="s">
        <v>2</v>
      </c>
      <c r="D561" t="s">
        <v>126</v>
      </c>
      <c r="E561" t="s">
        <v>71</v>
      </c>
      <c r="F561" t="s">
        <v>111</v>
      </c>
      <c r="G561">
        <v>2010</v>
      </c>
      <c r="H561">
        <v>601.73376699999994</v>
      </c>
      <c r="I561">
        <v>971.30927199999996</v>
      </c>
      <c r="J561">
        <v>1.6</v>
      </c>
    </row>
    <row r="562" spans="1:10" ht="15" x14ac:dyDescent="0.25">
      <c r="A562" s="45" t="str">
        <f t="shared" si="8"/>
        <v>B2 biodiversityAlbania2015</v>
      </c>
      <c r="B562">
        <v>8</v>
      </c>
      <c r="C562" t="s">
        <v>2</v>
      </c>
      <c r="D562" t="s">
        <v>126</v>
      </c>
      <c r="E562" t="s">
        <v>71</v>
      </c>
      <c r="F562" t="s">
        <v>111</v>
      </c>
      <c r="G562">
        <v>2015</v>
      </c>
      <c r="H562">
        <v>593.70748200000003</v>
      </c>
      <c r="I562">
        <v>999.57366500000001</v>
      </c>
      <c r="J562">
        <v>1.7</v>
      </c>
    </row>
    <row r="563" spans="1:10" ht="15" x14ac:dyDescent="0.25">
      <c r="A563" s="45" t="str">
        <f t="shared" si="8"/>
        <v>B2 biodiversityAlbania2020</v>
      </c>
      <c r="B563">
        <v>8</v>
      </c>
      <c r="C563" t="s">
        <v>2</v>
      </c>
      <c r="D563" t="s">
        <v>126</v>
      </c>
      <c r="E563" t="s">
        <v>71</v>
      </c>
      <c r="F563" t="s">
        <v>111</v>
      </c>
      <c r="G563">
        <v>2020</v>
      </c>
      <c r="H563">
        <v>585.72044800000003</v>
      </c>
      <c r="I563">
        <v>1029.020835</v>
      </c>
      <c r="J563">
        <v>1.8</v>
      </c>
    </row>
    <row r="564" spans="1:10" ht="15" x14ac:dyDescent="0.25">
      <c r="A564" s="45" t="str">
        <f t="shared" si="8"/>
        <v>B2 biodiversityAlbania2025</v>
      </c>
      <c r="B564">
        <v>8</v>
      </c>
      <c r="C564" t="s">
        <v>2</v>
      </c>
      <c r="D564" t="s">
        <v>126</v>
      </c>
      <c r="E564" t="s">
        <v>71</v>
      </c>
      <c r="F564" t="s">
        <v>111</v>
      </c>
      <c r="G564">
        <v>2025</v>
      </c>
      <c r="H564">
        <v>577.77546299999995</v>
      </c>
      <c r="I564">
        <v>1059.4188529999999</v>
      </c>
      <c r="J564">
        <v>1.8</v>
      </c>
    </row>
    <row r="565" spans="1:10" ht="15" x14ac:dyDescent="0.25">
      <c r="A565" s="45" t="str">
        <f t="shared" si="8"/>
        <v>B2 biodiversityAlbania2030</v>
      </c>
      <c r="B565">
        <v>8</v>
      </c>
      <c r="C565" t="s">
        <v>2</v>
      </c>
      <c r="D565" t="s">
        <v>126</v>
      </c>
      <c r="E565" t="s">
        <v>71</v>
      </c>
      <c r="F565" t="s">
        <v>111</v>
      </c>
      <c r="G565">
        <v>2030</v>
      </c>
      <c r="H565">
        <v>569.882744</v>
      </c>
      <c r="I565">
        <v>1090.5393819999999</v>
      </c>
      <c r="J565">
        <v>1.9</v>
      </c>
    </row>
    <row r="566" spans="1:10" ht="15" x14ac:dyDescent="0.25">
      <c r="A566" s="45" t="str">
        <f t="shared" si="8"/>
        <v>B2 biodiversityAustria2005</v>
      </c>
      <c r="B566">
        <v>8</v>
      </c>
      <c r="C566" t="s">
        <v>2</v>
      </c>
      <c r="D566" t="s">
        <v>127</v>
      </c>
      <c r="E566" t="s">
        <v>72</v>
      </c>
      <c r="F566" t="s">
        <v>112</v>
      </c>
      <c r="G566">
        <v>2005</v>
      </c>
      <c r="H566">
        <v>3175.9225759999999</v>
      </c>
      <c r="I566">
        <v>10320.381224999999</v>
      </c>
      <c r="J566">
        <v>3.2</v>
      </c>
    </row>
    <row r="567" spans="1:10" ht="15" x14ac:dyDescent="0.25">
      <c r="A567" s="45" t="str">
        <f t="shared" si="8"/>
        <v>B2 biodiversityAustria2010</v>
      </c>
      <c r="B567">
        <v>8</v>
      </c>
      <c r="C567" t="s">
        <v>2</v>
      </c>
      <c r="D567" t="s">
        <v>127</v>
      </c>
      <c r="E567" t="s">
        <v>72</v>
      </c>
      <c r="F567" t="s">
        <v>112</v>
      </c>
      <c r="G567">
        <v>2010</v>
      </c>
      <c r="H567">
        <v>3175.9227729999998</v>
      </c>
      <c r="I567">
        <v>10281.641627999999</v>
      </c>
      <c r="J567">
        <v>3.2</v>
      </c>
    </row>
    <row r="568" spans="1:10" ht="15" x14ac:dyDescent="0.25">
      <c r="A568" s="45" t="str">
        <f t="shared" si="8"/>
        <v>B2 biodiversityAustria2015</v>
      </c>
      <c r="B568">
        <v>8</v>
      </c>
      <c r="C568" t="s">
        <v>2</v>
      </c>
      <c r="D568" t="s">
        <v>127</v>
      </c>
      <c r="E568" t="s">
        <v>72</v>
      </c>
      <c r="F568" t="s">
        <v>112</v>
      </c>
      <c r="G568">
        <v>2015</v>
      </c>
      <c r="H568">
        <v>3175.9223029999998</v>
      </c>
      <c r="I568">
        <v>10347.354748</v>
      </c>
      <c r="J568">
        <v>3.3</v>
      </c>
    </row>
    <row r="569" spans="1:10" ht="15" x14ac:dyDescent="0.25">
      <c r="A569" s="45" t="str">
        <f t="shared" si="8"/>
        <v>B2 biodiversityAustria2020</v>
      </c>
      <c r="B569">
        <v>8</v>
      </c>
      <c r="C569" t="s">
        <v>2</v>
      </c>
      <c r="D569" t="s">
        <v>127</v>
      </c>
      <c r="E569" t="s">
        <v>72</v>
      </c>
      <c r="F569" t="s">
        <v>112</v>
      </c>
      <c r="G569">
        <v>2020</v>
      </c>
      <c r="H569">
        <v>3175.9224850000001</v>
      </c>
      <c r="I569">
        <v>10441.986309</v>
      </c>
      <c r="J569">
        <v>3.3</v>
      </c>
    </row>
    <row r="570" spans="1:10" ht="15" x14ac:dyDescent="0.25">
      <c r="A570" s="45" t="str">
        <f t="shared" si="8"/>
        <v>B2 biodiversityAustria2025</v>
      </c>
      <c r="B570">
        <v>8</v>
      </c>
      <c r="C570" t="s">
        <v>2</v>
      </c>
      <c r="D570" t="s">
        <v>127</v>
      </c>
      <c r="E570" t="s">
        <v>72</v>
      </c>
      <c r="F570" t="s">
        <v>112</v>
      </c>
      <c r="G570">
        <v>2025</v>
      </c>
      <c r="H570">
        <v>3175.9226370000001</v>
      </c>
      <c r="I570">
        <v>10216.658098</v>
      </c>
      <c r="J570">
        <v>3.2</v>
      </c>
    </row>
    <row r="571" spans="1:10" ht="15" x14ac:dyDescent="0.25">
      <c r="A571" s="45" t="str">
        <f t="shared" si="8"/>
        <v>B2 biodiversityAustria2030</v>
      </c>
      <c r="B571">
        <v>8</v>
      </c>
      <c r="C571" t="s">
        <v>2</v>
      </c>
      <c r="D571" t="s">
        <v>127</v>
      </c>
      <c r="E571" t="s">
        <v>72</v>
      </c>
      <c r="F571" t="s">
        <v>112</v>
      </c>
      <c r="G571">
        <v>2030</v>
      </c>
      <c r="H571">
        <v>3175.9221640000001</v>
      </c>
      <c r="I571">
        <v>10003.521159</v>
      </c>
      <c r="J571">
        <v>3.1</v>
      </c>
    </row>
    <row r="572" spans="1:10" ht="15" x14ac:dyDescent="0.25">
      <c r="A572" s="45" t="str">
        <f t="shared" si="8"/>
        <v>B2 biodiversityBelgium2005</v>
      </c>
      <c r="B572">
        <v>8</v>
      </c>
      <c r="C572" t="s">
        <v>2</v>
      </c>
      <c r="D572" t="s">
        <v>129</v>
      </c>
      <c r="E572" t="s">
        <v>74</v>
      </c>
      <c r="F572" t="s">
        <v>112</v>
      </c>
      <c r="G572">
        <v>2005</v>
      </c>
      <c r="H572">
        <v>634.39663599999994</v>
      </c>
      <c r="I572">
        <v>1610.1156820000001</v>
      </c>
      <c r="J572">
        <v>2.5</v>
      </c>
    </row>
    <row r="573" spans="1:10" ht="15" x14ac:dyDescent="0.25">
      <c r="A573" s="45" t="str">
        <f t="shared" si="8"/>
        <v>B2 biodiversityBelgium2010</v>
      </c>
      <c r="B573">
        <v>8</v>
      </c>
      <c r="C573" t="s">
        <v>2</v>
      </c>
      <c r="D573" t="s">
        <v>129</v>
      </c>
      <c r="E573" t="s">
        <v>74</v>
      </c>
      <c r="F573" t="s">
        <v>112</v>
      </c>
      <c r="G573">
        <v>2010</v>
      </c>
      <c r="H573">
        <v>639.59655999999995</v>
      </c>
      <c r="I573">
        <v>1698.7795840000001</v>
      </c>
      <c r="J573">
        <v>2.7</v>
      </c>
    </row>
    <row r="574" spans="1:10" ht="15" x14ac:dyDescent="0.25">
      <c r="A574" s="45" t="str">
        <f t="shared" si="8"/>
        <v>B2 biodiversityBelgium2015</v>
      </c>
      <c r="B574">
        <v>8</v>
      </c>
      <c r="C574" t="s">
        <v>2</v>
      </c>
      <c r="D574" t="s">
        <v>129</v>
      </c>
      <c r="E574" t="s">
        <v>74</v>
      </c>
      <c r="F574" t="s">
        <v>112</v>
      </c>
      <c r="G574">
        <v>2015</v>
      </c>
      <c r="H574">
        <v>644.79658300000006</v>
      </c>
      <c r="I574">
        <v>1787.9372229999999</v>
      </c>
      <c r="J574">
        <v>2.8</v>
      </c>
    </row>
    <row r="575" spans="1:10" ht="15" x14ac:dyDescent="0.25">
      <c r="A575" s="45" t="str">
        <f t="shared" si="8"/>
        <v>B2 biodiversityBelgium2020</v>
      </c>
      <c r="B575">
        <v>8</v>
      </c>
      <c r="C575" t="s">
        <v>2</v>
      </c>
      <c r="D575" t="s">
        <v>129</v>
      </c>
      <c r="E575" t="s">
        <v>74</v>
      </c>
      <c r="F575" t="s">
        <v>112</v>
      </c>
      <c r="G575">
        <v>2020</v>
      </c>
      <c r="H575">
        <v>649.99659599999995</v>
      </c>
      <c r="I575">
        <v>1807.957799</v>
      </c>
      <c r="J575">
        <v>2.8</v>
      </c>
    </row>
    <row r="576" spans="1:10" ht="15" x14ac:dyDescent="0.25">
      <c r="A576" s="45" t="str">
        <f t="shared" si="8"/>
        <v>B2 biodiversityBelgium2025</v>
      </c>
      <c r="B576">
        <v>8</v>
      </c>
      <c r="C576" t="s">
        <v>2</v>
      </c>
      <c r="D576" t="s">
        <v>129</v>
      </c>
      <c r="E576" t="s">
        <v>74</v>
      </c>
      <c r="F576" t="s">
        <v>112</v>
      </c>
      <c r="G576">
        <v>2025</v>
      </c>
      <c r="H576">
        <v>655.19660499999998</v>
      </c>
      <c r="I576">
        <v>1813.6929560000001</v>
      </c>
      <c r="J576">
        <v>2.8</v>
      </c>
    </row>
    <row r="577" spans="1:10" ht="15" x14ac:dyDescent="0.25">
      <c r="A577" s="45" t="str">
        <f t="shared" si="8"/>
        <v>B2 biodiversityBelgium2030</v>
      </c>
      <c r="B577">
        <v>8</v>
      </c>
      <c r="C577" t="s">
        <v>2</v>
      </c>
      <c r="D577" t="s">
        <v>129</v>
      </c>
      <c r="E577" t="s">
        <v>74</v>
      </c>
      <c r="F577" t="s">
        <v>112</v>
      </c>
      <c r="G577">
        <v>2030</v>
      </c>
      <c r="H577">
        <v>660.39654700000006</v>
      </c>
      <c r="I577">
        <v>1752.7415570000001</v>
      </c>
      <c r="J577">
        <v>2.7</v>
      </c>
    </row>
    <row r="578" spans="1:10" ht="15" x14ac:dyDescent="0.25">
      <c r="A578" s="45" t="str">
        <f t="shared" ref="A578:A641" si="9">CONCATENATE(C578,E578,G578)</f>
        <v>B2 biodiversityBulgaria2005</v>
      </c>
      <c r="B578">
        <v>8</v>
      </c>
      <c r="C578" t="s">
        <v>2</v>
      </c>
      <c r="D578" t="s">
        <v>130</v>
      </c>
      <c r="E578" t="s">
        <v>76</v>
      </c>
      <c r="F578" t="s">
        <v>111</v>
      </c>
      <c r="G578">
        <v>2005</v>
      </c>
      <c r="H578">
        <v>2447.852754</v>
      </c>
      <c r="I578">
        <v>3642.2889970000001</v>
      </c>
      <c r="J578">
        <v>1.5</v>
      </c>
    </row>
    <row r="579" spans="1:10" ht="15" x14ac:dyDescent="0.25">
      <c r="A579" s="45" t="str">
        <f t="shared" si="9"/>
        <v>B2 biodiversityBulgaria2010</v>
      </c>
      <c r="B579">
        <v>8</v>
      </c>
      <c r="C579" t="s">
        <v>2</v>
      </c>
      <c r="D579" t="s">
        <v>130</v>
      </c>
      <c r="E579" t="s">
        <v>76</v>
      </c>
      <c r="F579" t="s">
        <v>111</v>
      </c>
      <c r="G579">
        <v>2010</v>
      </c>
      <c r="H579">
        <v>2750.8528569999999</v>
      </c>
      <c r="I579">
        <v>4007.6297960000002</v>
      </c>
      <c r="J579">
        <v>1.5</v>
      </c>
    </row>
    <row r="580" spans="1:10" ht="15" x14ac:dyDescent="0.25">
      <c r="A580" s="45" t="str">
        <f t="shared" si="9"/>
        <v>B2 biodiversityBulgaria2015</v>
      </c>
      <c r="B580">
        <v>8</v>
      </c>
      <c r="C580" t="s">
        <v>2</v>
      </c>
      <c r="D580" t="s">
        <v>130</v>
      </c>
      <c r="E580" t="s">
        <v>76</v>
      </c>
      <c r="F580" t="s">
        <v>111</v>
      </c>
      <c r="G580">
        <v>2015</v>
      </c>
      <c r="H580">
        <v>3053.8529159999998</v>
      </c>
      <c r="I580">
        <v>4450.5832950000004</v>
      </c>
      <c r="J580">
        <v>1.5</v>
      </c>
    </row>
    <row r="581" spans="1:10" ht="15" x14ac:dyDescent="0.25">
      <c r="A581" s="45" t="str">
        <f t="shared" si="9"/>
        <v>B2 biodiversityBulgaria2020</v>
      </c>
      <c r="B581">
        <v>8</v>
      </c>
      <c r="C581" t="s">
        <v>2</v>
      </c>
      <c r="D581" t="s">
        <v>130</v>
      </c>
      <c r="E581" t="s">
        <v>76</v>
      </c>
      <c r="F581" t="s">
        <v>111</v>
      </c>
      <c r="G581">
        <v>2020</v>
      </c>
      <c r="H581">
        <v>3356.8531939999998</v>
      </c>
      <c r="I581">
        <v>4906.7961230000001</v>
      </c>
      <c r="J581">
        <v>1.5</v>
      </c>
    </row>
    <row r="582" spans="1:10" ht="15" x14ac:dyDescent="0.25">
      <c r="A582" s="45" t="str">
        <f t="shared" si="9"/>
        <v>B2 biodiversityBulgaria2025</v>
      </c>
      <c r="B582">
        <v>8</v>
      </c>
      <c r="C582" t="s">
        <v>2</v>
      </c>
      <c r="D582" t="s">
        <v>130</v>
      </c>
      <c r="E582" t="s">
        <v>76</v>
      </c>
      <c r="F582" t="s">
        <v>111</v>
      </c>
      <c r="G582">
        <v>2025</v>
      </c>
      <c r="H582">
        <v>3356.852797</v>
      </c>
      <c r="I582">
        <v>5099.154493</v>
      </c>
      <c r="J582">
        <v>1.5</v>
      </c>
    </row>
    <row r="583" spans="1:10" ht="15" x14ac:dyDescent="0.25">
      <c r="A583" s="45" t="str">
        <f t="shared" si="9"/>
        <v>B2 biodiversityBulgaria2030</v>
      </c>
      <c r="B583">
        <v>8</v>
      </c>
      <c r="C583" t="s">
        <v>2</v>
      </c>
      <c r="D583" t="s">
        <v>130</v>
      </c>
      <c r="E583" t="s">
        <v>76</v>
      </c>
      <c r="F583" t="s">
        <v>111</v>
      </c>
      <c r="G583">
        <v>2030</v>
      </c>
      <c r="H583">
        <v>3356.8529830000002</v>
      </c>
      <c r="I583">
        <v>5219.065372</v>
      </c>
      <c r="J583">
        <v>1.6</v>
      </c>
    </row>
    <row r="584" spans="1:10" ht="15" x14ac:dyDescent="0.25">
      <c r="A584" s="45" t="str">
        <f t="shared" si="9"/>
        <v>B2 biodiversityBelarus2005</v>
      </c>
      <c r="B584">
        <v>8</v>
      </c>
      <c r="C584" t="s">
        <v>2</v>
      </c>
      <c r="D584" t="s">
        <v>131</v>
      </c>
      <c r="E584" t="s">
        <v>73</v>
      </c>
      <c r="F584" t="s">
        <v>113</v>
      </c>
      <c r="G584">
        <v>2005</v>
      </c>
      <c r="H584">
        <v>6058.7177959999999</v>
      </c>
      <c r="I584">
        <v>15505.282074000001</v>
      </c>
      <c r="J584">
        <v>2.6</v>
      </c>
    </row>
    <row r="585" spans="1:10" ht="15" x14ac:dyDescent="0.25">
      <c r="A585" s="45" t="str">
        <f t="shared" si="9"/>
        <v>B2 biodiversityBelarus2010</v>
      </c>
      <c r="B585">
        <v>8</v>
      </c>
      <c r="C585" t="s">
        <v>2</v>
      </c>
      <c r="D585" t="s">
        <v>131</v>
      </c>
      <c r="E585" t="s">
        <v>73</v>
      </c>
      <c r="F585" t="s">
        <v>113</v>
      </c>
      <c r="G585">
        <v>2010</v>
      </c>
      <c r="H585">
        <v>6123.7178329999997</v>
      </c>
      <c r="I585">
        <v>15894.310192000001</v>
      </c>
      <c r="J585">
        <v>2.6</v>
      </c>
    </row>
    <row r="586" spans="1:10" ht="15" x14ac:dyDescent="0.25">
      <c r="A586" s="45" t="str">
        <f t="shared" si="9"/>
        <v>B2 biodiversityBelarus2015</v>
      </c>
      <c r="B586">
        <v>8</v>
      </c>
      <c r="C586" t="s">
        <v>2</v>
      </c>
      <c r="D586" t="s">
        <v>131</v>
      </c>
      <c r="E586" t="s">
        <v>73</v>
      </c>
      <c r="F586" t="s">
        <v>113</v>
      </c>
      <c r="G586">
        <v>2015</v>
      </c>
      <c r="H586">
        <v>6188.7175550000002</v>
      </c>
      <c r="I586">
        <v>16327.496442</v>
      </c>
      <c r="J586">
        <v>2.6</v>
      </c>
    </row>
    <row r="587" spans="1:10" ht="15" x14ac:dyDescent="0.25">
      <c r="A587" s="45" t="str">
        <f t="shared" si="9"/>
        <v>B2 biodiversityBelarus2020</v>
      </c>
      <c r="B587">
        <v>8</v>
      </c>
      <c r="C587" t="s">
        <v>2</v>
      </c>
      <c r="D587" t="s">
        <v>131</v>
      </c>
      <c r="E587" t="s">
        <v>73</v>
      </c>
      <c r="F587" t="s">
        <v>113</v>
      </c>
      <c r="G587">
        <v>2020</v>
      </c>
      <c r="H587">
        <v>6253.7177979999997</v>
      </c>
      <c r="I587">
        <v>16718.299769000001</v>
      </c>
      <c r="J587">
        <v>2.7</v>
      </c>
    </row>
    <row r="588" spans="1:10" ht="15" x14ac:dyDescent="0.25">
      <c r="A588" s="45" t="str">
        <f t="shared" si="9"/>
        <v>B2 biodiversityBelarus2025</v>
      </c>
      <c r="B588">
        <v>8</v>
      </c>
      <c r="C588" t="s">
        <v>2</v>
      </c>
      <c r="D588" t="s">
        <v>131</v>
      </c>
      <c r="E588" t="s">
        <v>73</v>
      </c>
      <c r="F588" t="s">
        <v>113</v>
      </c>
      <c r="G588">
        <v>2025</v>
      </c>
      <c r="H588">
        <v>6318.7176090000003</v>
      </c>
      <c r="I588">
        <v>16645.052741</v>
      </c>
      <c r="J588">
        <v>2.6</v>
      </c>
    </row>
    <row r="589" spans="1:10" ht="15" x14ac:dyDescent="0.25">
      <c r="A589" s="45" t="str">
        <f t="shared" si="9"/>
        <v>B2 biodiversityBelarus2030</v>
      </c>
      <c r="B589">
        <v>8</v>
      </c>
      <c r="C589" t="s">
        <v>2</v>
      </c>
      <c r="D589" t="s">
        <v>131</v>
      </c>
      <c r="E589" t="s">
        <v>73</v>
      </c>
      <c r="F589" t="s">
        <v>113</v>
      </c>
      <c r="G589">
        <v>2030</v>
      </c>
      <c r="H589">
        <v>6383.7177039999997</v>
      </c>
      <c r="I589">
        <v>16422.163102999999</v>
      </c>
      <c r="J589">
        <v>2.6</v>
      </c>
    </row>
    <row r="590" spans="1:10" ht="15" x14ac:dyDescent="0.25">
      <c r="A590" s="45" t="str">
        <f t="shared" si="9"/>
        <v>B2 biodiversitySwitzerland2005</v>
      </c>
      <c r="B590">
        <v>8</v>
      </c>
      <c r="C590" t="s">
        <v>2</v>
      </c>
      <c r="D590" t="s">
        <v>132</v>
      </c>
      <c r="E590" t="s">
        <v>106</v>
      </c>
      <c r="F590" t="s">
        <v>112</v>
      </c>
      <c r="G590">
        <v>2005</v>
      </c>
      <c r="H590">
        <v>1121.219859</v>
      </c>
      <c r="I590">
        <v>3090.0394249999999</v>
      </c>
      <c r="J590">
        <v>2.8</v>
      </c>
    </row>
    <row r="591" spans="1:10" ht="15" x14ac:dyDescent="0.25">
      <c r="A591" s="45" t="str">
        <f t="shared" si="9"/>
        <v>B2 biodiversitySwitzerland2010</v>
      </c>
      <c r="B591">
        <v>8</v>
      </c>
      <c r="C591" t="s">
        <v>2</v>
      </c>
      <c r="D591" t="s">
        <v>132</v>
      </c>
      <c r="E591" t="s">
        <v>106</v>
      </c>
      <c r="F591" t="s">
        <v>112</v>
      </c>
      <c r="G591">
        <v>2010</v>
      </c>
      <c r="H591">
        <v>1143.219828</v>
      </c>
      <c r="I591">
        <v>3055.3560430000002</v>
      </c>
      <c r="J591">
        <v>2.7</v>
      </c>
    </row>
    <row r="592" spans="1:10" ht="15" x14ac:dyDescent="0.25">
      <c r="A592" s="45" t="str">
        <f t="shared" si="9"/>
        <v>B2 biodiversitySwitzerland2015</v>
      </c>
      <c r="B592">
        <v>8</v>
      </c>
      <c r="C592" t="s">
        <v>2</v>
      </c>
      <c r="D592" t="s">
        <v>132</v>
      </c>
      <c r="E592" t="s">
        <v>106</v>
      </c>
      <c r="F592" t="s">
        <v>112</v>
      </c>
      <c r="G592">
        <v>2015</v>
      </c>
      <c r="H592">
        <v>1152.2198100000001</v>
      </c>
      <c r="I592">
        <v>3042.3923439999999</v>
      </c>
      <c r="J592">
        <v>2.6</v>
      </c>
    </row>
    <row r="593" spans="1:10" ht="15" x14ac:dyDescent="0.25">
      <c r="A593" s="45" t="str">
        <f t="shared" si="9"/>
        <v>B2 biodiversitySwitzerland2020</v>
      </c>
      <c r="B593">
        <v>8</v>
      </c>
      <c r="C593" t="s">
        <v>2</v>
      </c>
      <c r="D593" t="s">
        <v>132</v>
      </c>
      <c r="E593" t="s">
        <v>106</v>
      </c>
      <c r="F593" t="s">
        <v>112</v>
      </c>
      <c r="G593">
        <v>2020</v>
      </c>
      <c r="H593">
        <v>1161.2199390000001</v>
      </c>
      <c r="I593">
        <v>3056.1841979999999</v>
      </c>
      <c r="J593">
        <v>2.6</v>
      </c>
    </row>
    <row r="594" spans="1:10" ht="15" x14ac:dyDescent="0.25">
      <c r="A594" s="45" t="str">
        <f t="shared" si="9"/>
        <v>B2 biodiversitySwitzerland2025</v>
      </c>
      <c r="B594">
        <v>8</v>
      </c>
      <c r="C594" t="s">
        <v>2</v>
      </c>
      <c r="D594" t="s">
        <v>132</v>
      </c>
      <c r="E594" t="s">
        <v>106</v>
      </c>
      <c r="F594" t="s">
        <v>112</v>
      </c>
      <c r="G594">
        <v>2025</v>
      </c>
      <c r="H594">
        <v>1170.2198330000001</v>
      </c>
      <c r="I594">
        <v>3068.282291</v>
      </c>
      <c r="J594">
        <v>2.6</v>
      </c>
    </row>
    <row r="595" spans="1:10" ht="15" x14ac:dyDescent="0.25">
      <c r="A595" s="45" t="str">
        <f t="shared" si="9"/>
        <v>B2 biodiversitySwitzerland2030</v>
      </c>
      <c r="B595">
        <v>8</v>
      </c>
      <c r="C595" t="s">
        <v>2</v>
      </c>
      <c r="D595" t="s">
        <v>132</v>
      </c>
      <c r="E595" t="s">
        <v>106</v>
      </c>
      <c r="F595" t="s">
        <v>112</v>
      </c>
      <c r="G595">
        <v>2030</v>
      </c>
      <c r="H595">
        <v>1179.2197679999999</v>
      </c>
      <c r="I595">
        <v>3037.9144179999998</v>
      </c>
      <c r="J595">
        <v>2.6</v>
      </c>
    </row>
    <row r="596" spans="1:10" ht="15" x14ac:dyDescent="0.25">
      <c r="A596" s="45" t="str">
        <f t="shared" si="9"/>
        <v>B2 biodiversityCzech Republic2005</v>
      </c>
      <c r="B596">
        <v>8</v>
      </c>
      <c r="C596" t="s">
        <v>2</v>
      </c>
      <c r="D596" t="s">
        <v>134</v>
      </c>
      <c r="E596" t="s">
        <v>79</v>
      </c>
      <c r="F596" t="s">
        <v>113</v>
      </c>
      <c r="G596">
        <v>2005</v>
      </c>
      <c r="H596">
        <v>2392.224385</v>
      </c>
      <c r="I596">
        <v>7576.623681</v>
      </c>
      <c r="J596">
        <v>3.2</v>
      </c>
    </row>
    <row r="597" spans="1:10" ht="15" x14ac:dyDescent="0.25">
      <c r="A597" s="45" t="str">
        <f t="shared" si="9"/>
        <v>B2 biodiversityCzech Republic2010</v>
      </c>
      <c r="B597">
        <v>8</v>
      </c>
      <c r="C597" t="s">
        <v>2</v>
      </c>
      <c r="D597" t="s">
        <v>134</v>
      </c>
      <c r="E597" t="s">
        <v>79</v>
      </c>
      <c r="F597" t="s">
        <v>113</v>
      </c>
      <c r="G597">
        <v>2010</v>
      </c>
      <c r="H597">
        <v>2349.224667</v>
      </c>
      <c r="I597">
        <v>7486.5449769999996</v>
      </c>
      <c r="J597">
        <v>3.2</v>
      </c>
    </row>
    <row r="598" spans="1:10" ht="15" x14ac:dyDescent="0.25">
      <c r="A598" s="45" t="str">
        <f t="shared" si="9"/>
        <v>B2 biodiversityCzech Republic2015</v>
      </c>
      <c r="B598">
        <v>8</v>
      </c>
      <c r="C598" t="s">
        <v>2</v>
      </c>
      <c r="D598" t="s">
        <v>134</v>
      </c>
      <c r="E598" t="s">
        <v>79</v>
      </c>
      <c r="F598" t="s">
        <v>113</v>
      </c>
      <c r="G598">
        <v>2015</v>
      </c>
      <c r="H598">
        <v>2306.2247029999999</v>
      </c>
      <c r="I598">
        <v>7464.5447249999997</v>
      </c>
      <c r="J598">
        <v>3.2</v>
      </c>
    </row>
    <row r="599" spans="1:10" ht="15" x14ac:dyDescent="0.25">
      <c r="A599" s="45" t="str">
        <f t="shared" si="9"/>
        <v>B2 biodiversityCzech Republic2020</v>
      </c>
      <c r="B599">
        <v>8</v>
      </c>
      <c r="C599" t="s">
        <v>2</v>
      </c>
      <c r="D599" t="s">
        <v>134</v>
      </c>
      <c r="E599" t="s">
        <v>79</v>
      </c>
      <c r="F599" t="s">
        <v>113</v>
      </c>
      <c r="G599">
        <v>2020</v>
      </c>
      <c r="H599">
        <v>2263.224471</v>
      </c>
      <c r="I599">
        <v>7498.3831959999998</v>
      </c>
      <c r="J599">
        <v>3.3</v>
      </c>
    </row>
    <row r="600" spans="1:10" ht="15" x14ac:dyDescent="0.25">
      <c r="A600" s="45" t="str">
        <f t="shared" si="9"/>
        <v>B2 biodiversityCzech Republic2025</v>
      </c>
      <c r="B600">
        <v>8</v>
      </c>
      <c r="C600" t="s">
        <v>2</v>
      </c>
      <c r="D600" t="s">
        <v>134</v>
      </c>
      <c r="E600" t="s">
        <v>79</v>
      </c>
      <c r="F600" t="s">
        <v>113</v>
      </c>
      <c r="G600">
        <v>2025</v>
      </c>
      <c r="H600">
        <v>2220.224655</v>
      </c>
      <c r="I600">
        <v>7514.2021320000003</v>
      </c>
      <c r="J600">
        <v>3.4</v>
      </c>
    </row>
    <row r="601" spans="1:10" ht="15" x14ac:dyDescent="0.25">
      <c r="A601" s="45" t="str">
        <f t="shared" si="9"/>
        <v>B2 biodiversityCzech Republic2030</v>
      </c>
      <c r="B601">
        <v>8</v>
      </c>
      <c r="C601" t="s">
        <v>2</v>
      </c>
      <c r="D601" t="s">
        <v>134</v>
      </c>
      <c r="E601" t="s">
        <v>79</v>
      </c>
      <c r="F601" t="s">
        <v>113</v>
      </c>
      <c r="G601">
        <v>2030</v>
      </c>
      <c r="H601">
        <v>2177.2244730000002</v>
      </c>
      <c r="I601">
        <v>7379.8926709999996</v>
      </c>
      <c r="J601">
        <v>3.4</v>
      </c>
    </row>
    <row r="602" spans="1:10" ht="15" x14ac:dyDescent="0.25">
      <c r="A602" s="45" t="str">
        <f t="shared" si="9"/>
        <v>B2 biodiversityGermany2005</v>
      </c>
      <c r="B602">
        <v>8</v>
      </c>
      <c r="C602" t="s">
        <v>2</v>
      </c>
      <c r="D602" t="s">
        <v>135</v>
      </c>
      <c r="E602" t="s">
        <v>84</v>
      </c>
      <c r="F602" t="s">
        <v>112</v>
      </c>
      <c r="G602">
        <v>2005</v>
      </c>
      <c r="H602">
        <v>10039.678878999999</v>
      </c>
      <c r="I602">
        <v>28901.656642000002</v>
      </c>
      <c r="J602">
        <v>2.9</v>
      </c>
    </row>
    <row r="603" spans="1:10" ht="15" x14ac:dyDescent="0.25">
      <c r="A603" s="45" t="str">
        <f t="shared" si="9"/>
        <v>B2 biodiversityGermany2010</v>
      </c>
      <c r="B603">
        <v>8</v>
      </c>
      <c r="C603" t="s">
        <v>2</v>
      </c>
      <c r="D603" t="s">
        <v>135</v>
      </c>
      <c r="E603" t="s">
        <v>84</v>
      </c>
      <c r="F603" t="s">
        <v>112</v>
      </c>
      <c r="G603">
        <v>2010</v>
      </c>
      <c r="H603">
        <v>10039.674058000001</v>
      </c>
      <c r="I603">
        <v>29197.535563000001</v>
      </c>
      <c r="J603">
        <v>2.9</v>
      </c>
    </row>
    <row r="604" spans="1:10" ht="15" x14ac:dyDescent="0.25">
      <c r="A604" s="45" t="str">
        <f t="shared" si="9"/>
        <v>B2 biodiversityGermany2015</v>
      </c>
      <c r="B604">
        <v>8</v>
      </c>
      <c r="C604" t="s">
        <v>2</v>
      </c>
      <c r="D604" t="s">
        <v>135</v>
      </c>
      <c r="E604" t="s">
        <v>84</v>
      </c>
      <c r="F604" t="s">
        <v>112</v>
      </c>
      <c r="G604">
        <v>2015</v>
      </c>
      <c r="H604">
        <v>10039.678878999999</v>
      </c>
      <c r="I604">
        <v>29844.903622999998</v>
      </c>
      <c r="J604">
        <v>3</v>
      </c>
    </row>
    <row r="605" spans="1:10" ht="15" x14ac:dyDescent="0.25">
      <c r="A605" s="45" t="str">
        <f t="shared" si="9"/>
        <v>B2 biodiversityGermany2020</v>
      </c>
      <c r="B605">
        <v>8</v>
      </c>
      <c r="C605" t="s">
        <v>2</v>
      </c>
      <c r="D605" t="s">
        <v>135</v>
      </c>
      <c r="E605" t="s">
        <v>84</v>
      </c>
      <c r="F605" t="s">
        <v>112</v>
      </c>
      <c r="G605">
        <v>2020</v>
      </c>
      <c r="H605">
        <v>10039.678443999999</v>
      </c>
      <c r="I605">
        <v>30449.421256000001</v>
      </c>
      <c r="J605">
        <v>3</v>
      </c>
    </row>
    <row r="606" spans="1:10" ht="15" x14ac:dyDescent="0.25">
      <c r="A606" s="45" t="str">
        <f t="shared" si="9"/>
        <v>B2 biodiversityGermany2025</v>
      </c>
      <c r="B606">
        <v>8</v>
      </c>
      <c r="C606" t="s">
        <v>2</v>
      </c>
      <c r="D606" t="s">
        <v>135</v>
      </c>
      <c r="E606" t="s">
        <v>84</v>
      </c>
      <c r="F606" t="s">
        <v>112</v>
      </c>
      <c r="G606">
        <v>2025</v>
      </c>
      <c r="H606">
        <v>10039.676727</v>
      </c>
      <c r="I606">
        <v>30253.036555999999</v>
      </c>
      <c r="J606">
        <v>3</v>
      </c>
    </row>
    <row r="607" spans="1:10" ht="15" x14ac:dyDescent="0.25">
      <c r="A607" s="45" t="str">
        <f t="shared" si="9"/>
        <v>B2 biodiversityGermany2030</v>
      </c>
      <c r="B607">
        <v>8</v>
      </c>
      <c r="C607" t="s">
        <v>2</v>
      </c>
      <c r="D607" t="s">
        <v>135</v>
      </c>
      <c r="E607" t="s">
        <v>84</v>
      </c>
      <c r="F607" t="s">
        <v>112</v>
      </c>
      <c r="G607">
        <v>2030</v>
      </c>
      <c r="H607">
        <v>10039.67546</v>
      </c>
      <c r="I607">
        <v>29985.299426000001</v>
      </c>
      <c r="J607">
        <v>3</v>
      </c>
    </row>
    <row r="608" spans="1:10" ht="15" x14ac:dyDescent="0.25">
      <c r="A608" s="45" t="str">
        <f t="shared" si="9"/>
        <v>B2 biodiversityDenmark2005</v>
      </c>
      <c r="B608">
        <v>8</v>
      </c>
      <c r="C608" t="s">
        <v>2</v>
      </c>
      <c r="D608" t="s">
        <v>136</v>
      </c>
      <c r="E608" t="s">
        <v>80</v>
      </c>
      <c r="F608" t="s">
        <v>114</v>
      </c>
      <c r="G608">
        <v>2005</v>
      </c>
      <c r="H608">
        <v>518.32882500000005</v>
      </c>
      <c r="I608">
        <v>1180.3891309999999</v>
      </c>
      <c r="J608">
        <v>2.2999999999999998</v>
      </c>
    </row>
    <row r="609" spans="1:10" ht="15" x14ac:dyDescent="0.25">
      <c r="A609" s="45" t="str">
        <f t="shared" si="9"/>
        <v>B2 biodiversityDenmark2010</v>
      </c>
      <c r="B609">
        <v>8</v>
      </c>
      <c r="C609" t="s">
        <v>2</v>
      </c>
      <c r="D609" t="s">
        <v>136</v>
      </c>
      <c r="E609" t="s">
        <v>80</v>
      </c>
      <c r="F609" t="s">
        <v>114</v>
      </c>
      <c r="G609">
        <v>2010</v>
      </c>
      <c r="H609">
        <v>553.53780099999994</v>
      </c>
      <c r="I609">
        <v>1321.0956409999999</v>
      </c>
      <c r="J609">
        <v>2.4</v>
      </c>
    </row>
    <row r="610" spans="1:10" ht="15" x14ac:dyDescent="0.25">
      <c r="A610" s="45" t="str">
        <f t="shared" si="9"/>
        <v>B2 biodiversityDenmark2015</v>
      </c>
      <c r="B610">
        <v>8</v>
      </c>
      <c r="C610" t="s">
        <v>2</v>
      </c>
      <c r="D610" t="s">
        <v>136</v>
      </c>
      <c r="E610" t="s">
        <v>80</v>
      </c>
      <c r="F610" t="s">
        <v>114</v>
      </c>
      <c r="G610">
        <v>2015</v>
      </c>
      <c r="H610">
        <v>588.74676499999998</v>
      </c>
      <c r="I610">
        <v>1414.6393270000001</v>
      </c>
      <c r="J610">
        <v>2.4</v>
      </c>
    </row>
    <row r="611" spans="1:10" ht="15" x14ac:dyDescent="0.25">
      <c r="A611" s="45" t="str">
        <f t="shared" si="9"/>
        <v>B2 biodiversityDenmark2020</v>
      </c>
      <c r="B611">
        <v>8</v>
      </c>
      <c r="C611" t="s">
        <v>2</v>
      </c>
      <c r="D611" t="s">
        <v>136</v>
      </c>
      <c r="E611" t="s">
        <v>80</v>
      </c>
      <c r="F611" t="s">
        <v>114</v>
      </c>
      <c r="G611">
        <v>2020</v>
      </c>
      <c r="H611">
        <v>623.95578899999998</v>
      </c>
      <c r="I611">
        <v>1499.247537</v>
      </c>
      <c r="J611">
        <v>2.4</v>
      </c>
    </row>
    <row r="612" spans="1:10" ht="15" x14ac:dyDescent="0.25">
      <c r="A612" s="45" t="str">
        <f t="shared" si="9"/>
        <v>B2 biodiversityDenmark2025</v>
      </c>
      <c r="B612">
        <v>8</v>
      </c>
      <c r="C612" t="s">
        <v>2</v>
      </c>
      <c r="D612" t="s">
        <v>136</v>
      </c>
      <c r="E612" t="s">
        <v>80</v>
      </c>
      <c r="F612" t="s">
        <v>114</v>
      </c>
      <c r="G612">
        <v>2025</v>
      </c>
      <c r="H612">
        <v>659.16476599999999</v>
      </c>
      <c r="I612">
        <v>1612.13013</v>
      </c>
      <c r="J612">
        <v>2.4</v>
      </c>
    </row>
    <row r="613" spans="1:10" ht="15" x14ac:dyDescent="0.25">
      <c r="A613" s="45" t="str">
        <f t="shared" si="9"/>
        <v>B2 biodiversityDenmark2030</v>
      </c>
      <c r="B613">
        <v>8</v>
      </c>
      <c r="C613" t="s">
        <v>2</v>
      </c>
      <c r="D613" t="s">
        <v>136</v>
      </c>
      <c r="E613" t="s">
        <v>80</v>
      </c>
      <c r="F613" t="s">
        <v>114</v>
      </c>
      <c r="G613">
        <v>2030</v>
      </c>
      <c r="H613">
        <v>694.37383299999999</v>
      </c>
      <c r="I613">
        <v>1710.911642</v>
      </c>
      <c r="J613">
        <v>2.5</v>
      </c>
    </row>
    <row r="614" spans="1:10" ht="15" x14ac:dyDescent="0.25">
      <c r="A614" s="45" t="str">
        <f t="shared" si="9"/>
        <v>B2 biodiversityEstonia2005</v>
      </c>
      <c r="B614">
        <v>8</v>
      </c>
      <c r="C614" t="s">
        <v>2</v>
      </c>
      <c r="D614" t="s">
        <v>137</v>
      </c>
      <c r="E614" t="s">
        <v>81</v>
      </c>
      <c r="F614" t="s">
        <v>114</v>
      </c>
      <c r="G614">
        <v>2005</v>
      </c>
      <c r="H614">
        <v>1988.4476830000001</v>
      </c>
      <c r="I614">
        <v>4562.2433499999997</v>
      </c>
      <c r="J614">
        <v>2.2999999999999998</v>
      </c>
    </row>
    <row r="615" spans="1:10" ht="15" x14ac:dyDescent="0.25">
      <c r="A615" s="45" t="str">
        <f t="shared" si="9"/>
        <v>B2 biodiversityEstonia2010</v>
      </c>
      <c r="B615">
        <v>8</v>
      </c>
      <c r="C615" t="s">
        <v>2</v>
      </c>
      <c r="D615" t="s">
        <v>137</v>
      </c>
      <c r="E615" t="s">
        <v>81</v>
      </c>
      <c r="F615" t="s">
        <v>114</v>
      </c>
      <c r="G615">
        <v>2010</v>
      </c>
      <c r="H615">
        <v>1978.5125680000001</v>
      </c>
      <c r="I615">
        <v>4684.3586450000003</v>
      </c>
      <c r="J615">
        <v>2.4</v>
      </c>
    </row>
    <row r="616" spans="1:10" ht="15" x14ac:dyDescent="0.25">
      <c r="A616" s="45" t="str">
        <f t="shared" si="9"/>
        <v>B2 biodiversityEstonia2015</v>
      </c>
      <c r="B616">
        <v>8</v>
      </c>
      <c r="C616" t="s">
        <v>2</v>
      </c>
      <c r="D616" t="s">
        <v>137</v>
      </c>
      <c r="E616" t="s">
        <v>81</v>
      </c>
      <c r="F616" t="s">
        <v>114</v>
      </c>
      <c r="G616">
        <v>2015</v>
      </c>
      <c r="H616">
        <v>1968.840074</v>
      </c>
      <c r="I616">
        <v>4766.5969660000001</v>
      </c>
      <c r="J616">
        <v>2.4</v>
      </c>
    </row>
    <row r="617" spans="1:10" ht="15" x14ac:dyDescent="0.25">
      <c r="A617" s="45" t="str">
        <f t="shared" si="9"/>
        <v>B2 biodiversityEstonia2020</v>
      </c>
      <c r="B617">
        <v>8</v>
      </c>
      <c r="C617" t="s">
        <v>2</v>
      </c>
      <c r="D617" t="s">
        <v>137</v>
      </c>
      <c r="E617" t="s">
        <v>81</v>
      </c>
      <c r="F617" t="s">
        <v>114</v>
      </c>
      <c r="G617">
        <v>2020</v>
      </c>
      <c r="H617">
        <v>1959.555069</v>
      </c>
      <c r="I617">
        <v>4810.1627019999996</v>
      </c>
      <c r="J617">
        <v>2.5</v>
      </c>
    </row>
    <row r="618" spans="1:10" ht="15" x14ac:dyDescent="0.25">
      <c r="A618" s="45" t="str">
        <f t="shared" si="9"/>
        <v>B2 biodiversityEstonia2025</v>
      </c>
      <c r="B618">
        <v>8</v>
      </c>
      <c r="C618" t="s">
        <v>2</v>
      </c>
      <c r="D618" t="s">
        <v>137</v>
      </c>
      <c r="E618" t="s">
        <v>81</v>
      </c>
      <c r="F618" t="s">
        <v>114</v>
      </c>
      <c r="G618">
        <v>2025</v>
      </c>
      <c r="H618">
        <v>1950.6987469999999</v>
      </c>
      <c r="I618">
        <v>4795.0478370000001</v>
      </c>
      <c r="J618">
        <v>2.5</v>
      </c>
    </row>
    <row r="619" spans="1:10" ht="15" x14ac:dyDescent="0.25">
      <c r="A619" s="45" t="str">
        <f t="shared" si="9"/>
        <v>B2 biodiversityEstonia2030</v>
      </c>
      <c r="B619">
        <v>8</v>
      </c>
      <c r="C619" t="s">
        <v>2</v>
      </c>
      <c r="D619" t="s">
        <v>137</v>
      </c>
      <c r="E619" t="s">
        <v>81</v>
      </c>
      <c r="F619" t="s">
        <v>114</v>
      </c>
      <c r="G619">
        <v>2030</v>
      </c>
      <c r="H619">
        <v>1942.1724899999999</v>
      </c>
      <c r="I619">
        <v>4733.8255950000002</v>
      </c>
      <c r="J619">
        <v>2.4</v>
      </c>
    </row>
    <row r="620" spans="1:10" ht="15" x14ac:dyDescent="0.25">
      <c r="A620" s="45" t="str">
        <f t="shared" si="9"/>
        <v>B2 biodiversitySpain2005</v>
      </c>
      <c r="B620">
        <v>8</v>
      </c>
      <c r="C620" t="s">
        <v>2</v>
      </c>
      <c r="D620" t="s">
        <v>138</v>
      </c>
      <c r="E620" t="s">
        <v>104</v>
      </c>
      <c r="F620" t="s">
        <v>115</v>
      </c>
      <c r="G620">
        <v>2005</v>
      </c>
      <c r="H620">
        <v>13531.952393</v>
      </c>
      <c r="I620">
        <v>26967.269178999999</v>
      </c>
      <c r="J620">
        <v>2</v>
      </c>
    </row>
    <row r="621" spans="1:10" ht="15" x14ac:dyDescent="0.25">
      <c r="A621" s="45" t="str">
        <f t="shared" si="9"/>
        <v>B2 biodiversitySpain2010</v>
      </c>
      <c r="B621">
        <v>8</v>
      </c>
      <c r="C621" t="s">
        <v>2</v>
      </c>
      <c r="D621" t="s">
        <v>138</v>
      </c>
      <c r="E621" t="s">
        <v>104</v>
      </c>
      <c r="F621" t="s">
        <v>115</v>
      </c>
      <c r="G621">
        <v>2010</v>
      </c>
      <c r="H621">
        <v>14254.264601999999</v>
      </c>
      <c r="I621">
        <v>25088.262343999999</v>
      </c>
      <c r="J621">
        <v>1.8</v>
      </c>
    </row>
    <row r="622" spans="1:10" ht="15" x14ac:dyDescent="0.25">
      <c r="A622" s="45" t="str">
        <f t="shared" si="9"/>
        <v>B2 biodiversitySpain2015</v>
      </c>
      <c r="B622">
        <v>8</v>
      </c>
      <c r="C622" t="s">
        <v>2</v>
      </c>
      <c r="D622" t="s">
        <v>138</v>
      </c>
      <c r="E622" t="s">
        <v>104</v>
      </c>
      <c r="F622" t="s">
        <v>115</v>
      </c>
      <c r="G622">
        <v>2015</v>
      </c>
      <c r="H622">
        <v>14976.570100000001</v>
      </c>
      <c r="I622">
        <v>25279.887499</v>
      </c>
      <c r="J622">
        <v>1.7</v>
      </c>
    </row>
    <row r="623" spans="1:10" ht="15" x14ac:dyDescent="0.25">
      <c r="A623" s="45" t="str">
        <f t="shared" si="9"/>
        <v>B2 biodiversitySpain2020</v>
      </c>
      <c r="B623">
        <v>8</v>
      </c>
      <c r="C623" t="s">
        <v>2</v>
      </c>
      <c r="D623" t="s">
        <v>138</v>
      </c>
      <c r="E623" t="s">
        <v>104</v>
      </c>
      <c r="F623" t="s">
        <v>115</v>
      </c>
      <c r="G623">
        <v>2020</v>
      </c>
      <c r="H623">
        <v>14976.570252</v>
      </c>
      <c r="I623">
        <v>26373.249328000002</v>
      </c>
      <c r="J623">
        <v>1.8</v>
      </c>
    </row>
    <row r="624" spans="1:10" ht="15" x14ac:dyDescent="0.25">
      <c r="A624" s="45" t="str">
        <f t="shared" si="9"/>
        <v>B2 biodiversitySpain2025</v>
      </c>
      <c r="B624">
        <v>8</v>
      </c>
      <c r="C624" t="s">
        <v>2</v>
      </c>
      <c r="D624" t="s">
        <v>138</v>
      </c>
      <c r="E624" t="s">
        <v>104</v>
      </c>
      <c r="F624" t="s">
        <v>115</v>
      </c>
      <c r="G624">
        <v>2025</v>
      </c>
      <c r="H624">
        <v>14976.568619</v>
      </c>
      <c r="I624">
        <v>27119.631139000001</v>
      </c>
      <c r="J624">
        <v>1.8</v>
      </c>
    </row>
    <row r="625" spans="1:10" ht="15" x14ac:dyDescent="0.25">
      <c r="A625" s="45" t="str">
        <f t="shared" si="9"/>
        <v>B2 biodiversitySpain2030</v>
      </c>
      <c r="B625">
        <v>8</v>
      </c>
      <c r="C625" t="s">
        <v>2</v>
      </c>
      <c r="D625" t="s">
        <v>138</v>
      </c>
      <c r="E625" t="s">
        <v>104</v>
      </c>
      <c r="F625" t="s">
        <v>115</v>
      </c>
      <c r="G625">
        <v>2030</v>
      </c>
      <c r="H625">
        <v>14976.565337</v>
      </c>
      <c r="I625">
        <v>27507.330177</v>
      </c>
      <c r="J625">
        <v>1.8</v>
      </c>
    </row>
    <row r="626" spans="1:10" ht="15" x14ac:dyDescent="0.25">
      <c r="A626" s="45" t="str">
        <f t="shared" si="9"/>
        <v>B2 biodiversityFinland2005</v>
      </c>
      <c r="B626">
        <v>8</v>
      </c>
      <c r="C626" t="s">
        <v>2</v>
      </c>
      <c r="D626" t="s">
        <v>139</v>
      </c>
      <c r="E626" t="s">
        <v>82</v>
      </c>
      <c r="F626" t="s">
        <v>114</v>
      </c>
      <c r="G626">
        <v>2005</v>
      </c>
      <c r="H626">
        <v>17623.816991</v>
      </c>
      <c r="I626">
        <v>48292.975789999997</v>
      </c>
      <c r="J626">
        <v>2.7</v>
      </c>
    </row>
    <row r="627" spans="1:10" ht="15" x14ac:dyDescent="0.25">
      <c r="A627" s="45" t="str">
        <f t="shared" si="9"/>
        <v>B2 biodiversityFinland2010</v>
      </c>
      <c r="B627">
        <v>8</v>
      </c>
      <c r="C627" t="s">
        <v>2</v>
      </c>
      <c r="D627" t="s">
        <v>139</v>
      </c>
      <c r="E627" t="s">
        <v>82</v>
      </c>
      <c r="F627" t="s">
        <v>114</v>
      </c>
      <c r="G627">
        <v>2010</v>
      </c>
      <c r="H627">
        <v>17594.734536</v>
      </c>
      <c r="I627">
        <v>45746.399172999998</v>
      </c>
      <c r="J627">
        <v>2.6</v>
      </c>
    </row>
    <row r="628" spans="1:10" ht="15" x14ac:dyDescent="0.25">
      <c r="A628" s="45" t="str">
        <f t="shared" si="9"/>
        <v>B2 biodiversityFinland2015</v>
      </c>
      <c r="B628">
        <v>8</v>
      </c>
      <c r="C628" t="s">
        <v>2</v>
      </c>
      <c r="D628" t="s">
        <v>139</v>
      </c>
      <c r="E628" t="s">
        <v>82</v>
      </c>
      <c r="F628" t="s">
        <v>114</v>
      </c>
      <c r="G628">
        <v>2015</v>
      </c>
      <c r="H628">
        <v>17554.950159</v>
      </c>
      <c r="I628">
        <v>45328.051197000001</v>
      </c>
      <c r="J628">
        <v>2.6</v>
      </c>
    </row>
    <row r="629" spans="1:10" ht="15" x14ac:dyDescent="0.25">
      <c r="A629" s="45" t="str">
        <f t="shared" si="9"/>
        <v>B2 biodiversityFinland2020</v>
      </c>
      <c r="B629">
        <v>8</v>
      </c>
      <c r="C629" t="s">
        <v>2</v>
      </c>
      <c r="D629" t="s">
        <v>139</v>
      </c>
      <c r="E629" t="s">
        <v>82</v>
      </c>
      <c r="F629" t="s">
        <v>114</v>
      </c>
      <c r="G629">
        <v>2020</v>
      </c>
      <c r="H629">
        <v>17504.101817999999</v>
      </c>
      <c r="I629">
        <v>46493.589158000002</v>
      </c>
      <c r="J629">
        <v>2.7</v>
      </c>
    </row>
    <row r="630" spans="1:10" ht="15" x14ac:dyDescent="0.25">
      <c r="A630" s="45" t="str">
        <f t="shared" si="9"/>
        <v>B2 biodiversityFinland2025</v>
      </c>
      <c r="B630">
        <v>8</v>
      </c>
      <c r="C630" t="s">
        <v>2</v>
      </c>
      <c r="D630" t="s">
        <v>139</v>
      </c>
      <c r="E630" t="s">
        <v>82</v>
      </c>
      <c r="F630" t="s">
        <v>114</v>
      </c>
      <c r="G630">
        <v>2025</v>
      </c>
      <c r="H630">
        <v>17452.976293</v>
      </c>
      <c r="I630">
        <v>47549.240992999999</v>
      </c>
      <c r="J630">
        <v>2.7</v>
      </c>
    </row>
    <row r="631" spans="1:10" ht="15" x14ac:dyDescent="0.25">
      <c r="A631" s="45" t="str">
        <f t="shared" si="9"/>
        <v>B2 biodiversityFinland2030</v>
      </c>
      <c r="B631">
        <v>8</v>
      </c>
      <c r="C631" t="s">
        <v>2</v>
      </c>
      <c r="D631" t="s">
        <v>139</v>
      </c>
      <c r="E631" t="s">
        <v>82</v>
      </c>
      <c r="F631" t="s">
        <v>114</v>
      </c>
      <c r="G631">
        <v>2030</v>
      </c>
      <c r="H631">
        <v>17386.986014999999</v>
      </c>
      <c r="I631">
        <v>48366.325384999996</v>
      </c>
      <c r="J631">
        <v>2.8</v>
      </c>
    </row>
    <row r="632" spans="1:10" ht="15" x14ac:dyDescent="0.25">
      <c r="A632" s="45" t="str">
        <f t="shared" si="9"/>
        <v>B2 biodiversityFrance2005</v>
      </c>
      <c r="B632">
        <v>8</v>
      </c>
      <c r="C632" t="s">
        <v>2</v>
      </c>
      <c r="D632" t="s">
        <v>140</v>
      </c>
      <c r="E632" t="s">
        <v>83</v>
      </c>
      <c r="F632" t="s">
        <v>112</v>
      </c>
      <c r="G632">
        <v>2005</v>
      </c>
      <c r="H632">
        <v>14029.669862999999</v>
      </c>
      <c r="I632">
        <v>27045.442999999999</v>
      </c>
      <c r="J632">
        <v>1.9</v>
      </c>
    </row>
    <row r="633" spans="1:10" ht="15" x14ac:dyDescent="0.25">
      <c r="A633" s="45" t="str">
        <f t="shared" si="9"/>
        <v>B2 biodiversityFrance2010</v>
      </c>
      <c r="B633">
        <v>8</v>
      </c>
      <c r="C633" t="s">
        <v>2</v>
      </c>
      <c r="D633" t="s">
        <v>140</v>
      </c>
      <c r="E633" t="s">
        <v>83</v>
      </c>
      <c r="F633" t="s">
        <v>112</v>
      </c>
      <c r="G633">
        <v>2010</v>
      </c>
      <c r="H633">
        <v>14127.669776000001</v>
      </c>
      <c r="I633">
        <v>28541.896416</v>
      </c>
      <c r="J633">
        <v>2</v>
      </c>
    </row>
    <row r="634" spans="1:10" ht="15" x14ac:dyDescent="0.25">
      <c r="A634" s="45" t="str">
        <f t="shared" si="9"/>
        <v>B2 biodiversityFrance2015</v>
      </c>
      <c r="B634">
        <v>8</v>
      </c>
      <c r="C634" t="s">
        <v>2</v>
      </c>
      <c r="D634" t="s">
        <v>140</v>
      </c>
      <c r="E634" t="s">
        <v>83</v>
      </c>
      <c r="F634" t="s">
        <v>112</v>
      </c>
      <c r="G634">
        <v>2015</v>
      </c>
      <c r="H634">
        <v>14225.670048</v>
      </c>
      <c r="I634">
        <v>30174.961695000002</v>
      </c>
      <c r="J634">
        <v>2.1</v>
      </c>
    </row>
    <row r="635" spans="1:10" ht="15" x14ac:dyDescent="0.25">
      <c r="A635" s="45" t="str">
        <f t="shared" si="9"/>
        <v>B2 biodiversityFrance2020</v>
      </c>
      <c r="B635">
        <v>8</v>
      </c>
      <c r="C635" t="s">
        <v>2</v>
      </c>
      <c r="D635" t="s">
        <v>140</v>
      </c>
      <c r="E635" t="s">
        <v>83</v>
      </c>
      <c r="F635" t="s">
        <v>112</v>
      </c>
      <c r="G635">
        <v>2020</v>
      </c>
      <c r="H635">
        <v>14323.669449999999</v>
      </c>
      <c r="I635">
        <v>31329.610266</v>
      </c>
      <c r="J635">
        <v>2.2000000000000002</v>
      </c>
    </row>
    <row r="636" spans="1:10" ht="15" x14ac:dyDescent="0.25">
      <c r="A636" s="45" t="str">
        <f t="shared" si="9"/>
        <v>B2 biodiversityFrance2025</v>
      </c>
      <c r="B636">
        <v>8</v>
      </c>
      <c r="C636" t="s">
        <v>2</v>
      </c>
      <c r="D636" t="s">
        <v>140</v>
      </c>
      <c r="E636" t="s">
        <v>83</v>
      </c>
      <c r="F636" t="s">
        <v>112</v>
      </c>
      <c r="G636">
        <v>2025</v>
      </c>
      <c r="H636">
        <v>14421.669182</v>
      </c>
      <c r="I636">
        <v>32232.301857999999</v>
      </c>
      <c r="J636">
        <v>2.2000000000000002</v>
      </c>
    </row>
    <row r="637" spans="1:10" ht="15" x14ac:dyDescent="0.25">
      <c r="A637" s="45" t="str">
        <f t="shared" si="9"/>
        <v>B2 biodiversityFrance2030</v>
      </c>
      <c r="B637">
        <v>8</v>
      </c>
      <c r="C637" t="s">
        <v>2</v>
      </c>
      <c r="D637" t="s">
        <v>140</v>
      </c>
      <c r="E637" t="s">
        <v>83</v>
      </c>
      <c r="F637" t="s">
        <v>112</v>
      </c>
      <c r="G637">
        <v>2030</v>
      </c>
      <c r="H637">
        <v>14519.668686000001</v>
      </c>
      <c r="I637">
        <v>33066.555452000001</v>
      </c>
      <c r="J637">
        <v>2.2999999999999998</v>
      </c>
    </row>
    <row r="638" spans="1:10" ht="15" x14ac:dyDescent="0.25">
      <c r="A638" s="45" t="str">
        <f t="shared" si="9"/>
        <v>B2 biodiversityCroatia2005</v>
      </c>
      <c r="B638">
        <v>8</v>
      </c>
      <c r="C638" t="s">
        <v>2</v>
      </c>
      <c r="D638" t="s">
        <v>142</v>
      </c>
      <c r="E638" t="s">
        <v>77</v>
      </c>
      <c r="F638" t="s">
        <v>111</v>
      </c>
      <c r="G638">
        <v>2005</v>
      </c>
      <c r="H638">
        <v>1657.4767939999999</v>
      </c>
      <c r="I638">
        <v>2174.060313</v>
      </c>
      <c r="J638">
        <v>1.3</v>
      </c>
    </row>
    <row r="639" spans="1:10" ht="15" x14ac:dyDescent="0.25">
      <c r="A639" s="45" t="str">
        <f t="shared" si="9"/>
        <v>B2 biodiversityCroatia2010</v>
      </c>
      <c r="B639">
        <v>8</v>
      </c>
      <c r="C639" t="s">
        <v>2</v>
      </c>
      <c r="D639" t="s">
        <v>142</v>
      </c>
      <c r="E639" t="s">
        <v>77</v>
      </c>
      <c r="F639" t="s">
        <v>111</v>
      </c>
      <c r="G639">
        <v>2010</v>
      </c>
      <c r="H639">
        <v>1653.499407</v>
      </c>
      <c r="I639">
        <v>2235.0415149999999</v>
      </c>
      <c r="J639">
        <v>1.4</v>
      </c>
    </row>
    <row r="640" spans="1:10" ht="15" x14ac:dyDescent="0.25">
      <c r="A640" s="45" t="str">
        <f t="shared" si="9"/>
        <v>B2 biodiversityCroatia2015</v>
      </c>
      <c r="B640">
        <v>8</v>
      </c>
      <c r="C640" t="s">
        <v>2</v>
      </c>
      <c r="D640" t="s">
        <v>142</v>
      </c>
      <c r="E640" t="s">
        <v>77</v>
      </c>
      <c r="F640" t="s">
        <v>111</v>
      </c>
      <c r="G640">
        <v>2015</v>
      </c>
      <c r="H640">
        <v>1649.5224169999999</v>
      </c>
      <c r="I640">
        <v>2290.6635980000001</v>
      </c>
      <c r="J640">
        <v>1.4</v>
      </c>
    </row>
    <row r="641" spans="1:10" ht="15" x14ac:dyDescent="0.25">
      <c r="A641" s="45" t="str">
        <f t="shared" si="9"/>
        <v>B2 biodiversityCroatia2020</v>
      </c>
      <c r="B641">
        <v>8</v>
      </c>
      <c r="C641" t="s">
        <v>2</v>
      </c>
      <c r="D641" t="s">
        <v>142</v>
      </c>
      <c r="E641" t="s">
        <v>77</v>
      </c>
      <c r="F641" t="s">
        <v>111</v>
      </c>
      <c r="G641">
        <v>2020</v>
      </c>
      <c r="H641">
        <v>1645.54656</v>
      </c>
      <c r="I641">
        <v>2346.478196</v>
      </c>
      <c r="J641">
        <v>1.4</v>
      </c>
    </row>
    <row r="642" spans="1:10" ht="15" x14ac:dyDescent="0.25">
      <c r="A642" s="45" t="str">
        <f t="shared" ref="A642:A705" si="10">CONCATENATE(C642,E642,G642)</f>
        <v>B2 biodiversityCroatia2025</v>
      </c>
      <c r="B642">
        <v>8</v>
      </c>
      <c r="C642" t="s">
        <v>2</v>
      </c>
      <c r="D642" t="s">
        <v>142</v>
      </c>
      <c r="E642" t="s">
        <v>77</v>
      </c>
      <c r="F642" t="s">
        <v>111</v>
      </c>
      <c r="G642">
        <v>2025</v>
      </c>
      <c r="H642">
        <v>1641.5855039999999</v>
      </c>
      <c r="I642">
        <v>2390.6035900000002</v>
      </c>
      <c r="J642">
        <v>1.5</v>
      </c>
    </row>
    <row r="643" spans="1:10" ht="15" x14ac:dyDescent="0.25">
      <c r="A643" s="45" t="str">
        <f t="shared" si="10"/>
        <v>B2 biodiversityCroatia2030</v>
      </c>
      <c r="B643">
        <v>8</v>
      </c>
      <c r="C643" t="s">
        <v>2</v>
      </c>
      <c r="D643" t="s">
        <v>142</v>
      </c>
      <c r="E643" t="s">
        <v>77</v>
      </c>
      <c r="F643" t="s">
        <v>111</v>
      </c>
      <c r="G643">
        <v>2030</v>
      </c>
      <c r="H643">
        <v>1637.645867</v>
      </c>
      <c r="I643">
        <v>2425.333169</v>
      </c>
      <c r="J643">
        <v>1.5</v>
      </c>
    </row>
    <row r="644" spans="1:10" ht="15" x14ac:dyDescent="0.25">
      <c r="A644" s="45" t="str">
        <f t="shared" si="10"/>
        <v>B2 biodiversityHungary2005</v>
      </c>
      <c r="B644">
        <v>8</v>
      </c>
      <c r="C644" t="s">
        <v>2</v>
      </c>
      <c r="D644" t="s">
        <v>143</v>
      </c>
      <c r="E644" t="s">
        <v>86</v>
      </c>
      <c r="F644" t="s">
        <v>113</v>
      </c>
      <c r="G644">
        <v>2005</v>
      </c>
      <c r="H644">
        <v>1600.1202109999999</v>
      </c>
      <c r="I644">
        <v>2503.6720799999998</v>
      </c>
      <c r="J644">
        <v>1.6</v>
      </c>
    </row>
    <row r="645" spans="1:10" ht="15" x14ac:dyDescent="0.25">
      <c r="A645" s="45" t="str">
        <f t="shared" si="10"/>
        <v>B2 biodiversityHungary2010</v>
      </c>
      <c r="B645">
        <v>8</v>
      </c>
      <c r="C645" t="s">
        <v>2</v>
      </c>
      <c r="D645" t="s">
        <v>143</v>
      </c>
      <c r="E645" t="s">
        <v>86</v>
      </c>
      <c r="F645" t="s">
        <v>113</v>
      </c>
      <c r="G645">
        <v>2010</v>
      </c>
      <c r="H645">
        <v>1642.120533</v>
      </c>
      <c r="I645">
        <v>2622.0467410000001</v>
      </c>
      <c r="J645">
        <v>1.6</v>
      </c>
    </row>
    <row r="646" spans="1:10" ht="15" x14ac:dyDescent="0.25">
      <c r="A646" s="45" t="str">
        <f t="shared" si="10"/>
        <v>B2 biodiversityHungary2015</v>
      </c>
      <c r="B646">
        <v>8</v>
      </c>
      <c r="C646" t="s">
        <v>2</v>
      </c>
      <c r="D646" t="s">
        <v>143</v>
      </c>
      <c r="E646" t="s">
        <v>86</v>
      </c>
      <c r="F646" t="s">
        <v>113</v>
      </c>
      <c r="G646">
        <v>2015</v>
      </c>
      <c r="H646">
        <v>1684.120463</v>
      </c>
      <c r="I646">
        <v>2835.2031069999998</v>
      </c>
      <c r="J646">
        <v>1.7</v>
      </c>
    </row>
    <row r="647" spans="1:10" ht="15" x14ac:dyDescent="0.25">
      <c r="A647" s="45" t="str">
        <f t="shared" si="10"/>
        <v>B2 biodiversityHungary2020</v>
      </c>
      <c r="B647">
        <v>8</v>
      </c>
      <c r="C647" t="s">
        <v>2</v>
      </c>
      <c r="D647" t="s">
        <v>143</v>
      </c>
      <c r="E647" t="s">
        <v>86</v>
      </c>
      <c r="F647" t="s">
        <v>113</v>
      </c>
      <c r="G647">
        <v>2020</v>
      </c>
      <c r="H647">
        <v>1726.1204680000001</v>
      </c>
      <c r="I647">
        <v>3010.3228020000001</v>
      </c>
      <c r="J647">
        <v>1.7</v>
      </c>
    </row>
    <row r="648" spans="1:10" ht="15" x14ac:dyDescent="0.25">
      <c r="A648" s="45" t="str">
        <f t="shared" si="10"/>
        <v>B2 biodiversityHungary2025</v>
      </c>
      <c r="B648">
        <v>8</v>
      </c>
      <c r="C648" t="s">
        <v>2</v>
      </c>
      <c r="D648" t="s">
        <v>143</v>
      </c>
      <c r="E648" t="s">
        <v>86</v>
      </c>
      <c r="F648" t="s">
        <v>113</v>
      </c>
      <c r="G648">
        <v>2025</v>
      </c>
      <c r="H648">
        <v>1768.1204310000001</v>
      </c>
      <c r="I648">
        <v>3155.90643</v>
      </c>
      <c r="J648">
        <v>1.8</v>
      </c>
    </row>
    <row r="649" spans="1:10" ht="15" x14ac:dyDescent="0.25">
      <c r="A649" s="45" t="str">
        <f t="shared" si="10"/>
        <v>B2 biodiversityHungary2030</v>
      </c>
      <c r="B649">
        <v>8</v>
      </c>
      <c r="C649" t="s">
        <v>2</v>
      </c>
      <c r="D649" t="s">
        <v>143</v>
      </c>
      <c r="E649" t="s">
        <v>86</v>
      </c>
      <c r="F649" t="s">
        <v>113</v>
      </c>
      <c r="G649">
        <v>2030</v>
      </c>
      <c r="H649">
        <v>1810.1204760000001</v>
      </c>
      <c r="I649">
        <v>3230.1738310000001</v>
      </c>
      <c r="J649">
        <v>1.8</v>
      </c>
    </row>
    <row r="650" spans="1:10" ht="15" x14ac:dyDescent="0.25">
      <c r="A650" s="45" t="str">
        <f t="shared" si="10"/>
        <v>B2 biodiversityIreland2005</v>
      </c>
      <c r="B650">
        <v>8</v>
      </c>
      <c r="C650" t="s">
        <v>2</v>
      </c>
      <c r="D650" t="s">
        <v>144</v>
      </c>
      <c r="E650" t="s">
        <v>88</v>
      </c>
      <c r="F650" t="s">
        <v>112</v>
      </c>
      <c r="G650">
        <v>2005</v>
      </c>
      <c r="H650">
        <v>623.44782099999998</v>
      </c>
      <c r="I650">
        <v>747.602757</v>
      </c>
      <c r="J650">
        <v>1.2</v>
      </c>
    </row>
    <row r="651" spans="1:10" ht="15" x14ac:dyDescent="0.25">
      <c r="A651" s="45" t="str">
        <f t="shared" si="10"/>
        <v>B2 biodiversityIreland2010</v>
      </c>
      <c r="B651">
        <v>8</v>
      </c>
      <c r="C651" t="s">
        <v>2</v>
      </c>
      <c r="D651" t="s">
        <v>144</v>
      </c>
      <c r="E651" t="s">
        <v>88</v>
      </c>
      <c r="F651" t="s">
        <v>112</v>
      </c>
      <c r="G651">
        <v>2010</v>
      </c>
      <c r="H651">
        <v>682.30764999999997</v>
      </c>
      <c r="I651">
        <v>929.65286200000003</v>
      </c>
      <c r="J651">
        <v>1.4</v>
      </c>
    </row>
    <row r="652" spans="1:10" ht="15" x14ac:dyDescent="0.25">
      <c r="A652" s="45" t="str">
        <f t="shared" si="10"/>
        <v>B2 biodiversityIreland2015</v>
      </c>
      <c r="B652">
        <v>8</v>
      </c>
      <c r="C652" t="s">
        <v>2</v>
      </c>
      <c r="D652" t="s">
        <v>144</v>
      </c>
      <c r="E652" t="s">
        <v>88</v>
      </c>
      <c r="F652" t="s">
        <v>112</v>
      </c>
      <c r="G652">
        <v>2015</v>
      </c>
      <c r="H652">
        <v>741.16792699999996</v>
      </c>
      <c r="I652">
        <v>1118.2786739999999</v>
      </c>
      <c r="J652">
        <v>1.5</v>
      </c>
    </row>
    <row r="653" spans="1:10" ht="15" x14ac:dyDescent="0.25">
      <c r="A653" s="45" t="str">
        <f t="shared" si="10"/>
        <v>B2 biodiversityIreland2020</v>
      </c>
      <c r="B653">
        <v>8</v>
      </c>
      <c r="C653" t="s">
        <v>2</v>
      </c>
      <c r="D653" t="s">
        <v>144</v>
      </c>
      <c r="E653" t="s">
        <v>88</v>
      </c>
      <c r="F653" t="s">
        <v>112</v>
      </c>
      <c r="G653">
        <v>2020</v>
      </c>
      <c r="H653">
        <v>800.02775999999994</v>
      </c>
      <c r="I653">
        <v>1315.936142</v>
      </c>
      <c r="J653">
        <v>1.6</v>
      </c>
    </row>
    <row r="654" spans="1:10" ht="15" x14ac:dyDescent="0.25">
      <c r="A654" s="45" t="str">
        <f t="shared" si="10"/>
        <v>B2 biodiversityIreland2025</v>
      </c>
      <c r="B654">
        <v>8</v>
      </c>
      <c r="C654" t="s">
        <v>2</v>
      </c>
      <c r="D654" t="s">
        <v>144</v>
      </c>
      <c r="E654" t="s">
        <v>88</v>
      </c>
      <c r="F654" t="s">
        <v>112</v>
      </c>
      <c r="G654">
        <v>2025</v>
      </c>
      <c r="H654">
        <v>858.88785600000006</v>
      </c>
      <c r="I654">
        <v>1513.7521859999999</v>
      </c>
      <c r="J654">
        <v>1.8</v>
      </c>
    </row>
    <row r="655" spans="1:10" ht="15" x14ac:dyDescent="0.25">
      <c r="A655" s="45" t="str">
        <f t="shared" si="10"/>
        <v>B2 biodiversityIreland2030</v>
      </c>
      <c r="B655">
        <v>8</v>
      </c>
      <c r="C655" t="s">
        <v>2</v>
      </c>
      <c r="D655" t="s">
        <v>144</v>
      </c>
      <c r="E655" t="s">
        <v>88</v>
      </c>
      <c r="F655" t="s">
        <v>112</v>
      </c>
      <c r="G655">
        <v>2030</v>
      </c>
      <c r="H655">
        <v>917.74767199999997</v>
      </c>
      <c r="I655">
        <v>1924.993465</v>
      </c>
      <c r="J655">
        <v>2.1</v>
      </c>
    </row>
    <row r="656" spans="1:10" ht="15" x14ac:dyDescent="0.25">
      <c r="A656" s="45" t="str">
        <f t="shared" si="10"/>
        <v>B2 biodiversityLithuania2005</v>
      </c>
      <c r="B656">
        <v>8</v>
      </c>
      <c r="C656" t="s">
        <v>2</v>
      </c>
      <c r="D656" t="s">
        <v>146</v>
      </c>
      <c r="E656" t="s">
        <v>91</v>
      </c>
      <c r="F656" t="s">
        <v>114</v>
      </c>
      <c r="G656">
        <v>2005</v>
      </c>
      <c r="H656">
        <v>1747.1307260000001</v>
      </c>
      <c r="I656">
        <v>4534.1030339999998</v>
      </c>
      <c r="J656">
        <v>2.6</v>
      </c>
    </row>
    <row r="657" spans="1:10" ht="15" x14ac:dyDescent="0.25">
      <c r="A657" s="45" t="str">
        <f t="shared" si="10"/>
        <v>B2 biodiversityLithuania2010</v>
      </c>
      <c r="B657">
        <v>8</v>
      </c>
      <c r="C657" t="s">
        <v>2</v>
      </c>
      <c r="D657" t="s">
        <v>146</v>
      </c>
      <c r="E657" t="s">
        <v>91</v>
      </c>
      <c r="F657" t="s">
        <v>114</v>
      </c>
      <c r="G657">
        <v>2010</v>
      </c>
      <c r="H657">
        <v>1787.130709</v>
      </c>
      <c r="I657">
        <v>4708.3914919999997</v>
      </c>
      <c r="J657">
        <v>2.6</v>
      </c>
    </row>
    <row r="658" spans="1:10" ht="15" x14ac:dyDescent="0.25">
      <c r="A658" s="45" t="str">
        <f t="shared" si="10"/>
        <v>B2 biodiversityLithuania2015</v>
      </c>
      <c r="B658">
        <v>8</v>
      </c>
      <c r="C658" t="s">
        <v>2</v>
      </c>
      <c r="D658" t="s">
        <v>146</v>
      </c>
      <c r="E658" t="s">
        <v>91</v>
      </c>
      <c r="F658" t="s">
        <v>114</v>
      </c>
      <c r="G658">
        <v>2015</v>
      </c>
      <c r="H658">
        <v>1827.1306999999999</v>
      </c>
      <c r="I658">
        <v>4835.8547879999996</v>
      </c>
      <c r="J658">
        <v>2.6</v>
      </c>
    </row>
    <row r="659" spans="1:10" ht="15" x14ac:dyDescent="0.25">
      <c r="A659" s="45" t="str">
        <f t="shared" si="10"/>
        <v>B2 biodiversityLithuania2020</v>
      </c>
      <c r="B659">
        <v>8</v>
      </c>
      <c r="C659" t="s">
        <v>2</v>
      </c>
      <c r="D659" t="s">
        <v>146</v>
      </c>
      <c r="E659" t="s">
        <v>91</v>
      </c>
      <c r="F659" t="s">
        <v>114</v>
      </c>
      <c r="G659">
        <v>2020</v>
      </c>
      <c r="H659">
        <v>1867.1307200000001</v>
      </c>
      <c r="I659">
        <v>4916.976705</v>
      </c>
      <c r="J659">
        <v>2.6</v>
      </c>
    </row>
    <row r="660" spans="1:10" ht="15" x14ac:dyDescent="0.25">
      <c r="A660" s="45" t="str">
        <f t="shared" si="10"/>
        <v>B2 biodiversityLithuania2025</v>
      </c>
      <c r="B660">
        <v>8</v>
      </c>
      <c r="C660" t="s">
        <v>2</v>
      </c>
      <c r="D660" t="s">
        <v>146</v>
      </c>
      <c r="E660" t="s">
        <v>91</v>
      </c>
      <c r="F660" t="s">
        <v>114</v>
      </c>
      <c r="G660">
        <v>2025</v>
      </c>
      <c r="H660">
        <v>1907.1306070000001</v>
      </c>
      <c r="I660">
        <v>4980.7887039999996</v>
      </c>
      <c r="J660">
        <v>2.6</v>
      </c>
    </row>
    <row r="661" spans="1:10" ht="15" x14ac:dyDescent="0.25">
      <c r="A661" s="45" t="str">
        <f t="shared" si="10"/>
        <v>B2 biodiversityLithuania2030</v>
      </c>
      <c r="B661">
        <v>8</v>
      </c>
      <c r="C661" t="s">
        <v>2</v>
      </c>
      <c r="D661" t="s">
        <v>146</v>
      </c>
      <c r="E661" t="s">
        <v>91</v>
      </c>
      <c r="F661" t="s">
        <v>114</v>
      </c>
      <c r="G661">
        <v>2030</v>
      </c>
      <c r="H661">
        <v>1947.130758</v>
      </c>
      <c r="I661">
        <v>5019.8016369999996</v>
      </c>
      <c r="J661">
        <v>2.6</v>
      </c>
    </row>
    <row r="662" spans="1:10" ht="15" x14ac:dyDescent="0.25">
      <c r="A662" s="45" t="str">
        <f t="shared" si="10"/>
        <v>B2 biodiversityLuxembourg2005</v>
      </c>
      <c r="B662">
        <v>8</v>
      </c>
      <c r="C662" t="s">
        <v>2</v>
      </c>
      <c r="D662" t="s">
        <v>147</v>
      </c>
      <c r="E662" t="s">
        <v>92</v>
      </c>
      <c r="F662" t="s">
        <v>112</v>
      </c>
      <c r="G662">
        <v>2005</v>
      </c>
      <c r="H662">
        <v>81.865395000000007</v>
      </c>
      <c r="I662">
        <v>254.35703100000001</v>
      </c>
      <c r="J662">
        <v>3.1</v>
      </c>
    </row>
    <row r="663" spans="1:10" ht="15" x14ac:dyDescent="0.25">
      <c r="A663" s="45" t="str">
        <f t="shared" si="10"/>
        <v>B2 biodiversityLuxembourg2010</v>
      </c>
      <c r="B663">
        <v>8</v>
      </c>
      <c r="C663" t="s">
        <v>2</v>
      </c>
      <c r="D663" t="s">
        <v>147</v>
      </c>
      <c r="E663" t="s">
        <v>92</v>
      </c>
      <c r="F663" t="s">
        <v>112</v>
      </c>
      <c r="G663">
        <v>2010</v>
      </c>
      <c r="H663">
        <v>81.865392999999997</v>
      </c>
      <c r="I663">
        <v>270.51094699999999</v>
      </c>
      <c r="J663">
        <v>3.3</v>
      </c>
    </row>
    <row r="664" spans="1:10" ht="15" x14ac:dyDescent="0.25">
      <c r="A664" s="45" t="str">
        <f t="shared" si="10"/>
        <v>B2 biodiversityLuxembourg2015</v>
      </c>
      <c r="B664">
        <v>8</v>
      </c>
      <c r="C664" t="s">
        <v>2</v>
      </c>
      <c r="D664" t="s">
        <v>147</v>
      </c>
      <c r="E664" t="s">
        <v>92</v>
      </c>
      <c r="F664" t="s">
        <v>112</v>
      </c>
      <c r="G664">
        <v>2015</v>
      </c>
      <c r="H664">
        <v>81.865384000000006</v>
      </c>
      <c r="I664">
        <v>274.23834099999999</v>
      </c>
      <c r="J664">
        <v>3.3</v>
      </c>
    </row>
    <row r="665" spans="1:10" ht="15" x14ac:dyDescent="0.25">
      <c r="A665" s="45" t="str">
        <f t="shared" si="10"/>
        <v>B2 biodiversityLuxembourg2020</v>
      </c>
      <c r="B665">
        <v>8</v>
      </c>
      <c r="C665" t="s">
        <v>2</v>
      </c>
      <c r="D665" t="s">
        <v>147</v>
      </c>
      <c r="E665" t="s">
        <v>92</v>
      </c>
      <c r="F665" t="s">
        <v>112</v>
      </c>
      <c r="G665">
        <v>2020</v>
      </c>
      <c r="H665">
        <v>81.865390000000005</v>
      </c>
      <c r="I665">
        <v>277.87883799999997</v>
      </c>
      <c r="J665">
        <v>3.4</v>
      </c>
    </row>
    <row r="666" spans="1:10" ht="15" x14ac:dyDescent="0.25">
      <c r="A666" s="45" t="str">
        <f t="shared" si="10"/>
        <v>B2 biodiversityLuxembourg2025</v>
      </c>
      <c r="B666">
        <v>8</v>
      </c>
      <c r="C666" t="s">
        <v>2</v>
      </c>
      <c r="D666" t="s">
        <v>147</v>
      </c>
      <c r="E666" t="s">
        <v>92</v>
      </c>
      <c r="F666" t="s">
        <v>112</v>
      </c>
      <c r="G666">
        <v>2025</v>
      </c>
      <c r="H666">
        <v>81.865392999999997</v>
      </c>
      <c r="I666">
        <v>281.46622200000002</v>
      </c>
      <c r="J666">
        <v>3.4</v>
      </c>
    </row>
    <row r="667" spans="1:10" ht="15" x14ac:dyDescent="0.25">
      <c r="A667" s="45" t="str">
        <f t="shared" si="10"/>
        <v>B2 biodiversityLuxembourg2030</v>
      </c>
      <c r="B667">
        <v>8</v>
      </c>
      <c r="C667" t="s">
        <v>2</v>
      </c>
      <c r="D667" t="s">
        <v>147</v>
      </c>
      <c r="E667" t="s">
        <v>92</v>
      </c>
      <c r="F667" t="s">
        <v>112</v>
      </c>
      <c r="G667">
        <v>2030</v>
      </c>
      <c r="H667">
        <v>81.865408000000002</v>
      </c>
      <c r="I667">
        <v>285.12154800000002</v>
      </c>
      <c r="J667">
        <v>3.5</v>
      </c>
    </row>
    <row r="668" spans="1:10" ht="15" x14ac:dyDescent="0.25">
      <c r="A668" s="45" t="str">
        <f t="shared" si="10"/>
        <v>B2 biodiversityLatvia2005</v>
      </c>
      <c r="B668">
        <v>8</v>
      </c>
      <c r="C668" t="s">
        <v>2</v>
      </c>
      <c r="D668" t="s">
        <v>148</v>
      </c>
      <c r="E668" t="s">
        <v>90</v>
      </c>
      <c r="F668" t="s">
        <v>114</v>
      </c>
      <c r="G668">
        <v>2005</v>
      </c>
      <c r="H668">
        <v>2933.702511</v>
      </c>
      <c r="I668">
        <v>6302.7883810000003</v>
      </c>
      <c r="J668">
        <v>2.1</v>
      </c>
    </row>
    <row r="669" spans="1:10" ht="15" x14ac:dyDescent="0.25">
      <c r="A669" s="45" t="str">
        <f t="shared" si="10"/>
        <v>B2 biodiversityLatvia2010</v>
      </c>
      <c r="B669">
        <v>8</v>
      </c>
      <c r="C669" t="s">
        <v>2</v>
      </c>
      <c r="D669" t="s">
        <v>148</v>
      </c>
      <c r="E669" t="s">
        <v>90</v>
      </c>
      <c r="F669" t="s">
        <v>114</v>
      </c>
      <c r="G669">
        <v>2010</v>
      </c>
      <c r="H669">
        <v>2983.102241</v>
      </c>
      <c r="I669">
        <v>6603.0145689999999</v>
      </c>
      <c r="J669">
        <v>2.2000000000000002</v>
      </c>
    </row>
    <row r="670" spans="1:10" ht="15" x14ac:dyDescent="0.25">
      <c r="A670" s="45" t="str">
        <f t="shared" si="10"/>
        <v>B2 biodiversityLatvia2015</v>
      </c>
      <c r="B670">
        <v>8</v>
      </c>
      <c r="C670" t="s">
        <v>2</v>
      </c>
      <c r="D670" t="s">
        <v>148</v>
      </c>
      <c r="E670" t="s">
        <v>90</v>
      </c>
      <c r="F670" t="s">
        <v>114</v>
      </c>
      <c r="G670">
        <v>2015</v>
      </c>
      <c r="H670">
        <v>3032.502238</v>
      </c>
      <c r="I670">
        <v>6905.0547070000002</v>
      </c>
      <c r="J670">
        <v>2.2999999999999998</v>
      </c>
    </row>
    <row r="671" spans="1:10" ht="15" x14ac:dyDescent="0.25">
      <c r="A671" s="45" t="str">
        <f t="shared" si="10"/>
        <v>B2 biodiversityLatvia2020</v>
      </c>
      <c r="B671">
        <v>8</v>
      </c>
      <c r="C671" t="s">
        <v>2</v>
      </c>
      <c r="D671" t="s">
        <v>148</v>
      </c>
      <c r="E671" t="s">
        <v>90</v>
      </c>
      <c r="F671" t="s">
        <v>114</v>
      </c>
      <c r="G671">
        <v>2020</v>
      </c>
      <c r="H671">
        <v>3081.9019960000001</v>
      </c>
      <c r="I671">
        <v>7145.431004</v>
      </c>
      <c r="J671">
        <v>2.2999999999999998</v>
      </c>
    </row>
    <row r="672" spans="1:10" ht="15" x14ac:dyDescent="0.25">
      <c r="A672" s="45" t="str">
        <f t="shared" si="10"/>
        <v>B2 biodiversityLatvia2025</v>
      </c>
      <c r="B672">
        <v>8</v>
      </c>
      <c r="C672" t="s">
        <v>2</v>
      </c>
      <c r="D672" t="s">
        <v>148</v>
      </c>
      <c r="E672" t="s">
        <v>90</v>
      </c>
      <c r="F672" t="s">
        <v>114</v>
      </c>
      <c r="G672">
        <v>2025</v>
      </c>
      <c r="H672">
        <v>3131.3020120000001</v>
      </c>
      <c r="I672">
        <v>7370.5405780000001</v>
      </c>
      <c r="J672">
        <v>2.4</v>
      </c>
    </row>
    <row r="673" spans="1:10" ht="15" x14ac:dyDescent="0.25">
      <c r="A673" s="45" t="str">
        <f t="shared" si="10"/>
        <v>B2 biodiversityLatvia2030</v>
      </c>
      <c r="B673">
        <v>8</v>
      </c>
      <c r="C673" t="s">
        <v>2</v>
      </c>
      <c r="D673" t="s">
        <v>148</v>
      </c>
      <c r="E673" t="s">
        <v>90</v>
      </c>
      <c r="F673" t="s">
        <v>114</v>
      </c>
      <c r="G673">
        <v>2030</v>
      </c>
      <c r="H673">
        <v>3180.7023770000001</v>
      </c>
      <c r="I673">
        <v>7487.1234290000002</v>
      </c>
      <c r="J673">
        <v>2.4</v>
      </c>
    </row>
    <row r="674" spans="1:10" ht="15" x14ac:dyDescent="0.25">
      <c r="A674" s="45" t="str">
        <f t="shared" si="10"/>
        <v>B2 biodiversityRepublic of Moldova2005</v>
      </c>
      <c r="B674">
        <v>8</v>
      </c>
      <c r="C674" t="s">
        <v>2</v>
      </c>
      <c r="D674" t="s">
        <v>149</v>
      </c>
      <c r="E674" t="s">
        <v>99</v>
      </c>
      <c r="F674" t="s">
        <v>113</v>
      </c>
      <c r="G674">
        <v>2005</v>
      </c>
      <c r="H674">
        <v>205.55297899999999</v>
      </c>
      <c r="I674">
        <v>250.809089</v>
      </c>
      <c r="J674">
        <v>1.2</v>
      </c>
    </row>
    <row r="675" spans="1:10" ht="15" x14ac:dyDescent="0.25">
      <c r="A675" s="45" t="str">
        <f t="shared" si="10"/>
        <v>B2 biodiversityRepublic of Moldova2010</v>
      </c>
      <c r="B675">
        <v>8</v>
      </c>
      <c r="C675" t="s">
        <v>2</v>
      </c>
      <c r="D675" t="s">
        <v>149</v>
      </c>
      <c r="E675" t="s">
        <v>99</v>
      </c>
      <c r="F675" t="s">
        <v>113</v>
      </c>
      <c r="G675">
        <v>2010</v>
      </c>
      <c r="H675">
        <v>208.80296300000001</v>
      </c>
      <c r="I675">
        <v>261.219311</v>
      </c>
      <c r="J675">
        <v>1.3</v>
      </c>
    </row>
    <row r="676" spans="1:10" ht="15" x14ac:dyDescent="0.25">
      <c r="A676" s="45" t="str">
        <f t="shared" si="10"/>
        <v>B2 biodiversityRepublic of Moldova2015</v>
      </c>
      <c r="B676">
        <v>8</v>
      </c>
      <c r="C676" t="s">
        <v>2</v>
      </c>
      <c r="D676" t="s">
        <v>149</v>
      </c>
      <c r="E676" t="s">
        <v>99</v>
      </c>
      <c r="F676" t="s">
        <v>113</v>
      </c>
      <c r="G676">
        <v>2015</v>
      </c>
      <c r="H676">
        <v>212.05308500000001</v>
      </c>
      <c r="I676">
        <v>276.16989899999999</v>
      </c>
      <c r="J676">
        <v>1.3</v>
      </c>
    </row>
    <row r="677" spans="1:10" ht="15" x14ac:dyDescent="0.25">
      <c r="A677" s="45" t="str">
        <f t="shared" si="10"/>
        <v>B2 biodiversityRepublic of Moldova2020</v>
      </c>
      <c r="B677">
        <v>8</v>
      </c>
      <c r="C677" t="s">
        <v>2</v>
      </c>
      <c r="D677" t="s">
        <v>149</v>
      </c>
      <c r="E677" t="s">
        <v>99</v>
      </c>
      <c r="F677" t="s">
        <v>113</v>
      </c>
      <c r="G677">
        <v>2020</v>
      </c>
      <c r="H677">
        <v>215.303009</v>
      </c>
      <c r="I677">
        <v>292.656161</v>
      </c>
      <c r="J677">
        <v>1.4</v>
      </c>
    </row>
    <row r="678" spans="1:10" ht="15" x14ac:dyDescent="0.25">
      <c r="A678" s="45" t="str">
        <f t="shared" si="10"/>
        <v>B2 biodiversityRepublic of Moldova2025</v>
      </c>
      <c r="B678">
        <v>8</v>
      </c>
      <c r="C678" t="s">
        <v>2</v>
      </c>
      <c r="D678" t="s">
        <v>149</v>
      </c>
      <c r="E678" t="s">
        <v>99</v>
      </c>
      <c r="F678" t="s">
        <v>113</v>
      </c>
      <c r="G678">
        <v>2025</v>
      </c>
      <c r="H678">
        <v>218.553009</v>
      </c>
      <c r="I678">
        <v>321.27667500000001</v>
      </c>
      <c r="J678">
        <v>1.5</v>
      </c>
    </row>
    <row r="679" spans="1:10" ht="15" x14ac:dyDescent="0.25">
      <c r="A679" s="45" t="str">
        <f t="shared" si="10"/>
        <v>B2 biodiversityRepublic of Moldova2030</v>
      </c>
      <c r="B679">
        <v>8</v>
      </c>
      <c r="C679" t="s">
        <v>2</v>
      </c>
      <c r="D679" t="s">
        <v>149</v>
      </c>
      <c r="E679" t="s">
        <v>99</v>
      </c>
      <c r="F679" t="s">
        <v>113</v>
      </c>
      <c r="G679">
        <v>2030</v>
      </c>
      <c r="H679">
        <v>221.80291700000001</v>
      </c>
      <c r="I679">
        <v>349.61333400000001</v>
      </c>
      <c r="J679">
        <v>1.6</v>
      </c>
    </row>
    <row r="680" spans="1:10" ht="15" x14ac:dyDescent="0.25">
      <c r="A680" s="45" t="str">
        <f t="shared" si="10"/>
        <v>B2 biodiversityNetherlands2005</v>
      </c>
      <c r="B680">
        <v>8</v>
      </c>
      <c r="C680" t="s">
        <v>2</v>
      </c>
      <c r="D680" t="s">
        <v>152</v>
      </c>
      <c r="E680" t="s">
        <v>95</v>
      </c>
      <c r="F680" t="s">
        <v>112</v>
      </c>
      <c r="G680">
        <v>2005</v>
      </c>
      <c r="H680">
        <v>280.41241100000002</v>
      </c>
      <c r="I680">
        <v>740.89196500000003</v>
      </c>
      <c r="J680">
        <v>2.6</v>
      </c>
    </row>
    <row r="681" spans="1:10" ht="15" x14ac:dyDescent="0.25">
      <c r="A681" s="45" t="str">
        <f t="shared" si="10"/>
        <v>B2 biodiversityNetherlands2010</v>
      </c>
      <c r="B681">
        <v>8</v>
      </c>
      <c r="C681" t="s">
        <v>2</v>
      </c>
      <c r="D681" t="s">
        <v>152</v>
      </c>
      <c r="E681" t="s">
        <v>95</v>
      </c>
      <c r="F681" t="s">
        <v>112</v>
      </c>
      <c r="G681">
        <v>2010</v>
      </c>
      <c r="H681">
        <v>280.41237599999999</v>
      </c>
      <c r="I681">
        <v>742.36837700000001</v>
      </c>
      <c r="J681">
        <v>2.6</v>
      </c>
    </row>
    <row r="682" spans="1:10" ht="15" x14ac:dyDescent="0.25">
      <c r="A682" s="45" t="str">
        <f t="shared" si="10"/>
        <v>B2 biodiversityNetherlands2015</v>
      </c>
      <c r="B682">
        <v>8</v>
      </c>
      <c r="C682" t="s">
        <v>2</v>
      </c>
      <c r="D682" t="s">
        <v>152</v>
      </c>
      <c r="E682" t="s">
        <v>95</v>
      </c>
      <c r="F682" t="s">
        <v>112</v>
      </c>
      <c r="G682">
        <v>2015</v>
      </c>
      <c r="H682">
        <v>280.412375</v>
      </c>
      <c r="I682">
        <v>760.39091499999995</v>
      </c>
      <c r="J682">
        <v>2.7</v>
      </c>
    </row>
    <row r="683" spans="1:10" ht="15" x14ac:dyDescent="0.25">
      <c r="A683" s="45" t="str">
        <f t="shared" si="10"/>
        <v>B2 biodiversityNetherlands2020</v>
      </c>
      <c r="B683">
        <v>8</v>
      </c>
      <c r="C683" t="s">
        <v>2</v>
      </c>
      <c r="D683" t="s">
        <v>152</v>
      </c>
      <c r="E683" t="s">
        <v>95</v>
      </c>
      <c r="F683" t="s">
        <v>112</v>
      </c>
      <c r="G683">
        <v>2020</v>
      </c>
      <c r="H683">
        <v>280.412417</v>
      </c>
      <c r="I683">
        <v>775.29081599999995</v>
      </c>
      <c r="J683">
        <v>2.8</v>
      </c>
    </row>
    <row r="684" spans="1:10" ht="15" x14ac:dyDescent="0.25">
      <c r="A684" s="45" t="str">
        <f t="shared" si="10"/>
        <v>B2 biodiversityNetherlands2025</v>
      </c>
      <c r="B684">
        <v>8</v>
      </c>
      <c r="C684" t="s">
        <v>2</v>
      </c>
      <c r="D684" t="s">
        <v>152</v>
      </c>
      <c r="E684" t="s">
        <v>95</v>
      </c>
      <c r="F684" t="s">
        <v>112</v>
      </c>
      <c r="G684">
        <v>2025</v>
      </c>
      <c r="H684">
        <v>280.41234500000002</v>
      </c>
      <c r="I684">
        <v>788.28152399999999</v>
      </c>
      <c r="J684">
        <v>2.8</v>
      </c>
    </row>
    <row r="685" spans="1:10" ht="15" x14ac:dyDescent="0.25">
      <c r="A685" s="45" t="str">
        <f t="shared" si="10"/>
        <v>B2 biodiversityNetherlands2030</v>
      </c>
      <c r="B685">
        <v>8</v>
      </c>
      <c r="C685" t="s">
        <v>2</v>
      </c>
      <c r="D685" t="s">
        <v>152</v>
      </c>
      <c r="E685" t="s">
        <v>95</v>
      </c>
      <c r="F685" t="s">
        <v>112</v>
      </c>
      <c r="G685">
        <v>2030</v>
      </c>
      <c r="H685">
        <v>280.41241100000002</v>
      </c>
      <c r="I685">
        <v>795.275982</v>
      </c>
      <c r="J685">
        <v>2.8</v>
      </c>
    </row>
    <row r="686" spans="1:10" ht="15" x14ac:dyDescent="0.25">
      <c r="A686" s="45" t="str">
        <f t="shared" si="10"/>
        <v>B2 biodiversityNorway2005</v>
      </c>
      <c r="B686">
        <v>8</v>
      </c>
      <c r="C686" t="s">
        <v>2</v>
      </c>
      <c r="D686" t="s">
        <v>153</v>
      </c>
      <c r="E686" t="s">
        <v>96</v>
      </c>
      <c r="F686" t="s">
        <v>114</v>
      </c>
      <c r="G686">
        <v>2005</v>
      </c>
      <c r="H686">
        <v>6204.7539189999998</v>
      </c>
      <c r="I686">
        <v>19510.724289000002</v>
      </c>
      <c r="J686">
        <v>3.1</v>
      </c>
    </row>
    <row r="687" spans="1:10" ht="15" x14ac:dyDescent="0.25">
      <c r="A687" s="45" t="str">
        <f t="shared" si="10"/>
        <v>B2 biodiversityNorway2010</v>
      </c>
      <c r="B687">
        <v>8</v>
      </c>
      <c r="C687" t="s">
        <v>2</v>
      </c>
      <c r="D687" t="s">
        <v>153</v>
      </c>
      <c r="E687" t="s">
        <v>96</v>
      </c>
      <c r="F687" t="s">
        <v>114</v>
      </c>
      <c r="G687">
        <v>2010</v>
      </c>
      <c r="H687">
        <v>6200.5040980000003</v>
      </c>
      <c r="I687">
        <v>19451.229528</v>
      </c>
      <c r="J687">
        <v>3.1</v>
      </c>
    </row>
    <row r="688" spans="1:10" ht="15" x14ac:dyDescent="0.25">
      <c r="A688" s="45" t="str">
        <f t="shared" si="10"/>
        <v>B2 biodiversityNorway2015</v>
      </c>
      <c r="B688">
        <v>8</v>
      </c>
      <c r="C688" t="s">
        <v>2</v>
      </c>
      <c r="D688" t="s">
        <v>153</v>
      </c>
      <c r="E688" t="s">
        <v>96</v>
      </c>
      <c r="F688" t="s">
        <v>114</v>
      </c>
      <c r="G688">
        <v>2015</v>
      </c>
      <c r="H688">
        <v>6195.8865040000001</v>
      </c>
      <c r="I688">
        <v>19516.353009999999</v>
      </c>
      <c r="J688">
        <v>3.1</v>
      </c>
    </row>
    <row r="689" spans="1:10" ht="15" x14ac:dyDescent="0.25">
      <c r="A689" s="45" t="str">
        <f t="shared" si="10"/>
        <v>B2 biodiversityNorway2020</v>
      </c>
      <c r="B689">
        <v>8</v>
      </c>
      <c r="C689" t="s">
        <v>2</v>
      </c>
      <c r="D689" t="s">
        <v>153</v>
      </c>
      <c r="E689" t="s">
        <v>96</v>
      </c>
      <c r="F689" t="s">
        <v>114</v>
      </c>
      <c r="G689">
        <v>2020</v>
      </c>
      <c r="H689">
        <v>6191.0196349999997</v>
      </c>
      <c r="I689">
        <v>19747.830177</v>
      </c>
      <c r="J689">
        <v>3.2</v>
      </c>
    </row>
    <row r="690" spans="1:10" ht="15" x14ac:dyDescent="0.25">
      <c r="A690" s="45" t="str">
        <f t="shared" si="10"/>
        <v>B2 biodiversityNorway2025</v>
      </c>
      <c r="B690">
        <v>8</v>
      </c>
      <c r="C690" t="s">
        <v>2</v>
      </c>
      <c r="D690" t="s">
        <v>153</v>
      </c>
      <c r="E690" t="s">
        <v>96</v>
      </c>
      <c r="F690" t="s">
        <v>114</v>
      </c>
      <c r="G690">
        <v>2025</v>
      </c>
      <c r="H690">
        <v>6185.9619570000004</v>
      </c>
      <c r="I690">
        <v>19916.67237</v>
      </c>
      <c r="J690">
        <v>3.2</v>
      </c>
    </row>
    <row r="691" spans="1:10" ht="15" x14ac:dyDescent="0.25">
      <c r="A691" s="45" t="str">
        <f t="shared" si="10"/>
        <v>B2 biodiversityNorway2030</v>
      </c>
      <c r="B691">
        <v>8</v>
      </c>
      <c r="C691" t="s">
        <v>2</v>
      </c>
      <c r="D691" t="s">
        <v>153</v>
      </c>
      <c r="E691" t="s">
        <v>96</v>
      </c>
      <c r="F691" t="s">
        <v>114</v>
      </c>
      <c r="G691">
        <v>2030</v>
      </c>
      <c r="H691">
        <v>6180.6085800000001</v>
      </c>
      <c r="I691">
        <v>19874.754858</v>
      </c>
      <c r="J691">
        <v>3.2</v>
      </c>
    </row>
    <row r="692" spans="1:10" ht="15" x14ac:dyDescent="0.25">
      <c r="A692" s="45" t="str">
        <f t="shared" si="10"/>
        <v>B2 biodiversityPoland2005</v>
      </c>
      <c r="B692">
        <v>8</v>
      </c>
      <c r="C692" t="s">
        <v>2</v>
      </c>
      <c r="D692" t="s">
        <v>154</v>
      </c>
      <c r="E692" t="s">
        <v>97</v>
      </c>
      <c r="F692" t="s">
        <v>113</v>
      </c>
      <c r="G692">
        <v>2005</v>
      </c>
      <c r="H692">
        <v>8000.6025090000003</v>
      </c>
      <c r="I692">
        <v>21887.076530999999</v>
      </c>
      <c r="J692">
        <v>2.7</v>
      </c>
    </row>
    <row r="693" spans="1:10" ht="15" x14ac:dyDescent="0.25">
      <c r="A693" s="45" t="str">
        <f t="shared" si="10"/>
        <v>B2 biodiversityPoland2010</v>
      </c>
      <c r="B693">
        <v>8</v>
      </c>
      <c r="C693" t="s">
        <v>2</v>
      </c>
      <c r="D693" t="s">
        <v>154</v>
      </c>
      <c r="E693" t="s">
        <v>97</v>
      </c>
      <c r="F693" t="s">
        <v>113</v>
      </c>
      <c r="G693">
        <v>2010</v>
      </c>
      <c r="H693">
        <v>8115.6023789999999</v>
      </c>
      <c r="I693">
        <v>22527.400140999998</v>
      </c>
      <c r="J693">
        <v>2.8</v>
      </c>
    </row>
    <row r="694" spans="1:10" ht="15" x14ac:dyDescent="0.25">
      <c r="A694" s="45" t="str">
        <f t="shared" si="10"/>
        <v>B2 biodiversityPoland2015</v>
      </c>
      <c r="B694">
        <v>8</v>
      </c>
      <c r="C694" t="s">
        <v>2</v>
      </c>
      <c r="D694" t="s">
        <v>154</v>
      </c>
      <c r="E694" t="s">
        <v>97</v>
      </c>
      <c r="F694" t="s">
        <v>113</v>
      </c>
      <c r="G694">
        <v>2015</v>
      </c>
      <c r="H694">
        <v>8230.6027290000002</v>
      </c>
      <c r="I694">
        <v>23065.745971</v>
      </c>
      <c r="J694">
        <v>2.8</v>
      </c>
    </row>
    <row r="695" spans="1:10" ht="15" x14ac:dyDescent="0.25">
      <c r="A695" s="45" t="str">
        <f t="shared" si="10"/>
        <v>B2 biodiversityPoland2020</v>
      </c>
      <c r="B695">
        <v>8</v>
      </c>
      <c r="C695" t="s">
        <v>2</v>
      </c>
      <c r="D695" t="s">
        <v>154</v>
      </c>
      <c r="E695" t="s">
        <v>97</v>
      </c>
      <c r="F695" t="s">
        <v>113</v>
      </c>
      <c r="G695">
        <v>2020</v>
      </c>
      <c r="H695">
        <v>8345.6020090000002</v>
      </c>
      <c r="I695">
        <v>24180.595268000001</v>
      </c>
      <c r="J695">
        <v>2.9</v>
      </c>
    </row>
    <row r="696" spans="1:10" ht="15" x14ac:dyDescent="0.25">
      <c r="A696" s="45" t="str">
        <f t="shared" si="10"/>
        <v>B2 biodiversityPoland2025</v>
      </c>
      <c r="B696">
        <v>8</v>
      </c>
      <c r="C696" t="s">
        <v>2</v>
      </c>
      <c r="D696" t="s">
        <v>154</v>
      </c>
      <c r="E696" t="s">
        <v>97</v>
      </c>
      <c r="F696" t="s">
        <v>113</v>
      </c>
      <c r="G696">
        <v>2025</v>
      </c>
      <c r="H696">
        <v>8460.6033079999997</v>
      </c>
      <c r="I696">
        <v>25210.643045000001</v>
      </c>
      <c r="J696">
        <v>3</v>
      </c>
    </row>
    <row r="697" spans="1:10" ht="15" x14ac:dyDescent="0.25">
      <c r="A697" s="45" t="str">
        <f t="shared" si="10"/>
        <v>B2 biodiversityPoland2030</v>
      </c>
      <c r="B697">
        <v>8</v>
      </c>
      <c r="C697" t="s">
        <v>2</v>
      </c>
      <c r="D697" t="s">
        <v>154</v>
      </c>
      <c r="E697" t="s">
        <v>97</v>
      </c>
      <c r="F697" t="s">
        <v>113</v>
      </c>
      <c r="G697">
        <v>2030</v>
      </c>
      <c r="H697">
        <v>8575.6031679999996</v>
      </c>
      <c r="I697">
        <v>24635.805413999999</v>
      </c>
      <c r="J697">
        <v>2.9</v>
      </c>
    </row>
    <row r="698" spans="1:10" ht="15" x14ac:dyDescent="0.25">
      <c r="A698" s="45" t="str">
        <f t="shared" si="10"/>
        <v>B2 biodiversityPortugal2005</v>
      </c>
      <c r="B698">
        <v>8</v>
      </c>
      <c r="C698" t="s">
        <v>2</v>
      </c>
      <c r="D698" t="s">
        <v>155</v>
      </c>
      <c r="E698" t="s">
        <v>98</v>
      </c>
      <c r="F698" t="s">
        <v>115</v>
      </c>
      <c r="G698">
        <v>2005</v>
      </c>
      <c r="H698">
        <v>1714.366303</v>
      </c>
      <c r="I698">
        <v>2806.6458560000001</v>
      </c>
      <c r="J698">
        <v>1.6</v>
      </c>
    </row>
    <row r="699" spans="1:10" ht="15" x14ac:dyDescent="0.25">
      <c r="A699" s="45" t="str">
        <f t="shared" si="10"/>
        <v>B2 biodiversityPortugal2010</v>
      </c>
      <c r="B699">
        <v>8</v>
      </c>
      <c r="C699" t="s">
        <v>2</v>
      </c>
      <c r="D699" t="s">
        <v>155</v>
      </c>
      <c r="E699" t="s">
        <v>98</v>
      </c>
      <c r="F699" t="s">
        <v>115</v>
      </c>
      <c r="G699">
        <v>2010</v>
      </c>
      <c r="H699">
        <v>1734.3663329999999</v>
      </c>
      <c r="I699">
        <v>2828.9152140000001</v>
      </c>
      <c r="J699">
        <v>1.6</v>
      </c>
    </row>
    <row r="700" spans="1:10" ht="15" x14ac:dyDescent="0.25">
      <c r="A700" s="45" t="str">
        <f t="shared" si="10"/>
        <v>B2 biodiversityPortugal2015</v>
      </c>
      <c r="B700">
        <v>8</v>
      </c>
      <c r="C700" t="s">
        <v>2</v>
      </c>
      <c r="D700" t="s">
        <v>155</v>
      </c>
      <c r="E700" t="s">
        <v>98</v>
      </c>
      <c r="F700" t="s">
        <v>115</v>
      </c>
      <c r="G700">
        <v>2015</v>
      </c>
      <c r="H700">
        <v>1754.3662409999999</v>
      </c>
      <c r="I700">
        <v>2879.7918070000001</v>
      </c>
      <c r="J700">
        <v>1.6</v>
      </c>
    </row>
    <row r="701" spans="1:10" ht="15" x14ac:dyDescent="0.25">
      <c r="A701" s="45" t="str">
        <f t="shared" si="10"/>
        <v>B2 biodiversityPortugal2020</v>
      </c>
      <c r="B701">
        <v>8</v>
      </c>
      <c r="C701" t="s">
        <v>2</v>
      </c>
      <c r="D701" t="s">
        <v>155</v>
      </c>
      <c r="E701" t="s">
        <v>98</v>
      </c>
      <c r="F701" t="s">
        <v>115</v>
      </c>
      <c r="G701">
        <v>2020</v>
      </c>
      <c r="H701">
        <v>1774.3663019999999</v>
      </c>
      <c r="I701">
        <v>3068.0899460000001</v>
      </c>
      <c r="J701">
        <v>1.7</v>
      </c>
    </row>
    <row r="702" spans="1:10" ht="15" x14ac:dyDescent="0.25">
      <c r="A702" s="45" t="str">
        <f t="shared" si="10"/>
        <v>B2 biodiversityPortugal2025</v>
      </c>
      <c r="B702">
        <v>8</v>
      </c>
      <c r="C702" t="s">
        <v>2</v>
      </c>
      <c r="D702" t="s">
        <v>155</v>
      </c>
      <c r="E702" t="s">
        <v>98</v>
      </c>
      <c r="F702" t="s">
        <v>115</v>
      </c>
      <c r="G702">
        <v>2025</v>
      </c>
      <c r="H702">
        <v>1794.3665470000001</v>
      </c>
      <c r="I702">
        <v>3230.5403240000001</v>
      </c>
      <c r="J702">
        <v>1.8</v>
      </c>
    </row>
    <row r="703" spans="1:10" ht="15" x14ac:dyDescent="0.25">
      <c r="A703" s="45" t="str">
        <f t="shared" si="10"/>
        <v>B2 biodiversityPortugal2030</v>
      </c>
      <c r="B703">
        <v>8</v>
      </c>
      <c r="C703" t="s">
        <v>2</v>
      </c>
      <c r="D703" t="s">
        <v>155</v>
      </c>
      <c r="E703" t="s">
        <v>98</v>
      </c>
      <c r="F703" t="s">
        <v>115</v>
      </c>
      <c r="G703">
        <v>2030</v>
      </c>
      <c r="H703">
        <v>1814.365967</v>
      </c>
      <c r="I703">
        <v>3384.8343909999999</v>
      </c>
      <c r="J703">
        <v>1.9</v>
      </c>
    </row>
    <row r="704" spans="1:10" ht="15" x14ac:dyDescent="0.25">
      <c r="A704" s="45" t="str">
        <f t="shared" si="10"/>
        <v>B2 biodiversityRomania2005</v>
      </c>
      <c r="B704">
        <v>8</v>
      </c>
      <c r="C704" t="s">
        <v>2</v>
      </c>
      <c r="D704" t="s">
        <v>156</v>
      </c>
      <c r="E704" t="s">
        <v>100</v>
      </c>
      <c r="F704" t="s">
        <v>113</v>
      </c>
      <c r="G704">
        <v>2005</v>
      </c>
      <c r="H704">
        <v>5038.8794459999999</v>
      </c>
      <c r="I704">
        <v>13170.616096</v>
      </c>
      <c r="J704">
        <v>2.6</v>
      </c>
    </row>
    <row r="705" spans="1:10" ht="15" x14ac:dyDescent="0.25">
      <c r="A705" s="45" t="str">
        <f t="shared" si="10"/>
        <v>B2 biodiversityRomania2010</v>
      </c>
      <c r="B705">
        <v>8</v>
      </c>
      <c r="C705" t="s">
        <v>2</v>
      </c>
      <c r="D705" t="s">
        <v>156</v>
      </c>
      <c r="E705" t="s">
        <v>100</v>
      </c>
      <c r="F705" t="s">
        <v>113</v>
      </c>
      <c r="G705">
        <v>2010</v>
      </c>
      <c r="H705">
        <v>5182.8791220000003</v>
      </c>
      <c r="I705">
        <v>13560.484893999999</v>
      </c>
      <c r="J705">
        <v>2.6</v>
      </c>
    </row>
    <row r="706" spans="1:10" ht="15" x14ac:dyDescent="0.25">
      <c r="A706" s="45" t="str">
        <f t="shared" ref="A706:A745" si="11">CONCATENATE(C706,E706,G706)</f>
        <v>B2 biodiversityRomania2015</v>
      </c>
      <c r="B706">
        <v>8</v>
      </c>
      <c r="C706" t="s">
        <v>2</v>
      </c>
      <c r="D706" t="s">
        <v>156</v>
      </c>
      <c r="E706" t="s">
        <v>100</v>
      </c>
      <c r="F706" t="s">
        <v>113</v>
      </c>
      <c r="G706">
        <v>2015</v>
      </c>
      <c r="H706">
        <v>5326.8795060000002</v>
      </c>
      <c r="I706">
        <v>14054.336587</v>
      </c>
      <c r="J706">
        <v>2.6</v>
      </c>
    </row>
    <row r="707" spans="1:10" ht="15" x14ac:dyDescent="0.25">
      <c r="A707" s="45" t="str">
        <f t="shared" si="11"/>
        <v>B2 biodiversityRomania2020</v>
      </c>
      <c r="B707">
        <v>8</v>
      </c>
      <c r="C707" t="s">
        <v>2</v>
      </c>
      <c r="D707" t="s">
        <v>156</v>
      </c>
      <c r="E707" t="s">
        <v>100</v>
      </c>
      <c r="F707" t="s">
        <v>113</v>
      </c>
      <c r="G707">
        <v>2020</v>
      </c>
      <c r="H707">
        <v>5470.879535</v>
      </c>
      <c r="I707">
        <v>14571.619323000001</v>
      </c>
      <c r="J707">
        <v>2.7</v>
      </c>
    </row>
    <row r="708" spans="1:10" ht="15" x14ac:dyDescent="0.25">
      <c r="A708" s="45" t="str">
        <f t="shared" si="11"/>
        <v>B2 biodiversityRomania2025</v>
      </c>
      <c r="B708">
        <v>8</v>
      </c>
      <c r="C708" t="s">
        <v>2</v>
      </c>
      <c r="D708" t="s">
        <v>156</v>
      </c>
      <c r="E708" t="s">
        <v>100</v>
      </c>
      <c r="F708" t="s">
        <v>113</v>
      </c>
      <c r="G708">
        <v>2025</v>
      </c>
      <c r="H708">
        <v>5614.8795559999999</v>
      </c>
      <c r="I708">
        <v>15067.261845000001</v>
      </c>
      <c r="J708">
        <v>2.7</v>
      </c>
    </row>
    <row r="709" spans="1:10" ht="15" x14ac:dyDescent="0.25">
      <c r="A709" s="45" t="str">
        <f t="shared" si="11"/>
        <v>B2 biodiversityRomania2030</v>
      </c>
      <c r="B709">
        <v>8</v>
      </c>
      <c r="C709" t="s">
        <v>2</v>
      </c>
      <c r="D709" t="s">
        <v>156</v>
      </c>
      <c r="E709" t="s">
        <v>100</v>
      </c>
      <c r="F709" t="s">
        <v>113</v>
      </c>
      <c r="G709">
        <v>2030</v>
      </c>
      <c r="H709">
        <v>5758.8794680000001</v>
      </c>
      <c r="I709">
        <v>16258.609651000001</v>
      </c>
      <c r="J709">
        <v>2.8</v>
      </c>
    </row>
    <row r="710" spans="1:10" ht="15" x14ac:dyDescent="0.25">
      <c r="A710" s="45" t="str">
        <f t="shared" si="11"/>
        <v>B2 biodiversitySweden2005</v>
      </c>
      <c r="B710">
        <v>8</v>
      </c>
      <c r="C710" t="s">
        <v>2</v>
      </c>
      <c r="D710" t="s">
        <v>158</v>
      </c>
      <c r="E710" t="s">
        <v>105</v>
      </c>
      <c r="F710" t="s">
        <v>114</v>
      </c>
      <c r="G710">
        <v>2005</v>
      </c>
      <c r="H710">
        <v>19600.984549000001</v>
      </c>
      <c r="I710">
        <v>57576.353410999996</v>
      </c>
      <c r="J710">
        <v>2.9</v>
      </c>
    </row>
    <row r="711" spans="1:10" ht="15" x14ac:dyDescent="0.25">
      <c r="A711" s="45" t="str">
        <f t="shared" si="11"/>
        <v>B2 biodiversitySweden2010</v>
      </c>
      <c r="B711">
        <v>8</v>
      </c>
      <c r="C711" t="s">
        <v>2</v>
      </c>
      <c r="D711" t="s">
        <v>158</v>
      </c>
      <c r="E711" t="s">
        <v>105</v>
      </c>
      <c r="F711" t="s">
        <v>114</v>
      </c>
      <c r="G711">
        <v>2010</v>
      </c>
      <c r="H711">
        <v>19591.397466999999</v>
      </c>
      <c r="I711">
        <v>55538.085877999998</v>
      </c>
      <c r="J711">
        <v>2.8</v>
      </c>
    </row>
    <row r="712" spans="1:10" ht="15" x14ac:dyDescent="0.25">
      <c r="A712" s="45" t="str">
        <f t="shared" si="11"/>
        <v>B2 biodiversitySweden2015</v>
      </c>
      <c r="B712">
        <v>8</v>
      </c>
      <c r="C712" t="s">
        <v>2</v>
      </c>
      <c r="D712" t="s">
        <v>158</v>
      </c>
      <c r="E712" t="s">
        <v>105</v>
      </c>
      <c r="F712" t="s">
        <v>114</v>
      </c>
      <c r="G712">
        <v>2015</v>
      </c>
      <c r="H712">
        <v>19581.622890999999</v>
      </c>
      <c r="I712">
        <v>54552.474915999999</v>
      </c>
      <c r="J712">
        <v>2.8</v>
      </c>
    </row>
    <row r="713" spans="1:10" ht="15" x14ac:dyDescent="0.25">
      <c r="A713" s="45" t="str">
        <f t="shared" si="11"/>
        <v>B2 biodiversitySweden2020</v>
      </c>
      <c r="B713">
        <v>8</v>
      </c>
      <c r="C713" t="s">
        <v>2</v>
      </c>
      <c r="D713" t="s">
        <v>158</v>
      </c>
      <c r="E713" t="s">
        <v>105</v>
      </c>
      <c r="F713" t="s">
        <v>114</v>
      </c>
      <c r="G713">
        <v>2020</v>
      </c>
      <c r="H713">
        <v>19570.104237</v>
      </c>
      <c r="I713">
        <v>55206.978898000001</v>
      </c>
      <c r="J713">
        <v>2.8</v>
      </c>
    </row>
    <row r="714" spans="1:10" ht="15" x14ac:dyDescent="0.25">
      <c r="A714" s="45" t="str">
        <f t="shared" si="11"/>
        <v>B2 biodiversitySweden2025</v>
      </c>
      <c r="B714">
        <v>8</v>
      </c>
      <c r="C714" t="s">
        <v>2</v>
      </c>
      <c r="D714" t="s">
        <v>158</v>
      </c>
      <c r="E714" t="s">
        <v>105</v>
      </c>
      <c r="F714" t="s">
        <v>114</v>
      </c>
      <c r="G714">
        <v>2025</v>
      </c>
      <c r="H714">
        <v>19556.754907999999</v>
      </c>
      <c r="I714">
        <v>56837.051060999998</v>
      </c>
      <c r="J714">
        <v>2.9</v>
      </c>
    </row>
    <row r="715" spans="1:10" ht="15" x14ac:dyDescent="0.25">
      <c r="A715" s="45" t="str">
        <f t="shared" si="11"/>
        <v>B2 biodiversitySweden2030</v>
      </c>
      <c r="B715">
        <v>8</v>
      </c>
      <c r="C715" t="s">
        <v>2</v>
      </c>
      <c r="D715" t="s">
        <v>158</v>
      </c>
      <c r="E715" t="s">
        <v>105</v>
      </c>
      <c r="F715" t="s">
        <v>114</v>
      </c>
      <c r="G715">
        <v>2030</v>
      </c>
      <c r="H715">
        <v>19540.452517999998</v>
      </c>
      <c r="I715">
        <v>58650.884303999999</v>
      </c>
      <c r="J715">
        <v>3</v>
      </c>
    </row>
    <row r="716" spans="1:10" ht="15" x14ac:dyDescent="0.25">
      <c r="A716" s="45" t="str">
        <f t="shared" si="11"/>
        <v>B2 biodiversitySlovenia2005</v>
      </c>
      <c r="B716">
        <v>8</v>
      </c>
      <c r="C716" t="s">
        <v>2</v>
      </c>
      <c r="D716" t="s">
        <v>159</v>
      </c>
      <c r="E716" t="s">
        <v>103</v>
      </c>
      <c r="F716" t="s">
        <v>111</v>
      </c>
      <c r="G716">
        <v>2005</v>
      </c>
      <c r="H716">
        <v>1109.2573090000001</v>
      </c>
      <c r="I716">
        <v>3192.2318789999999</v>
      </c>
      <c r="J716">
        <v>2.9</v>
      </c>
    </row>
    <row r="717" spans="1:10" ht="15" x14ac:dyDescent="0.25">
      <c r="A717" s="45" t="str">
        <f t="shared" si="11"/>
        <v>B2 biodiversitySlovenia2010</v>
      </c>
      <c r="B717">
        <v>8</v>
      </c>
      <c r="C717" t="s">
        <v>2</v>
      </c>
      <c r="D717" t="s">
        <v>159</v>
      </c>
      <c r="E717" t="s">
        <v>103</v>
      </c>
      <c r="F717" t="s">
        <v>111</v>
      </c>
      <c r="G717">
        <v>2010</v>
      </c>
      <c r="H717">
        <v>1118.257828</v>
      </c>
      <c r="I717">
        <v>3220.2868130000002</v>
      </c>
      <c r="J717">
        <v>2.9</v>
      </c>
    </row>
    <row r="718" spans="1:10" ht="15" x14ac:dyDescent="0.25">
      <c r="A718" s="45" t="str">
        <f t="shared" si="11"/>
        <v>B2 biodiversitySlovenia2015</v>
      </c>
      <c r="B718">
        <v>8</v>
      </c>
      <c r="C718" t="s">
        <v>2</v>
      </c>
      <c r="D718" t="s">
        <v>159</v>
      </c>
      <c r="E718" t="s">
        <v>103</v>
      </c>
      <c r="F718" t="s">
        <v>111</v>
      </c>
      <c r="G718">
        <v>2015</v>
      </c>
      <c r="H718">
        <v>1127.257447</v>
      </c>
      <c r="I718">
        <v>3251.5305939999998</v>
      </c>
      <c r="J718">
        <v>2.9</v>
      </c>
    </row>
    <row r="719" spans="1:10" ht="15" x14ac:dyDescent="0.25">
      <c r="A719" s="45" t="str">
        <f t="shared" si="11"/>
        <v>B2 biodiversitySlovenia2020</v>
      </c>
      <c r="B719">
        <v>8</v>
      </c>
      <c r="C719" t="s">
        <v>2</v>
      </c>
      <c r="D719" t="s">
        <v>159</v>
      </c>
      <c r="E719" t="s">
        <v>103</v>
      </c>
      <c r="F719" t="s">
        <v>111</v>
      </c>
      <c r="G719">
        <v>2020</v>
      </c>
      <c r="H719">
        <v>1136.2578269999999</v>
      </c>
      <c r="I719">
        <v>3245.6853919999999</v>
      </c>
      <c r="J719">
        <v>2.9</v>
      </c>
    </row>
    <row r="720" spans="1:10" ht="15" x14ac:dyDescent="0.25">
      <c r="A720" s="45" t="str">
        <f t="shared" si="11"/>
        <v>B2 biodiversitySlovenia2025</v>
      </c>
      <c r="B720">
        <v>8</v>
      </c>
      <c r="C720" t="s">
        <v>2</v>
      </c>
      <c r="D720" t="s">
        <v>159</v>
      </c>
      <c r="E720" t="s">
        <v>103</v>
      </c>
      <c r="F720" t="s">
        <v>111</v>
      </c>
      <c r="G720">
        <v>2025</v>
      </c>
      <c r="H720">
        <v>1145.2575690000001</v>
      </c>
      <c r="I720">
        <v>3231.9164609999998</v>
      </c>
      <c r="J720">
        <v>2.8</v>
      </c>
    </row>
    <row r="721" spans="1:10" ht="15" x14ac:dyDescent="0.25">
      <c r="A721" s="45" t="str">
        <f t="shared" si="11"/>
        <v>B2 biodiversitySlovenia2030</v>
      </c>
      <c r="B721">
        <v>8</v>
      </c>
      <c r="C721" t="s">
        <v>2</v>
      </c>
      <c r="D721" t="s">
        <v>159</v>
      </c>
      <c r="E721" t="s">
        <v>103</v>
      </c>
      <c r="F721" t="s">
        <v>111</v>
      </c>
      <c r="G721">
        <v>2030</v>
      </c>
      <c r="H721">
        <v>1154.257615</v>
      </c>
      <c r="I721">
        <v>3200.336503</v>
      </c>
      <c r="J721">
        <v>2.8</v>
      </c>
    </row>
    <row r="722" spans="1:10" ht="15" x14ac:dyDescent="0.25">
      <c r="A722" s="45" t="str">
        <f t="shared" si="11"/>
        <v>B2 biodiversitySlovakia2005</v>
      </c>
      <c r="B722">
        <v>8</v>
      </c>
      <c r="C722" t="s">
        <v>2</v>
      </c>
      <c r="D722" t="s">
        <v>160</v>
      </c>
      <c r="E722" t="s">
        <v>102</v>
      </c>
      <c r="F722" t="s">
        <v>113</v>
      </c>
      <c r="G722">
        <v>2005</v>
      </c>
      <c r="H722">
        <v>1672.172943</v>
      </c>
      <c r="I722">
        <v>4237.9152240000003</v>
      </c>
      <c r="J722">
        <v>2.5</v>
      </c>
    </row>
    <row r="723" spans="1:10" ht="15" x14ac:dyDescent="0.25">
      <c r="A723" s="45" t="str">
        <f t="shared" si="11"/>
        <v>B2 biodiversitySlovakia2010</v>
      </c>
      <c r="B723">
        <v>8</v>
      </c>
      <c r="C723" t="s">
        <v>2</v>
      </c>
      <c r="D723" t="s">
        <v>160</v>
      </c>
      <c r="E723" t="s">
        <v>102</v>
      </c>
      <c r="F723" t="s">
        <v>113</v>
      </c>
      <c r="G723">
        <v>2010</v>
      </c>
      <c r="H723">
        <v>1664.4763829999999</v>
      </c>
      <c r="I723">
        <v>4372.8536770000001</v>
      </c>
      <c r="J723">
        <v>2.6</v>
      </c>
    </row>
    <row r="724" spans="1:10" ht="15" x14ac:dyDescent="0.25">
      <c r="A724" s="45" t="str">
        <f t="shared" si="11"/>
        <v>B2 biodiversitySlovakia2015</v>
      </c>
      <c r="B724">
        <v>8</v>
      </c>
      <c r="C724" t="s">
        <v>2</v>
      </c>
      <c r="D724" t="s">
        <v>160</v>
      </c>
      <c r="E724" t="s">
        <v>102</v>
      </c>
      <c r="F724" t="s">
        <v>113</v>
      </c>
      <c r="G724">
        <v>2015</v>
      </c>
      <c r="H724">
        <v>1657.082228</v>
      </c>
      <c r="I724">
        <v>4481.421644</v>
      </c>
      <c r="J724">
        <v>2.7</v>
      </c>
    </row>
    <row r="725" spans="1:10" ht="15" x14ac:dyDescent="0.25">
      <c r="A725" s="45" t="str">
        <f t="shared" si="11"/>
        <v>B2 biodiversitySlovakia2020</v>
      </c>
      <c r="B725">
        <v>8</v>
      </c>
      <c r="C725" t="s">
        <v>2</v>
      </c>
      <c r="D725" t="s">
        <v>160</v>
      </c>
      <c r="E725" t="s">
        <v>102</v>
      </c>
      <c r="F725" t="s">
        <v>113</v>
      </c>
      <c r="G725">
        <v>2020</v>
      </c>
      <c r="H725">
        <v>1649.783093</v>
      </c>
      <c r="I725">
        <v>4468.2918209999998</v>
      </c>
      <c r="J725">
        <v>2.7</v>
      </c>
    </row>
    <row r="726" spans="1:10" ht="15" x14ac:dyDescent="0.25">
      <c r="A726" s="45" t="str">
        <f t="shared" si="11"/>
        <v>B2 biodiversitySlovakia2025</v>
      </c>
      <c r="B726">
        <v>8</v>
      </c>
      <c r="C726" t="s">
        <v>2</v>
      </c>
      <c r="D726" t="s">
        <v>160</v>
      </c>
      <c r="E726" t="s">
        <v>102</v>
      </c>
      <c r="F726" t="s">
        <v>113</v>
      </c>
      <c r="G726">
        <v>2025</v>
      </c>
      <c r="H726">
        <v>1642.509908</v>
      </c>
      <c r="I726">
        <v>4423.4874419999996</v>
      </c>
      <c r="J726">
        <v>2.7</v>
      </c>
    </row>
    <row r="727" spans="1:10" ht="15" x14ac:dyDescent="0.25">
      <c r="A727" s="45" t="str">
        <f t="shared" si="11"/>
        <v>B2 biodiversitySlovakia2030</v>
      </c>
      <c r="B727">
        <v>8</v>
      </c>
      <c r="C727" t="s">
        <v>2</v>
      </c>
      <c r="D727" t="s">
        <v>160</v>
      </c>
      <c r="E727" t="s">
        <v>102</v>
      </c>
      <c r="F727" t="s">
        <v>113</v>
      </c>
      <c r="G727">
        <v>2030</v>
      </c>
      <c r="H727">
        <v>1634.7612469999999</v>
      </c>
      <c r="I727">
        <v>4323.1219940000001</v>
      </c>
      <c r="J727">
        <v>2.6</v>
      </c>
    </row>
    <row r="728" spans="1:10" ht="15" x14ac:dyDescent="0.25">
      <c r="A728" s="45" t="str">
        <f t="shared" si="11"/>
        <v>B2 biodiversityTurkey2005</v>
      </c>
      <c r="B728">
        <v>8</v>
      </c>
      <c r="C728" t="s">
        <v>2</v>
      </c>
      <c r="D728" t="s">
        <v>161</v>
      </c>
      <c r="E728" t="s">
        <v>108</v>
      </c>
      <c r="F728" t="s">
        <v>111</v>
      </c>
      <c r="G728">
        <v>2005</v>
      </c>
      <c r="H728">
        <v>8232.1551039999995</v>
      </c>
      <c r="I728">
        <v>22757.740096000001</v>
      </c>
      <c r="J728">
        <v>2.8</v>
      </c>
    </row>
    <row r="729" spans="1:10" ht="15" x14ac:dyDescent="0.25">
      <c r="A729" s="45" t="str">
        <f t="shared" si="11"/>
        <v>B2 biodiversityTurkey2010</v>
      </c>
      <c r="B729">
        <v>8</v>
      </c>
      <c r="C729" t="s">
        <v>2</v>
      </c>
      <c r="D729" t="s">
        <v>161</v>
      </c>
      <c r="E729" t="s">
        <v>108</v>
      </c>
      <c r="F729" t="s">
        <v>111</v>
      </c>
      <c r="G729">
        <v>2010</v>
      </c>
      <c r="H729">
        <v>8249.1551639999998</v>
      </c>
      <c r="I729">
        <v>22248.471497999999</v>
      </c>
      <c r="J729">
        <v>2.7</v>
      </c>
    </row>
    <row r="730" spans="1:10" ht="15" x14ac:dyDescent="0.25">
      <c r="A730" s="45" t="str">
        <f t="shared" si="11"/>
        <v>B2 biodiversityTurkey2015</v>
      </c>
      <c r="B730">
        <v>8</v>
      </c>
      <c r="C730" t="s">
        <v>2</v>
      </c>
      <c r="D730" t="s">
        <v>161</v>
      </c>
      <c r="E730" t="s">
        <v>108</v>
      </c>
      <c r="F730" t="s">
        <v>111</v>
      </c>
      <c r="G730">
        <v>2015</v>
      </c>
      <c r="H730">
        <v>8266.1545760000008</v>
      </c>
      <c r="I730">
        <v>21744.518586999999</v>
      </c>
      <c r="J730">
        <v>2.6</v>
      </c>
    </row>
    <row r="731" spans="1:10" ht="15" x14ac:dyDescent="0.25">
      <c r="A731" s="45" t="str">
        <f t="shared" si="11"/>
        <v>B2 biodiversityTurkey2020</v>
      </c>
      <c r="B731">
        <v>8</v>
      </c>
      <c r="C731" t="s">
        <v>2</v>
      </c>
      <c r="D731" t="s">
        <v>161</v>
      </c>
      <c r="E731" t="s">
        <v>108</v>
      </c>
      <c r="F731" t="s">
        <v>111</v>
      </c>
      <c r="G731">
        <v>2020</v>
      </c>
      <c r="H731">
        <v>8283.1547580000006</v>
      </c>
      <c r="I731">
        <v>21258.777202000001</v>
      </c>
      <c r="J731">
        <v>2.6</v>
      </c>
    </row>
    <row r="732" spans="1:10" ht="15" x14ac:dyDescent="0.25">
      <c r="A732" s="45" t="str">
        <f t="shared" si="11"/>
        <v>B2 biodiversityTurkey2025</v>
      </c>
      <c r="B732">
        <v>8</v>
      </c>
      <c r="C732" t="s">
        <v>2</v>
      </c>
      <c r="D732" t="s">
        <v>161</v>
      </c>
      <c r="E732" t="s">
        <v>108</v>
      </c>
      <c r="F732" t="s">
        <v>111</v>
      </c>
      <c r="G732">
        <v>2025</v>
      </c>
      <c r="H732">
        <v>8300.1546839999992</v>
      </c>
      <c r="I732">
        <v>20742.703824</v>
      </c>
      <c r="J732">
        <v>2.5</v>
      </c>
    </row>
    <row r="733" spans="1:10" ht="15" x14ac:dyDescent="0.25">
      <c r="A733" s="45" t="str">
        <f t="shared" si="11"/>
        <v>B2 biodiversityTurkey2030</v>
      </c>
      <c r="B733">
        <v>8</v>
      </c>
      <c r="C733" t="s">
        <v>2</v>
      </c>
      <c r="D733" t="s">
        <v>161</v>
      </c>
      <c r="E733" t="s">
        <v>108</v>
      </c>
      <c r="F733" t="s">
        <v>111</v>
      </c>
      <c r="G733">
        <v>2030</v>
      </c>
      <c r="H733">
        <v>8317.1550279999992</v>
      </c>
      <c r="I733">
        <v>20273.709556000002</v>
      </c>
      <c r="J733">
        <v>2.4</v>
      </c>
    </row>
    <row r="734" spans="1:10" ht="15" x14ac:dyDescent="0.25">
      <c r="A734" s="45" t="str">
        <f t="shared" si="11"/>
        <v>B2 biodiversityUkraine2005</v>
      </c>
      <c r="B734">
        <v>8</v>
      </c>
      <c r="C734" t="s">
        <v>2</v>
      </c>
      <c r="D734" t="s">
        <v>162</v>
      </c>
      <c r="E734" t="s">
        <v>109</v>
      </c>
      <c r="F734" t="s">
        <v>113</v>
      </c>
      <c r="G734">
        <v>2005</v>
      </c>
      <c r="H734">
        <v>5672.8502319999998</v>
      </c>
      <c r="I734">
        <v>13779.236197</v>
      </c>
      <c r="J734">
        <v>2.4</v>
      </c>
    </row>
    <row r="735" spans="1:10" ht="15" x14ac:dyDescent="0.25">
      <c r="A735" s="45" t="str">
        <f t="shared" si="11"/>
        <v>B2 biodiversityUkraine2010</v>
      </c>
      <c r="B735">
        <v>8</v>
      </c>
      <c r="C735" t="s">
        <v>2</v>
      </c>
      <c r="D735" t="s">
        <v>162</v>
      </c>
      <c r="E735" t="s">
        <v>109</v>
      </c>
      <c r="F735" t="s">
        <v>113</v>
      </c>
      <c r="G735">
        <v>2010</v>
      </c>
      <c r="H735">
        <v>5636.7505270000001</v>
      </c>
      <c r="I735">
        <v>13989.530719</v>
      </c>
      <c r="J735">
        <v>2.5</v>
      </c>
    </row>
    <row r="736" spans="1:10" ht="15" x14ac:dyDescent="0.25">
      <c r="A736" s="45" t="str">
        <f t="shared" si="11"/>
        <v>B2 biodiversityUkraine2015</v>
      </c>
      <c r="B736">
        <v>8</v>
      </c>
      <c r="C736" t="s">
        <v>2</v>
      </c>
      <c r="D736" t="s">
        <v>162</v>
      </c>
      <c r="E736" t="s">
        <v>109</v>
      </c>
      <c r="F736" t="s">
        <v>113</v>
      </c>
      <c r="G736">
        <v>2015</v>
      </c>
      <c r="H736">
        <v>5600.1429879999996</v>
      </c>
      <c r="I736">
        <v>14276.723762</v>
      </c>
      <c r="J736">
        <v>2.5</v>
      </c>
    </row>
    <row r="737" spans="1:10" ht="15" x14ac:dyDescent="0.25">
      <c r="A737" s="45" t="str">
        <f t="shared" si="11"/>
        <v>B2 biodiversityUkraine2020</v>
      </c>
      <c r="B737">
        <v>8</v>
      </c>
      <c r="C737" t="s">
        <v>2</v>
      </c>
      <c r="D737" t="s">
        <v>162</v>
      </c>
      <c r="E737" t="s">
        <v>109</v>
      </c>
      <c r="F737" t="s">
        <v>113</v>
      </c>
      <c r="G737">
        <v>2020</v>
      </c>
      <c r="H737">
        <v>5563.49719</v>
      </c>
      <c r="I737">
        <v>14474.088487000001</v>
      </c>
      <c r="J737">
        <v>2.6</v>
      </c>
    </row>
    <row r="738" spans="1:10" ht="15" x14ac:dyDescent="0.25">
      <c r="A738" s="45" t="str">
        <f t="shared" si="11"/>
        <v>B2 biodiversityUkraine2025</v>
      </c>
      <c r="B738">
        <v>8</v>
      </c>
      <c r="C738" t="s">
        <v>2</v>
      </c>
      <c r="D738" t="s">
        <v>162</v>
      </c>
      <c r="E738" t="s">
        <v>109</v>
      </c>
      <c r="F738" t="s">
        <v>113</v>
      </c>
      <c r="G738">
        <v>2025</v>
      </c>
      <c r="H738">
        <v>5527.5654599999998</v>
      </c>
      <c r="I738">
        <v>14672.675493000001</v>
      </c>
      <c r="J738">
        <v>2.7</v>
      </c>
    </row>
    <row r="739" spans="1:10" ht="15" x14ac:dyDescent="0.25">
      <c r="A739" s="45" t="str">
        <f t="shared" si="11"/>
        <v>B2 biodiversityUkraine2030</v>
      </c>
      <c r="B739">
        <v>8</v>
      </c>
      <c r="C739" t="s">
        <v>2</v>
      </c>
      <c r="D739" t="s">
        <v>162</v>
      </c>
      <c r="E739" t="s">
        <v>109</v>
      </c>
      <c r="F739" t="s">
        <v>113</v>
      </c>
      <c r="G739">
        <v>2030</v>
      </c>
      <c r="H739">
        <v>5492.5690519999998</v>
      </c>
      <c r="I739">
        <v>14697.484082999999</v>
      </c>
      <c r="J739">
        <v>2.7</v>
      </c>
    </row>
    <row r="740" spans="1:10" ht="15" x14ac:dyDescent="0.25">
      <c r="A740" s="45" t="str">
        <f t="shared" si="11"/>
        <v>B2 biodiversityUnited Kingdom2005</v>
      </c>
      <c r="B740">
        <v>8</v>
      </c>
      <c r="C740" t="s">
        <v>2</v>
      </c>
      <c r="D740" t="s">
        <v>163</v>
      </c>
      <c r="E740" t="s">
        <v>110</v>
      </c>
      <c r="F740" t="s">
        <v>112</v>
      </c>
      <c r="G740">
        <v>2005</v>
      </c>
      <c r="H740">
        <v>2263.4196350000002</v>
      </c>
      <c r="I740">
        <v>5230.7036850000004</v>
      </c>
      <c r="J740">
        <v>2.2999999999999998</v>
      </c>
    </row>
    <row r="741" spans="1:10" ht="15" x14ac:dyDescent="0.25">
      <c r="A741" s="45" t="str">
        <f t="shared" si="11"/>
        <v>B2 biodiversityUnited Kingdom2010</v>
      </c>
      <c r="B741">
        <v>8</v>
      </c>
      <c r="C741" t="s">
        <v>2</v>
      </c>
      <c r="D741" t="s">
        <v>163</v>
      </c>
      <c r="E741" t="s">
        <v>110</v>
      </c>
      <c r="F741" t="s">
        <v>112</v>
      </c>
      <c r="G741">
        <v>2010</v>
      </c>
      <c r="H741">
        <v>2299.4195639999998</v>
      </c>
      <c r="I741">
        <v>5907.173041</v>
      </c>
      <c r="J741">
        <v>2.6</v>
      </c>
    </row>
    <row r="742" spans="1:10" ht="15" x14ac:dyDescent="0.25">
      <c r="A742" s="45" t="str">
        <f t="shared" si="11"/>
        <v>B2 biodiversityUnited Kingdom2015</v>
      </c>
      <c r="B742">
        <v>8</v>
      </c>
      <c r="C742" t="s">
        <v>2</v>
      </c>
      <c r="D742" t="s">
        <v>163</v>
      </c>
      <c r="E742" t="s">
        <v>110</v>
      </c>
      <c r="F742" t="s">
        <v>112</v>
      </c>
      <c r="G742">
        <v>2015</v>
      </c>
      <c r="H742">
        <v>2335.419551</v>
      </c>
      <c r="I742">
        <v>6542.1281220000001</v>
      </c>
      <c r="J742">
        <v>2.8</v>
      </c>
    </row>
    <row r="743" spans="1:10" ht="15" x14ac:dyDescent="0.25">
      <c r="A743" s="45" t="str">
        <f t="shared" si="11"/>
        <v>B2 biodiversityUnited Kingdom2020</v>
      </c>
      <c r="B743">
        <v>8</v>
      </c>
      <c r="C743" t="s">
        <v>2</v>
      </c>
      <c r="D743" t="s">
        <v>163</v>
      </c>
      <c r="E743" t="s">
        <v>110</v>
      </c>
      <c r="F743" t="s">
        <v>112</v>
      </c>
      <c r="G743">
        <v>2020</v>
      </c>
      <c r="H743">
        <v>2371.419441</v>
      </c>
      <c r="I743">
        <v>6987.698101</v>
      </c>
      <c r="J743">
        <v>2.9</v>
      </c>
    </row>
    <row r="744" spans="1:10" ht="15" x14ac:dyDescent="0.25">
      <c r="A744" s="45" t="str">
        <f t="shared" si="11"/>
        <v>B2 biodiversityUnited Kingdom2025</v>
      </c>
      <c r="B744">
        <v>8</v>
      </c>
      <c r="C744" t="s">
        <v>2</v>
      </c>
      <c r="D744" t="s">
        <v>163</v>
      </c>
      <c r="E744" t="s">
        <v>110</v>
      </c>
      <c r="F744" t="s">
        <v>112</v>
      </c>
      <c r="G744">
        <v>2025</v>
      </c>
      <c r="H744">
        <v>2407.4194900000002</v>
      </c>
      <c r="I744">
        <v>7375.5672020000002</v>
      </c>
      <c r="J744">
        <v>3.1</v>
      </c>
    </row>
    <row r="745" spans="1:10" ht="15" x14ac:dyDescent="0.25">
      <c r="A745" s="45" t="str">
        <f t="shared" si="11"/>
        <v>B2 biodiversityUnited Kingdom2030</v>
      </c>
      <c r="B745">
        <v>8</v>
      </c>
      <c r="C745" t="s">
        <v>2</v>
      </c>
      <c r="D745" t="s">
        <v>163</v>
      </c>
      <c r="E745" t="s">
        <v>110</v>
      </c>
      <c r="F745" t="s">
        <v>112</v>
      </c>
      <c r="G745">
        <v>2030</v>
      </c>
      <c r="H745">
        <v>2443.4196809999999</v>
      </c>
      <c r="I745">
        <v>7201.4813880000002</v>
      </c>
      <c r="J745">
        <v>2.9</v>
      </c>
    </row>
    <row r="746" spans="1:10" ht="15" x14ac:dyDescent="0.25">
      <c r="A746" s="40" t="s">
        <v>164</v>
      </c>
      <c r="B746" s="40">
        <v>1</v>
      </c>
      <c r="C746" s="40" t="s">
        <v>0</v>
      </c>
      <c r="D746" s="40">
        <v>0</v>
      </c>
      <c r="E746" s="40" t="s">
        <v>111</v>
      </c>
      <c r="F746" s="40">
        <v>0</v>
      </c>
      <c r="G746" s="40">
        <v>2005</v>
      </c>
      <c r="H746" s="40">
        <v>14767.754430000001</v>
      </c>
      <c r="I746" s="40">
        <v>34481.931141000001</v>
      </c>
      <c r="J746" s="40">
        <v>10.100000000000001</v>
      </c>
    </row>
    <row r="747" spans="1:10" ht="15" x14ac:dyDescent="0.25">
      <c r="A747" s="40" t="s">
        <v>165</v>
      </c>
      <c r="B747" s="40">
        <v>1</v>
      </c>
      <c r="C747" s="40" t="s">
        <v>0</v>
      </c>
      <c r="D747" s="40">
        <v>0</v>
      </c>
      <c r="E747" s="40" t="s">
        <v>112</v>
      </c>
      <c r="F747" s="40">
        <v>0</v>
      </c>
      <c r="G747" s="40">
        <v>2005</v>
      </c>
      <c r="H747" s="40">
        <v>33912.865044999999</v>
      </c>
      <c r="I747" s="40">
        <v>81439.40118700001</v>
      </c>
      <c r="J747" s="40">
        <v>22.400000000000002</v>
      </c>
    </row>
    <row r="748" spans="1:10" ht="15" x14ac:dyDescent="0.25">
      <c r="A748" s="40" t="s">
        <v>166</v>
      </c>
      <c r="B748" s="40">
        <v>1</v>
      </c>
      <c r="C748" s="40" t="s">
        <v>0</v>
      </c>
      <c r="D748" s="40">
        <v>0</v>
      </c>
      <c r="E748" s="40" t="s">
        <v>113</v>
      </c>
      <c r="F748" s="40">
        <v>0</v>
      </c>
      <c r="G748" s="40">
        <v>2005</v>
      </c>
      <c r="H748" s="40">
        <v>31789.988604999999</v>
      </c>
      <c r="I748" s="40">
        <v>80554.360637000005</v>
      </c>
      <c r="J748" s="40">
        <v>18.5</v>
      </c>
    </row>
    <row r="749" spans="1:10" ht="15" x14ac:dyDescent="0.25">
      <c r="A749" s="40" t="s">
        <v>167</v>
      </c>
      <c r="B749" s="40">
        <v>1</v>
      </c>
      <c r="C749" s="40" t="s">
        <v>0</v>
      </c>
      <c r="D749" s="40">
        <v>0</v>
      </c>
      <c r="E749" s="40" t="s">
        <v>114</v>
      </c>
      <c r="F749" s="40">
        <v>0</v>
      </c>
      <c r="G749" s="40">
        <v>2005</v>
      </c>
      <c r="H749" s="40">
        <v>53240.415377999998</v>
      </c>
      <c r="I749" s="40">
        <v>149094.04339499999</v>
      </c>
      <c r="J749" s="40">
        <v>17.899999999999999</v>
      </c>
    </row>
    <row r="750" spans="1:10" ht="15" x14ac:dyDescent="0.25">
      <c r="A750" s="40" t="s">
        <v>169</v>
      </c>
      <c r="B750" s="40">
        <v>1</v>
      </c>
      <c r="C750" s="40" t="s">
        <v>0</v>
      </c>
      <c r="D750" s="40">
        <v>0</v>
      </c>
      <c r="E750" s="40" t="s">
        <v>111</v>
      </c>
      <c r="F750" s="40">
        <v>0</v>
      </c>
      <c r="G750" s="40">
        <v>2010</v>
      </c>
      <c r="H750" s="40">
        <v>15084.055249000001</v>
      </c>
      <c r="I750" s="40">
        <v>34219.707638</v>
      </c>
      <c r="J750" s="40">
        <v>9.8999999999999986</v>
      </c>
    </row>
    <row r="751" spans="1:10" ht="15" x14ac:dyDescent="0.25">
      <c r="A751" s="40" t="s">
        <v>170</v>
      </c>
      <c r="B751" s="40">
        <v>1</v>
      </c>
      <c r="C751" s="40" t="s">
        <v>0</v>
      </c>
      <c r="D751" s="40">
        <v>0</v>
      </c>
      <c r="E751" s="40" t="s">
        <v>112</v>
      </c>
      <c r="F751" s="40">
        <v>0</v>
      </c>
      <c r="G751" s="40">
        <v>2010</v>
      </c>
      <c r="H751" s="40">
        <v>34132.923419999999</v>
      </c>
      <c r="I751" s="40">
        <v>82525.773579000015</v>
      </c>
      <c r="J751" s="40">
        <v>22.6</v>
      </c>
    </row>
    <row r="752" spans="1:10" ht="15" x14ac:dyDescent="0.25">
      <c r="A752" s="40" t="s">
        <v>171</v>
      </c>
      <c r="B752" s="40">
        <v>1</v>
      </c>
      <c r="C752" s="40" t="s">
        <v>0</v>
      </c>
      <c r="D752" s="40">
        <v>0</v>
      </c>
      <c r="E752" s="40" t="s">
        <v>113</v>
      </c>
      <c r="F752" s="40">
        <v>0</v>
      </c>
      <c r="G752" s="40">
        <v>2010</v>
      </c>
      <c r="H752" s="40">
        <v>32000.338113000002</v>
      </c>
      <c r="I752" s="40">
        <v>80352.927339999995</v>
      </c>
      <c r="J752" s="40">
        <v>18.5</v>
      </c>
    </row>
    <row r="753" spans="1:10" ht="15" x14ac:dyDescent="0.25">
      <c r="A753" s="40" t="s">
        <v>172</v>
      </c>
      <c r="B753" s="40">
        <v>1</v>
      </c>
      <c r="C753" s="40" t="s">
        <v>0</v>
      </c>
      <c r="D753" s="40">
        <v>0</v>
      </c>
      <c r="E753" s="40" t="s">
        <v>114</v>
      </c>
      <c r="F753" s="40">
        <v>0</v>
      </c>
      <c r="G753" s="40">
        <v>2010</v>
      </c>
      <c r="H753" s="40">
        <v>53072.065539000003</v>
      </c>
      <c r="I753" s="40">
        <v>144582.64324200002</v>
      </c>
      <c r="J753" s="40">
        <v>17.599999999999998</v>
      </c>
    </row>
    <row r="754" spans="1:10" ht="15" x14ac:dyDescent="0.25">
      <c r="A754" s="40" t="s">
        <v>174</v>
      </c>
      <c r="B754" s="40">
        <v>1</v>
      </c>
      <c r="C754" s="40" t="s">
        <v>0</v>
      </c>
      <c r="D754" s="40">
        <v>0</v>
      </c>
      <c r="E754" s="40" t="s">
        <v>111</v>
      </c>
      <c r="F754" s="40">
        <v>0</v>
      </c>
      <c r="G754" s="40">
        <v>2015</v>
      </c>
      <c r="H754" s="40">
        <v>15400.353919000001</v>
      </c>
      <c r="I754" s="40">
        <v>33949.674123000004</v>
      </c>
      <c r="J754" s="40">
        <v>9.8999999999999986</v>
      </c>
    </row>
    <row r="755" spans="1:10" ht="15" x14ac:dyDescent="0.25">
      <c r="A755" s="40" t="s">
        <v>175</v>
      </c>
      <c r="B755" s="40">
        <v>1</v>
      </c>
      <c r="C755" s="40" t="s">
        <v>0</v>
      </c>
      <c r="D755" s="40">
        <v>0</v>
      </c>
      <c r="E755" s="40" t="s">
        <v>112</v>
      </c>
      <c r="F755" s="40">
        <v>0</v>
      </c>
      <c r="G755" s="40">
        <v>2015</v>
      </c>
      <c r="H755" s="40">
        <v>34339.983374999996</v>
      </c>
      <c r="I755" s="40">
        <v>83901.795535999991</v>
      </c>
      <c r="J755" s="40">
        <v>22.8</v>
      </c>
    </row>
    <row r="756" spans="1:10" ht="15" x14ac:dyDescent="0.25">
      <c r="A756" s="40" t="s">
        <v>176</v>
      </c>
      <c r="B756" s="40">
        <v>1</v>
      </c>
      <c r="C756" s="40" t="s">
        <v>0</v>
      </c>
      <c r="D756" s="40">
        <v>0</v>
      </c>
      <c r="E756" s="40" t="s">
        <v>113</v>
      </c>
      <c r="F756" s="40">
        <v>0</v>
      </c>
      <c r="G756" s="40">
        <v>2015</v>
      </c>
      <c r="H756" s="40">
        <v>32210.688593999999</v>
      </c>
      <c r="I756" s="40">
        <v>80233.096659000003</v>
      </c>
      <c r="J756" s="40">
        <v>18.400000000000002</v>
      </c>
    </row>
    <row r="757" spans="1:10" ht="15" x14ac:dyDescent="0.25">
      <c r="A757" s="40" t="s">
        <v>177</v>
      </c>
      <c r="B757" s="40">
        <v>1</v>
      </c>
      <c r="C757" s="40" t="s">
        <v>0</v>
      </c>
      <c r="D757" s="40">
        <v>0</v>
      </c>
      <c r="E757" s="40" t="s">
        <v>114</v>
      </c>
      <c r="F757" s="40">
        <v>0</v>
      </c>
      <c r="G757" s="40">
        <v>2015</v>
      </c>
      <c r="H757" s="40">
        <v>52903.707946000002</v>
      </c>
      <c r="I757" s="40">
        <v>140739.75598700001</v>
      </c>
      <c r="J757" s="40">
        <v>17.2</v>
      </c>
    </row>
    <row r="758" spans="1:10" ht="15" x14ac:dyDescent="0.25">
      <c r="A758" s="40" t="s">
        <v>179</v>
      </c>
      <c r="B758" s="40">
        <v>1</v>
      </c>
      <c r="C758" s="40" t="s">
        <v>0</v>
      </c>
      <c r="D758" s="40">
        <v>0</v>
      </c>
      <c r="E758" s="40" t="s">
        <v>111</v>
      </c>
      <c r="F758" s="40">
        <v>0</v>
      </c>
      <c r="G758" s="40">
        <v>2020</v>
      </c>
      <c r="H758" s="40">
        <v>15716.654665000002</v>
      </c>
      <c r="I758" s="40">
        <v>33723.105544999999</v>
      </c>
      <c r="J758" s="40">
        <v>9.9</v>
      </c>
    </row>
    <row r="759" spans="1:10" ht="15" x14ac:dyDescent="0.25">
      <c r="A759" s="40" t="s">
        <v>180</v>
      </c>
      <c r="B759" s="40">
        <v>1</v>
      </c>
      <c r="C759" s="40" t="s">
        <v>0</v>
      </c>
      <c r="D759" s="40">
        <v>0</v>
      </c>
      <c r="E759" s="40" t="s">
        <v>112</v>
      </c>
      <c r="F759" s="40">
        <v>0</v>
      </c>
      <c r="G759" s="40">
        <v>2020</v>
      </c>
      <c r="H759" s="40">
        <v>34547.042778999996</v>
      </c>
      <c r="I759" s="40">
        <v>84755.425744999986</v>
      </c>
      <c r="J759" s="40">
        <v>22.599999999999998</v>
      </c>
    </row>
    <row r="760" spans="1:10" ht="15" x14ac:dyDescent="0.25">
      <c r="A760" s="40" t="s">
        <v>181</v>
      </c>
      <c r="B760" s="40">
        <v>1</v>
      </c>
      <c r="C760" s="40" t="s">
        <v>0</v>
      </c>
      <c r="D760" s="40">
        <v>0</v>
      </c>
      <c r="E760" s="40" t="s">
        <v>113</v>
      </c>
      <c r="F760" s="40">
        <v>0</v>
      </c>
      <c r="G760" s="40">
        <v>2020</v>
      </c>
      <c r="H760" s="40">
        <v>32421.038954</v>
      </c>
      <c r="I760" s="40">
        <v>80780.575885000013</v>
      </c>
      <c r="J760" s="40">
        <v>18.3</v>
      </c>
    </row>
    <row r="761" spans="1:10" ht="15" x14ac:dyDescent="0.25">
      <c r="A761" s="40" t="s">
        <v>182</v>
      </c>
      <c r="B761" s="40">
        <v>1</v>
      </c>
      <c r="C761" s="40" t="s">
        <v>0</v>
      </c>
      <c r="D761" s="40">
        <v>0</v>
      </c>
      <c r="E761" s="40" t="s">
        <v>114</v>
      </c>
      <c r="F761" s="40">
        <v>0</v>
      </c>
      <c r="G761" s="40">
        <v>2020</v>
      </c>
      <c r="H761" s="40">
        <v>52735.353444000008</v>
      </c>
      <c r="I761" s="40">
        <v>138326.09400300001</v>
      </c>
      <c r="J761" s="40">
        <v>16.900000000000002</v>
      </c>
    </row>
    <row r="762" spans="1:10" ht="15" x14ac:dyDescent="0.25">
      <c r="A762" s="40" t="s">
        <v>184</v>
      </c>
      <c r="B762" s="40">
        <v>1</v>
      </c>
      <c r="C762" s="40" t="s">
        <v>0</v>
      </c>
      <c r="D762" s="40">
        <v>0</v>
      </c>
      <c r="E762" s="40" t="s">
        <v>111</v>
      </c>
      <c r="F762" s="40">
        <v>0</v>
      </c>
      <c r="G762" s="40">
        <v>2025</v>
      </c>
      <c r="H762" s="40">
        <v>15729.954664000001</v>
      </c>
      <c r="I762" s="40">
        <v>33194.018774999997</v>
      </c>
      <c r="J762" s="40">
        <v>9.8000000000000007</v>
      </c>
    </row>
    <row r="763" spans="1:10" ht="15" x14ac:dyDescent="0.25">
      <c r="A763" s="40" t="s">
        <v>185</v>
      </c>
      <c r="B763" s="40">
        <v>1</v>
      </c>
      <c r="C763" s="40" t="s">
        <v>0</v>
      </c>
      <c r="D763" s="40">
        <v>0</v>
      </c>
      <c r="E763" s="40" t="s">
        <v>112</v>
      </c>
      <c r="F763" s="40">
        <v>0</v>
      </c>
      <c r="G763" s="40">
        <v>2025</v>
      </c>
      <c r="H763" s="40">
        <v>34754.102601000006</v>
      </c>
      <c r="I763" s="40">
        <v>84348.522115000014</v>
      </c>
      <c r="J763" s="40">
        <v>22.7</v>
      </c>
    </row>
    <row r="764" spans="1:10" ht="15" x14ac:dyDescent="0.25">
      <c r="A764" s="40" t="s">
        <v>186</v>
      </c>
      <c r="B764" s="40">
        <v>1</v>
      </c>
      <c r="C764" s="40" t="s">
        <v>0</v>
      </c>
      <c r="D764" s="40">
        <v>0</v>
      </c>
      <c r="E764" s="40" t="s">
        <v>113</v>
      </c>
      <c r="F764" s="40">
        <v>0</v>
      </c>
      <c r="G764" s="40">
        <v>2025</v>
      </c>
      <c r="H764" s="40">
        <v>32631.388533999998</v>
      </c>
      <c r="I764" s="40">
        <v>81114.921299000009</v>
      </c>
      <c r="J764" s="40">
        <v>18.299999999999997</v>
      </c>
    </row>
    <row r="765" spans="1:10" ht="15" x14ac:dyDescent="0.25">
      <c r="A765" s="40" t="s">
        <v>187</v>
      </c>
      <c r="B765" s="40">
        <v>1</v>
      </c>
      <c r="C765" s="40" t="s">
        <v>0</v>
      </c>
      <c r="D765" s="40">
        <v>0</v>
      </c>
      <c r="E765" s="40" t="s">
        <v>114</v>
      </c>
      <c r="F765" s="40">
        <v>0</v>
      </c>
      <c r="G765" s="40">
        <v>2025</v>
      </c>
      <c r="H765" s="40">
        <v>52566.998296000005</v>
      </c>
      <c r="I765" s="40">
        <v>136788.92817999999</v>
      </c>
      <c r="J765" s="40">
        <v>16.8</v>
      </c>
    </row>
    <row r="766" spans="1:10" ht="15" x14ac:dyDescent="0.25">
      <c r="A766" s="40" t="s">
        <v>189</v>
      </c>
      <c r="B766" s="40">
        <v>1</v>
      </c>
      <c r="C766" s="40" t="s">
        <v>0</v>
      </c>
      <c r="D766" s="40">
        <v>0</v>
      </c>
      <c r="E766" s="40" t="s">
        <v>111</v>
      </c>
      <c r="F766" s="40">
        <v>0</v>
      </c>
      <c r="G766" s="40">
        <v>2030</v>
      </c>
      <c r="H766" s="40">
        <v>15743.254079999999</v>
      </c>
      <c r="I766" s="40">
        <v>32655.474384000001</v>
      </c>
      <c r="J766" s="40">
        <v>9.6999999999999993</v>
      </c>
    </row>
    <row r="767" spans="1:10" ht="15" x14ac:dyDescent="0.25">
      <c r="A767" s="40" t="s">
        <v>190</v>
      </c>
      <c r="B767" s="40">
        <v>1</v>
      </c>
      <c r="C767" s="40" t="s">
        <v>0</v>
      </c>
      <c r="D767" s="40">
        <v>0</v>
      </c>
      <c r="E767" s="40" t="s">
        <v>112</v>
      </c>
      <c r="F767" s="40">
        <v>0</v>
      </c>
      <c r="G767" s="40">
        <v>2030</v>
      </c>
      <c r="H767" s="40">
        <v>34961.164946999997</v>
      </c>
      <c r="I767" s="40">
        <v>83559.723576999997</v>
      </c>
      <c r="J767" s="40">
        <v>22.599999999999998</v>
      </c>
    </row>
    <row r="768" spans="1:10" ht="15" x14ac:dyDescent="0.25">
      <c r="A768" s="40" t="s">
        <v>191</v>
      </c>
      <c r="B768" s="40">
        <v>1</v>
      </c>
      <c r="C768" s="40" t="s">
        <v>0</v>
      </c>
      <c r="D768" s="40">
        <v>0</v>
      </c>
      <c r="E768" s="40" t="s">
        <v>113</v>
      </c>
      <c r="F768" s="40">
        <v>0</v>
      </c>
      <c r="G768" s="40">
        <v>2030</v>
      </c>
      <c r="H768" s="40">
        <v>32841.736394</v>
      </c>
      <c r="I768" s="40">
        <v>80034.276291000002</v>
      </c>
      <c r="J768" s="40">
        <v>18.299999999999997</v>
      </c>
    </row>
    <row r="769" spans="1:10" ht="15" x14ac:dyDescent="0.25">
      <c r="A769" s="40" t="s">
        <v>192</v>
      </c>
      <c r="B769" s="40">
        <v>1</v>
      </c>
      <c r="C769" s="40" t="s">
        <v>0</v>
      </c>
      <c r="D769" s="40">
        <v>0</v>
      </c>
      <c r="E769" s="40" t="s">
        <v>114</v>
      </c>
      <c r="F769" s="40">
        <v>0</v>
      </c>
      <c r="G769" s="40">
        <v>2030</v>
      </c>
      <c r="H769" s="40">
        <v>52398.641443999993</v>
      </c>
      <c r="I769" s="40">
        <v>135683.42062699998</v>
      </c>
      <c r="J769" s="40">
        <v>16.599999999999998</v>
      </c>
    </row>
    <row r="770" spans="1:10" ht="15" x14ac:dyDescent="0.25">
      <c r="A770" s="40" t="s">
        <v>194</v>
      </c>
      <c r="B770" s="40">
        <v>1</v>
      </c>
      <c r="C770" s="40" t="s">
        <v>1</v>
      </c>
      <c r="D770" s="40">
        <v>0</v>
      </c>
      <c r="E770" s="40" t="s">
        <v>111</v>
      </c>
      <c r="F770" s="40">
        <v>0</v>
      </c>
      <c r="G770" s="40">
        <v>2005</v>
      </c>
      <c r="H770" s="40">
        <v>14775.205737</v>
      </c>
      <c r="I770" s="40">
        <v>34278.685913000001</v>
      </c>
      <c r="J770" s="40">
        <v>10.100000000000001</v>
      </c>
    </row>
    <row r="771" spans="1:10" ht="15" x14ac:dyDescent="0.25">
      <c r="A771" s="40" t="s">
        <v>195</v>
      </c>
      <c r="B771" s="40">
        <v>1</v>
      </c>
      <c r="C771" s="40" t="s">
        <v>1</v>
      </c>
      <c r="D771" s="40">
        <v>0</v>
      </c>
      <c r="E771" s="40" t="s">
        <v>112</v>
      </c>
      <c r="F771" s="40">
        <v>0</v>
      </c>
      <c r="G771" s="40">
        <v>2005</v>
      </c>
      <c r="H771" s="40">
        <v>33912.862590999997</v>
      </c>
      <c r="I771" s="40">
        <v>81480.998105000006</v>
      </c>
      <c r="J771" s="40">
        <v>22.400000000000002</v>
      </c>
    </row>
    <row r="772" spans="1:10" ht="15" x14ac:dyDescent="0.25">
      <c r="A772" s="40" t="s">
        <v>196</v>
      </c>
      <c r="B772" s="40">
        <v>1</v>
      </c>
      <c r="C772" s="40" t="s">
        <v>1</v>
      </c>
      <c r="D772" s="40">
        <v>0</v>
      </c>
      <c r="E772" s="40" t="s">
        <v>113</v>
      </c>
      <c r="F772" s="40">
        <v>0</v>
      </c>
      <c r="G772" s="40">
        <v>2005</v>
      </c>
      <c r="H772" s="40">
        <v>31831.761782000005</v>
      </c>
      <c r="I772" s="40">
        <v>80480.570252999998</v>
      </c>
      <c r="J772" s="40">
        <v>18.5</v>
      </c>
    </row>
    <row r="773" spans="1:10" ht="15" x14ac:dyDescent="0.25">
      <c r="A773" s="40" t="s">
        <v>197</v>
      </c>
      <c r="B773" s="40">
        <v>1</v>
      </c>
      <c r="C773" s="40" t="s">
        <v>1</v>
      </c>
      <c r="D773" s="40">
        <v>0</v>
      </c>
      <c r="E773" s="40" t="s">
        <v>114</v>
      </c>
      <c r="F773" s="40">
        <v>0</v>
      </c>
      <c r="G773" s="40">
        <v>2005</v>
      </c>
      <c r="H773" s="40">
        <v>53240.415430000001</v>
      </c>
      <c r="I773" s="40">
        <v>149046.07373199999</v>
      </c>
      <c r="J773" s="40">
        <v>17.8</v>
      </c>
    </row>
    <row r="774" spans="1:10" ht="15" x14ac:dyDescent="0.25">
      <c r="A774" s="40" t="s">
        <v>199</v>
      </c>
      <c r="B774" s="40">
        <v>1</v>
      </c>
      <c r="C774" s="40" t="s">
        <v>1</v>
      </c>
      <c r="D774" s="40">
        <v>0</v>
      </c>
      <c r="E774" s="40" t="s">
        <v>111</v>
      </c>
      <c r="F774" s="40">
        <v>0</v>
      </c>
      <c r="G774" s="40">
        <v>2010</v>
      </c>
      <c r="H774" s="40">
        <v>15098.926453999999</v>
      </c>
      <c r="I774" s="40">
        <v>34570.71428</v>
      </c>
      <c r="J774" s="40">
        <v>10</v>
      </c>
    </row>
    <row r="775" spans="1:10" ht="15" x14ac:dyDescent="0.25">
      <c r="A775" s="40" t="s">
        <v>200</v>
      </c>
      <c r="B775" s="40">
        <v>1</v>
      </c>
      <c r="C775" s="40" t="s">
        <v>1</v>
      </c>
      <c r="D775" s="40">
        <v>0</v>
      </c>
      <c r="E775" s="40" t="s">
        <v>112</v>
      </c>
      <c r="F775" s="40">
        <v>0</v>
      </c>
      <c r="G775" s="40">
        <v>2010</v>
      </c>
      <c r="H775" s="40">
        <v>34132.922052000002</v>
      </c>
      <c r="I775" s="40">
        <v>84878.959499000004</v>
      </c>
      <c r="J775" s="40">
        <v>23.000000000000004</v>
      </c>
    </row>
    <row r="776" spans="1:10" ht="15" x14ac:dyDescent="0.25">
      <c r="A776" s="40" t="s">
        <v>201</v>
      </c>
      <c r="B776" s="40">
        <v>1</v>
      </c>
      <c r="C776" s="40" t="s">
        <v>1</v>
      </c>
      <c r="D776" s="40">
        <v>0</v>
      </c>
      <c r="E776" s="40" t="s">
        <v>113</v>
      </c>
      <c r="F776" s="40">
        <v>0</v>
      </c>
      <c r="G776" s="40">
        <v>2010</v>
      </c>
      <c r="H776" s="40">
        <v>32080.267647000001</v>
      </c>
      <c r="I776" s="40">
        <v>81518.852824999994</v>
      </c>
      <c r="J776" s="40">
        <v>18.8</v>
      </c>
    </row>
    <row r="777" spans="1:10" ht="15" x14ac:dyDescent="0.25">
      <c r="A777" s="40" t="s">
        <v>202</v>
      </c>
      <c r="B777" s="40">
        <v>1</v>
      </c>
      <c r="C777" s="40" t="s">
        <v>1</v>
      </c>
      <c r="D777" s="40">
        <v>0</v>
      </c>
      <c r="E777" s="40" t="s">
        <v>114</v>
      </c>
      <c r="F777" s="40">
        <v>0</v>
      </c>
      <c r="G777" s="40">
        <v>2010</v>
      </c>
      <c r="H777" s="40">
        <v>53072.064538000006</v>
      </c>
      <c r="I777" s="40">
        <v>145867.519814</v>
      </c>
      <c r="J777" s="40">
        <v>17.7</v>
      </c>
    </row>
    <row r="778" spans="1:10" ht="15" x14ac:dyDescent="0.25">
      <c r="A778" s="40" t="s">
        <v>204</v>
      </c>
      <c r="B778" s="40">
        <v>1</v>
      </c>
      <c r="C778" s="40" t="s">
        <v>1</v>
      </c>
      <c r="D778" s="40">
        <v>0</v>
      </c>
      <c r="E778" s="40" t="s">
        <v>111</v>
      </c>
      <c r="F778" s="40">
        <v>0</v>
      </c>
      <c r="G778" s="40">
        <v>2015</v>
      </c>
      <c r="H778" s="40">
        <v>15422.462767000001</v>
      </c>
      <c r="I778" s="40">
        <v>34831.351289999999</v>
      </c>
      <c r="J778" s="40">
        <v>10.1</v>
      </c>
    </row>
    <row r="779" spans="1:10" ht="15" x14ac:dyDescent="0.25">
      <c r="A779" s="40" t="s">
        <v>205</v>
      </c>
      <c r="B779" s="40">
        <v>1</v>
      </c>
      <c r="C779" s="40" t="s">
        <v>1</v>
      </c>
      <c r="D779" s="40">
        <v>0</v>
      </c>
      <c r="E779" s="40" t="s">
        <v>112</v>
      </c>
      <c r="F779" s="40">
        <v>0</v>
      </c>
      <c r="G779" s="40">
        <v>2015</v>
      </c>
      <c r="H779" s="40">
        <v>34339.984488000002</v>
      </c>
      <c r="I779" s="40">
        <v>88290.125253999984</v>
      </c>
      <c r="J779" s="40">
        <v>23.5</v>
      </c>
    </row>
    <row r="780" spans="1:10" ht="15" x14ac:dyDescent="0.25">
      <c r="A780" s="40" t="s">
        <v>206</v>
      </c>
      <c r="B780" s="40">
        <v>1</v>
      </c>
      <c r="C780" s="40" t="s">
        <v>1</v>
      </c>
      <c r="D780" s="40">
        <v>0</v>
      </c>
      <c r="E780" s="40" t="s">
        <v>113</v>
      </c>
      <c r="F780" s="40">
        <v>0</v>
      </c>
      <c r="G780" s="40">
        <v>2015</v>
      </c>
      <c r="H780" s="40">
        <v>32328.577128000001</v>
      </c>
      <c r="I780" s="40">
        <v>82587.949783999997</v>
      </c>
      <c r="J780" s="40">
        <v>18.7</v>
      </c>
    </row>
    <row r="781" spans="1:10" ht="15" x14ac:dyDescent="0.25">
      <c r="A781" s="40" t="s">
        <v>207</v>
      </c>
      <c r="B781" s="40">
        <v>1</v>
      </c>
      <c r="C781" s="40" t="s">
        <v>1</v>
      </c>
      <c r="D781" s="40">
        <v>0</v>
      </c>
      <c r="E781" s="40" t="s">
        <v>114</v>
      </c>
      <c r="F781" s="40">
        <v>0</v>
      </c>
      <c r="G781" s="40">
        <v>2015</v>
      </c>
      <c r="H781" s="40">
        <v>52903.708399000003</v>
      </c>
      <c r="I781" s="40">
        <v>143229.10113</v>
      </c>
      <c r="J781" s="40">
        <v>17.499999999999996</v>
      </c>
    </row>
    <row r="782" spans="1:10" ht="15" x14ac:dyDescent="0.25">
      <c r="A782" s="40" t="s">
        <v>209</v>
      </c>
      <c r="B782" s="40">
        <v>1</v>
      </c>
      <c r="C782" s="40" t="s">
        <v>1</v>
      </c>
      <c r="D782" s="40">
        <v>0</v>
      </c>
      <c r="E782" s="40" t="s">
        <v>111</v>
      </c>
      <c r="F782" s="40">
        <v>0</v>
      </c>
      <c r="G782" s="40">
        <v>2020</v>
      </c>
      <c r="H782" s="40">
        <v>15745.993021999999</v>
      </c>
      <c r="I782" s="40">
        <v>35093.242131999999</v>
      </c>
      <c r="J782" s="40">
        <v>10.1</v>
      </c>
    </row>
    <row r="783" spans="1:10" ht="15" x14ac:dyDescent="0.25">
      <c r="A783" s="40" t="s">
        <v>210</v>
      </c>
      <c r="B783" s="40">
        <v>1</v>
      </c>
      <c r="C783" s="40" t="s">
        <v>1</v>
      </c>
      <c r="D783" s="40">
        <v>0</v>
      </c>
      <c r="E783" s="40" t="s">
        <v>112</v>
      </c>
      <c r="F783" s="40">
        <v>0</v>
      </c>
      <c r="G783" s="40">
        <v>2020</v>
      </c>
      <c r="H783" s="40">
        <v>34547.041365999998</v>
      </c>
      <c r="I783" s="40">
        <v>91119.359462000008</v>
      </c>
      <c r="J783" s="40">
        <v>24.1</v>
      </c>
    </row>
    <row r="784" spans="1:10" ht="15" x14ac:dyDescent="0.25">
      <c r="A784" s="40" t="s">
        <v>211</v>
      </c>
      <c r="B784" s="40">
        <v>1</v>
      </c>
      <c r="C784" s="40" t="s">
        <v>1</v>
      </c>
      <c r="D784" s="40">
        <v>0</v>
      </c>
      <c r="E784" s="40" t="s">
        <v>113</v>
      </c>
      <c r="F784" s="40">
        <v>0</v>
      </c>
      <c r="G784" s="40">
        <v>2020</v>
      </c>
      <c r="H784" s="40">
        <v>32576.427643999999</v>
      </c>
      <c r="I784" s="40">
        <v>84365.049075999996</v>
      </c>
      <c r="J784" s="40">
        <v>19.2</v>
      </c>
    </row>
    <row r="785" spans="1:10" ht="15" x14ac:dyDescent="0.25">
      <c r="A785" s="40" t="s">
        <v>212</v>
      </c>
      <c r="B785" s="40">
        <v>1</v>
      </c>
      <c r="C785" s="40" t="s">
        <v>1</v>
      </c>
      <c r="D785" s="40">
        <v>0</v>
      </c>
      <c r="E785" s="40" t="s">
        <v>114</v>
      </c>
      <c r="F785" s="40">
        <v>0</v>
      </c>
      <c r="G785" s="40">
        <v>2020</v>
      </c>
      <c r="H785" s="40">
        <v>52735.354509999997</v>
      </c>
      <c r="I785" s="40">
        <v>141901.167231</v>
      </c>
      <c r="J785" s="40">
        <v>17.499999999999996</v>
      </c>
    </row>
    <row r="786" spans="1:10" ht="15" x14ac:dyDescent="0.25">
      <c r="A786" s="40" t="s">
        <v>214</v>
      </c>
      <c r="B786" s="40">
        <v>1</v>
      </c>
      <c r="C786" s="40" t="s">
        <v>1</v>
      </c>
      <c r="D786" s="40">
        <v>0</v>
      </c>
      <c r="E786" s="40" t="s">
        <v>111</v>
      </c>
      <c r="F786" s="40">
        <v>0</v>
      </c>
      <c r="G786" s="40">
        <v>2025</v>
      </c>
      <c r="H786" s="40">
        <v>15766.518488999998</v>
      </c>
      <c r="I786" s="40">
        <v>35043.815309999998</v>
      </c>
      <c r="J786" s="40">
        <v>10.1</v>
      </c>
    </row>
    <row r="787" spans="1:10" ht="15" x14ac:dyDescent="0.25">
      <c r="A787" s="40" t="s">
        <v>215</v>
      </c>
      <c r="B787" s="40">
        <v>1</v>
      </c>
      <c r="C787" s="40" t="s">
        <v>1</v>
      </c>
      <c r="D787" s="40">
        <v>0</v>
      </c>
      <c r="E787" s="40" t="s">
        <v>112</v>
      </c>
      <c r="F787" s="40">
        <v>0</v>
      </c>
      <c r="G787" s="40">
        <v>2025</v>
      </c>
      <c r="H787" s="40">
        <v>34754.098976000001</v>
      </c>
      <c r="I787" s="40">
        <v>92665.166135000007</v>
      </c>
      <c r="J787" s="40">
        <v>24.2</v>
      </c>
    </row>
    <row r="788" spans="1:10" ht="15" x14ac:dyDescent="0.25">
      <c r="A788" s="40" t="s">
        <v>216</v>
      </c>
      <c r="B788" s="40">
        <v>1</v>
      </c>
      <c r="C788" s="40" t="s">
        <v>1</v>
      </c>
      <c r="D788" s="40">
        <v>0</v>
      </c>
      <c r="E788" s="40" t="s">
        <v>113</v>
      </c>
      <c r="F788" s="40">
        <v>0</v>
      </c>
      <c r="G788" s="40">
        <v>2025</v>
      </c>
      <c r="H788" s="40">
        <v>32825.443757000001</v>
      </c>
      <c r="I788" s="40">
        <v>85865.061105000001</v>
      </c>
      <c r="J788" s="40">
        <v>19.2</v>
      </c>
    </row>
    <row r="789" spans="1:10" ht="15" x14ac:dyDescent="0.25">
      <c r="A789" s="40" t="s">
        <v>217</v>
      </c>
      <c r="B789" s="40">
        <v>1</v>
      </c>
      <c r="C789" s="40" t="s">
        <v>1</v>
      </c>
      <c r="D789" s="40">
        <v>0</v>
      </c>
      <c r="E789" s="40" t="s">
        <v>114</v>
      </c>
      <c r="F789" s="40">
        <v>0</v>
      </c>
      <c r="G789" s="40">
        <v>2025</v>
      </c>
      <c r="H789" s="40">
        <v>52566.997847000006</v>
      </c>
      <c r="I789" s="40">
        <v>141413.652975</v>
      </c>
      <c r="J789" s="40">
        <v>17.5</v>
      </c>
    </row>
    <row r="790" spans="1:10" ht="15" x14ac:dyDescent="0.25">
      <c r="A790" s="40" t="s">
        <v>219</v>
      </c>
      <c r="B790" s="40">
        <v>1</v>
      </c>
      <c r="C790" s="40" t="s">
        <v>1</v>
      </c>
      <c r="D790" s="40">
        <v>0</v>
      </c>
      <c r="E790" s="40" t="s">
        <v>111</v>
      </c>
      <c r="F790" s="40">
        <v>0</v>
      </c>
      <c r="G790" s="40">
        <v>2030</v>
      </c>
      <c r="H790" s="40">
        <v>15787.122771999999</v>
      </c>
      <c r="I790" s="40">
        <v>34942.658519999997</v>
      </c>
      <c r="J790" s="40">
        <v>10.199999999999999</v>
      </c>
    </row>
    <row r="791" spans="1:10" ht="15" x14ac:dyDescent="0.25">
      <c r="A791" s="40" t="s">
        <v>220</v>
      </c>
      <c r="B791" s="40">
        <v>1</v>
      </c>
      <c r="C791" s="40" t="s">
        <v>1</v>
      </c>
      <c r="D791" s="40">
        <v>0</v>
      </c>
      <c r="E791" s="40" t="s">
        <v>112</v>
      </c>
      <c r="F791" s="40">
        <v>0</v>
      </c>
      <c r="G791" s="40">
        <v>2030</v>
      </c>
      <c r="H791" s="40">
        <v>34961.161652000003</v>
      </c>
      <c r="I791" s="40">
        <v>93834.117817999999</v>
      </c>
      <c r="J791" s="40">
        <v>24.300000000000004</v>
      </c>
    </row>
    <row r="792" spans="1:10" ht="15" x14ac:dyDescent="0.25">
      <c r="A792" s="40" t="s">
        <v>221</v>
      </c>
      <c r="B792" s="40">
        <v>1</v>
      </c>
      <c r="C792" s="40" t="s">
        <v>1</v>
      </c>
      <c r="D792" s="40">
        <v>0</v>
      </c>
      <c r="E792" s="40" t="s">
        <v>113</v>
      </c>
      <c r="F792" s="40">
        <v>0</v>
      </c>
      <c r="G792" s="40">
        <v>2030</v>
      </c>
      <c r="H792" s="40">
        <v>33076.694388999997</v>
      </c>
      <c r="I792" s="40">
        <v>86019.717405999982</v>
      </c>
      <c r="J792" s="40">
        <v>19.399999999999999</v>
      </c>
    </row>
    <row r="793" spans="1:10" ht="15" x14ac:dyDescent="0.25">
      <c r="A793" s="40" t="s">
        <v>222</v>
      </c>
      <c r="B793" s="40">
        <v>1</v>
      </c>
      <c r="C793" s="40" t="s">
        <v>1</v>
      </c>
      <c r="D793" s="40">
        <v>0</v>
      </c>
      <c r="E793" s="40" t="s">
        <v>114</v>
      </c>
      <c r="F793" s="40">
        <v>0</v>
      </c>
      <c r="G793" s="40">
        <v>2030</v>
      </c>
      <c r="H793" s="40">
        <v>52398.643960000001</v>
      </c>
      <c r="I793" s="40">
        <v>141310.54070800002</v>
      </c>
      <c r="J793" s="40">
        <v>17.399999999999999</v>
      </c>
    </row>
    <row r="794" spans="1:10" ht="15" x14ac:dyDescent="0.25">
      <c r="A794" s="40" t="s">
        <v>224</v>
      </c>
      <c r="B794" s="40">
        <v>1</v>
      </c>
      <c r="C794" s="40" t="s">
        <v>3</v>
      </c>
      <c r="D794" s="40">
        <v>0</v>
      </c>
      <c r="E794" s="40" t="s">
        <v>111</v>
      </c>
      <c r="F794" s="40">
        <v>0</v>
      </c>
      <c r="G794" s="40">
        <v>2005</v>
      </c>
      <c r="H794" s="40">
        <v>14767.754430000001</v>
      </c>
      <c r="I794" s="40">
        <v>34481.931141000001</v>
      </c>
      <c r="J794" s="40">
        <v>10.100000000000001</v>
      </c>
    </row>
    <row r="795" spans="1:10" ht="15" x14ac:dyDescent="0.25">
      <c r="A795" s="40" t="s">
        <v>225</v>
      </c>
      <c r="B795" s="40">
        <v>1</v>
      </c>
      <c r="C795" s="40" t="s">
        <v>3</v>
      </c>
      <c r="D795" s="40">
        <v>0</v>
      </c>
      <c r="E795" s="40" t="s">
        <v>112</v>
      </c>
      <c r="F795" s="40">
        <v>0</v>
      </c>
      <c r="G795" s="40">
        <v>2005</v>
      </c>
      <c r="H795" s="40">
        <v>33912.865044999999</v>
      </c>
      <c r="I795" s="40">
        <v>81439.40118700001</v>
      </c>
      <c r="J795" s="40">
        <v>22.400000000000002</v>
      </c>
    </row>
    <row r="796" spans="1:10" ht="15" x14ac:dyDescent="0.25">
      <c r="A796" s="40" t="s">
        <v>226</v>
      </c>
      <c r="B796" s="40">
        <v>1</v>
      </c>
      <c r="C796" s="40" t="s">
        <v>3</v>
      </c>
      <c r="D796" s="40">
        <v>0</v>
      </c>
      <c r="E796" s="40" t="s">
        <v>113</v>
      </c>
      <c r="F796" s="40">
        <v>0</v>
      </c>
      <c r="G796" s="40">
        <v>2005</v>
      </c>
      <c r="H796" s="40">
        <v>31789.988604999999</v>
      </c>
      <c r="I796" s="40">
        <v>80554.360637000005</v>
      </c>
      <c r="J796" s="40">
        <v>18.5</v>
      </c>
    </row>
    <row r="797" spans="1:10" ht="15" x14ac:dyDescent="0.25">
      <c r="A797" s="40" t="s">
        <v>227</v>
      </c>
      <c r="B797" s="40">
        <v>1</v>
      </c>
      <c r="C797" s="40" t="s">
        <v>3</v>
      </c>
      <c r="D797" s="40">
        <v>0</v>
      </c>
      <c r="E797" s="40" t="s">
        <v>114</v>
      </c>
      <c r="F797" s="40">
        <v>0</v>
      </c>
      <c r="G797" s="40">
        <v>2005</v>
      </c>
      <c r="H797" s="40">
        <v>53240.415377999998</v>
      </c>
      <c r="I797" s="40">
        <v>149094.04339499999</v>
      </c>
      <c r="J797" s="40">
        <v>17.899999999999999</v>
      </c>
    </row>
    <row r="798" spans="1:10" ht="15" x14ac:dyDescent="0.25">
      <c r="A798" s="40" t="s">
        <v>229</v>
      </c>
      <c r="B798" s="40">
        <v>1</v>
      </c>
      <c r="C798" s="40" t="s">
        <v>3</v>
      </c>
      <c r="D798" s="40">
        <v>0</v>
      </c>
      <c r="E798" s="40" t="s">
        <v>111</v>
      </c>
      <c r="F798" s="40">
        <v>0</v>
      </c>
      <c r="G798" s="40">
        <v>2010</v>
      </c>
      <c r="H798" s="40">
        <v>15084.055249000001</v>
      </c>
      <c r="I798" s="40">
        <v>34219.707800999997</v>
      </c>
      <c r="J798" s="40">
        <v>9.8999999999999986</v>
      </c>
    </row>
    <row r="799" spans="1:10" ht="15" x14ac:dyDescent="0.25">
      <c r="A799" s="40" t="s">
        <v>230</v>
      </c>
      <c r="B799" s="40">
        <v>1</v>
      </c>
      <c r="C799" s="40" t="s">
        <v>3</v>
      </c>
      <c r="D799" s="40">
        <v>0</v>
      </c>
      <c r="E799" s="40" t="s">
        <v>112</v>
      </c>
      <c r="F799" s="40">
        <v>0</v>
      </c>
      <c r="G799" s="40">
        <v>2010</v>
      </c>
      <c r="H799" s="40">
        <v>34132.923797999996</v>
      </c>
      <c r="I799" s="40">
        <v>82525.775228000013</v>
      </c>
      <c r="J799" s="40">
        <v>22.6</v>
      </c>
    </row>
    <row r="800" spans="1:10" ht="15" x14ac:dyDescent="0.25">
      <c r="A800" s="40" t="s">
        <v>231</v>
      </c>
      <c r="B800" s="40">
        <v>1</v>
      </c>
      <c r="C800" s="40" t="s">
        <v>3</v>
      </c>
      <c r="D800" s="40">
        <v>0</v>
      </c>
      <c r="E800" s="40" t="s">
        <v>113</v>
      </c>
      <c r="F800" s="40">
        <v>0</v>
      </c>
      <c r="G800" s="40">
        <v>2010</v>
      </c>
      <c r="H800" s="40">
        <v>32000.338197000001</v>
      </c>
      <c r="I800" s="40">
        <v>80352.923695999998</v>
      </c>
      <c r="J800" s="40">
        <v>18.5</v>
      </c>
    </row>
    <row r="801" spans="1:10" ht="15" x14ac:dyDescent="0.25">
      <c r="A801" s="40" t="s">
        <v>232</v>
      </c>
      <c r="B801" s="40">
        <v>1</v>
      </c>
      <c r="C801" s="40" t="s">
        <v>3</v>
      </c>
      <c r="D801" s="40">
        <v>0</v>
      </c>
      <c r="E801" s="40" t="s">
        <v>114</v>
      </c>
      <c r="F801" s="40">
        <v>0</v>
      </c>
      <c r="G801" s="40">
        <v>2010</v>
      </c>
      <c r="H801" s="40">
        <v>53072.065212000001</v>
      </c>
      <c r="I801" s="40">
        <v>144582.64513600001</v>
      </c>
      <c r="J801" s="40">
        <v>17.599999999999998</v>
      </c>
    </row>
    <row r="802" spans="1:10" ht="15" x14ac:dyDescent="0.25">
      <c r="A802" s="40" t="s">
        <v>234</v>
      </c>
      <c r="B802" s="40">
        <v>1</v>
      </c>
      <c r="C802" s="40" t="s">
        <v>3</v>
      </c>
      <c r="D802" s="40">
        <v>0</v>
      </c>
      <c r="E802" s="40" t="s">
        <v>111</v>
      </c>
      <c r="F802" s="40">
        <v>0</v>
      </c>
      <c r="G802" s="40">
        <v>2015</v>
      </c>
      <c r="H802" s="40">
        <v>15400.354200000002</v>
      </c>
      <c r="I802" s="40">
        <v>33948.761295999997</v>
      </c>
      <c r="J802" s="40">
        <v>9.8999999999999986</v>
      </c>
    </row>
    <row r="803" spans="1:10" ht="15" x14ac:dyDescent="0.25">
      <c r="A803" s="40" t="s">
        <v>235</v>
      </c>
      <c r="B803" s="40">
        <v>1</v>
      </c>
      <c r="C803" s="40" t="s">
        <v>3</v>
      </c>
      <c r="D803" s="40">
        <v>0</v>
      </c>
      <c r="E803" s="40" t="s">
        <v>112</v>
      </c>
      <c r="F803" s="40">
        <v>0</v>
      </c>
      <c r="G803" s="40">
        <v>2015</v>
      </c>
      <c r="H803" s="40">
        <v>34339.983888000002</v>
      </c>
      <c r="I803" s="40">
        <v>83884.801155000023</v>
      </c>
      <c r="J803" s="40">
        <v>22.8</v>
      </c>
    </row>
    <row r="804" spans="1:10" ht="15" x14ac:dyDescent="0.25">
      <c r="A804" s="40" t="s">
        <v>236</v>
      </c>
      <c r="B804" s="40">
        <v>1</v>
      </c>
      <c r="C804" s="40" t="s">
        <v>3</v>
      </c>
      <c r="D804" s="40">
        <v>0</v>
      </c>
      <c r="E804" s="40" t="s">
        <v>113</v>
      </c>
      <c r="F804" s="40">
        <v>0</v>
      </c>
      <c r="G804" s="40">
        <v>2015</v>
      </c>
      <c r="H804" s="40">
        <v>32210.688313000002</v>
      </c>
      <c r="I804" s="40">
        <v>80237.823430000004</v>
      </c>
      <c r="J804" s="40">
        <v>18.400000000000002</v>
      </c>
    </row>
    <row r="805" spans="1:10" ht="15" x14ac:dyDescent="0.25">
      <c r="A805" s="40" t="s">
        <v>237</v>
      </c>
      <c r="B805" s="40">
        <v>1</v>
      </c>
      <c r="C805" s="40" t="s">
        <v>3</v>
      </c>
      <c r="D805" s="40">
        <v>0</v>
      </c>
      <c r="E805" s="40" t="s">
        <v>114</v>
      </c>
      <c r="F805" s="40">
        <v>0</v>
      </c>
      <c r="G805" s="40">
        <v>2015</v>
      </c>
      <c r="H805" s="40">
        <v>52903.707804999998</v>
      </c>
      <c r="I805" s="40">
        <v>140595.21476499998</v>
      </c>
      <c r="J805" s="40">
        <v>17.2</v>
      </c>
    </row>
    <row r="806" spans="1:10" ht="15" x14ac:dyDescent="0.25">
      <c r="A806" s="40" t="s">
        <v>239</v>
      </c>
      <c r="B806" s="40">
        <v>1</v>
      </c>
      <c r="C806" s="40" t="s">
        <v>3</v>
      </c>
      <c r="D806" s="40">
        <v>0</v>
      </c>
      <c r="E806" s="40" t="s">
        <v>111</v>
      </c>
      <c r="F806" s="40">
        <v>0</v>
      </c>
      <c r="G806" s="40">
        <v>2020</v>
      </c>
      <c r="H806" s="40">
        <v>15716.655494000001</v>
      </c>
      <c r="I806" s="40">
        <v>33722.078706</v>
      </c>
      <c r="J806" s="40">
        <v>9.9</v>
      </c>
    </row>
    <row r="807" spans="1:10" ht="15" x14ac:dyDescent="0.25">
      <c r="A807" s="40" t="s">
        <v>240</v>
      </c>
      <c r="B807" s="40">
        <v>1</v>
      </c>
      <c r="C807" s="40" t="s">
        <v>3</v>
      </c>
      <c r="D807" s="40">
        <v>0</v>
      </c>
      <c r="E807" s="40" t="s">
        <v>112</v>
      </c>
      <c r="F807" s="40">
        <v>0</v>
      </c>
      <c r="G807" s="40">
        <v>2020</v>
      </c>
      <c r="H807" s="40">
        <v>34547.044380000007</v>
      </c>
      <c r="I807" s="40">
        <v>84687.216897999999</v>
      </c>
      <c r="J807" s="40">
        <v>22.599999999999998</v>
      </c>
    </row>
    <row r="808" spans="1:10" ht="15" x14ac:dyDescent="0.25">
      <c r="A808" s="40" t="s">
        <v>241</v>
      </c>
      <c r="B808" s="40">
        <v>1</v>
      </c>
      <c r="C808" s="40" t="s">
        <v>3</v>
      </c>
      <c r="D808" s="40">
        <v>0</v>
      </c>
      <c r="E808" s="40" t="s">
        <v>113</v>
      </c>
      <c r="F808" s="40">
        <v>0</v>
      </c>
      <c r="G808" s="40">
        <v>2020</v>
      </c>
      <c r="H808" s="40">
        <v>32421.036367000001</v>
      </c>
      <c r="I808" s="40">
        <v>80746.008525999991</v>
      </c>
      <c r="J808" s="40">
        <v>18.3</v>
      </c>
    </row>
    <row r="809" spans="1:10" ht="15" x14ac:dyDescent="0.25">
      <c r="A809" s="40" t="s">
        <v>242</v>
      </c>
      <c r="B809" s="40">
        <v>1</v>
      </c>
      <c r="C809" s="40" t="s">
        <v>3</v>
      </c>
      <c r="D809" s="40">
        <v>0</v>
      </c>
      <c r="E809" s="40" t="s">
        <v>114</v>
      </c>
      <c r="F809" s="40">
        <v>0</v>
      </c>
      <c r="G809" s="40">
        <v>2020</v>
      </c>
      <c r="H809" s="40">
        <v>52735.353625000003</v>
      </c>
      <c r="I809" s="40">
        <v>137861.56913299998</v>
      </c>
      <c r="J809" s="40">
        <v>16.8</v>
      </c>
    </row>
    <row r="810" spans="1:10" ht="15" x14ac:dyDescent="0.25">
      <c r="A810" s="40" t="s">
        <v>244</v>
      </c>
      <c r="B810" s="40">
        <v>1</v>
      </c>
      <c r="C810" s="40" t="s">
        <v>3</v>
      </c>
      <c r="D810" s="40">
        <v>0</v>
      </c>
      <c r="E810" s="40" t="s">
        <v>111</v>
      </c>
      <c r="F810" s="40">
        <v>0</v>
      </c>
      <c r="G810" s="40">
        <v>2025</v>
      </c>
      <c r="H810" s="40">
        <v>15729.953901000001</v>
      </c>
      <c r="I810" s="40">
        <v>33170.609119000001</v>
      </c>
      <c r="J810" s="40">
        <v>9.8000000000000007</v>
      </c>
    </row>
    <row r="811" spans="1:10" ht="15" x14ac:dyDescent="0.25">
      <c r="A811" s="40" t="s">
        <v>245</v>
      </c>
      <c r="B811" s="40">
        <v>1</v>
      </c>
      <c r="C811" s="40" t="s">
        <v>3</v>
      </c>
      <c r="D811" s="40">
        <v>0</v>
      </c>
      <c r="E811" s="40" t="s">
        <v>112</v>
      </c>
      <c r="F811" s="40">
        <v>0</v>
      </c>
      <c r="G811" s="40">
        <v>2025</v>
      </c>
      <c r="H811" s="40">
        <v>34754.099246999998</v>
      </c>
      <c r="I811" s="40">
        <v>84051.713296999995</v>
      </c>
      <c r="J811" s="40">
        <v>22.6</v>
      </c>
    </row>
    <row r="812" spans="1:10" ht="15" x14ac:dyDescent="0.25">
      <c r="A812" s="40" t="s">
        <v>246</v>
      </c>
      <c r="B812" s="40">
        <v>1</v>
      </c>
      <c r="C812" s="40" t="s">
        <v>3</v>
      </c>
      <c r="D812" s="40">
        <v>0</v>
      </c>
      <c r="E812" s="40" t="s">
        <v>113</v>
      </c>
      <c r="F812" s="40">
        <v>0</v>
      </c>
      <c r="G812" s="40">
        <v>2025</v>
      </c>
      <c r="H812" s="40">
        <v>32631.386308000001</v>
      </c>
      <c r="I812" s="40">
        <v>80905.38884</v>
      </c>
      <c r="J812" s="40">
        <v>18.299999999999997</v>
      </c>
    </row>
    <row r="813" spans="1:10" ht="15" x14ac:dyDescent="0.25">
      <c r="A813" s="40" t="s">
        <v>247</v>
      </c>
      <c r="B813" s="40">
        <v>1</v>
      </c>
      <c r="C813" s="40" t="s">
        <v>3</v>
      </c>
      <c r="D813" s="40">
        <v>0</v>
      </c>
      <c r="E813" s="40" t="s">
        <v>114</v>
      </c>
      <c r="F813" s="40">
        <v>0</v>
      </c>
      <c r="G813" s="40">
        <v>2025</v>
      </c>
      <c r="H813" s="40">
        <v>52566.999400000001</v>
      </c>
      <c r="I813" s="40">
        <v>135840.99205499998</v>
      </c>
      <c r="J813" s="40">
        <v>16.7</v>
      </c>
    </row>
    <row r="814" spans="1:10" ht="15" x14ac:dyDescent="0.25">
      <c r="A814" s="40" t="s">
        <v>249</v>
      </c>
      <c r="B814" s="40">
        <v>1</v>
      </c>
      <c r="C814" s="40" t="s">
        <v>3</v>
      </c>
      <c r="D814" s="40">
        <v>0</v>
      </c>
      <c r="E814" s="40" t="s">
        <v>111</v>
      </c>
      <c r="F814" s="40">
        <v>0</v>
      </c>
      <c r="G814" s="40">
        <v>2030</v>
      </c>
      <c r="H814" s="40">
        <v>15743.253358</v>
      </c>
      <c r="I814" s="40">
        <v>32617.714841000001</v>
      </c>
      <c r="J814" s="40">
        <v>9.6999999999999993</v>
      </c>
    </row>
    <row r="815" spans="1:10" ht="15" x14ac:dyDescent="0.25">
      <c r="A815" s="40" t="s">
        <v>250</v>
      </c>
      <c r="B815" s="40">
        <v>1</v>
      </c>
      <c r="C815" s="40" t="s">
        <v>3</v>
      </c>
      <c r="D815" s="40">
        <v>0</v>
      </c>
      <c r="E815" s="40" t="s">
        <v>112</v>
      </c>
      <c r="F815" s="40">
        <v>0</v>
      </c>
      <c r="G815" s="40">
        <v>2030</v>
      </c>
      <c r="H815" s="40">
        <v>34961.158399000007</v>
      </c>
      <c r="I815" s="40">
        <v>83069.86841499999</v>
      </c>
      <c r="J815" s="40">
        <v>22.399999999999995</v>
      </c>
    </row>
    <row r="816" spans="1:10" ht="15" x14ac:dyDescent="0.25">
      <c r="A816" s="40" t="s">
        <v>251</v>
      </c>
      <c r="B816" s="40">
        <v>1</v>
      </c>
      <c r="C816" s="40" t="s">
        <v>3</v>
      </c>
      <c r="D816" s="40">
        <v>0</v>
      </c>
      <c r="E816" s="40" t="s">
        <v>113</v>
      </c>
      <c r="F816" s="40">
        <v>0</v>
      </c>
      <c r="G816" s="40">
        <v>2030</v>
      </c>
      <c r="H816" s="40">
        <v>32841.736574000002</v>
      </c>
      <c r="I816" s="40">
        <v>79735.650259000002</v>
      </c>
      <c r="J816" s="40">
        <v>18.099999999999998</v>
      </c>
    </row>
    <row r="817" spans="1:10" ht="15" x14ac:dyDescent="0.25">
      <c r="A817" s="40" t="s">
        <v>252</v>
      </c>
      <c r="B817" s="40">
        <v>1</v>
      </c>
      <c r="C817" s="40" t="s">
        <v>3</v>
      </c>
      <c r="D817" s="40">
        <v>0</v>
      </c>
      <c r="E817" s="40" t="s">
        <v>114</v>
      </c>
      <c r="F817" s="40">
        <v>0</v>
      </c>
      <c r="G817" s="40">
        <v>2030</v>
      </c>
      <c r="H817" s="40">
        <v>52398.647067999998</v>
      </c>
      <c r="I817" s="40">
        <v>134680.40651499998</v>
      </c>
      <c r="J817" s="40">
        <v>16.5</v>
      </c>
    </row>
    <row r="818" spans="1:10" ht="15" x14ac:dyDescent="0.25">
      <c r="A818" s="40" t="s">
        <v>254</v>
      </c>
      <c r="B818" s="40">
        <v>1</v>
      </c>
      <c r="C818" s="40" t="s">
        <v>2</v>
      </c>
      <c r="D818" s="40">
        <v>0</v>
      </c>
      <c r="E818" s="40" t="s">
        <v>111</v>
      </c>
      <c r="F818" s="40">
        <v>0</v>
      </c>
      <c r="G818" s="40">
        <v>2005</v>
      </c>
      <c r="H818" s="40">
        <v>14056.528758999999</v>
      </c>
      <c r="I818" s="40">
        <v>32738.051668</v>
      </c>
      <c r="J818" s="40">
        <v>10.100000000000001</v>
      </c>
    </row>
    <row r="819" spans="1:10" ht="15" x14ac:dyDescent="0.25">
      <c r="A819" s="40" t="s">
        <v>255</v>
      </c>
      <c r="B819" s="40">
        <v>1</v>
      </c>
      <c r="C819" s="40" t="s">
        <v>2</v>
      </c>
      <c r="D819" s="40">
        <v>0</v>
      </c>
      <c r="E819" s="40" t="s">
        <v>112</v>
      </c>
      <c r="F819" s="40">
        <v>0</v>
      </c>
      <c r="G819" s="40">
        <v>2005</v>
      </c>
      <c r="H819" s="40">
        <v>32250.033074999999</v>
      </c>
      <c r="I819" s="40">
        <v>77941.191412000015</v>
      </c>
      <c r="J819" s="40">
        <v>22.500000000000004</v>
      </c>
    </row>
    <row r="820" spans="1:10" ht="15" x14ac:dyDescent="0.25">
      <c r="A820" s="40" t="s">
        <v>256</v>
      </c>
      <c r="B820" s="40">
        <v>1</v>
      </c>
      <c r="C820" s="40" t="s">
        <v>2</v>
      </c>
      <c r="D820" s="40">
        <v>0</v>
      </c>
      <c r="E820" s="40" t="s">
        <v>113</v>
      </c>
      <c r="F820" s="40">
        <v>0</v>
      </c>
      <c r="G820" s="40">
        <v>2005</v>
      </c>
      <c r="H820" s="40">
        <v>30641.120501000001</v>
      </c>
      <c r="I820" s="40">
        <v>78911.230972000005</v>
      </c>
      <c r="J820" s="40">
        <v>18.799999999999997</v>
      </c>
    </row>
    <row r="821" spans="1:10" ht="15" x14ac:dyDescent="0.25">
      <c r="A821" s="40" t="s">
        <v>257</v>
      </c>
      <c r="B821" s="40">
        <v>1</v>
      </c>
      <c r="C821" s="40" t="s">
        <v>2</v>
      </c>
      <c r="D821" s="40">
        <v>0</v>
      </c>
      <c r="E821" s="40" t="s">
        <v>114</v>
      </c>
      <c r="F821" s="40">
        <v>0</v>
      </c>
      <c r="G821" s="40">
        <v>2005</v>
      </c>
      <c r="H821" s="40">
        <v>50617.165203999997</v>
      </c>
      <c r="I821" s="40">
        <v>141959.57738599999</v>
      </c>
      <c r="J821" s="40">
        <v>18</v>
      </c>
    </row>
    <row r="822" spans="1:10" ht="15" x14ac:dyDescent="0.25">
      <c r="A822" s="40" t="s">
        <v>259</v>
      </c>
      <c r="B822" s="40">
        <v>1</v>
      </c>
      <c r="C822" s="40" t="s">
        <v>2</v>
      </c>
      <c r="D822" s="40">
        <v>0</v>
      </c>
      <c r="E822" s="40" t="s">
        <v>111</v>
      </c>
      <c r="F822" s="40">
        <v>0</v>
      </c>
      <c r="G822" s="40">
        <v>2010</v>
      </c>
      <c r="H822" s="40">
        <v>14373.499023</v>
      </c>
      <c r="I822" s="40">
        <v>32682.738893999998</v>
      </c>
      <c r="J822" s="40">
        <v>10.100000000000001</v>
      </c>
    </row>
    <row r="823" spans="1:10" ht="15" x14ac:dyDescent="0.25">
      <c r="A823" s="40" t="s">
        <v>260</v>
      </c>
      <c r="B823" s="40">
        <v>1</v>
      </c>
      <c r="C823" s="40" t="s">
        <v>2</v>
      </c>
      <c r="D823" s="40">
        <v>0</v>
      </c>
      <c r="E823" s="40" t="s">
        <v>112</v>
      </c>
      <c r="F823" s="40">
        <v>0</v>
      </c>
      <c r="G823" s="40">
        <v>2010</v>
      </c>
      <c r="H823" s="40">
        <v>32470.087978</v>
      </c>
      <c r="I823" s="40">
        <v>80624.914461000008</v>
      </c>
      <c r="J823" s="40">
        <v>23.400000000000006</v>
      </c>
    </row>
    <row r="824" spans="1:10" ht="15" x14ac:dyDescent="0.25">
      <c r="A824" s="40" t="s">
        <v>261</v>
      </c>
      <c r="B824" s="40">
        <v>1</v>
      </c>
      <c r="C824" s="40" t="s">
        <v>2</v>
      </c>
      <c r="D824" s="40">
        <v>0</v>
      </c>
      <c r="E824" s="40" t="s">
        <v>113</v>
      </c>
      <c r="F824" s="40">
        <v>0</v>
      </c>
      <c r="G824" s="40">
        <v>2010</v>
      </c>
      <c r="H824" s="40">
        <v>30923.574406999996</v>
      </c>
      <c r="I824" s="40">
        <v>80714.390652000002</v>
      </c>
      <c r="J824" s="40">
        <v>19.2</v>
      </c>
    </row>
    <row r="825" spans="1:10" ht="15" x14ac:dyDescent="0.25">
      <c r="A825" s="40" t="s">
        <v>262</v>
      </c>
      <c r="B825" s="40">
        <v>1</v>
      </c>
      <c r="C825" s="40" t="s">
        <v>2</v>
      </c>
      <c r="D825" s="40">
        <v>0</v>
      </c>
      <c r="E825" s="40" t="s">
        <v>114</v>
      </c>
      <c r="F825" s="40">
        <v>0</v>
      </c>
      <c r="G825" s="40">
        <v>2010</v>
      </c>
      <c r="H825" s="40">
        <v>50688.919420000006</v>
      </c>
      <c r="I825" s="40">
        <v>138052.574926</v>
      </c>
      <c r="J825" s="40">
        <v>18.099999999999998</v>
      </c>
    </row>
    <row r="826" spans="1:10" ht="15" x14ac:dyDescent="0.25">
      <c r="A826" s="40" t="s">
        <v>264</v>
      </c>
      <c r="B826" s="40">
        <v>1</v>
      </c>
      <c r="C826" s="40" t="s">
        <v>2</v>
      </c>
      <c r="D826" s="40">
        <v>0</v>
      </c>
      <c r="E826" s="40" t="s">
        <v>111</v>
      </c>
      <c r="F826" s="40">
        <v>0</v>
      </c>
      <c r="G826" s="40">
        <v>2015</v>
      </c>
      <c r="H826" s="40">
        <v>14690.494838000001</v>
      </c>
      <c r="I826" s="40">
        <v>32736.869738999998</v>
      </c>
      <c r="J826" s="40">
        <v>10.1</v>
      </c>
    </row>
    <row r="827" spans="1:10" ht="15" x14ac:dyDescent="0.25">
      <c r="A827" s="40" t="s">
        <v>265</v>
      </c>
      <c r="B827" s="40">
        <v>1</v>
      </c>
      <c r="C827" s="40" t="s">
        <v>2</v>
      </c>
      <c r="D827" s="40">
        <v>0</v>
      </c>
      <c r="E827" s="40" t="s">
        <v>112</v>
      </c>
      <c r="F827" s="40">
        <v>0</v>
      </c>
      <c r="G827" s="40">
        <v>2015</v>
      </c>
      <c r="H827" s="40">
        <v>32677.152859999995</v>
      </c>
      <c r="I827" s="40">
        <v>83892.585684999998</v>
      </c>
      <c r="J827" s="40">
        <v>24.099999999999998</v>
      </c>
    </row>
    <row r="828" spans="1:10" ht="15" x14ac:dyDescent="0.25">
      <c r="A828" s="40" t="s">
        <v>266</v>
      </c>
      <c r="B828" s="40">
        <v>1</v>
      </c>
      <c r="C828" s="40" t="s">
        <v>2</v>
      </c>
      <c r="D828" s="40">
        <v>0</v>
      </c>
      <c r="E828" s="40" t="s">
        <v>113</v>
      </c>
      <c r="F828" s="40">
        <v>0</v>
      </c>
      <c r="G828" s="40">
        <v>2015</v>
      </c>
      <c r="H828" s="40">
        <v>31205.823257</v>
      </c>
      <c r="I828" s="40">
        <v>82781.642136999988</v>
      </c>
      <c r="J828" s="40">
        <v>19.400000000000002</v>
      </c>
    </row>
    <row r="829" spans="1:10" ht="15" x14ac:dyDescent="0.25">
      <c r="A829" s="40" t="s">
        <v>267</v>
      </c>
      <c r="B829" s="40">
        <v>1</v>
      </c>
      <c r="C829" s="40" t="s">
        <v>2</v>
      </c>
      <c r="D829" s="40">
        <v>0</v>
      </c>
      <c r="E829" s="40" t="s">
        <v>114</v>
      </c>
      <c r="F829" s="40">
        <v>0</v>
      </c>
      <c r="G829" s="40">
        <v>2015</v>
      </c>
      <c r="H829" s="40">
        <v>50749.679330999999</v>
      </c>
      <c r="I829" s="40">
        <v>137319.02491100001</v>
      </c>
      <c r="J829" s="40">
        <v>18.2</v>
      </c>
    </row>
    <row r="830" spans="1:10" ht="15" x14ac:dyDescent="0.25">
      <c r="A830" s="40" t="s">
        <v>269</v>
      </c>
      <c r="B830" s="40">
        <v>1</v>
      </c>
      <c r="C830" s="40" t="s">
        <v>2</v>
      </c>
      <c r="D830" s="40">
        <v>0</v>
      </c>
      <c r="E830" s="40" t="s">
        <v>111</v>
      </c>
      <c r="F830" s="40">
        <v>0</v>
      </c>
      <c r="G830" s="40">
        <v>2020</v>
      </c>
      <c r="H830" s="40">
        <v>15007.532787</v>
      </c>
      <c r="I830" s="40">
        <v>32786.757748000004</v>
      </c>
      <c r="J830" s="40">
        <v>10.199999999999999</v>
      </c>
    </row>
    <row r="831" spans="1:10" ht="15" x14ac:dyDescent="0.25">
      <c r="A831" s="40" t="s">
        <v>270</v>
      </c>
      <c r="B831" s="40">
        <v>1</v>
      </c>
      <c r="C831" s="40" t="s">
        <v>2</v>
      </c>
      <c r="D831" s="40">
        <v>0</v>
      </c>
      <c r="E831" s="40" t="s">
        <v>112</v>
      </c>
      <c r="F831" s="40">
        <v>0</v>
      </c>
      <c r="G831" s="40">
        <v>2020</v>
      </c>
      <c r="H831" s="40">
        <v>32884.211922000002</v>
      </c>
      <c r="I831" s="40">
        <v>86441.963725000009</v>
      </c>
      <c r="J831" s="40">
        <v>24.599999999999998</v>
      </c>
    </row>
    <row r="832" spans="1:10" ht="15" x14ac:dyDescent="0.25">
      <c r="A832" s="40" t="s">
        <v>271</v>
      </c>
      <c r="B832" s="40">
        <v>1</v>
      </c>
      <c r="C832" s="40" t="s">
        <v>2</v>
      </c>
      <c r="D832" s="40">
        <v>0</v>
      </c>
      <c r="E832" s="40" t="s">
        <v>113</v>
      </c>
      <c r="F832" s="40">
        <v>0</v>
      </c>
      <c r="G832" s="40">
        <v>2020</v>
      </c>
      <c r="H832" s="40">
        <v>31488.127572999998</v>
      </c>
      <c r="I832" s="40">
        <v>85214.256827000005</v>
      </c>
      <c r="J832" s="40">
        <v>20</v>
      </c>
    </row>
    <row r="833" spans="1:10" ht="15" x14ac:dyDescent="0.25">
      <c r="A833" s="40" t="s">
        <v>272</v>
      </c>
      <c r="B833" s="40">
        <v>1</v>
      </c>
      <c r="C833" s="40" t="s">
        <v>2</v>
      </c>
      <c r="D833" s="40">
        <v>0</v>
      </c>
      <c r="E833" s="40" t="s">
        <v>114</v>
      </c>
      <c r="F833" s="40">
        <v>0</v>
      </c>
      <c r="G833" s="40">
        <v>2020</v>
      </c>
      <c r="H833" s="40">
        <v>50797.769264000002</v>
      </c>
      <c r="I833" s="40">
        <v>139820.216181</v>
      </c>
      <c r="J833" s="40">
        <v>18.5</v>
      </c>
    </row>
    <row r="834" spans="1:10" ht="15" x14ac:dyDescent="0.25">
      <c r="A834" s="40" t="s">
        <v>274</v>
      </c>
      <c r="B834" s="40">
        <v>1</v>
      </c>
      <c r="C834" s="40" t="s">
        <v>2</v>
      </c>
      <c r="D834" s="40">
        <v>0</v>
      </c>
      <c r="E834" s="40" t="s">
        <v>111</v>
      </c>
      <c r="F834" s="40">
        <v>0</v>
      </c>
      <c r="G834" s="40">
        <v>2025</v>
      </c>
      <c r="H834" s="40">
        <v>15021.626016999999</v>
      </c>
      <c r="I834" s="40">
        <v>32523.797221000001</v>
      </c>
      <c r="J834" s="40">
        <v>10.1</v>
      </c>
    </row>
    <row r="835" spans="1:10" ht="15" x14ac:dyDescent="0.25">
      <c r="A835" s="40" t="s">
        <v>275</v>
      </c>
      <c r="B835" s="40">
        <v>1</v>
      </c>
      <c r="C835" s="40" t="s">
        <v>2</v>
      </c>
      <c r="D835" s="40">
        <v>0</v>
      </c>
      <c r="E835" s="40" t="s">
        <v>112</v>
      </c>
      <c r="F835" s="40">
        <v>0</v>
      </c>
      <c r="G835" s="40">
        <v>2025</v>
      </c>
      <c r="H835" s="40">
        <v>33091.270067999998</v>
      </c>
      <c r="I835" s="40">
        <v>87543.038893000019</v>
      </c>
      <c r="J835" s="40">
        <v>24.900000000000002</v>
      </c>
    </row>
    <row r="836" spans="1:10" ht="15" x14ac:dyDescent="0.25">
      <c r="A836" s="40" t="s">
        <v>276</v>
      </c>
      <c r="B836" s="40">
        <v>1</v>
      </c>
      <c r="C836" s="40" t="s">
        <v>2</v>
      </c>
      <c r="D836" s="40">
        <v>0</v>
      </c>
      <c r="E836" s="40" t="s">
        <v>113</v>
      </c>
      <c r="F836" s="40">
        <v>0</v>
      </c>
      <c r="G836" s="40">
        <v>2025</v>
      </c>
      <c r="H836" s="40">
        <v>31771.173935999999</v>
      </c>
      <c r="I836" s="40">
        <v>87010.505803000007</v>
      </c>
      <c r="J836" s="40">
        <v>20.399999999999999</v>
      </c>
    </row>
    <row r="837" spans="1:10" ht="15" x14ac:dyDescent="0.25">
      <c r="A837" s="40" t="s">
        <v>277</v>
      </c>
      <c r="B837" s="40">
        <v>1</v>
      </c>
      <c r="C837" s="40" t="s">
        <v>2</v>
      </c>
      <c r="D837" s="40">
        <v>0</v>
      </c>
      <c r="E837" s="40" t="s">
        <v>114</v>
      </c>
      <c r="F837" s="40">
        <v>0</v>
      </c>
      <c r="G837" s="40">
        <v>2025</v>
      </c>
      <c r="H837" s="40">
        <v>50843.989289999998</v>
      </c>
      <c r="I837" s="40">
        <v>143061.47167299999</v>
      </c>
      <c r="J837" s="40">
        <v>18.7</v>
      </c>
    </row>
    <row r="838" spans="1:10" ht="15" x14ac:dyDescent="0.25">
      <c r="A838" s="40" t="s">
        <v>279</v>
      </c>
      <c r="B838" s="40">
        <v>1</v>
      </c>
      <c r="C838" s="40" t="s">
        <v>2</v>
      </c>
      <c r="D838" s="40">
        <v>0</v>
      </c>
      <c r="E838" s="40" t="s">
        <v>111</v>
      </c>
      <c r="F838" s="40">
        <v>0</v>
      </c>
      <c r="G838" s="40">
        <v>2030</v>
      </c>
      <c r="H838" s="40">
        <v>15035.794237</v>
      </c>
      <c r="I838" s="40">
        <v>32208.983982000002</v>
      </c>
      <c r="J838" s="40">
        <v>10.199999999999999</v>
      </c>
    </row>
    <row r="839" spans="1:10" ht="15" x14ac:dyDescent="0.25">
      <c r="A839" s="40" t="s">
        <v>280</v>
      </c>
      <c r="B839" s="40">
        <v>1</v>
      </c>
      <c r="C839" s="40" t="s">
        <v>2</v>
      </c>
      <c r="D839" s="40">
        <v>0</v>
      </c>
      <c r="E839" s="40" t="s">
        <v>112</v>
      </c>
      <c r="F839" s="40">
        <v>0</v>
      </c>
      <c r="G839" s="40">
        <v>2030</v>
      </c>
      <c r="H839" s="40">
        <v>33298.327797000005</v>
      </c>
      <c r="I839" s="40">
        <v>88052.90439500002</v>
      </c>
      <c r="J839" s="40">
        <v>24.999999999999996</v>
      </c>
    </row>
    <row r="840" spans="1:10" ht="15" x14ac:dyDescent="0.25">
      <c r="A840" s="40" t="s">
        <v>281</v>
      </c>
      <c r="B840" s="40">
        <v>1</v>
      </c>
      <c r="C840" s="40" t="s">
        <v>2</v>
      </c>
      <c r="D840" s="40">
        <v>0</v>
      </c>
      <c r="E840" s="40" t="s">
        <v>113</v>
      </c>
      <c r="F840" s="40">
        <v>0</v>
      </c>
      <c r="G840" s="40">
        <v>2030</v>
      </c>
      <c r="H840" s="40">
        <v>32054.678505</v>
      </c>
      <c r="I840" s="40">
        <v>87296.864081000007</v>
      </c>
      <c r="J840" s="40">
        <v>20.400000000000002</v>
      </c>
    </row>
    <row r="841" spans="1:10" ht="15" x14ac:dyDescent="0.25">
      <c r="A841" s="40" t="s">
        <v>282</v>
      </c>
      <c r="B841" s="40">
        <v>1</v>
      </c>
      <c r="C841" s="40" t="s">
        <v>2</v>
      </c>
      <c r="D841" s="40">
        <v>0</v>
      </c>
      <c r="E841" s="40" t="s">
        <v>114</v>
      </c>
      <c r="F841" s="40">
        <v>0</v>
      </c>
      <c r="G841" s="40">
        <v>2030</v>
      </c>
      <c r="H841" s="40">
        <v>50872.426570999996</v>
      </c>
      <c r="I841" s="40">
        <v>145843.62685</v>
      </c>
      <c r="J841" s="40">
        <v>18.900000000000002</v>
      </c>
    </row>
    <row r="842" spans="1:10" ht="15" x14ac:dyDescent="0.25">
      <c r="A842" s="40" t="s">
        <v>284</v>
      </c>
      <c r="B842" s="40">
        <v>1</v>
      </c>
      <c r="C842" s="40" t="s">
        <v>0</v>
      </c>
      <c r="D842" s="40">
        <v>0</v>
      </c>
      <c r="E842" s="40" t="s">
        <v>116</v>
      </c>
      <c r="F842" s="40">
        <v>0</v>
      </c>
      <c r="G842" s="40">
        <v>2005</v>
      </c>
      <c r="H842" s="40">
        <v>154277.106707</v>
      </c>
      <c r="I842" s="40">
        <v>384295.41807000001</v>
      </c>
      <c r="J842" s="40">
        <v>72.2</v>
      </c>
    </row>
    <row r="843" spans="1:10" ht="15" x14ac:dyDescent="0.25">
      <c r="A843" s="40" t="s">
        <v>285</v>
      </c>
      <c r="B843" s="40">
        <v>1</v>
      </c>
      <c r="C843" s="40" t="s">
        <v>0</v>
      </c>
      <c r="D843" s="40">
        <v>0</v>
      </c>
      <c r="E843" s="40" t="s">
        <v>116</v>
      </c>
      <c r="F843" s="40">
        <v>0</v>
      </c>
      <c r="G843" s="40">
        <v>2010</v>
      </c>
      <c r="H843" s="40">
        <v>155811.45791299999</v>
      </c>
      <c r="I843" s="40">
        <v>379359.63920200005</v>
      </c>
      <c r="J843" s="40">
        <v>71.700000000000017</v>
      </c>
    </row>
    <row r="844" spans="1:10" ht="15" x14ac:dyDescent="0.25">
      <c r="A844" s="40" t="s">
        <v>286</v>
      </c>
      <c r="B844" s="40">
        <v>1</v>
      </c>
      <c r="C844" s="40" t="s">
        <v>0</v>
      </c>
      <c r="D844" s="40">
        <v>0</v>
      </c>
      <c r="E844" s="40" t="s">
        <v>116</v>
      </c>
      <c r="F844" s="40">
        <v>0</v>
      </c>
      <c r="G844" s="40">
        <v>2015</v>
      </c>
      <c r="H844" s="40">
        <v>157333.27869400001</v>
      </c>
      <c r="I844" s="40">
        <v>376248.49549899995</v>
      </c>
      <c r="J844" s="40">
        <v>71.199999999999989</v>
      </c>
    </row>
    <row r="845" spans="1:10" ht="15" x14ac:dyDescent="0.25">
      <c r="A845" s="40" t="s">
        <v>287</v>
      </c>
      <c r="B845" s="40">
        <v>1</v>
      </c>
      <c r="C845" s="40" t="s">
        <v>0</v>
      </c>
      <c r="D845" s="40">
        <v>0</v>
      </c>
      <c r="E845" s="40" t="s">
        <v>116</v>
      </c>
      <c r="F845" s="40">
        <v>0</v>
      </c>
      <c r="G845" s="40">
        <v>2020</v>
      </c>
      <c r="H845" s="40">
        <v>158133.24901199999</v>
      </c>
      <c r="I845" s="40">
        <v>374812.85115399997</v>
      </c>
      <c r="J845" s="40">
        <v>70.699999999999989</v>
      </c>
    </row>
    <row r="846" spans="1:10" ht="15" x14ac:dyDescent="0.25">
      <c r="A846" s="40" t="s">
        <v>288</v>
      </c>
      <c r="B846" s="40">
        <v>1</v>
      </c>
      <c r="C846" s="40" t="s">
        <v>0</v>
      </c>
      <c r="D846" s="40">
        <v>0</v>
      </c>
      <c r="E846" s="40" t="s">
        <v>116</v>
      </c>
      <c r="F846" s="40">
        <v>0</v>
      </c>
      <c r="G846" s="40">
        <v>2025</v>
      </c>
      <c r="H846" s="40">
        <v>158630.82743800004</v>
      </c>
      <c r="I846" s="40">
        <v>372715.32313099998</v>
      </c>
      <c r="J846" s="40">
        <v>70.500000000000014</v>
      </c>
    </row>
    <row r="847" spans="1:10" ht="15" x14ac:dyDescent="0.25">
      <c r="A847" s="40" t="s">
        <v>289</v>
      </c>
      <c r="B847" s="40">
        <v>1</v>
      </c>
      <c r="C847" s="40" t="s">
        <v>0</v>
      </c>
      <c r="D847" s="40">
        <v>0</v>
      </c>
      <c r="E847" s="40" t="s">
        <v>116</v>
      </c>
      <c r="F847" s="40">
        <v>0</v>
      </c>
      <c r="G847" s="40">
        <v>2030</v>
      </c>
      <c r="H847" s="40">
        <v>159129.50193500004</v>
      </c>
      <c r="I847" s="40">
        <v>369309.67484700005</v>
      </c>
      <c r="J847" s="40">
        <v>70.100000000000023</v>
      </c>
    </row>
    <row r="848" spans="1:10" ht="15" x14ac:dyDescent="0.25">
      <c r="A848" s="40" t="s">
        <v>290</v>
      </c>
      <c r="B848" s="40">
        <v>1</v>
      </c>
      <c r="C848" s="40" t="s">
        <v>1</v>
      </c>
      <c r="D848" s="40">
        <v>0</v>
      </c>
      <c r="E848" s="40" t="s">
        <v>116</v>
      </c>
      <c r="F848" s="40">
        <v>0</v>
      </c>
      <c r="G848" s="40">
        <v>2005</v>
      </c>
      <c r="H848" s="40">
        <v>154326.33318000002</v>
      </c>
      <c r="I848" s="40">
        <v>383118.30188300001</v>
      </c>
      <c r="J848" s="40">
        <v>72</v>
      </c>
    </row>
    <row r="849" spans="1:10" ht="15" x14ac:dyDescent="0.25">
      <c r="A849" s="40" t="s">
        <v>291</v>
      </c>
      <c r="B849" s="40">
        <v>1</v>
      </c>
      <c r="C849" s="40" t="s">
        <v>1</v>
      </c>
      <c r="D849" s="40">
        <v>0</v>
      </c>
      <c r="E849" s="40" t="s">
        <v>116</v>
      </c>
      <c r="F849" s="40">
        <v>0</v>
      </c>
      <c r="G849" s="40">
        <v>2010</v>
      </c>
      <c r="H849" s="40">
        <v>155908.49524799999</v>
      </c>
      <c r="I849" s="40">
        <v>384465.35695099999</v>
      </c>
      <c r="J849" s="40">
        <v>72.599999999999994</v>
      </c>
    </row>
    <row r="850" spans="1:10" ht="15" x14ac:dyDescent="0.25">
      <c r="A850" s="40" t="s">
        <v>292</v>
      </c>
      <c r="B850" s="40">
        <v>1</v>
      </c>
      <c r="C850" s="40" t="s">
        <v>1</v>
      </c>
      <c r="D850" s="40">
        <v>0</v>
      </c>
      <c r="E850" s="40" t="s">
        <v>116</v>
      </c>
      <c r="F850" s="40">
        <v>0</v>
      </c>
      <c r="G850" s="40">
        <v>2015</v>
      </c>
      <c r="H850" s="40">
        <v>157478.89521299998</v>
      </c>
      <c r="I850" s="40">
        <v>386977.56838200008</v>
      </c>
      <c r="J850" s="40">
        <v>72.800000000000011</v>
      </c>
    </row>
    <row r="851" spans="1:10" ht="15" x14ac:dyDescent="0.25">
      <c r="A851" s="40" t="s">
        <v>293</v>
      </c>
      <c r="B851" s="40">
        <v>1</v>
      </c>
      <c r="C851" s="40" t="s">
        <v>1</v>
      </c>
      <c r="D851" s="40">
        <v>0</v>
      </c>
      <c r="E851" s="40" t="s">
        <v>116</v>
      </c>
      <c r="F851" s="40">
        <v>0</v>
      </c>
      <c r="G851" s="40">
        <v>2020</v>
      </c>
      <c r="H851" s="40">
        <v>158327.33303500002</v>
      </c>
      <c r="I851" s="40">
        <v>391001.73978800012</v>
      </c>
      <c r="J851" s="40">
        <v>73.8</v>
      </c>
    </row>
    <row r="852" spans="1:10" ht="15" x14ac:dyDescent="0.25">
      <c r="A852" s="40" t="s">
        <v>294</v>
      </c>
      <c r="B852" s="40">
        <v>1</v>
      </c>
      <c r="C852" s="40" t="s">
        <v>1</v>
      </c>
      <c r="D852" s="40">
        <v>0</v>
      </c>
      <c r="E852" s="40" t="s">
        <v>116</v>
      </c>
      <c r="F852" s="40">
        <v>0</v>
      </c>
      <c r="G852" s="40">
        <v>2025</v>
      </c>
      <c r="H852" s="40">
        <v>158874.78165900003</v>
      </c>
      <c r="I852" s="40">
        <v>394338.09423699998</v>
      </c>
      <c r="J852" s="40">
        <v>74</v>
      </c>
    </row>
    <row r="853" spans="1:10" ht="15" x14ac:dyDescent="0.25">
      <c r="A853" s="40" t="s">
        <v>295</v>
      </c>
      <c r="B853" s="40">
        <v>1</v>
      </c>
      <c r="C853" s="40" t="s">
        <v>1</v>
      </c>
      <c r="D853" s="40">
        <v>0</v>
      </c>
      <c r="E853" s="40" t="s">
        <v>116</v>
      </c>
      <c r="F853" s="40">
        <v>0</v>
      </c>
      <c r="G853" s="40">
        <v>2030</v>
      </c>
      <c r="H853" s="40">
        <v>159424.474173</v>
      </c>
      <c r="I853" s="40">
        <v>396330.30881600006</v>
      </c>
      <c r="J853" s="40">
        <v>74.399999999999977</v>
      </c>
    </row>
    <row r="854" spans="1:10" ht="15" x14ac:dyDescent="0.25">
      <c r="A854" s="40" t="s">
        <v>296</v>
      </c>
      <c r="B854" s="40">
        <v>1</v>
      </c>
      <c r="C854" s="40" t="s">
        <v>3</v>
      </c>
      <c r="D854" s="40">
        <v>0</v>
      </c>
      <c r="E854" s="40" t="s">
        <v>116</v>
      </c>
      <c r="F854" s="40">
        <v>0</v>
      </c>
      <c r="G854" s="40">
        <v>2005</v>
      </c>
      <c r="H854" s="40">
        <v>154277.106707</v>
      </c>
      <c r="I854" s="40">
        <v>384295.41807000001</v>
      </c>
      <c r="J854" s="40">
        <v>72.2</v>
      </c>
    </row>
    <row r="855" spans="1:10" ht="15" x14ac:dyDescent="0.25">
      <c r="A855" s="40" t="s">
        <v>297</v>
      </c>
      <c r="B855" s="40">
        <v>1</v>
      </c>
      <c r="C855" s="40" t="s">
        <v>3</v>
      </c>
      <c r="D855" s="40">
        <v>0</v>
      </c>
      <c r="E855" s="40" t="s">
        <v>116</v>
      </c>
      <c r="F855" s="40">
        <v>0</v>
      </c>
      <c r="G855" s="40">
        <v>2010</v>
      </c>
      <c r="H855" s="40">
        <v>155811.45815999998</v>
      </c>
      <c r="I855" s="40">
        <v>379359.63902499998</v>
      </c>
      <c r="J855" s="40">
        <v>71.700000000000017</v>
      </c>
    </row>
    <row r="856" spans="1:10" ht="15" x14ac:dyDescent="0.25">
      <c r="A856" s="40" t="s">
        <v>298</v>
      </c>
      <c r="B856" s="40">
        <v>1</v>
      </c>
      <c r="C856" s="40" t="s">
        <v>3</v>
      </c>
      <c r="D856" s="40">
        <v>0</v>
      </c>
      <c r="E856" s="40" t="s">
        <v>116</v>
      </c>
      <c r="F856" s="40">
        <v>0</v>
      </c>
      <c r="G856" s="40">
        <v>2015</v>
      </c>
      <c r="H856" s="40">
        <v>157333.36798899999</v>
      </c>
      <c r="I856" s="40">
        <v>376014.34161500004</v>
      </c>
      <c r="J856" s="40">
        <v>71.199999999999989</v>
      </c>
    </row>
    <row r="857" spans="1:10" ht="15" x14ac:dyDescent="0.25">
      <c r="A857" s="40" t="s">
        <v>299</v>
      </c>
      <c r="B857" s="40">
        <v>1</v>
      </c>
      <c r="C857" s="40" t="s">
        <v>3</v>
      </c>
      <c r="D857" s="40">
        <v>0</v>
      </c>
      <c r="E857" s="40" t="s">
        <v>116</v>
      </c>
      <c r="F857" s="40">
        <v>0</v>
      </c>
      <c r="G857" s="40">
        <v>2020</v>
      </c>
      <c r="H857" s="40">
        <v>158133.50802899999</v>
      </c>
      <c r="I857" s="40">
        <v>374034.93617499992</v>
      </c>
      <c r="J857" s="40">
        <v>70.5</v>
      </c>
    </row>
    <row r="858" spans="1:10" ht="15" x14ac:dyDescent="0.25">
      <c r="A858" s="40" t="s">
        <v>300</v>
      </c>
      <c r="B858" s="40">
        <v>1</v>
      </c>
      <c r="C858" s="40" t="s">
        <v>3</v>
      </c>
      <c r="D858" s="40">
        <v>0</v>
      </c>
      <c r="E858" s="40" t="s">
        <v>116</v>
      </c>
      <c r="F858" s="40">
        <v>0</v>
      </c>
      <c r="G858" s="40">
        <v>2025</v>
      </c>
      <c r="H858" s="40">
        <v>158631.50861600004</v>
      </c>
      <c r="I858" s="40">
        <v>370911.61306100001</v>
      </c>
      <c r="J858" s="40">
        <v>70.300000000000011</v>
      </c>
    </row>
    <row r="859" spans="1:10" ht="15" x14ac:dyDescent="0.25">
      <c r="A859" s="40" t="s">
        <v>301</v>
      </c>
      <c r="B859" s="40">
        <v>1</v>
      </c>
      <c r="C859" s="40" t="s">
        <v>3</v>
      </c>
      <c r="D859" s="40">
        <v>0</v>
      </c>
      <c r="E859" s="40" t="s">
        <v>116</v>
      </c>
      <c r="F859" s="40">
        <v>0</v>
      </c>
      <c r="G859" s="40">
        <v>2030</v>
      </c>
      <c r="H859" s="40">
        <v>159130.68710500002</v>
      </c>
      <c r="I859" s="40">
        <v>367056.45313300006</v>
      </c>
      <c r="J859" s="40">
        <v>69.600000000000023</v>
      </c>
    </row>
    <row r="860" spans="1:10" ht="15" x14ac:dyDescent="0.25">
      <c r="A860" s="40" t="s">
        <v>302</v>
      </c>
      <c r="B860" s="40">
        <v>1</v>
      </c>
      <c r="C860" s="40" t="s">
        <v>2</v>
      </c>
      <c r="D860" s="40">
        <v>0</v>
      </c>
      <c r="E860" s="40" t="s">
        <v>116</v>
      </c>
      <c r="F860" s="40">
        <v>0</v>
      </c>
      <c r="G860" s="40">
        <v>2005</v>
      </c>
      <c r="H860" s="40">
        <v>147153.71788099999</v>
      </c>
      <c r="I860" s="40">
        <v>367926.30747599999</v>
      </c>
      <c r="J860" s="40">
        <v>73.000000000000014</v>
      </c>
    </row>
    <row r="861" spans="1:10" ht="15" x14ac:dyDescent="0.25">
      <c r="A861" s="40" t="s">
        <v>303</v>
      </c>
      <c r="B861" s="40">
        <v>1</v>
      </c>
      <c r="C861" s="40" t="s">
        <v>2</v>
      </c>
      <c r="D861" s="40">
        <v>0</v>
      </c>
      <c r="E861" s="40" t="s">
        <v>116</v>
      </c>
      <c r="F861" s="40">
        <v>0</v>
      </c>
      <c r="G861" s="40">
        <v>2010</v>
      </c>
      <c r="H861" s="40">
        <v>148999.85585200001</v>
      </c>
      <c r="I861" s="40">
        <v>367194.74721299985</v>
      </c>
      <c r="J861" s="40">
        <v>74.199999999999989</v>
      </c>
    </row>
    <row r="862" spans="1:10" ht="15" x14ac:dyDescent="0.25">
      <c r="A862" s="40" t="s">
        <v>304</v>
      </c>
      <c r="B862" s="40">
        <v>1</v>
      </c>
      <c r="C862" s="40" t="s">
        <v>2</v>
      </c>
      <c r="D862" s="40">
        <v>0</v>
      </c>
      <c r="E862" s="40" t="s">
        <v>116</v>
      </c>
      <c r="F862" s="40">
        <v>0</v>
      </c>
      <c r="G862" s="40">
        <v>2015</v>
      </c>
      <c r="H862" s="40">
        <v>150825.56668000002</v>
      </c>
      <c r="I862" s="40">
        <v>372759.78283699998</v>
      </c>
      <c r="J862" s="40">
        <v>75.099999999999994</v>
      </c>
    </row>
    <row r="863" spans="1:10" ht="15" x14ac:dyDescent="0.25">
      <c r="A863" s="40" t="s">
        <v>305</v>
      </c>
      <c r="B863" s="40">
        <v>1</v>
      </c>
      <c r="C863" s="40" t="s">
        <v>2</v>
      </c>
      <c r="D863" s="40">
        <v>0</v>
      </c>
      <c r="E863" s="40" t="s">
        <v>116</v>
      </c>
      <c r="F863" s="40">
        <v>0</v>
      </c>
      <c r="G863" s="40">
        <v>2020</v>
      </c>
      <c r="H863" s="40">
        <v>151916.683685</v>
      </c>
      <c r="I863" s="40">
        <v>382146.09691300004</v>
      </c>
      <c r="J863" s="40">
        <v>76.8</v>
      </c>
    </row>
    <row r="864" spans="1:10" ht="15" x14ac:dyDescent="0.25">
      <c r="A864" s="40" t="s">
        <v>306</v>
      </c>
      <c r="B864" s="40">
        <v>1</v>
      </c>
      <c r="C864" s="40" t="s">
        <v>2</v>
      </c>
      <c r="D864" s="40">
        <v>0</v>
      </c>
      <c r="E864" s="40" t="s">
        <v>116</v>
      </c>
      <c r="F864" s="40">
        <v>0</v>
      </c>
      <c r="G864" s="40">
        <v>2025</v>
      </c>
      <c r="H864" s="40">
        <v>152704.24497000003</v>
      </c>
      <c r="I864" s="40">
        <v>389496.84133800003</v>
      </c>
      <c r="J864" s="40">
        <v>77.699999999999989</v>
      </c>
    </row>
    <row r="865" spans="1:10" ht="15" x14ac:dyDescent="0.25">
      <c r="A865" s="40" t="s">
        <v>307</v>
      </c>
      <c r="B865" s="40">
        <v>1</v>
      </c>
      <c r="C865" s="40" t="s">
        <v>2</v>
      </c>
      <c r="D865" s="40">
        <v>0</v>
      </c>
      <c r="E865" s="40" t="s">
        <v>116</v>
      </c>
      <c r="F865" s="40">
        <v>0</v>
      </c>
      <c r="G865" s="40">
        <v>2030</v>
      </c>
      <c r="H865" s="40">
        <v>153475.59774900001</v>
      </c>
      <c r="I865" s="40">
        <v>393766.92858000001</v>
      </c>
      <c r="J865" s="40">
        <v>78.199999999999989</v>
      </c>
    </row>
    <row r="866" spans="1:10" ht="15" x14ac:dyDescent="0.25">
      <c r="A866" s="40" t="s">
        <v>168</v>
      </c>
      <c r="B866" s="40">
        <v>1</v>
      </c>
      <c r="C866" s="40" t="s">
        <v>0</v>
      </c>
      <c r="D866" s="40">
        <v>0</v>
      </c>
      <c r="E866" s="40" t="s">
        <v>115</v>
      </c>
      <c r="F866" s="40">
        <v>0</v>
      </c>
      <c r="G866" s="40">
        <v>2005</v>
      </c>
      <c r="H866" s="40">
        <f t="shared" ref="H866:I881" si="12">H841+H816</f>
        <v>83714.163144999999</v>
      </c>
      <c r="I866" s="40">
        <f t="shared" si="12"/>
        <v>225579.27710900002</v>
      </c>
      <c r="J866" s="40">
        <v>3.3</v>
      </c>
    </row>
    <row r="867" spans="1:10" ht="15" x14ac:dyDescent="0.25">
      <c r="A867" s="40" t="s">
        <v>173</v>
      </c>
      <c r="B867" s="40">
        <v>1</v>
      </c>
      <c r="C867" s="40" t="s">
        <v>0</v>
      </c>
      <c r="D867" s="40">
        <v>0</v>
      </c>
      <c r="E867" s="40" t="s">
        <v>115</v>
      </c>
      <c r="F867" s="40">
        <v>0</v>
      </c>
      <c r="G867" s="40">
        <v>2010</v>
      </c>
      <c r="H867" s="40">
        <f t="shared" si="12"/>
        <v>206675.75377499999</v>
      </c>
      <c r="I867" s="40">
        <f t="shared" si="12"/>
        <v>518975.82458499999</v>
      </c>
      <c r="J867" s="40">
        <v>3.0999999999999996</v>
      </c>
    </row>
    <row r="868" spans="1:10" ht="15" x14ac:dyDescent="0.25">
      <c r="A868" s="40" t="s">
        <v>178</v>
      </c>
      <c r="B868" s="40">
        <v>1</v>
      </c>
      <c r="C868" s="40" t="s">
        <v>0</v>
      </c>
      <c r="D868" s="40">
        <v>0</v>
      </c>
      <c r="E868" s="40" t="s">
        <v>115</v>
      </c>
      <c r="F868" s="40">
        <v>0</v>
      </c>
      <c r="G868" s="40">
        <v>2015</v>
      </c>
      <c r="H868" s="40">
        <f t="shared" si="12"/>
        <v>169867.986672</v>
      </c>
      <c r="I868" s="40">
        <f t="shared" si="12"/>
        <v>412097.69087000005</v>
      </c>
      <c r="J868" s="40">
        <v>2.9</v>
      </c>
    </row>
    <row r="869" spans="1:10" ht="15" x14ac:dyDescent="0.25">
      <c r="A869" s="40" t="s">
        <v>183</v>
      </c>
      <c r="B869" s="40">
        <v>1</v>
      </c>
      <c r="C869" s="40" t="s">
        <v>0</v>
      </c>
      <c r="D869" s="40">
        <v>0</v>
      </c>
      <c r="E869" s="40" t="s">
        <v>115</v>
      </c>
      <c r="F869" s="40">
        <v>0</v>
      </c>
      <c r="G869" s="40">
        <v>2020</v>
      </c>
      <c r="H869" s="40">
        <f t="shared" si="12"/>
        <v>189583.31176900002</v>
      </c>
      <c r="I869" s="40">
        <f t="shared" si="12"/>
        <v>454189.68691099994</v>
      </c>
      <c r="J869" s="40">
        <v>3</v>
      </c>
    </row>
    <row r="870" spans="1:10" ht="15" x14ac:dyDescent="0.25">
      <c r="A870" s="40" t="s">
        <v>188</v>
      </c>
      <c r="B870" s="40">
        <v>1</v>
      </c>
      <c r="C870" s="40" t="s">
        <v>0</v>
      </c>
      <c r="D870" s="40">
        <v>0</v>
      </c>
      <c r="E870" s="40" t="s">
        <v>115</v>
      </c>
      <c r="F870" s="40">
        <v>0</v>
      </c>
      <c r="G870" s="40">
        <v>2025</v>
      </c>
      <c r="H870" s="40">
        <f t="shared" si="12"/>
        <v>188774.36951299998</v>
      </c>
      <c r="I870" s="40">
        <f t="shared" si="12"/>
        <v>453724.08212599996</v>
      </c>
      <c r="J870" s="40">
        <v>2.9000000000000004</v>
      </c>
    </row>
    <row r="871" spans="1:10" ht="15" x14ac:dyDescent="0.25">
      <c r="A871" s="40" t="s">
        <v>193</v>
      </c>
      <c r="B871" s="40">
        <v>1</v>
      </c>
      <c r="C871" s="40" t="s">
        <v>0</v>
      </c>
      <c r="D871" s="40">
        <v>0</v>
      </c>
      <c r="E871" s="40" t="s">
        <v>115</v>
      </c>
      <c r="F871" s="40">
        <v>0</v>
      </c>
      <c r="G871" s="40">
        <v>2030</v>
      </c>
      <c r="H871" s="40">
        <f t="shared" si="12"/>
        <v>209247.99264200003</v>
      </c>
      <c r="I871" s="40">
        <f t="shared" si="12"/>
        <v>514674.900517</v>
      </c>
      <c r="J871" s="40">
        <v>2.9000000000000004</v>
      </c>
    </row>
    <row r="872" spans="1:10" ht="15" x14ac:dyDescent="0.25">
      <c r="A872" s="40" t="s">
        <v>198</v>
      </c>
      <c r="B872" s="40">
        <v>1</v>
      </c>
      <c r="C872" s="40" t="s">
        <v>1</v>
      </c>
      <c r="D872" s="40">
        <v>0</v>
      </c>
      <c r="E872" s="40" t="s">
        <v>115</v>
      </c>
      <c r="F872" s="40">
        <v>0</v>
      </c>
      <c r="G872" s="40">
        <v>2005</v>
      </c>
      <c r="H872" s="40">
        <f t="shared" si="12"/>
        <v>173503.00095800005</v>
      </c>
      <c r="I872" s="40">
        <f t="shared" si="12"/>
        <v>401992.41374100005</v>
      </c>
      <c r="J872" s="40">
        <v>3.2</v>
      </c>
    </row>
    <row r="873" spans="1:10" ht="15" x14ac:dyDescent="0.25">
      <c r="A873" s="40" t="s">
        <v>203</v>
      </c>
      <c r="B873" s="40">
        <v>1</v>
      </c>
      <c r="C873" s="40" t="s">
        <v>1</v>
      </c>
      <c r="D873" s="40">
        <v>0</v>
      </c>
      <c r="E873" s="40" t="s">
        <v>115</v>
      </c>
      <c r="F873" s="40">
        <v>0</v>
      </c>
      <c r="G873" s="40">
        <v>2010</v>
      </c>
      <c r="H873" s="40">
        <f t="shared" si="12"/>
        <v>186796.42115800001</v>
      </c>
      <c r="I873" s="40">
        <f t="shared" si="12"/>
        <v>463743.21634400001</v>
      </c>
      <c r="J873" s="40">
        <v>3.0999999999999996</v>
      </c>
    </row>
    <row r="874" spans="1:10" ht="15" x14ac:dyDescent="0.25">
      <c r="A874" s="40" t="s">
        <v>208</v>
      </c>
      <c r="B874" s="40">
        <v>1</v>
      </c>
      <c r="C874" s="40" t="s">
        <v>1</v>
      </c>
      <c r="D874" s="40">
        <v>0</v>
      </c>
      <c r="E874" s="40" t="s">
        <v>115</v>
      </c>
      <c r="F874" s="40">
        <v>0</v>
      </c>
      <c r="G874" s="40">
        <v>2015</v>
      </c>
      <c r="H874" s="40">
        <f t="shared" si="12"/>
        <v>186832.069655</v>
      </c>
      <c r="I874" s="40">
        <f t="shared" si="12"/>
        <v>465179.74760300003</v>
      </c>
      <c r="J874" s="40">
        <v>3</v>
      </c>
    </row>
    <row r="875" spans="1:10" ht="15" x14ac:dyDescent="0.25">
      <c r="A875" s="40" t="s">
        <v>213</v>
      </c>
      <c r="B875" s="40">
        <v>1</v>
      </c>
      <c r="C875" s="40" t="s">
        <v>1</v>
      </c>
      <c r="D875" s="40">
        <v>0</v>
      </c>
      <c r="E875" s="40" t="s">
        <v>115</v>
      </c>
      <c r="F875" s="40">
        <v>0</v>
      </c>
      <c r="G875" s="40">
        <v>2020</v>
      </c>
      <c r="H875" s="40">
        <f t="shared" si="12"/>
        <v>208167.814633</v>
      </c>
      <c r="I875" s="40">
        <f t="shared" si="12"/>
        <v>525030.14330800006</v>
      </c>
      <c r="J875" s="40">
        <v>2.9</v>
      </c>
    </row>
    <row r="876" spans="1:10" ht="15" x14ac:dyDescent="0.25">
      <c r="A876" s="40" t="s">
        <v>218</v>
      </c>
      <c r="B876" s="40">
        <v>1</v>
      </c>
      <c r="C876" s="40" t="s">
        <v>1</v>
      </c>
      <c r="D876" s="40">
        <v>0</v>
      </c>
      <c r="E876" s="40" t="s">
        <v>115</v>
      </c>
      <c r="F876" s="40">
        <v>0</v>
      </c>
      <c r="G876" s="40">
        <v>2025</v>
      </c>
      <c r="H876" s="40">
        <f t="shared" si="12"/>
        <v>173017.82787300003</v>
      </c>
      <c r="I876" s="40">
        <f t="shared" si="12"/>
        <v>423738.60952700011</v>
      </c>
      <c r="J876" s="40">
        <v>3</v>
      </c>
    </row>
    <row r="877" spans="1:10" ht="15" x14ac:dyDescent="0.25">
      <c r="A877" s="40" t="s">
        <v>223</v>
      </c>
      <c r="B877" s="40">
        <v>1</v>
      </c>
      <c r="C877" s="40" t="s">
        <v>1</v>
      </c>
      <c r="D877" s="40">
        <v>0</v>
      </c>
      <c r="E877" s="40" t="s">
        <v>115</v>
      </c>
      <c r="F877" s="40">
        <v>0</v>
      </c>
      <c r="G877" s="40">
        <v>2030</v>
      </c>
      <c r="H877" s="40">
        <f t="shared" si="12"/>
        <v>191551.93451900003</v>
      </c>
      <c r="I877" s="40">
        <f t="shared" si="12"/>
        <v>478230.67992199998</v>
      </c>
      <c r="J877" s="40">
        <v>3.1</v>
      </c>
    </row>
    <row r="878" spans="1:10" ht="15" x14ac:dyDescent="0.25">
      <c r="A878" s="40" t="s">
        <v>228</v>
      </c>
      <c r="B878" s="40">
        <v>1</v>
      </c>
      <c r="C878" s="40" t="s">
        <v>3</v>
      </c>
      <c r="D878" s="40">
        <v>0</v>
      </c>
      <c r="E878" s="40" t="s">
        <v>115</v>
      </c>
      <c r="F878" s="40">
        <v>0</v>
      </c>
      <c r="G878" s="40">
        <v>2005</v>
      </c>
      <c r="H878" s="40">
        <f t="shared" si="12"/>
        <v>190630.29743000001</v>
      </c>
      <c r="I878" s="40">
        <f t="shared" si="12"/>
        <v>479111.95095300005</v>
      </c>
      <c r="J878" s="40">
        <v>3.3</v>
      </c>
    </row>
    <row r="879" spans="1:10" ht="15" x14ac:dyDescent="0.25">
      <c r="A879" s="40" t="s">
        <v>233</v>
      </c>
      <c r="B879" s="40">
        <v>1</v>
      </c>
      <c r="C879" s="40" t="s">
        <v>3</v>
      </c>
      <c r="D879" s="40">
        <v>0</v>
      </c>
      <c r="E879" s="40" t="s">
        <v>115</v>
      </c>
      <c r="F879" s="40">
        <v>0</v>
      </c>
      <c r="G879" s="40">
        <v>2010</v>
      </c>
      <c r="H879" s="40">
        <f t="shared" si="12"/>
        <v>205026.78603799999</v>
      </c>
      <c r="I879" s="40">
        <f t="shared" si="12"/>
        <v>521614.44298100006</v>
      </c>
      <c r="J879" s="40">
        <v>3.0999999999999996</v>
      </c>
    </row>
    <row r="880" spans="1:10" ht="15" x14ac:dyDescent="0.25">
      <c r="A880" s="40" t="s">
        <v>238</v>
      </c>
      <c r="B880" s="40">
        <v>1</v>
      </c>
      <c r="C880" s="40" t="s">
        <v>3</v>
      </c>
      <c r="D880" s="40">
        <v>0</v>
      </c>
      <c r="E880" s="40" t="s">
        <v>115</v>
      </c>
      <c r="F880" s="40">
        <v>0</v>
      </c>
      <c r="G880" s="40">
        <v>2015</v>
      </c>
      <c r="H880" s="40">
        <f t="shared" si="12"/>
        <v>170818.99094699998</v>
      </c>
      <c r="I880" s="40">
        <f t="shared" si="12"/>
        <v>412146.39677300001</v>
      </c>
      <c r="J880" s="40">
        <v>2.9</v>
      </c>
    </row>
    <row r="881" spans="1:10" ht="15" x14ac:dyDescent="0.25">
      <c r="A881" s="40" t="s">
        <v>243</v>
      </c>
      <c r="B881" s="40">
        <v>1</v>
      </c>
      <c r="C881" s="40" t="s">
        <v>3</v>
      </c>
      <c r="D881" s="40">
        <v>0</v>
      </c>
      <c r="E881" s="40" t="s">
        <v>115</v>
      </c>
      <c r="F881" s="40">
        <v>0</v>
      </c>
      <c r="G881" s="40">
        <v>2020</v>
      </c>
      <c r="H881" s="40">
        <f t="shared" si="12"/>
        <v>190217.57991099998</v>
      </c>
      <c r="I881" s="40">
        <f t="shared" si="12"/>
        <v>462456.30534000008</v>
      </c>
      <c r="J881" s="40">
        <v>2.9</v>
      </c>
    </row>
    <row r="882" spans="1:10" ht="15" x14ac:dyDescent="0.25">
      <c r="A882" s="40" t="s">
        <v>248</v>
      </c>
      <c r="B882" s="40">
        <v>1</v>
      </c>
      <c r="C882" s="40" t="s">
        <v>3</v>
      </c>
      <c r="D882" s="40">
        <v>0</v>
      </c>
      <c r="E882" s="40" t="s">
        <v>115</v>
      </c>
      <c r="F882" s="40">
        <v>0</v>
      </c>
      <c r="G882" s="40">
        <v>2025</v>
      </c>
      <c r="H882" s="40">
        <f t="shared" ref="H882:I889" si="13">H857+H832</f>
        <v>189621.63560199999</v>
      </c>
      <c r="I882" s="40">
        <f t="shared" si="13"/>
        <v>459249.19300199993</v>
      </c>
      <c r="J882" s="40">
        <v>2.9000000000000004</v>
      </c>
    </row>
    <row r="883" spans="1:10" ht="15" x14ac:dyDescent="0.25">
      <c r="A883" s="40" t="s">
        <v>253</v>
      </c>
      <c r="B883" s="40">
        <v>1</v>
      </c>
      <c r="C883" s="40" t="s">
        <v>3</v>
      </c>
      <c r="D883" s="40">
        <v>0</v>
      </c>
      <c r="E883" s="40" t="s">
        <v>115</v>
      </c>
      <c r="F883" s="40">
        <v>0</v>
      </c>
      <c r="G883" s="40">
        <v>2030</v>
      </c>
      <c r="H883" s="40">
        <f t="shared" si="13"/>
        <v>209429.27788000004</v>
      </c>
      <c r="I883" s="40">
        <f t="shared" si="13"/>
        <v>510731.82924200001</v>
      </c>
      <c r="J883" s="40">
        <v>2.9000000000000004</v>
      </c>
    </row>
    <row r="884" spans="1:10" ht="15" x14ac:dyDescent="0.25">
      <c r="A884" s="40" t="s">
        <v>258</v>
      </c>
      <c r="B884" s="40">
        <v>1</v>
      </c>
      <c r="C884" s="40" t="s">
        <v>2</v>
      </c>
      <c r="D884" s="40">
        <v>0</v>
      </c>
      <c r="E884" s="40" t="s">
        <v>115</v>
      </c>
      <c r="F884" s="40">
        <v>0</v>
      </c>
      <c r="G884" s="40">
        <v>2005</v>
      </c>
      <c r="H884" s="40">
        <f t="shared" si="13"/>
        <v>174152.31312200002</v>
      </c>
      <c r="I884" s="40">
        <f t="shared" si="13"/>
        <v>399580.25035400008</v>
      </c>
      <c r="J884" s="40">
        <v>3.6</v>
      </c>
    </row>
    <row r="885" spans="1:10" ht="15" x14ac:dyDescent="0.25">
      <c r="A885" s="40" t="s">
        <v>263</v>
      </c>
      <c r="B885" s="40">
        <v>1</v>
      </c>
      <c r="C885" s="40" t="s">
        <v>2</v>
      </c>
      <c r="D885" s="40">
        <v>0</v>
      </c>
      <c r="E885" s="40" t="s">
        <v>115</v>
      </c>
      <c r="F885" s="40">
        <v>0</v>
      </c>
      <c r="G885" s="40">
        <v>2010</v>
      </c>
      <c r="H885" s="40">
        <f t="shared" si="13"/>
        <v>180244.98794899997</v>
      </c>
      <c r="I885" s="40">
        <f t="shared" si="13"/>
        <v>455469.34636900004</v>
      </c>
      <c r="J885" s="40">
        <v>3.4000000000000004</v>
      </c>
    </row>
    <row r="886" spans="1:10" ht="15" x14ac:dyDescent="0.25">
      <c r="A886" s="40" t="s">
        <v>268</v>
      </c>
      <c r="B886" s="40">
        <v>1</v>
      </c>
      <c r="C886" s="40" t="s">
        <v>2</v>
      </c>
      <c r="D886" s="40">
        <v>0</v>
      </c>
      <c r="E886" s="40" t="s">
        <v>115</v>
      </c>
      <c r="F886" s="40">
        <v>0</v>
      </c>
      <c r="G886" s="40">
        <v>2015</v>
      </c>
      <c r="H886" s="40">
        <f t="shared" si="13"/>
        <v>180771.02978800001</v>
      </c>
      <c r="I886" s="40">
        <f t="shared" si="13"/>
        <v>454205.25301599986</v>
      </c>
      <c r="J886" s="40">
        <v>3.3</v>
      </c>
    </row>
    <row r="887" spans="1:10" ht="15" x14ac:dyDescent="0.25">
      <c r="A887" s="40" t="s">
        <v>273</v>
      </c>
      <c r="B887" s="40">
        <v>1</v>
      </c>
      <c r="C887" s="40" t="s">
        <v>2</v>
      </c>
      <c r="D887" s="40">
        <v>0</v>
      </c>
      <c r="E887" s="40" t="s">
        <v>115</v>
      </c>
      <c r="F887" s="40">
        <v>0</v>
      </c>
      <c r="G887" s="40">
        <v>2020</v>
      </c>
      <c r="H887" s="40">
        <f t="shared" si="13"/>
        <v>201669.55597000002</v>
      </c>
      <c r="I887" s="40">
        <f t="shared" si="13"/>
        <v>515821.25451</v>
      </c>
      <c r="J887" s="40">
        <v>3.5</v>
      </c>
    </row>
    <row r="888" spans="1:10" ht="15" x14ac:dyDescent="0.25">
      <c r="A888" s="40" t="s">
        <v>278</v>
      </c>
      <c r="B888" s="40">
        <v>1</v>
      </c>
      <c r="C888" s="40" t="s">
        <v>2</v>
      </c>
      <c r="D888" s="40">
        <v>0</v>
      </c>
      <c r="E888" s="40" t="s">
        <v>115</v>
      </c>
      <c r="F888" s="40">
        <v>0</v>
      </c>
      <c r="G888" s="40">
        <v>2025</v>
      </c>
      <c r="H888" s="40">
        <f t="shared" si="13"/>
        <v>166952.47792199999</v>
      </c>
      <c r="I888" s="40">
        <f t="shared" si="13"/>
        <v>414355.08089500002</v>
      </c>
      <c r="J888" s="40">
        <v>3.6</v>
      </c>
    </row>
    <row r="889" spans="1:10" ht="15" x14ac:dyDescent="0.25">
      <c r="A889" s="40" t="s">
        <v>283</v>
      </c>
      <c r="B889" s="40">
        <v>1</v>
      </c>
      <c r="C889" s="40" t="s">
        <v>2</v>
      </c>
      <c r="D889" s="40">
        <v>0</v>
      </c>
      <c r="E889" s="40" t="s">
        <v>115</v>
      </c>
      <c r="F889" s="40">
        <v>0</v>
      </c>
      <c r="G889" s="40">
        <v>2030</v>
      </c>
      <c r="H889" s="40">
        <f t="shared" si="13"/>
        <v>186002.57276700003</v>
      </c>
      <c r="I889" s="40">
        <f t="shared" si="13"/>
        <v>477549.74573300005</v>
      </c>
      <c r="J889" s="40">
        <v>3.7</v>
      </c>
    </row>
    <row r="890" spans="1:10" ht="15" x14ac:dyDescent="0.25">
      <c r="A890" s="45" t="str">
        <f t="shared" ref="A890:A913" si="14">CONCATENATE(C890,E890,G890)</f>
        <v>B2 referenceItaly2005</v>
      </c>
      <c r="B890">
        <v>5</v>
      </c>
      <c r="C890" t="s">
        <v>0</v>
      </c>
      <c r="D890" t="s">
        <v>145</v>
      </c>
      <c r="E890" t="s">
        <v>89</v>
      </c>
      <c r="F890" t="s">
        <v>115</v>
      </c>
      <c r="G890">
        <v>2005</v>
      </c>
      <c r="H890">
        <v>4571.1600740000003</v>
      </c>
      <c r="I890">
        <v>6949.9153459999998</v>
      </c>
      <c r="J890">
        <v>1.5</v>
      </c>
    </row>
    <row r="891" spans="1:10" ht="15" x14ac:dyDescent="0.25">
      <c r="A891" s="45" t="str">
        <f t="shared" si="14"/>
        <v>B2 referenceItaly2010</v>
      </c>
      <c r="B891">
        <v>5</v>
      </c>
      <c r="C891" t="s">
        <v>0</v>
      </c>
      <c r="D891" t="s">
        <v>145</v>
      </c>
      <c r="E891" t="s">
        <v>89</v>
      </c>
      <c r="F891" t="s">
        <v>115</v>
      </c>
      <c r="G891">
        <v>2010</v>
      </c>
      <c r="H891">
        <v>4784.8444499999996</v>
      </c>
      <c r="I891">
        <v>7576.2482330000003</v>
      </c>
      <c r="J891">
        <v>1.6</v>
      </c>
    </row>
    <row r="892" spans="1:10" ht="15" x14ac:dyDescent="0.25">
      <c r="A892" s="45" t="str">
        <f t="shared" si="14"/>
        <v>B2 referenceItaly2015</v>
      </c>
      <c r="B892">
        <v>5</v>
      </c>
      <c r="C892" t="s">
        <v>0</v>
      </c>
      <c r="D892" t="s">
        <v>145</v>
      </c>
      <c r="E892" t="s">
        <v>89</v>
      </c>
      <c r="F892" t="s">
        <v>115</v>
      </c>
      <c r="G892">
        <v>2015</v>
      </c>
      <c r="H892">
        <v>4999.0082249999996</v>
      </c>
      <c r="I892">
        <v>8252.272395</v>
      </c>
      <c r="J892">
        <v>1.7</v>
      </c>
    </row>
    <row r="893" spans="1:10" ht="15" x14ac:dyDescent="0.25">
      <c r="A893" s="45" t="str">
        <f t="shared" si="14"/>
        <v>B2 referenceItaly2020</v>
      </c>
      <c r="B893">
        <v>5</v>
      </c>
      <c r="C893" t="s">
        <v>0</v>
      </c>
      <c r="D893" t="s">
        <v>145</v>
      </c>
      <c r="E893" t="s">
        <v>89</v>
      </c>
      <c r="F893" t="s">
        <v>115</v>
      </c>
      <c r="G893">
        <v>2020</v>
      </c>
      <c r="H893">
        <v>5213.6105399999997</v>
      </c>
      <c r="I893">
        <v>8830.7449489999999</v>
      </c>
      <c r="J893">
        <v>1.7</v>
      </c>
    </row>
    <row r="894" spans="1:10" ht="15" x14ac:dyDescent="0.25">
      <c r="A894" s="45" t="str">
        <f t="shared" si="14"/>
        <v>B2 referenceItaly2025</v>
      </c>
      <c r="B894">
        <v>5</v>
      </c>
      <c r="C894" t="s">
        <v>0</v>
      </c>
      <c r="D894" t="s">
        <v>145</v>
      </c>
      <c r="E894" t="s">
        <v>89</v>
      </c>
      <c r="F894" t="s">
        <v>115</v>
      </c>
      <c r="G894">
        <v>2025</v>
      </c>
      <c r="H894">
        <v>5428.8489920000002</v>
      </c>
      <c r="I894">
        <v>9401.2197039999992</v>
      </c>
      <c r="J894">
        <v>1.7</v>
      </c>
    </row>
    <row r="895" spans="1:10" ht="15" x14ac:dyDescent="0.25">
      <c r="A895" s="45" t="str">
        <f t="shared" si="14"/>
        <v>B2 referenceItaly2030</v>
      </c>
      <c r="B895">
        <v>5</v>
      </c>
      <c r="C895" t="s">
        <v>0</v>
      </c>
      <c r="D895" t="s">
        <v>145</v>
      </c>
      <c r="E895" t="s">
        <v>89</v>
      </c>
      <c r="F895" t="s">
        <v>115</v>
      </c>
      <c r="G895">
        <v>2030</v>
      </c>
      <c r="H895">
        <v>5645.1567409999998</v>
      </c>
      <c r="I895">
        <v>9859.8277359999993</v>
      </c>
      <c r="J895">
        <v>1.7</v>
      </c>
    </row>
    <row r="896" spans="1:10" ht="15" x14ac:dyDescent="0.25">
      <c r="A896" s="45" t="str">
        <f t="shared" si="14"/>
        <v>B2 carbonItaly2005</v>
      </c>
      <c r="B896">
        <v>6</v>
      </c>
      <c r="C896" t="s">
        <v>1</v>
      </c>
      <c r="D896" t="s">
        <v>145</v>
      </c>
      <c r="E896" t="s">
        <v>89</v>
      </c>
      <c r="F896" t="s">
        <v>115</v>
      </c>
      <c r="G896">
        <v>2005</v>
      </c>
      <c r="H896">
        <v>4571.160089</v>
      </c>
      <c r="I896">
        <v>6949.9153379999998</v>
      </c>
      <c r="J896">
        <v>1.5</v>
      </c>
    </row>
    <row r="897" spans="1:10" ht="15" x14ac:dyDescent="0.25">
      <c r="A897" s="45" t="str">
        <f t="shared" si="14"/>
        <v>B2 carbonItaly2010</v>
      </c>
      <c r="B897">
        <v>6</v>
      </c>
      <c r="C897" t="s">
        <v>1</v>
      </c>
      <c r="D897" t="s">
        <v>145</v>
      </c>
      <c r="E897" t="s">
        <v>89</v>
      </c>
      <c r="F897" t="s">
        <v>115</v>
      </c>
      <c r="G897">
        <v>2010</v>
      </c>
      <c r="H897">
        <v>4787.0843679999998</v>
      </c>
      <c r="I897">
        <v>7649.8434109999998</v>
      </c>
      <c r="J897">
        <v>1.6</v>
      </c>
    </row>
    <row r="898" spans="1:10" ht="15" x14ac:dyDescent="0.25">
      <c r="A898" s="45" t="str">
        <f t="shared" si="14"/>
        <v>B2 carbonItaly2015</v>
      </c>
      <c r="B898">
        <v>6</v>
      </c>
      <c r="C898" t="s">
        <v>1</v>
      </c>
      <c r="D898" t="s">
        <v>145</v>
      </c>
      <c r="E898" t="s">
        <v>89</v>
      </c>
      <c r="F898" t="s">
        <v>115</v>
      </c>
      <c r="G898">
        <v>2015</v>
      </c>
      <c r="H898">
        <v>5004.6181909999996</v>
      </c>
      <c r="I898">
        <v>8388.5722459999997</v>
      </c>
      <c r="J898">
        <v>1.7</v>
      </c>
    </row>
    <row r="899" spans="1:10" ht="15" x14ac:dyDescent="0.25">
      <c r="A899" s="45" t="str">
        <f t="shared" si="14"/>
        <v>B2 carbonItaly2020</v>
      </c>
      <c r="B899">
        <v>6</v>
      </c>
      <c r="C899" t="s">
        <v>1</v>
      </c>
      <c r="D899" t="s">
        <v>145</v>
      </c>
      <c r="E899" t="s">
        <v>89</v>
      </c>
      <c r="F899" t="s">
        <v>115</v>
      </c>
      <c r="G899">
        <v>2020</v>
      </c>
      <c r="H899">
        <v>5222.9761280000002</v>
      </c>
      <c r="I899">
        <v>9033.0851839999996</v>
      </c>
      <c r="J899">
        <v>1.7</v>
      </c>
    </row>
    <row r="900" spans="1:10" ht="15" x14ac:dyDescent="0.25">
      <c r="A900" s="45" t="str">
        <f t="shared" si="14"/>
        <v>B2 carbonItaly2025</v>
      </c>
      <c r="B900">
        <v>6</v>
      </c>
      <c r="C900" t="s">
        <v>1</v>
      </c>
      <c r="D900" t="s">
        <v>145</v>
      </c>
      <c r="E900" t="s">
        <v>89</v>
      </c>
      <c r="F900" t="s">
        <v>115</v>
      </c>
      <c r="G900">
        <v>2025</v>
      </c>
      <c r="H900">
        <v>5442.1809700000003</v>
      </c>
      <c r="I900">
        <v>9679.6396910000003</v>
      </c>
      <c r="J900">
        <v>1.8</v>
      </c>
    </row>
    <row r="901" spans="1:10" ht="15" x14ac:dyDescent="0.25">
      <c r="A901" s="45" t="str">
        <f t="shared" si="14"/>
        <v>B2 carbonItaly2030</v>
      </c>
      <c r="B901">
        <v>6</v>
      </c>
      <c r="C901" t="s">
        <v>1</v>
      </c>
      <c r="D901" t="s">
        <v>145</v>
      </c>
      <c r="E901" t="s">
        <v>89</v>
      </c>
      <c r="F901" t="s">
        <v>115</v>
      </c>
      <c r="G901">
        <v>2030</v>
      </c>
      <c r="H901">
        <v>5661.3323710000004</v>
      </c>
      <c r="I901">
        <v>10229.772864</v>
      </c>
      <c r="J901">
        <v>1.8</v>
      </c>
    </row>
    <row r="902" spans="1:10" ht="15" x14ac:dyDescent="0.25">
      <c r="A902" s="45" t="str">
        <f t="shared" si="14"/>
        <v>B2 wood energyItaly2005</v>
      </c>
      <c r="B902">
        <v>7</v>
      </c>
      <c r="C902" t="s">
        <v>3</v>
      </c>
      <c r="D902" t="s">
        <v>145</v>
      </c>
      <c r="E902" t="s">
        <v>89</v>
      </c>
      <c r="F902" t="s">
        <v>115</v>
      </c>
      <c r="G902">
        <v>2005</v>
      </c>
      <c r="H902">
        <v>4571.1600740000003</v>
      </c>
      <c r="I902">
        <v>6949.9153459999998</v>
      </c>
      <c r="J902">
        <v>1.5</v>
      </c>
    </row>
    <row r="903" spans="1:10" ht="15" x14ac:dyDescent="0.25">
      <c r="A903" s="45" t="str">
        <f t="shared" si="14"/>
        <v>B2 wood energyItaly2010</v>
      </c>
      <c r="B903">
        <v>7</v>
      </c>
      <c r="C903" t="s">
        <v>3</v>
      </c>
      <c r="D903" t="s">
        <v>145</v>
      </c>
      <c r="E903" t="s">
        <v>89</v>
      </c>
      <c r="F903" t="s">
        <v>115</v>
      </c>
      <c r="G903">
        <v>2010</v>
      </c>
      <c r="H903">
        <v>4784.8445620000002</v>
      </c>
      <c r="I903">
        <v>7576.2479940000003</v>
      </c>
      <c r="J903">
        <v>1.6</v>
      </c>
    </row>
    <row r="904" spans="1:10" ht="15" x14ac:dyDescent="0.25">
      <c r="A904" s="45" t="str">
        <f t="shared" si="14"/>
        <v>B2 wood energyItaly2015</v>
      </c>
      <c r="B904">
        <v>7</v>
      </c>
      <c r="C904" t="s">
        <v>3</v>
      </c>
      <c r="D904" t="s">
        <v>145</v>
      </c>
      <c r="E904" t="s">
        <v>89</v>
      </c>
      <c r="F904" t="s">
        <v>115</v>
      </c>
      <c r="G904">
        <v>2015</v>
      </c>
      <c r="H904">
        <v>4999.0904469999996</v>
      </c>
      <c r="I904">
        <v>8251.5447499999991</v>
      </c>
      <c r="J904">
        <v>1.7</v>
      </c>
    </row>
    <row r="905" spans="1:10" ht="15" x14ac:dyDescent="0.25">
      <c r="A905" s="45" t="str">
        <f t="shared" si="14"/>
        <v>B2 wood energyItaly2020</v>
      </c>
      <c r="B905">
        <v>7</v>
      </c>
      <c r="C905" t="s">
        <v>3</v>
      </c>
      <c r="D905" t="s">
        <v>145</v>
      </c>
      <c r="E905" t="s">
        <v>89</v>
      </c>
      <c r="F905" t="s">
        <v>115</v>
      </c>
      <c r="G905">
        <v>2020</v>
      </c>
      <c r="H905">
        <v>5213.8815009999998</v>
      </c>
      <c r="I905">
        <v>8828.367182</v>
      </c>
      <c r="J905">
        <v>1.7</v>
      </c>
    </row>
    <row r="906" spans="1:10" ht="15" x14ac:dyDescent="0.25">
      <c r="A906" s="45" t="str">
        <f t="shared" si="14"/>
        <v>B2 wood energyItaly2025</v>
      </c>
      <c r="B906">
        <v>7</v>
      </c>
      <c r="C906" t="s">
        <v>3</v>
      </c>
      <c r="D906" t="s">
        <v>145</v>
      </c>
      <c r="E906" t="s">
        <v>89</v>
      </c>
      <c r="F906" t="s">
        <v>115</v>
      </c>
      <c r="G906">
        <v>2025</v>
      </c>
      <c r="H906">
        <v>5429.5230259999998</v>
      </c>
      <c r="I906">
        <v>9395.2746719999996</v>
      </c>
      <c r="J906">
        <v>1.7</v>
      </c>
    </row>
    <row r="907" spans="1:10" ht="15" x14ac:dyDescent="0.25">
      <c r="A907" s="45" t="str">
        <f t="shared" si="14"/>
        <v>B2 wood energyItaly2030</v>
      </c>
      <c r="B907">
        <v>7</v>
      </c>
      <c r="C907" t="s">
        <v>3</v>
      </c>
      <c r="D907" t="s">
        <v>145</v>
      </c>
      <c r="E907" t="s">
        <v>89</v>
      </c>
      <c r="F907" t="s">
        <v>115</v>
      </c>
      <c r="G907">
        <v>2030</v>
      </c>
      <c r="H907">
        <v>5646.3480239999999</v>
      </c>
      <c r="I907">
        <v>9849.3850939999993</v>
      </c>
      <c r="J907">
        <v>1.7</v>
      </c>
    </row>
    <row r="908" spans="1:10" ht="15" x14ac:dyDescent="0.25">
      <c r="A908" s="45" t="str">
        <f t="shared" si="14"/>
        <v>B2 biodiversityItaly2005</v>
      </c>
      <c r="B908">
        <v>8</v>
      </c>
      <c r="C908" t="s">
        <v>2</v>
      </c>
      <c r="D908" t="s">
        <v>145</v>
      </c>
      <c r="E908" t="s">
        <v>89</v>
      </c>
      <c r="F908" t="s">
        <v>115</v>
      </c>
      <c r="G908">
        <v>2005</v>
      </c>
      <c r="H908">
        <v>4342.5516459999999</v>
      </c>
      <c r="I908">
        <v>6602.3410029999995</v>
      </c>
      <c r="J908">
        <v>1.5</v>
      </c>
    </row>
    <row r="909" spans="1:10" ht="15" x14ac:dyDescent="0.25">
      <c r="A909" s="45" t="str">
        <f t="shared" si="14"/>
        <v>B2 biodiversityItaly2010</v>
      </c>
      <c r="B909">
        <v>8</v>
      </c>
      <c r="C909" t="s">
        <v>2</v>
      </c>
      <c r="D909" t="s">
        <v>145</v>
      </c>
      <c r="E909" t="s">
        <v>89</v>
      </c>
      <c r="F909" t="s">
        <v>115</v>
      </c>
      <c r="G909">
        <v>2010</v>
      </c>
      <c r="H909">
        <v>4555.1440890000003</v>
      </c>
      <c r="I909">
        <v>7202.9507219999996</v>
      </c>
      <c r="J909">
        <v>1.6</v>
      </c>
    </row>
    <row r="910" spans="1:10" ht="15" x14ac:dyDescent="0.25">
      <c r="A910" s="45" t="str">
        <f t="shared" si="14"/>
        <v>B2 biodiversityItaly2015</v>
      </c>
      <c r="B910">
        <v>8</v>
      </c>
      <c r="C910" t="s">
        <v>2</v>
      </c>
      <c r="D910" t="s">
        <v>145</v>
      </c>
      <c r="E910" t="s">
        <v>89</v>
      </c>
      <c r="F910" t="s">
        <v>115</v>
      </c>
      <c r="G910">
        <v>2015</v>
      </c>
      <c r="H910">
        <v>4771.4800530000002</v>
      </c>
      <c r="I910">
        <v>7869.9810589999997</v>
      </c>
      <c r="J910">
        <v>1.6</v>
      </c>
    </row>
    <row r="911" spans="1:10" ht="15" x14ac:dyDescent="0.25">
      <c r="A911" s="45" t="str">
        <f t="shared" si="14"/>
        <v>B2 biodiversityItaly2020</v>
      </c>
      <c r="B911">
        <v>8</v>
      </c>
      <c r="C911" t="s">
        <v>2</v>
      </c>
      <c r="D911" t="s">
        <v>145</v>
      </c>
      <c r="E911" t="s">
        <v>89</v>
      </c>
      <c r="F911" t="s">
        <v>115</v>
      </c>
      <c r="G911">
        <v>2020</v>
      </c>
      <c r="H911">
        <v>4988.1055850000002</v>
      </c>
      <c r="I911">
        <v>8441.5631580000008</v>
      </c>
      <c r="J911">
        <v>1.7</v>
      </c>
    </row>
    <row r="912" spans="1:10" ht="15" x14ac:dyDescent="0.25">
      <c r="A912" s="45" t="str">
        <f t="shared" si="14"/>
        <v>B2 biodiversityItaly2025</v>
      </c>
      <c r="B912">
        <v>8</v>
      </c>
      <c r="C912" t="s">
        <v>2</v>
      </c>
      <c r="D912" t="s">
        <v>145</v>
      </c>
      <c r="E912" t="s">
        <v>89</v>
      </c>
      <c r="F912" t="s">
        <v>115</v>
      </c>
      <c r="G912">
        <v>2025</v>
      </c>
      <c r="H912">
        <v>5205.2504929999996</v>
      </c>
      <c r="I912">
        <v>9007.8562849999998</v>
      </c>
      <c r="J912">
        <v>1.7</v>
      </c>
    </row>
    <row r="913" spans="1:10" ht="15" x14ac:dyDescent="0.25">
      <c r="A913" s="45" t="str">
        <f t="shared" si="14"/>
        <v>B2 biodiversityItaly2030</v>
      </c>
      <c r="B913">
        <v>8</v>
      </c>
      <c r="C913" t="s">
        <v>2</v>
      </c>
      <c r="D913" t="s">
        <v>145</v>
      </c>
      <c r="E913" t="s">
        <v>89</v>
      </c>
      <c r="F913" t="s">
        <v>115</v>
      </c>
      <c r="G913">
        <v>2030</v>
      </c>
      <c r="H913">
        <v>5423.439335</v>
      </c>
      <c r="I913">
        <v>9472.3847040000001</v>
      </c>
      <c r="J913">
        <v>1.7</v>
      </c>
    </row>
  </sheetData>
  <autoFilter ref="A1:J913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1094"/>
  <sheetViews>
    <sheetView workbookViewId="0">
      <pane ySplit="1" topLeftCell="A1011" activePane="bottomLeft" state="frozen"/>
      <selection sqref="A1:XFD1"/>
      <selection pane="bottomLeft" sqref="A1:XFD1"/>
    </sheetView>
  </sheetViews>
  <sheetFormatPr defaultColWidth="9.140625" defaultRowHeight="12.75" x14ac:dyDescent="0.2"/>
  <cols>
    <col min="1" max="1" width="26.28515625" style="45" customWidth="1"/>
    <col min="2" max="11" width="9.140625" style="47"/>
    <col min="12" max="256" width="9.140625" style="45"/>
    <col min="257" max="257" width="26.28515625" style="45" customWidth="1"/>
    <col min="258" max="512" width="9.140625" style="45"/>
    <col min="513" max="513" width="26.28515625" style="45" customWidth="1"/>
    <col min="514" max="768" width="9.140625" style="45"/>
    <col min="769" max="769" width="26.28515625" style="45" customWidth="1"/>
    <col min="770" max="1024" width="9.140625" style="45"/>
    <col min="1025" max="1025" width="26.28515625" style="45" customWidth="1"/>
    <col min="1026" max="1280" width="9.140625" style="45"/>
    <col min="1281" max="1281" width="26.28515625" style="45" customWidth="1"/>
    <col min="1282" max="1536" width="9.140625" style="45"/>
    <col min="1537" max="1537" width="26.28515625" style="45" customWidth="1"/>
    <col min="1538" max="1792" width="9.140625" style="45"/>
    <col min="1793" max="1793" width="26.28515625" style="45" customWidth="1"/>
    <col min="1794" max="2048" width="9.140625" style="45"/>
    <col min="2049" max="2049" width="26.28515625" style="45" customWidth="1"/>
    <col min="2050" max="2304" width="9.140625" style="45"/>
    <col min="2305" max="2305" width="26.28515625" style="45" customWidth="1"/>
    <col min="2306" max="2560" width="9.140625" style="45"/>
    <col min="2561" max="2561" width="26.28515625" style="45" customWidth="1"/>
    <col min="2562" max="2816" width="9.140625" style="45"/>
    <col min="2817" max="2817" width="26.28515625" style="45" customWidth="1"/>
    <col min="2818" max="3072" width="9.140625" style="45"/>
    <col min="3073" max="3073" width="26.28515625" style="45" customWidth="1"/>
    <col min="3074" max="3328" width="9.140625" style="45"/>
    <col min="3329" max="3329" width="26.28515625" style="45" customWidth="1"/>
    <col min="3330" max="3584" width="9.140625" style="45"/>
    <col min="3585" max="3585" width="26.28515625" style="45" customWidth="1"/>
    <col min="3586" max="3840" width="9.140625" style="45"/>
    <col min="3841" max="3841" width="26.28515625" style="45" customWidth="1"/>
    <col min="3842" max="4096" width="9.140625" style="45"/>
    <col min="4097" max="4097" width="26.28515625" style="45" customWidth="1"/>
    <col min="4098" max="4352" width="9.140625" style="45"/>
    <col min="4353" max="4353" width="26.28515625" style="45" customWidth="1"/>
    <col min="4354" max="4608" width="9.140625" style="45"/>
    <col min="4609" max="4609" width="26.28515625" style="45" customWidth="1"/>
    <col min="4610" max="4864" width="9.140625" style="45"/>
    <col min="4865" max="4865" width="26.28515625" style="45" customWidth="1"/>
    <col min="4866" max="5120" width="9.140625" style="45"/>
    <col min="5121" max="5121" width="26.28515625" style="45" customWidth="1"/>
    <col min="5122" max="5376" width="9.140625" style="45"/>
    <col min="5377" max="5377" width="26.28515625" style="45" customWidth="1"/>
    <col min="5378" max="5632" width="9.140625" style="45"/>
    <col min="5633" max="5633" width="26.28515625" style="45" customWidth="1"/>
    <col min="5634" max="5888" width="9.140625" style="45"/>
    <col min="5889" max="5889" width="26.28515625" style="45" customWidth="1"/>
    <col min="5890" max="6144" width="9.140625" style="45"/>
    <col min="6145" max="6145" width="26.28515625" style="45" customWidth="1"/>
    <col min="6146" max="6400" width="9.140625" style="45"/>
    <col min="6401" max="6401" width="26.28515625" style="45" customWidth="1"/>
    <col min="6402" max="6656" width="9.140625" style="45"/>
    <col min="6657" max="6657" width="26.28515625" style="45" customWidth="1"/>
    <col min="6658" max="6912" width="9.140625" style="45"/>
    <col min="6913" max="6913" width="26.28515625" style="45" customWidth="1"/>
    <col min="6914" max="7168" width="9.140625" style="45"/>
    <col min="7169" max="7169" width="26.28515625" style="45" customWidth="1"/>
    <col min="7170" max="7424" width="9.140625" style="45"/>
    <col min="7425" max="7425" width="26.28515625" style="45" customWidth="1"/>
    <col min="7426" max="7680" width="9.140625" style="45"/>
    <col min="7681" max="7681" width="26.28515625" style="45" customWidth="1"/>
    <col min="7682" max="7936" width="9.140625" style="45"/>
    <col min="7937" max="7937" width="26.28515625" style="45" customWidth="1"/>
    <col min="7938" max="8192" width="9.140625" style="45"/>
    <col min="8193" max="8193" width="26.28515625" style="45" customWidth="1"/>
    <col min="8194" max="8448" width="9.140625" style="45"/>
    <col min="8449" max="8449" width="26.28515625" style="45" customWidth="1"/>
    <col min="8450" max="8704" width="9.140625" style="45"/>
    <col min="8705" max="8705" width="26.28515625" style="45" customWidth="1"/>
    <col min="8706" max="8960" width="9.140625" style="45"/>
    <col min="8961" max="8961" width="26.28515625" style="45" customWidth="1"/>
    <col min="8962" max="9216" width="9.140625" style="45"/>
    <col min="9217" max="9217" width="26.28515625" style="45" customWidth="1"/>
    <col min="9218" max="9472" width="9.140625" style="45"/>
    <col min="9473" max="9473" width="26.28515625" style="45" customWidth="1"/>
    <col min="9474" max="9728" width="9.140625" style="45"/>
    <col min="9729" max="9729" width="26.28515625" style="45" customWidth="1"/>
    <col min="9730" max="9984" width="9.140625" style="45"/>
    <col min="9985" max="9985" width="26.28515625" style="45" customWidth="1"/>
    <col min="9986" max="10240" width="9.140625" style="45"/>
    <col min="10241" max="10241" width="26.28515625" style="45" customWidth="1"/>
    <col min="10242" max="10496" width="9.140625" style="45"/>
    <col min="10497" max="10497" width="26.28515625" style="45" customWidth="1"/>
    <col min="10498" max="10752" width="9.140625" style="45"/>
    <col min="10753" max="10753" width="26.28515625" style="45" customWidth="1"/>
    <col min="10754" max="11008" width="9.140625" style="45"/>
    <col min="11009" max="11009" width="26.28515625" style="45" customWidth="1"/>
    <col min="11010" max="11264" width="9.140625" style="45"/>
    <col min="11265" max="11265" width="26.28515625" style="45" customWidth="1"/>
    <col min="11266" max="11520" width="9.140625" style="45"/>
    <col min="11521" max="11521" width="26.28515625" style="45" customWidth="1"/>
    <col min="11522" max="11776" width="9.140625" style="45"/>
    <col min="11777" max="11777" width="26.28515625" style="45" customWidth="1"/>
    <col min="11778" max="12032" width="9.140625" style="45"/>
    <col min="12033" max="12033" width="26.28515625" style="45" customWidth="1"/>
    <col min="12034" max="12288" width="9.140625" style="45"/>
    <col min="12289" max="12289" width="26.28515625" style="45" customWidth="1"/>
    <col min="12290" max="12544" width="9.140625" style="45"/>
    <col min="12545" max="12545" width="26.28515625" style="45" customWidth="1"/>
    <col min="12546" max="12800" width="9.140625" style="45"/>
    <col min="12801" max="12801" width="26.28515625" style="45" customWidth="1"/>
    <col min="12802" max="13056" width="9.140625" style="45"/>
    <col min="13057" max="13057" width="26.28515625" style="45" customWidth="1"/>
    <col min="13058" max="13312" width="9.140625" style="45"/>
    <col min="13313" max="13313" width="26.28515625" style="45" customWidth="1"/>
    <col min="13314" max="13568" width="9.140625" style="45"/>
    <col min="13569" max="13569" width="26.28515625" style="45" customWidth="1"/>
    <col min="13570" max="13824" width="9.140625" style="45"/>
    <col min="13825" max="13825" width="26.28515625" style="45" customWidth="1"/>
    <col min="13826" max="14080" width="9.140625" style="45"/>
    <col min="14081" max="14081" width="26.28515625" style="45" customWidth="1"/>
    <col min="14082" max="14336" width="9.140625" style="45"/>
    <col min="14337" max="14337" width="26.28515625" style="45" customWidth="1"/>
    <col min="14338" max="14592" width="9.140625" style="45"/>
    <col min="14593" max="14593" width="26.28515625" style="45" customWidth="1"/>
    <col min="14594" max="14848" width="9.140625" style="45"/>
    <col min="14849" max="14849" width="26.28515625" style="45" customWidth="1"/>
    <col min="14850" max="15104" width="9.140625" style="45"/>
    <col min="15105" max="15105" width="26.28515625" style="45" customWidth="1"/>
    <col min="15106" max="15360" width="9.140625" style="45"/>
    <col min="15361" max="15361" width="26.28515625" style="45" customWidth="1"/>
    <col min="15362" max="15616" width="9.140625" style="45"/>
    <col min="15617" max="15617" width="26.28515625" style="45" customWidth="1"/>
    <col min="15618" max="15872" width="9.140625" style="45"/>
    <col min="15873" max="15873" width="26.28515625" style="45" customWidth="1"/>
    <col min="15874" max="16128" width="9.140625" style="45"/>
    <col min="16129" max="16129" width="26.28515625" style="45" customWidth="1"/>
    <col min="16130" max="16384" width="9.140625" style="45"/>
  </cols>
  <sheetData>
    <row r="1" spans="1:11" ht="15" x14ac:dyDescent="0.25">
      <c r="A1" s="44" t="s">
        <v>23</v>
      </c>
      <c r="B1" t="s">
        <v>69</v>
      </c>
      <c r="C1" t="s">
        <v>119</v>
      </c>
      <c r="D1" t="s">
        <v>120</v>
      </c>
      <c r="E1" t="s">
        <v>121</v>
      </c>
      <c r="F1" t="s">
        <v>122</v>
      </c>
      <c r="G1" t="s">
        <v>123</v>
      </c>
      <c r="H1" t="s">
        <v>7</v>
      </c>
      <c r="I1" t="s">
        <v>319</v>
      </c>
      <c r="J1" t="s">
        <v>320</v>
      </c>
      <c r="K1" t="s">
        <v>33</v>
      </c>
    </row>
    <row r="2" spans="1:11" ht="15" x14ac:dyDescent="0.25">
      <c r="A2" s="45" t="str">
        <f t="shared" ref="A2:A65" si="0">CONCATENATE(C2,E2,G2)</f>
        <v>B2 referenceAlbania2005</v>
      </c>
      <c r="B2">
        <v>5</v>
      </c>
      <c r="C2" t="s">
        <v>0</v>
      </c>
      <c r="D2" t="s">
        <v>126</v>
      </c>
      <c r="E2" t="s">
        <v>71</v>
      </c>
      <c r="F2" t="s">
        <v>111</v>
      </c>
      <c r="G2">
        <v>2005</v>
      </c>
      <c r="H2">
        <v>631.10673399999996</v>
      </c>
      <c r="I2">
        <v>542.225818</v>
      </c>
      <c r="J2">
        <v>2591.6196279999999</v>
      </c>
      <c r="K2">
        <v>3133.8454459999998</v>
      </c>
    </row>
    <row r="3" spans="1:11" ht="15" x14ac:dyDescent="0.25">
      <c r="A3" s="45" t="str">
        <f t="shared" si="0"/>
        <v>B2 referenceAlbania2010</v>
      </c>
      <c r="B3">
        <v>5</v>
      </c>
      <c r="C3" t="s">
        <v>0</v>
      </c>
      <c r="D3" t="s">
        <v>126</v>
      </c>
      <c r="E3" t="s">
        <v>71</v>
      </c>
      <c r="F3" t="s">
        <v>111</v>
      </c>
      <c r="G3">
        <v>2010</v>
      </c>
      <c r="H3">
        <v>622.40662999999995</v>
      </c>
      <c r="I3">
        <v>604.72207200000003</v>
      </c>
      <c r="J3">
        <v>2618.9504400000001</v>
      </c>
      <c r="K3">
        <v>3223.6725120000001</v>
      </c>
    </row>
    <row r="4" spans="1:11" ht="15" x14ac:dyDescent="0.25">
      <c r="A4" s="45" t="str">
        <f t="shared" si="0"/>
        <v>B2 referenceAlbania2015</v>
      </c>
      <c r="B4">
        <v>5</v>
      </c>
      <c r="C4" t="s">
        <v>0</v>
      </c>
      <c r="D4" t="s">
        <v>126</v>
      </c>
      <c r="E4" t="s">
        <v>71</v>
      </c>
      <c r="F4" t="s">
        <v>111</v>
      </c>
      <c r="G4">
        <v>2015</v>
      </c>
      <c r="H4">
        <v>613.70668699999999</v>
      </c>
      <c r="I4">
        <v>657.78203800000006</v>
      </c>
      <c r="J4">
        <v>2670.540528</v>
      </c>
      <c r="K4">
        <v>3328.3225659999998</v>
      </c>
    </row>
    <row r="5" spans="1:11" ht="15" x14ac:dyDescent="0.25">
      <c r="A5" s="45" t="str">
        <f t="shared" si="0"/>
        <v>B2 referenceAlbania2020</v>
      </c>
      <c r="B5">
        <v>5</v>
      </c>
      <c r="C5" t="s">
        <v>0</v>
      </c>
      <c r="D5" t="s">
        <v>126</v>
      </c>
      <c r="E5" t="s">
        <v>71</v>
      </c>
      <c r="F5" t="s">
        <v>111</v>
      </c>
      <c r="G5">
        <v>2020</v>
      </c>
      <c r="H5">
        <v>605.00662699999998</v>
      </c>
      <c r="I5">
        <v>692.147426</v>
      </c>
      <c r="J5">
        <v>2729.3459480000001</v>
      </c>
      <c r="K5">
        <v>3421.4933740000001</v>
      </c>
    </row>
    <row r="6" spans="1:11" ht="15" x14ac:dyDescent="0.25">
      <c r="A6" s="45" t="str">
        <f t="shared" si="0"/>
        <v>B2 referenceAlbania2025</v>
      </c>
      <c r="B6">
        <v>5</v>
      </c>
      <c r="C6" t="s">
        <v>0</v>
      </c>
      <c r="D6" t="s">
        <v>126</v>
      </c>
      <c r="E6" t="s">
        <v>71</v>
      </c>
      <c r="F6" t="s">
        <v>111</v>
      </c>
      <c r="G6">
        <v>2025</v>
      </c>
      <c r="H6">
        <v>596.30668400000002</v>
      </c>
      <c r="I6">
        <v>717.64722200000006</v>
      </c>
      <c r="J6">
        <v>2791.1745599999999</v>
      </c>
      <c r="K6">
        <v>3508.821782</v>
      </c>
    </row>
    <row r="7" spans="1:11" ht="15" x14ac:dyDescent="0.25">
      <c r="A7" s="45" t="str">
        <f t="shared" si="0"/>
        <v>B2 referenceAlbania2030</v>
      </c>
      <c r="B7">
        <v>5</v>
      </c>
      <c r="C7" t="s">
        <v>0</v>
      </c>
      <c r="D7" t="s">
        <v>126</v>
      </c>
      <c r="E7" t="s">
        <v>71</v>
      </c>
      <c r="F7" t="s">
        <v>111</v>
      </c>
      <c r="G7">
        <v>2030</v>
      </c>
      <c r="H7">
        <v>587.60667999999998</v>
      </c>
      <c r="I7">
        <v>736.86432400000001</v>
      </c>
      <c r="J7">
        <v>2849.4394539999998</v>
      </c>
      <c r="K7">
        <v>3586.303778</v>
      </c>
    </row>
    <row r="8" spans="1:11" ht="15" x14ac:dyDescent="0.25">
      <c r="A8" s="45" t="str">
        <f t="shared" si="0"/>
        <v>B2 referenceAustria2005</v>
      </c>
      <c r="B8">
        <v>5</v>
      </c>
      <c r="C8" t="s">
        <v>0</v>
      </c>
      <c r="D8" t="s">
        <v>127</v>
      </c>
      <c r="E8" t="s">
        <v>72</v>
      </c>
      <c r="F8" t="s">
        <v>112</v>
      </c>
      <c r="G8">
        <v>2005</v>
      </c>
      <c r="H8">
        <v>3343.0591060000002</v>
      </c>
      <c r="I8">
        <v>5311.400928</v>
      </c>
      <c r="J8">
        <v>55769.890626</v>
      </c>
      <c r="K8">
        <v>61081.291554000003</v>
      </c>
    </row>
    <row r="9" spans="1:11" ht="15" x14ac:dyDescent="0.25">
      <c r="A9" s="45" t="str">
        <f t="shared" si="0"/>
        <v>B2 referenceAustria2010</v>
      </c>
      <c r="B9">
        <v>5</v>
      </c>
      <c r="C9" t="s">
        <v>0</v>
      </c>
      <c r="D9" t="s">
        <v>127</v>
      </c>
      <c r="E9" t="s">
        <v>72</v>
      </c>
      <c r="F9" t="s">
        <v>112</v>
      </c>
      <c r="G9">
        <v>2010</v>
      </c>
      <c r="H9">
        <v>3343.0597579999999</v>
      </c>
      <c r="I9">
        <v>5023.018298</v>
      </c>
      <c r="J9">
        <v>57952.921876</v>
      </c>
      <c r="K9">
        <v>62975.940174000003</v>
      </c>
    </row>
    <row r="10" spans="1:11" ht="15" x14ac:dyDescent="0.25">
      <c r="A10" s="45" t="str">
        <f t="shared" si="0"/>
        <v>B2 referenceAustria2015</v>
      </c>
      <c r="B10">
        <v>5</v>
      </c>
      <c r="C10" t="s">
        <v>0</v>
      </c>
      <c r="D10" t="s">
        <v>127</v>
      </c>
      <c r="E10" t="s">
        <v>72</v>
      </c>
      <c r="F10" t="s">
        <v>112</v>
      </c>
      <c r="G10">
        <v>2015</v>
      </c>
      <c r="H10">
        <v>3343.059401</v>
      </c>
      <c r="I10">
        <v>4604.1767520000003</v>
      </c>
      <c r="J10">
        <v>59113.003905999998</v>
      </c>
      <c r="K10">
        <v>63717.180657999997</v>
      </c>
    </row>
    <row r="11" spans="1:11" ht="15" x14ac:dyDescent="0.25">
      <c r="A11" s="45" t="str">
        <f t="shared" si="0"/>
        <v>B2 referenceAustria2020</v>
      </c>
      <c r="B11">
        <v>5</v>
      </c>
      <c r="C11" t="s">
        <v>0</v>
      </c>
      <c r="D11" t="s">
        <v>127</v>
      </c>
      <c r="E11" t="s">
        <v>72</v>
      </c>
      <c r="F11" t="s">
        <v>112</v>
      </c>
      <c r="G11">
        <v>2020</v>
      </c>
      <c r="H11">
        <v>3343.0595739999999</v>
      </c>
      <c r="I11">
        <v>4243.0931739999996</v>
      </c>
      <c r="J11">
        <v>59027.8125</v>
      </c>
      <c r="K11">
        <v>63270.905674000001</v>
      </c>
    </row>
    <row r="12" spans="1:11" ht="15" x14ac:dyDescent="0.25">
      <c r="A12" s="45" t="str">
        <f t="shared" si="0"/>
        <v>B2 referenceAustria2025</v>
      </c>
      <c r="B12">
        <v>5</v>
      </c>
      <c r="C12" t="s">
        <v>0</v>
      </c>
      <c r="D12" t="s">
        <v>127</v>
      </c>
      <c r="E12" t="s">
        <v>72</v>
      </c>
      <c r="F12" t="s">
        <v>112</v>
      </c>
      <c r="G12">
        <v>2025</v>
      </c>
      <c r="H12">
        <v>3343.059745</v>
      </c>
      <c r="I12">
        <v>3985.0871200000001</v>
      </c>
      <c r="J12">
        <v>58887.550781999998</v>
      </c>
      <c r="K12">
        <v>62872.637902000002</v>
      </c>
    </row>
    <row r="13" spans="1:11" ht="15" x14ac:dyDescent="0.25">
      <c r="A13" s="45" t="str">
        <f t="shared" si="0"/>
        <v>B2 referenceAustria2030</v>
      </c>
      <c r="B13">
        <v>5</v>
      </c>
      <c r="C13" t="s">
        <v>0</v>
      </c>
      <c r="D13" t="s">
        <v>127</v>
      </c>
      <c r="E13" t="s">
        <v>72</v>
      </c>
      <c r="F13" t="s">
        <v>112</v>
      </c>
      <c r="G13">
        <v>2030</v>
      </c>
      <c r="H13">
        <v>3343.0593720000002</v>
      </c>
      <c r="I13">
        <v>3797.6600119999998</v>
      </c>
      <c r="J13">
        <v>58966.914062000003</v>
      </c>
      <c r="K13">
        <v>62764.574073999996</v>
      </c>
    </row>
    <row r="14" spans="1:11" ht="15" x14ac:dyDescent="0.25">
      <c r="A14" s="45" t="str">
        <f t="shared" si="0"/>
        <v>B2 referenceBelgium2005</v>
      </c>
      <c r="B14">
        <v>5</v>
      </c>
      <c r="C14" t="s">
        <v>0</v>
      </c>
      <c r="D14" t="s">
        <v>129</v>
      </c>
      <c r="E14" t="s">
        <v>74</v>
      </c>
      <c r="F14" t="s">
        <v>112</v>
      </c>
      <c r="G14">
        <v>2005</v>
      </c>
      <c r="H14">
        <v>666.97924999999998</v>
      </c>
      <c r="I14">
        <v>986.49389399999995</v>
      </c>
      <c r="J14">
        <v>10624.780274000001</v>
      </c>
      <c r="K14">
        <v>11611.274168</v>
      </c>
    </row>
    <row r="15" spans="1:11" ht="15" x14ac:dyDescent="0.25">
      <c r="A15" s="45" t="str">
        <f t="shared" si="0"/>
        <v>B2 referenceBelgium2010</v>
      </c>
      <c r="B15">
        <v>5</v>
      </c>
      <c r="C15" t="s">
        <v>0</v>
      </c>
      <c r="D15" t="s">
        <v>129</v>
      </c>
      <c r="E15" t="s">
        <v>74</v>
      </c>
      <c r="F15" t="s">
        <v>112</v>
      </c>
      <c r="G15">
        <v>2010</v>
      </c>
      <c r="H15">
        <v>672.17942700000003</v>
      </c>
      <c r="I15">
        <v>916.51704600000005</v>
      </c>
      <c r="J15">
        <v>10788.805664</v>
      </c>
      <c r="K15">
        <v>11705.32271</v>
      </c>
    </row>
    <row r="16" spans="1:11" ht="15" x14ac:dyDescent="0.25">
      <c r="A16" s="45" t="str">
        <f t="shared" si="0"/>
        <v>B2 referenceBelgium2015</v>
      </c>
      <c r="B16">
        <v>5</v>
      </c>
      <c r="C16" t="s">
        <v>0</v>
      </c>
      <c r="D16" t="s">
        <v>129</v>
      </c>
      <c r="E16" t="s">
        <v>74</v>
      </c>
      <c r="F16" t="s">
        <v>112</v>
      </c>
      <c r="G16">
        <v>2015</v>
      </c>
      <c r="H16">
        <v>677.37929899999995</v>
      </c>
      <c r="I16">
        <v>845.95681400000001</v>
      </c>
      <c r="J16">
        <v>10656.97754</v>
      </c>
      <c r="K16">
        <v>11502.934354000001</v>
      </c>
    </row>
    <row r="17" spans="1:11" ht="15" x14ac:dyDescent="0.25">
      <c r="A17" s="45" t="str">
        <f t="shared" si="0"/>
        <v>B2 referenceBelgium2020</v>
      </c>
      <c r="B17">
        <v>5</v>
      </c>
      <c r="C17" t="s">
        <v>0</v>
      </c>
      <c r="D17" t="s">
        <v>129</v>
      </c>
      <c r="E17" t="s">
        <v>74</v>
      </c>
      <c r="F17" t="s">
        <v>112</v>
      </c>
      <c r="G17">
        <v>2020</v>
      </c>
      <c r="H17">
        <v>682.57941400000004</v>
      </c>
      <c r="I17">
        <v>807.20102999999995</v>
      </c>
      <c r="J17">
        <v>10353.49121</v>
      </c>
      <c r="K17">
        <v>11160.69224</v>
      </c>
    </row>
    <row r="18" spans="1:11" ht="15" x14ac:dyDescent="0.25">
      <c r="A18" s="45" t="str">
        <f t="shared" si="0"/>
        <v>B2 referenceBelgium2025</v>
      </c>
      <c r="B18">
        <v>5</v>
      </c>
      <c r="C18" t="s">
        <v>0</v>
      </c>
      <c r="D18" t="s">
        <v>129</v>
      </c>
      <c r="E18" t="s">
        <v>74</v>
      </c>
      <c r="F18" t="s">
        <v>112</v>
      </c>
      <c r="G18">
        <v>2025</v>
      </c>
      <c r="H18">
        <v>687.77941499999997</v>
      </c>
      <c r="I18">
        <v>795.80853999999999</v>
      </c>
      <c r="J18">
        <v>10071.576171999999</v>
      </c>
      <c r="K18">
        <v>10867.384711999999</v>
      </c>
    </row>
    <row r="19" spans="1:11" ht="15" x14ac:dyDescent="0.25">
      <c r="A19" s="45" t="str">
        <f t="shared" si="0"/>
        <v>B2 referenceBelgium2030</v>
      </c>
      <c r="B19">
        <v>5</v>
      </c>
      <c r="C19" t="s">
        <v>0</v>
      </c>
      <c r="D19" t="s">
        <v>129</v>
      </c>
      <c r="E19" t="s">
        <v>74</v>
      </c>
      <c r="F19" t="s">
        <v>112</v>
      </c>
      <c r="G19">
        <v>2030</v>
      </c>
      <c r="H19">
        <v>692.97942999999998</v>
      </c>
      <c r="I19">
        <v>819.09321599999998</v>
      </c>
      <c r="J19">
        <v>9859.5966800000006</v>
      </c>
      <c r="K19">
        <v>10678.689896</v>
      </c>
    </row>
    <row r="20" spans="1:11" ht="15" x14ac:dyDescent="0.25">
      <c r="A20" s="45" t="str">
        <f t="shared" si="0"/>
        <v>B2 referenceBulgaria2005</v>
      </c>
      <c r="B20">
        <v>5</v>
      </c>
      <c r="C20" t="s">
        <v>0</v>
      </c>
      <c r="D20" t="s">
        <v>130</v>
      </c>
      <c r="E20" t="s">
        <v>76</v>
      </c>
      <c r="F20" t="s">
        <v>111</v>
      </c>
      <c r="G20">
        <v>2005</v>
      </c>
      <c r="H20">
        <v>2560.8745050000002</v>
      </c>
      <c r="I20">
        <v>4914.8101479999996</v>
      </c>
      <c r="J20">
        <v>73826.390625999993</v>
      </c>
      <c r="K20">
        <v>78741.200773999997</v>
      </c>
    </row>
    <row r="21" spans="1:11" ht="15" x14ac:dyDescent="0.25">
      <c r="A21" s="45" t="str">
        <f t="shared" si="0"/>
        <v>B2 referenceBulgaria2010</v>
      </c>
      <c r="B21">
        <v>5</v>
      </c>
      <c r="C21" t="s">
        <v>0</v>
      </c>
      <c r="D21" t="s">
        <v>130</v>
      </c>
      <c r="E21" t="s">
        <v>76</v>
      </c>
      <c r="F21" t="s">
        <v>111</v>
      </c>
      <c r="G21">
        <v>2010</v>
      </c>
      <c r="H21">
        <v>2863.8744360000001</v>
      </c>
      <c r="I21">
        <v>4709.4038719999999</v>
      </c>
      <c r="J21">
        <v>73791.835938000004</v>
      </c>
      <c r="K21">
        <v>78501.239809999999</v>
      </c>
    </row>
    <row r="22" spans="1:11" ht="15" x14ac:dyDescent="0.25">
      <c r="A22" s="45" t="str">
        <f t="shared" si="0"/>
        <v>B2 referenceBulgaria2015</v>
      </c>
      <c r="B22">
        <v>5</v>
      </c>
      <c r="C22" t="s">
        <v>0</v>
      </c>
      <c r="D22" t="s">
        <v>130</v>
      </c>
      <c r="E22" t="s">
        <v>76</v>
      </c>
      <c r="F22" t="s">
        <v>111</v>
      </c>
      <c r="G22">
        <v>2015</v>
      </c>
      <c r="H22">
        <v>3166.8744259999999</v>
      </c>
      <c r="I22">
        <v>4463.6334440000001</v>
      </c>
      <c r="J22">
        <v>72823.882811999996</v>
      </c>
      <c r="K22">
        <v>77287.516256000003</v>
      </c>
    </row>
    <row r="23" spans="1:11" ht="15" x14ac:dyDescent="0.25">
      <c r="A23" s="45" t="str">
        <f t="shared" si="0"/>
        <v>B2 referenceBulgaria2020</v>
      </c>
      <c r="B23">
        <v>5</v>
      </c>
      <c r="C23" t="s">
        <v>0</v>
      </c>
      <c r="D23" t="s">
        <v>130</v>
      </c>
      <c r="E23" t="s">
        <v>76</v>
      </c>
      <c r="F23" t="s">
        <v>111</v>
      </c>
      <c r="G23">
        <v>2020</v>
      </c>
      <c r="H23">
        <v>3469.8745159999999</v>
      </c>
      <c r="I23">
        <v>4290.8356460000005</v>
      </c>
      <c r="J23">
        <v>71077.195311999996</v>
      </c>
      <c r="K23">
        <v>75368.030958000003</v>
      </c>
    </row>
    <row r="24" spans="1:11" ht="15" x14ac:dyDescent="0.25">
      <c r="A24" s="45" t="str">
        <f t="shared" si="0"/>
        <v>B2 referenceBulgaria2025</v>
      </c>
      <c r="B24">
        <v>5</v>
      </c>
      <c r="C24" t="s">
        <v>0</v>
      </c>
      <c r="D24" t="s">
        <v>130</v>
      </c>
      <c r="E24" t="s">
        <v>76</v>
      </c>
      <c r="F24" t="s">
        <v>111</v>
      </c>
      <c r="G24">
        <v>2025</v>
      </c>
      <c r="H24">
        <v>3469.8743629999999</v>
      </c>
      <c r="I24">
        <v>4220.7824579999997</v>
      </c>
      <c r="J24">
        <v>69613.257811999996</v>
      </c>
      <c r="K24">
        <v>73834.040269999998</v>
      </c>
    </row>
    <row r="25" spans="1:11" ht="15" x14ac:dyDescent="0.25">
      <c r="A25" s="45" t="str">
        <f t="shared" si="0"/>
        <v>B2 referenceBulgaria2030</v>
      </c>
      <c r="B25">
        <v>5</v>
      </c>
      <c r="C25" t="s">
        <v>0</v>
      </c>
      <c r="D25" t="s">
        <v>130</v>
      </c>
      <c r="E25" t="s">
        <v>76</v>
      </c>
      <c r="F25" t="s">
        <v>111</v>
      </c>
      <c r="G25">
        <v>2030</v>
      </c>
      <c r="H25">
        <v>3469.8740349999998</v>
      </c>
      <c r="I25">
        <v>4331.4473580000003</v>
      </c>
      <c r="J25">
        <v>68160.1875</v>
      </c>
      <c r="K25">
        <v>72491.634858000005</v>
      </c>
    </row>
    <row r="26" spans="1:11" ht="15" x14ac:dyDescent="0.25">
      <c r="A26" s="45" t="str">
        <f t="shared" si="0"/>
        <v>B2 referenceBelarus2005</v>
      </c>
      <c r="B26">
        <v>5</v>
      </c>
      <c r="C26" t="s">
        <v>0</v>
      </c>
      <c r="D26" t="s">
        <v>131</v>
      </c>
      <c r="E26" t="s">
        <v>73</v>
      </c>
      <c r="F26" t="s">
        <v>113</v>
      </c>
      <c r="G26">
        <v>2005</v>
      </c>
      <c r="H26">
        <v>6375.8865649999998</v>
      </c>
      <c r="I26">
        <v>17903.298026</v>
      </c>
      <c r="J26">
        <v>80661.023438000004</v>
      </c>
      <c r="K26">
        <v>98564.321463999993</v>
      </c>
    </row>
    <row r="27" spans="1:11" ht="15" x14ac:dyDescent="0.25">
      <c r="A27" s="45" t="str">
        <f t="shared" si="0"/>
        <v>B2 referenceBelarus2010</v>
      </c>
      <c r="B27">
        <v>5</v>
      </c>
      <c r="C27" t="s">
        <v>0</v>
      </c>
      <c r="D27" t="s">
        <v>131</v>
      </c>
      <c r="E27" t="s">
        <v>73</v>
      </c>
      <c r="F27" t="s">
        <v>113</v>
      </c>
      <c r="G27">
        <v>2010</v>
      </c>
      <c r="H27">
        <v>6440.8868970000003</v>
      </c>
      <c r="I27">
        <v>18979.289696</v>
      </c>
      <c r="J27">
        <v>81845.335938000004</v>
      </c>
      <c r="K27">
        <v>100824.625634</v>
      </c>
    </row>
    <row r="28" spans="1:11" ht="15" x14ac:dyDescent="0.25">
      <c r="A28" s="45" t="str">
        <f t="shared" si="0"/>
        <v>B2 referenceBelarus2015</v>
      </c>
      <c r="B28">
        <v>5</v>
      </c>
      <c r="C28" t="s">
        <v>0</v>
      </c>
      <c r="D28" t="s">
        <v>131</v>
      </c>
      <c r="E28" t="s">
        <v>73</v>
      </c>
      <c r="F28" t="s">
        <v>113</v>
      </c>
      <c r="G28">
        <v>2015</v>
      </c>
      <c r="H28">
        <v>6505.8866930000004</v>
      </c>
      <c r="I28">
        <v>20537.930110000001</v>
      </c>
      <c r="J28">
        <v>82805.148438000004</v>
      </c>
      <c r="K28">
        <v>103343.078548</v>
      </c>
    </row>
    <row r="29" spans="1:11" ht="15" x14ac:dyDescent="0.25">
      <c r="A29" s="45" t="str">
        <f t="shared" si="0"/>
        <v>B2 referenceBelarus2020</v>
      </c>
      <c r="B29">
        <v>5</v>
      </c>
      <c r="C29" t="s">
        <v>0</v>
      </c>
      <c r="D29" t="s">
        <v>131</v>
      </c>
      <c r="E29" t="s">
        <v>73</v>
      </c>
      <c r="F29" t="s">
        <v>113</v>
      </c>
      <c r="G29">
        <v>2020</v>
      </c>
      <c r="H29">
        <v>6570.8866660000003</v>
      </c>
      <c r="I29">
        <v>21988.932054000001</v>
      </c>
      <c r="J29">
        <v>83889.921875999993</v>
      </c>
      <c r="K29">
        <v>105878.85393</v>
      </c>
    </row>
    <row r="30" spans="1:11" ht="15" x14ac:dyDescent="0.25">
      <c r="A30" s="45" t="str">
        <f t="shared" si="0"/>
        <v>B2 referenceBelarus2025</v>
      </c>
      <c r="B30">
        <v>5</v>
      </c>
      <c r="C30" t="s">
        <v>0</v>
      </c>
      <c r="D30" t="s">
        <v>131</v>
      </c>
      <c r="E30" t="s">
        <v>73</v>
      </c>
      <c r="F30" t="s">
        <v>113</v>
      </c>
      <c r="G30">
        <v>2025</v>
      </c>
      <c r="H30">
        <v>6635.8867060000002</v>
      </c>
      <c r="I30">
        <v>23356.434266</v>
      </c>
      <c r="J30">
        <v>85890.804688000004</v>
      </c>
      <c r="K30">
        <v>109247.238954</v>
      </c>
    </row>
    <row r="31" spans="1:11" ht="15" x14ac:dyDescent="0.25">
      <c r="A31" s="45" t="str">
        <f t="shared" si="0"/>
        <v>B2 referenceBelarus2030</v>
      </c>
      <c r="B31">
        <v>5</v>
      </c>
      <c r="C31" t="s">
        <v>0</v>
      </c>
      <c r="D31" t="s">
        <v>131</v>
      </c>
      <c r="E31" t="s">
        <v>73</v>
      </c>
      <c r="F31" t="s">
        <v>113</v>
      </c>
      <c r="G31">
        <v>2030</v>
      </c>
      <c r="H31">
        <v>6700.8861999999999</v>
      </c>
      <c r="I31">
        <v>24282.298876000001</v>
      </c>
      <c r="J31">
        <v>89408.367188000004</v>
      </c>
      <c r="K31">
        <v>113690.666064</v>
      </c>
    </row>
    <row r="32" spans="1:11" ht="15" x14ac:dyDescent="0.25">
      <c r="A32" s="45" t="str">
        <f t="shared" si="0"/>
        <v>B2 referenceSwitzerland2005</v>
      </c>
      <c r="B32">
        <v>5</v>
      </c>
      <c r="C32" t="s">
        <v>0</v>
      </c>
      <c r="D32" t="s">
        <v>132</v>
      </c>
      <c r="E32" t="s">
        <v>106</v>
      </c>
      <c r="F32" t="s">
        <v>112</v>
      </c>
      <c r="G32">
        <v>2005</v>
      </c>
      <c r="H32">
        <v>1177.9875050000001</v>
      </c>
      <c r="I32">
        <v>4281.5814360000004</v>
      </c>
      <c r="J32">
        <v>29749.908203999999</v>
      </c>
      <c r="K32">
        <v>34031.48964</v>
      </c>
    </row>
    <row r="33" spans="1:11" ht="15" x14ac:dyDescent="0.25">
      <c r="A33" s="45" t="str">
        <f t="shared" si="0"/>
        <v>B2 referenceSwitzerland2010</v>
      </c>
      <c r="B33">
        <v>5</v>
      </c>
      <c r="C33" t="s">
        <v>0</v>
      </c>
      <c r="D33" t="s">
        <v>132</v>
      </c>
      <c r="E33" t="s">
        <v>106</v>
      </c>
      <c r="F33" t="s">
        <v>112</v>
      </c>
      <c r="G33">
        <v>2010</v>
      </c>
      <c r="H33">
        <v>1199.987374</v>
      </c>
      <c r="I33">
        <v>4334.5678699999999</v>
      </c>
      <c r="J33">
        <v>29408.984376</v>
      </c>
      <c r="K33">
        <v>33743.552245999999</v>
      </c>
    </row>
    <row r="34" spans="1:11" ht="15" x14ac:dyDescent="0.25">
      <c r="A34" s="45" t="str">
        <f t="shared" si="0"/>
        <v>B2 referenceSwitzerland2015</v>
      </c>
      <c r="B34">
        <v>5</v>
      </c>
      <c r="C34" t="s">
        <v>0</v>
      </c>
      <c r="D34" t="s">
        <v>132</v>
      </c>
      <c r="E34" t="s">
        <v>106</v>
      </c>
      <c r="F34" t="s">
        <v>112</v>
      </c>
      <c r="G34">
        <v>2015</v>
      </c>
      <c r="H34">
        <v>1208.987173</v>
      </c>
      <c r="I34">
        <v>4455.0439939999997</v>
      </c>
      <c r="J34">
        <v>28966.816406000002</v>
      </c>
      <c r="K34">
        <v>33421.860399999998</v>
      </c>
    </row>
    <row r="35" spans="1:11" ht="15" x14ac:dyDescent="0.25">
      <c r="A35" s="45" t="str">
        <f t="shared" si="0"/>
        <v>B2 referenceSwitzerland2020</v>
      </c>
      <c r="B35">
        <v>5</v>
      </c>
      <c r="C35" t="s">
        <v>0</v>
      </c>
      <c r="D35" t="s">
        <v>132</v>
      </c>
      <c r="E35" t="s">
        <v>106</v>
      </c>
      <c r="F35" t="s">
        <v>112</v>
      </c>
      <c r="G35">
        <v>2020</v>
      </c>
      <c r="H35">
        <v>1217.9871330000001</v>
      </c>
      <c r="I35">
        <v>4631.7245059999996</v>
      </c>
      <c r="J35">
        <v>28544.382812</v>
      </c>
      <c r="K35">
        <v>33176.107318000002</v>
      </c>
    </row>
    <row r="36" spans="1:11" ht="15" x14ac:dyDescent="0.25">
      <c r="A36" s="45" t="str">
        <f t="shared" si="0"/>
        <v>B2 referenceSwitzerland2025</v>
      </c>
      <c r="B36">
        <v>5</v>
      </c>
      <c r="C36" t="s">
        <v>0</v>
      </c>
      <c r="D36" t="s">
        <v>132</v>
      </c>
      <c r="E36" t="s">
        <v>106</v>
      </c>
      <c r="F36" t="s">
        <v>112</v>
      </c>
      <c r="G36">
        <v>2025</v>
      </c>
      <c r="H36">
        <v>1226.9872869999999</v>
      </c>
      <c r="I36">
        <v>4810.1470820000004</v>
      </c>
      <c r="J36">
        <v>28380.996093999998</v>
      </c>
      <c r="K36">
        <v>33191.143175999998</v>
      </c>
    </row>
    <row r="37" spans="1:11" ht="15" x14ac:dyDescent="0.25">
      <c r="A37" s="45" t="str">
        <f t="shared" si="0"/>
        <v>B2 referenceSwitzerland2030</v>
      </c>
      <c r="B37">
        <v>5</v>
      </c>
      <c r="C37" t="s">
        <v>0</v>
      </c>
      <c r="D37" t="s">
        <v>132</v>
      </c>
      <c r="E37" t="s">
        <v>106</v>
      </c>
      <c r="F37" t="s">
        <v>112</v>
      </c>
      <c r="G37">
        <v>2030</v>
      </c>
      <c r="H37">
        <v>1235.9870989999999</v>
      </c>
      <c r="I37">
        <v>4970.5213320000003</v>
      </c>
      <c r="J37">
        <v>28466.869139999999</v>
      </c>
      <c r="K37">
        <v>33437.390471999999</v>
      </c>
    </row>
    <row r="38" spans="1:11" ht="15" x14ac:dyDescent="0.25">
      <c r="A38" s="45" t="str">
        <f t="shared" si="0"/>
        <v>B2 referenceCzech Republic2005</v>
      </c>
      <c r="B38">
        <v>5</v>
      </c>
      <c r="C38" t="s">
        <v>0</v>
      </c>
      <c r="D38" t="s">
        <v>134</v>
      </c>
      <c r="E38" t="s">
        <v>79</v>
      </c>
      <c r="F38" t="s">
        <v>113</v>
      </c>
      <c r="G38">
        <v>2005</v>
      </c>
      <c r="H38">
        <v>2518.1030270000001</v>
      </c>
      <c r="I38">
        <v>4577.2360900000003</v>
      </c>
      <c r="J38">
        <v>37304.929687999997</v>
      </c>
      <c r="K38">
        <v>41882.165778000002</v>
      </c>
    </row>
    <row r="39" spans="1:11" ht="15" x14ac:dyDescent="0.25">
      <c r="A39" s="45" t="str">
        <f t="shared" si="0"/>
        <v>B2 referenceCzech Republic2010</v>
      </c>
      <c r="B39">
        <v>5</v>
      </c>
      <c r="C39" t="s">
        <v>0</v>
      </c>
      <c r="D39" t="s">
        <v>134</v>
      </c>
      <c r="E39" t="s">
        <v>79</v>
      </c>
      <c r="F39" t="s">
        <v>113</v>
      </c>
      <c r="G39">
        <v>2010</v>
      </c>
      <c r="H39">
        <v>2475.1028160000001</v>
      </c>
      <c r="I39">
        <v>4577.2355960000004</v>
      </c>
      <c r="J39">
        <v>37304.929687999997</v>
      </c>
      <c r="K39">
        <v>41882.165284000002</v>
      </c>
    </row>
    <row r="40" spans="1:11" ht="15" x14ac:dyDescent="0.25">
      <c r="A40" s="45" t="str">
        <f t="shared" si="0"/>
        <v>B2 referenceCzech Republic2015</v>
      </c>
      <c r="B40">
        <v>5</v>
      </c>
      <c r="C40" t="s">
        <v>0</v>
      </c>
      <c r="D40" t="s">
        <v>134</v>
      </c>
      <c r="E40" t="s">
        <v>79</v>
      </c>
      <c r="F40" t="s">
        <v>113</v>
      </c>
      <c r="G40">
        <v>2015</v>
      </c>
      <c r="H40">
        <v>2432.1030129999999</v>
      </c>
      <c r="I40">
        <v>4328.6505639999996</v>
      </c>
      <c r="J40">
        <v>37086.046876</v>
      </c>
      <c r="K40">
        <v>41414.697440000004</v>
      </c>
    </row>
    <row r="41" spans="1:11" ht="15" x14ac:dyDescent="0.25">
      <c r="A41" s="45" t="str">
        <f t="shared" si="0"/>
        <v>B2 referenceCzech Republic2020</v>
      </c>
      <c r="B41">
        <v>5</v>
      </c>
      <c r="C41" t="s">
        <v>0</v>
      </c>
      <c r="D41" t="s">
        <v>134</v>
      </c>
      <c r="E41" t="s">
        <v>79</v>
      </c>
      <c r="F41" t="s">
        <v>113</v>
      </c>
      <c r="G41">
        <v>2020</v>
      </c>
      <c r="H41">
        <v>2389.1028200000001</v>
      </c>
      <c r="I41">
        <v>3992.8427900000002</v>
      </c>
      <c r="J41">
        <v>36432.757812000003</v>
      </c>
      <c r="K41">
        <v>40425.600601999999</v>
      </c>
    </row>
    <row r="42" spans="1:11" ht="15" x14ac:dyDescent="0.25">
      <c r="A42" s="45" t="str">
        <f t="shared" si="0"/>
        <v>B2 referenceCzech Republic2025</v>
      </c>
      <c r="B42">
        <v>5</v>
      </c>
      <c r="C42" t="s">
        <v>0</v>
      </c>
      <c r="D42" t="s">
        <v>134</v>
      </c>
      <c r="E42" t="s">
        <v>79</v>
      </c>
      <c r="F42" t="s">
        <v>113</v>
      </c>
      <c r="G42">
        <v>2025</v>
      </c>
      <c r="H42">
        <v>2346.1029119999998</v>
      </c>
      <c r="I42">
        <v>3671.1064820000001</v>
      </c>
      <c r="J42">
        <v>35802.578126</v>
      </c>
      <c r="K42">
        <v>39473.684608000003</v>
      </c>
    </row>
    <row r="43" spans="1:11" ht="15" x14ac:dyDescent="0.25">
      <c r="A43" s="45" t="str">
        <f t="shared" si="0"/>
        <v>B2 referenceCzech Republic2030</v>
      </c>
      <c r="B43">
        <v>5</v>
      </c>
      <c r="C43" t="s">
        <v>0</v>
      </c>
      <c r="D43" t="s">
        <v>134</v>
      </c>
      <c r="E43" t="s">
        <v>79</v>
      </c>
      <c r="F43" t="s">
        <v>113</v>
      </c>
      <c r="G43">
        <v>2030</v>
      </c>
      <c r="H43">
        <v>2303.1031090000001</v>
      </c>
      <c r="I43">
        <v>3433.3749739999998</v>
      </c>
      <c r="J43">
        <v>35048.488281999998</v>
      </c>
      <c r="K43">
        <v>38481.863255999997</v>
      </c>
    </row>
    <row r="44" spans="1:11" ht="15" x14ac:dyDescent="0.25">
      <c r="A44" s="45" t="str">
        <f t="shared" si="0"/>
        <v>B2 referenceGermany2005</v>
      </c>
      <c r="B44">
        <v>5</v>
      </c>
      <c r="C44" t="s">
        <v>0</v>
      </c>
      <c r="D44" t="s">
        <v>135</v>
      </c>
      <c r="E44" t="s">
        <v>84</v>
      </c>
      <c r="F44" t="s">
        <v>112</v>
      </c>
      <c r="G44">
        <v>2005</v>
      </c>
      <c r="H44">
        <v>10568.135316</v>
      </c>
      <c r="I44">
        <v>8827.8945619999995</v>
      </c>
      <c r="J44">
        <v>237829.92187600001</v>
      </c>
      <c r="K44">
        <v>246657.81643800001</v>
      </c>
    </row>
    <row r="45" spans="1:11" ht="15" x14ac:dyDescent="0.25">
      <c r="A45" s="45" t="str">
        <f t="shared" si="0"/>
        <v>B2 referenceGermany2010</v>
      </c>
      <c r="B45">
        <v>5</v>
      </c>
      <c r="C45" t="s">
        <v>0</v>
      </c>
      <c r="D45" t="s">
        <v>135</v>
      </c>
      <c r="E45" t="s">
        <v>84</v>
      </c>
      <c r="F45" t="s">
        <v>112</v>
      </c>
      <c r="G45">
        <v>2010</v>
      </c>
      <c r="H45">
        <v>10568.13379</v>
      </c>
      <c r="I45">
        <v>8219.2129719999994</v>
      </c>
      <c r="J45">
        <v>236148.15625</v>
      </c>
      <c r="K45">
        <v>244367.36922200001</v>
      </c>
    </row>
    <row r="46" spans="1:11" ht="15" x14ac:dyDescent="0.25">
      <c r="A46" s="45" t="str">
        <f t="shared" si="0"/>
        <v>B2 referenceGermany2015</v>
      </c>
      <c r="B46">
        <v>5</v>
      </c>
      <c r="C46" t="s">
        <v>0</v>
      </c>
      <c r="D46" t="s">
        <v>135</v>
      </c>
      <c r="E46" t="s">
        <v>84</v>
      </c>
      <c r="F46" t="s">
        <v>112</v>
      </c>
      <c r="G46">
        <v>2015</v>
      </c>
      <c r="H46">
        <v>10568.134048</v>
      </c>
      <c r="I46">
        <v>7354.2934260000002</v>
      </c>
      <c r="J46">
        <v>231658.3125</v>
      </c>
      <c r="K46">
        <v>239012.60592599999</v>
      </c>
    </row>
    <row r="47" spans="1:11" ht="15" x14ac:dyDescent="0.25">
      <c r="A47" s="45" t="str">
        <f t="shared" si="0"/>
        <v>B2 referenceGermany2020</v>
      </c>
      <c r="B47">
        <v>5</v>
      </c>
      <c r="C47" t="s">
        <v>0</v>
      </c>
      <c r="D47" t="s">
        <v>135</v>
      </c>
      <c r="E47" t="s">
        <v>84</v>
      </c>
      <c r="F47" t="s">
        <v>112</v>
      </c>
      <c r="G47">
        <v>2020</v>
      </c>
      <c r="H47">
        <v>10568.133331000001</v>
      </c>
      <c r="I47">
        <v>6419.0316480000001</v>
      </c>
      <c r="J47">
        <v>225882.40625</v>
      </c>
      <c r="K47">
        <v>232301.437898</v>
      </c>
    </row>
    <row r="48" spans="1:11" ht="15" x14ac:dyDescent="0.25">
      <c r="A48" s="45" t="str">
        <f t="shared" si="0"/>
        <v>B2 referenceGermany2025</v>
      </c>
      <c r="B48">
        <v>5</v>
      </c>
      <c r="C48" t="s">
        <v>0</v>
      </c>
      <c r="D48" t="s">
        <v>135</v>
      </c>
      <c r="E48" t="s">
        <v>84</v>
      </c>
      <c r="F48" t="s">
        <v>112</v>
      </c>
      <c r="G48">
        <v>2025</v>
      </c>
      <c r="H48">
        <v>10568.136399000001</v>
      </c>
      <c r="I48">
        <v>5499.2653479999999</v>
      </c>
      <c r="J48">
        <v>222673.01562600001</v>
      </c>
      <c r="K48">
        <v>228172.28097399999</v>
      </c>
    </row>
    <row r="49" spans="1:11" ht="15" x14ac:dyDescent="0.25">
      <c r="A49" s="45" t="str">
        <f t="shared" si="0"/>
        <v>B2 referenceGermany2030</v>
      </c>
      <c r="B49">
        <v>5</v>
      </c>
      <c r="C49" t="s">
        <v>0</v>
      </c>
      <c r="D49" t="s">
        <v>135</v>
      </c>
      <c r="E49" t="s">
        <v>84</v>
      </c>
      <c r="F49" t="s">
        <v>112</v>
      </c>
      <c r="G49">
        <v>2030</v>
      </c>
      <c r="H49">
        <v>10568.135393</v>
      </c>
      <c r="I49">
        <v>4864.691202</v>
      </c>
      <c r="J49">
        <v>219527.21875</v>
      </c>
      <c r="K49">
        <v>224391.90995199999</v>
      </c>
    </row>
    <row r="50" spans="1:11" ht="15" x14ac:dyDescent="0.25">
      <c r="A50" s="45" t="str">
        <f t="shared" si="0"/>
        <v>B2 referenceDenmark2005</v>
      </c>
      <c r="B50">
        <v>5</v>
      </c>
      <c r="C50" t="s">
        <v>0</v>
      </c>
      <c r="D50" t="s">
        <v>136</v>
      </c>
      <c r="E50" t="s">
        <v>80</v>
      </c>
      <c r="F50" t="s">
        <v>114</v>
      </c>
      <c r="G50">
        <v>2005</v>
      </c>
      <c r="H50">
        <v>545.58685000000003</v>
      </c>
      <c r="I50">
        <v>494.60875399999998</v>
      </c>
      <c r="J50">
        <v>7559.8740239999997</v>
      </c>
      <c r="K50">
        <v>8054.4827779999996</v>
      </c>
    </row>
    <row r="51" spans="1:11" ht="15" x14ac:dyDescent="0.25">
      <c r="A51" s="45" t="str">
        <f t="shared" si="0"/>
        <v>B2 referenceDenmark2010</v>
      </c>
      <c r="B51">
        <v>5</v>
      </c>
      <c r="C51" t="s">
        <v>0</v>
      </c>
      <c r="D51" t="s">
        <v>136</v>
      </c>
      <c r="E51" t="s">
        <v>80</v>
      </c>
      <c r="F51" t="s">
        <v>114</v>
      </c>
      <c r="G51">
        <v>2010</v>
      </c>
      <c r="H51">
        <v>580.795794</v>
      </c>
      <c r="I51">
        <v>475.81639200000001</v>
      </c>
      <c r="J51">
        <v>7646.9057620000003</v>
      </c>
      <c r="K51">
        <v>8122.722154</v>
      </c>
    </row>
    <row r="52" spans="1:11" ht="15" x14ac:dyDescent="0.25">
      <c r="A52" s="45" t="str">
        <f t="shared" si="0"/>
        <v>B2 referenceDenmark2015</v>
      </c>
      <c r="B52">
        <v>5</v>
      </c>
      <c r="C52" t="s">
        <v>0</v>
      </c>
      <c r="D52" t="s">
        <v>136</v>
      </c>
      <c r="E52" t="s">
        <v>80</v>
      </c>
      <c r="F52" t="s">
        <v>114</v>
      </c>
      <c r="G52">
        <v>2015</v>
      </c>
      <c r="H52">
        <v>616.00487599999997</v>
      </c>
      <c r="I52">
        <v>459.94417600000003</v>
      </c>
      <c r="J52">
        <v>7573.8847660000001</v>
      </c>
      <c r="K52">
        <v>8033.8289420000001</v>
      </c>
    </row>
    <row r="53" spans="1:11" ht="15" x14ac:dyDescent="0.25">
      <c r="A53" s="45" t="str">
        <f t="shared" si="0"/>
        <v>B2 referenceDenmark2020</v>
      </c>
      <c r="B53">
        <v>5</v>
      </c>
      <c r="C53" t="s">
        <v>0</v>
      </c>
      <c r="D53" t="s">
        <v>136</v>
      </c>
      <c r="E53" t="s">
        <v>80</v>
      </c>
      <c r="F53" t="s">
        <v>114</v>
      </c>
      <c r="G53">
        <v>2020</v>
      </c>
      <c r="H53">
        <v>651.21377299999995</v>
      </c>
      <c r="I53">
        <v>479.29641400000003</v>
      </c>
      <c r="J53">
        <v>7330.2089839999999</v>
      </c>
      <c r="K53">
        <v>7809.5053980000002</v>
      </c>
    </row>
    <row r="54" spans="1:11" ht="15" x14ac:dyDescent="0.25">
      <c r="A54" s="45" t="str">
        <f t="shared" si="0"/>
        <v>B2 referenceDenmark2025</v>
      </c>
      <c r="B54">
        <v>5</v>
      </c>
      <c r="C54" t="s">
        <v>0</v>
      </c>
      <c r="D54" t="s">
        <v>136</v>
      </c>
      <c r="E54" t="s">
        <v>80</v>
      </c>
      <c r="F54" t="s">
        <v>114</v>
      </c>
      <c r="G54">
        <v>2025</v>
      </c>
      <c r="H54">
        <v>686.422821</v>
      </c>
      <c r="I54">
        <v>528.33434399999999</v>
      </c>
      <c r="J54">
        <v>7182.8129879999997</v>
      </c>
      <c r="K54">
        <v>7711.1473319999996</v>
      </c>
    </row>
    <row r="55" spans="1:11" ht="15" x14ac:dyDescent="0.25">
      <c r="A55" s="45" t="str">
        <f t="shared" si="0"/>
        <v>B2 referenceDenmark2030</v>
      </c>
      <c r="B55">
        <v>5</v>
      </c>
      <c r="C55" t="s">
        <v>0</v>
      </c>
      <c r="D55" t="s">
        <v>136</v>
      </c>
      <c r="E55" t="s">
        <v>80</v>
      </c>
      <c r="F55" t="s">
        <v>114</v>
      </c>
      <c r="G55">
        <v>2030</v>
      </c>
      <c r="H55">
        <v>721.63171399999999</v>
      </c>
      <c r="I55">
        <v>599.38343999999995</v>
      </c>
      <c r="J55">
        <v>7135.4257820000003</v>
      </c>
      <c r="K55">
        <v>7734.8092219999999</v>
      </c>
    </row>
    <row r="56" spans="1:11" ht="15" x14ac:dyDescent="0.25">
      <c r="A56" s="45" t="str">
        <f t="shared" si="0"/>
        <v>B2 referenceEstonia2005</v>
      </c>
      <c r="B56">
        <v>5</v>
      </c>
      <c r="C56" t="s">
        <v>0</v>
      </c>
      <c r="D56" t="s">
        <v>137</v>
      </c>
      <c r="E56" t="s">
        <v>81</v>
      </c>
      <c r="F56" t="s">
        <v>114</v>
      </c>
      <c r="G56">
        <v>2005</v>
      </c>
      <c r="H56">
        <v>2089.5839059999998</v>
      </c>
      <c r="I56">
        <v>4225.779278</v>
      </c>
      <c r="J56">
        <v>44962.664062000003</v>
      </c>
      <c r="K56">
        <v>49188.443339999998</v>
      </c>
    </row>
    <row r="57" spans="1:11" ht="15" x14ac:dyDescent="0.25">
      <c r="A57" s="45" t="str">
        <f t="shared" si="0"/>
        <v>B2 referenceEstonia2010</v>
      </c>
      <c r="B57">
        <v>5</v>
      </c>
      <c r="C57" t="s">
        <v>0</v>
      </c>
      <c r="D57" t="s">
        <v>137</v>
      </c>
      <c r="E57" t="s">
        <v>81</v>
      </c>
      <c r="F57" t="s">
        <v>114</v>
      </c>
      <c r="G57">
        <v>2010</v>
      </c>
      <c r="H57">
        <v>2076.583928</v>
      </c>
      <c r="I57">
        <v>4193.7465279999997</v>
      </c>
      <c r="J57">
        <v>44530.609376</v>
      </c>
      <c r="K57">
        <v>48724.355903999996</v>
      </c>
    </row>
    <row r="58" spans="1:11" ht="15" x14ac:dyDescent="0.25">
      <c r="A58" s="45" t="str">
        <f t="shared" si="0"/>
        <v>B2 referenceEstonia2015</v>
      </c>
      <c r="B58">
        <v>5</v>
      </c>
      <c r="C58" t="s">
        <v>0</v>
      </c>
      <c r="D58" t="s">
        <v>137</v>
      </c>
      <c r="E58" t="s">
        <v>81</v>
      </c>
      <c r="F58" t="s">
        <v>114</v>
      </c>
      <c r="G58">
        <v>2015</v>
      </c>
      <c r="H58">
        <v>2063.5840069999999</v>
      </c>
      <c r="I58">
        <v>4107.7882060000002</v>
      </c>
      <c r="J58">
        <v>44450.863281999998</v>
      </c>
      <c r="K58">
        <v>48558.651488000003</v>
      </c>
    </row>
    <row r="59" spans="1:11" ht="15" x14ac:dyDescent="0.25">
      <c r="A59" s="45" t="str">
        <f t="shared" si="0"/>
        <v>B2 referenceEstonia2020</v>
      </c>
      <c r="B59">
        <v>5</v>
      </c>
      <c r="C59" t="s">
        <v>0</v>
      </c>
      <c r="D59" t="s">
        <v>137</v>
      </c>
      <c r="E59" t="s">
        <v>81</v>
      </c>
      <c r="F59" t="s">
        <v>114</v>
      </c>
      <c r="G59">
        <v>2020</v>
      </c>
      <c r="H59">
        <v>2050.5840320000002</v>
      </c>
      <c r="I59">
        <v>3928.375184</v>
      </c>
      <c r="J59">
        <v>44569.054687999997</v>
      </c>
      <c r="K59">
        <v>48497.429872000001</v>
      </c>
    </row>
    <row r="60" spans="1:11" ht="15" x14ac:dyDescent="0.25">
      <c r="A60" s="45" t="str">
        <f t="shared" si="0"/>
        <v>B2 referenceEstonia2025</v>
      </c>
      <c r="B60">
        <v>5</v>
      </c>
      <c r="C60" t="s">
        <v>0</v>
      </c>
      <c r="D60" t="s">
        <v>137</v>
      </c>
      <c r="E60" t="s">
        <v>81</v>
      </c>
      <c r="F60" t="s">
        <v>114</v>
      </c>
      <c r="G60">
        <v>2025</v>
      </c>
      <c r="H60">
        <v>2037.583975</v>
      </c>
      <c r="I60">
        <v>3749.596106</v>
      </c>
      <c r="J60">
        <v>44674.125</v>
      </c>
      <c r="K60">
        <v>48423.721105999997</v>
      </c>
    </row>
    <row r="61" spans="1:11" ht="15" x14ac:dyDescent="0.25">
      <c r="A61" s="45" t="str">
        <f t="shared" si="0"/>
        <v>B2 referenceEstonia2030</v>
      </c>
      <c r="B61">
        <v>5</v>
      </c>
      <c r="C61" t="s">
        <v>0</v>
      </c>
      <c r="D61" t="s">
        <v>137</v>
      </c>
      <c r="E61" t="s">
        <v>81</v>
      </c>
      <c r="F61" t="s">
        <v>114</v>
      </c>
      <c r="G61">
        <v>2030</v>
      </c>
      <c r="H61">
        <v>2024.5841029999999</v>
      </c>
      <c r="I61">
        <v>3623.6670720000002</v>
      </c>
      <c r="J61">
        <v>44563.632812000003</v>
      </c>
      <c r="K61">
        <v>48187.299884</v>
      </c>
    </row>
    <row r="62" spans="1:11" ht="15" x14ac:dyDescent="0.25">
      <c r="A62" s="45" t="str">
        <f t="shared" si="0"/>
        <v>B2 referenceSpain2005</v>
      </c>
      <c r="B62">
        <v>5</v>
      </c>
      <c r="C62" t="s">
        <v>0</v>
      </c>
      <c r="D62" t="s">
        <v>138</v>
      </c>
      <c r="E62" t="s">
        <v>104</v>
      </c>
      <c r="F62" t="s">
        <v>115</v>
      </c>
      <c r="G62">
        <v>2005</v>
      </c>
      <c r="H62">
        <v>14193.001270000001</v>
      </c>
      <c r="I62">
        <v>4557.5820100000001</v>
      </c>
      <c r="J62">
        <v>68815.179688000004</v>
      </c>
      <c r="K62">
        <v>73372.761698000002</v>
      </c>
    </row>
    <row r="63" spans="1:11" ht="15" x14ac:dyDescent="0.25">
      <c r="A63" s="45" t="str">
        <f t="shared" si="0"/>
        <v>B2 referenceSpain2010</v>
      </c>
      <c r="B63">
        <v>5</v>
      </c>
      <c r="C63" t="s">
        <v>0</v>
      </c>
      <c r="D63" t="s">
        <v>138</v>
      </c>
      <c r="E63" t="s">
        <v>104</v>
      </c>
      <c r="F63" t="s">
        <v>115</v>
      </c>
      <c r="G63">
        <v>2010</v>
      </c>
      <c r="H63">
        <v>14915.30942</v>
      </c>
      <c r="I63">
        <v>4445.2247539999998</v>
      </c>
      <c r="J63">
        <v>68857.859375999993</v>
      </c>
      <c r="K63">
        <v>73303.084130000003</v>
      </c>
    </row>
    <row r="64" spans="1:11" ht="15" x14ac:dyDescent="0.25">
      <c r="A64" s="45" t="str">
        <f t="shared" si="0"/>
        <v>B2 referenceSpain2015</v>
      </c>
      <c r="B64">
        <v>5</v>
      </c>
      <c r="C64" t="s">
        <v>0</v>
      </c>
      <c r="D64" t="s">
        <v>138</v>
      </c>
      <c r="E64" t="s">
        <v>104</v>
      </c>
      <c r="F64" t="s">
        <v>115</v>
      </c>
      <c r="G64">
        <v>2015</v>
      </c>
      <c r="H64">
        <v>15637.615066</v>
      </c>
      <c r="I64">
        <v>4324.9696940000003</v>
      </c>
      <c r="J64">
        <v>68035.054688000004</v>
      </c>
      <c r="K64">
        <v>72360.024382000003</v>
      </c>
    </row>
    <row r="65" spans="1:11" ht="15" x14ac:dyDescent="0.25">
      <c r="A65" s="45" t="str">
        <f t="shared" si="0"/>
        <v>B2 referenceSpain2020</v>
      </c>
      <c r="B65">
        <v>5</v>
      </c>
      <c r="C65" t="s">
        <v>0</v>
      </c>
      <c r="D65" t="s">
        <v>138</v>
      </c>
      <c r="E65" t="s">
        <v>104</v>
      </c>
      <c r="F65" t="s">
        <v>115</v>
      </c>
      <c r="G65">
        <v>2020</v>
      </c>
      <c r="H65">
        <v>15637.626877000001</v>
      </c>
      <c r="I65">
        <v>4224.9175279999999</v>
      </c>
      <c r="J65">
        <v>66533.546875999993</v>
      </c>
      <c r="K65">
        <v>70758.464403999998</v>
      </c>
    </row>
    <row r="66" spans="1:11" ht="15" x14ac:dyDescent="0.25">
      <c r="A66" s="45" t="str">
        <f t="shared" ref="A66:A129" si="1">CONCATENATE(C66,E66,G66)</f>
        <v>B2 referenceSpain2025</v>
      </c>
      <c r="B66">
        <v>5</v>
      </c>
      <c r="C66" t="s">
        <v>0</v>
      </c>
      <c r="D66" t="s">
        <v>138</v>
      </c>
      <c r="E66" t="s">
        <v>104</v>
      </c>
      <c r="F66" t="s">
        <v>115</v>
      </c>
      <c r="G66">
        <v>2025</v>
      </c>
      <c r="H66">
        <v>15637.612751000001</v>
      </c>
      <c r="I66">
        <v>4233.4636760000003</v>
      </c>
      <c r="J66">
        <v>65277.246094000002</v>
      </c>
      <c r="K66">
        <v>69510.709770000001</v>
      </c>
    </row>
    <row r="67" spans="1:11" ht="15" x14ac:dyDescent="0.25">
      <c r="A67" s="45" t="str">
        <f t="shared" si="1"/>
        <v>B2 referenceSpain2030</v>
      </c>
      <c r="B67">
        <v>5</v>
      </c>
      <c r="C67" t="s">
        <v>0</v>
      </c>
      <c r="D67" t="s">
        <v>138</v>
      </c>
      <c r="E67" t="s">
        <v>104</v>
      </c>
      <c r="F67" t="s">
        <v>115</v>
      </c>
      <c r="G67">
        <v>2030</v>
      </c>
      <c r="H67">
        <v>15637.626362999999</v>
      </c>
      <c r="I67">
        <v>4397.6574099999998</v>
      </c>
      <c r="J67">
        <v>64319.730468000002</v>
      </c>
      <c r="K67">
        <v>68717.387877999994</v>
      </c>
    </row>
    <row r="68" spans="1:11" ht="15" x14ac:dyDescent="0.25">
      <c r="A68" s="45" t="str">
        <f t="shared" si="1"/>
        <v>B2 referenceFinland2005</v>
      </c>
      <c r="B68">
        <v>5</v>
      </c>
      <c r="C68" t="s">
        <v>0</v>
      </c>
      <c r="D68" t="s">
        <v>139</v>
      </c>
      <c r="E68" t="s">
        <v>82</v>
      </c>
      <c r="F68" t="s">
        <v>114</v>
      </c>
      <c r="G68">
        <v>2005</v>
      </c>
      <c r="H68">
        <v>18551.383089999999</v>
      </c>
      <c r="I68">
        <v>10281.23941</v>
      </c>
      <c r="J68">
        <v>148275.09375</v>
      </c>
      <c r="K68">
        <v>158556.33316000001</v>
      </c>
    </row>
    <row r="69" spans="1:11" ht="15" x14ac:dyDescent="0.25">
      <c r="A69" s="45" t="str">
        <f t="shared" si="1"/>
        <v>B2 referenceFinland2010</v>
      </c>
      <c r="B69">
        <v>5</v>
      </c>
      <c r="C69" t="s">
        <v>0</v>
      </c>
      <c r="D69" t="s">
        <v>139</v>
      </c>
      <c r="E69" t="s">
        <v>82</v>
      </c>
      <c r="F69" t="s">
        <v>114</v>
      </c>
      <c r="G69">
        <v>2010</v>
      </c>
      <c r="H69">
        <v>18369.419604999999</v>
      </c>
      <c r="I69">
        <v>10281.239637999999</v>
      </c>
      <c r="J69">
        <v>148275.09375</v>
      </c>
      <c r="K69">
        <v>158556.333388</v>
      </c>
    </row>
    <row r="70" spans="1:11" ht="15" x14ac:dyDescent="0.25">
      <c r="A70" s="45" t="str">
        <f t="shared" si="1"/>
        <v>B2 referenceFinland2015</v>
      </c>
      <c r="B70">
        <v>5</v>
      </c>
      <c r="C70" t="s">
        <v>0</v>
      </c>
      <c r="D70" t="s">
        <v>139</v>
      </c>
      <c r="E70" t="s">
        <v>82</v>
      </c>
      <c r="F70" t="s">
        <v>114</v>
      </c>
      <c r="G70">
        <v>2015</v>
      </c>
      <c r="H70">
        <v>18187.455268000002</v>
      </c>
      <c r="I70">
        <v>9600.080618</v>
      </c>
      <c r="J70">
        <v>148540.89062600001</v>
      </c>
      <c r="K70">
        <v>158140.97124399999</v>
      </c>
    </row>
    <row r="71" spans="1:11" ht="15" x14ac:dyDescent="0.25">
      <c r="A71" s="45" t="str">
        <f t="shared" si="1"/>
        <v>B2 referenceFinland2020</v>
      </c>
      <c r="B71">
        <v>5</v>
      </c>
      <c r="C71" t="s">
        <v>0</v>
      </c>
      <c r="D71" t="s">
        <v>139</v>
      </c>
      <c r="E71" t="s">
        <v>82</v>
      </c>
      <c r="F71" t="s">
        <v>114</v>
      </c>
      <c r="G71">
        <v>2020</v>
      </c>
      <c r="H71">
        <v>18005.492503000001</v>
      </c>
      <c r="I71">
        <v>8721.3490739999997</v>
      </c>
      <c r="J71">
        <v>147970.32812600001</v>
      </c>
      <c r="K71">
        <v>156691.67720000001</v>
      </c>
    </row>
    <row r="72" spans="1:11" ht="15" x14ac:dyDescent="0.25">
      <c r="A72" s="45" t="str">
        <f t="shared" si="1"/>
        <v>B2 referenceFinland2025</v>
      </c>
      <c r="B72">
        <v>5</v>
      </c>
      <c r="C72" t="s">
        <v>0</v>
      </c>
      <c r="D72" t="s">
        <v>139</v>
      </c>
      <c r="E72" t="s">
        <v>82</v>
      </c>
      <c r="F72" t="s">
        <v>114</v>
      </c>
      <c r="G72">
        <v>2025</v>
      </c>
      <c r="H72">
        <v>17823.529857000001</v>
      </c>
      <c r="I72">
        <v>8064.9476619999996</v>
      </c>
      <c r="J72">
        <v>147170.51562600001</v>
      </c>
      <c r="K72">
        <v>155235.463288</v>
      </c>
    </row>
    <row r="73" spans="1:11" ht="15" x14ac:dyDescent="0.25">
      <c r="A73" s="45" t="str">
        <f t="shared" si="1"/>
        <v>B2 referenceFinland2030</v>
      </c>
      <c r="B73">
        <v>5</v>
      </c>
      <c r="C73" t="s">
        <v>0</v>
      </c>
      <c r="D73" t="s">
        <v>139</v>
      </c>
      <c r="E73" t="s">
        <v>82</v>
      </c>
      <c r="F73" t="s">
        <v>114</v>
      </c>
      <c r="G73">
        <v>2030</v>
      </c>
      <c r="H73">
        <v>17641.564891999999</v>
      </c>
      <c r="I73">
        <v>7657.8874800000003</v>
      </c>
      <c r="J73">
        <v>146780.0625</v>
      </c>
      <c r="K73">
        <v>154437.94998</v>
      </c>
    </row>
    <row r="74" spans="1:11" ht="15" x14ac:dyDescent="0.25">
      <c r="A74" s="45" t="str">
        <f t="shared" si="1"/>
        <v>B2 referenceFrance2005</v>
      </c>
      <c r="B74">
        <v>5</v>
      </c>
      <c r="C74" t="s">
        <v>0</v>
      </c>
      <c r="D74" t="s">
        <v>140</v>
      </c>
      <c r="E74" t="s">
        <v>83</v>
      </c>
      <c r="F74" t="s">
        <v>112</v>
      </c>
      <c r="G74">
        <v>2005</v>
      </c>
      <c r="H74">
        <v>14744.110403999999</v>
      </c>
      <c r="I74">
        <v>15992.051423999999</v>
      </c>
      <c r="J74">
        <v>213094.85937600001</v>
      </c>
      <c r="K74">
        <v>229086.91080000001</v>
      </c>
    </row>
    <row r="75" spans="1:11" ht="15" x14ac:dyDescent="0.25">
      <c r="A75" s="45" t="str">
        <f t="shared" si="1"/>
        <v>B2 referenceFrance2010</v>
      </c>
      <c r="B75">
        <v>5</v>
      </c>
      <c r="C75" t="s">
        <v>0</v>
      </c>
      <c r="D75" t="s">
        <v>140</v>
      </c>
      <c r="E75" t="s">
        <v>83</v>
      </c>
      <c r="F75" t="s">
        <v>112</v>
      </c>
      <c r="G75">
        <v>2010</v>
      </c>
      <c r="H75">
        <v>14842.109793</v>
      </c>
      <c r="I75">
        <v>16200.381132</v>
      </c>
      <c r="J75">
        <v>207711.5625</v>
      </c>
      <c r="K75">
        <v>223911.94363200001</v>
      </c>
    </row>
    <row r="76" spans="1:11" ht="15" x14ac:dyDescent="0.25">
      <c r="A76" s="45" t="str">
        <f t="shared" si="1"/>
        <v>B2 referenceFrance2015</v>
      </c>
      <c r="B76">
        <v>5</v>
      </c>
      <c r="C76" t="s">
        <v>0</v>
      </c>
      <c r="D76" t="s">
        <v>140</v>
      </c>
      <c r="E76" t="s">
        <v>83</v>
      </c>
      <c r="F76" t="s">
        <v>112</v>
      </c>
      <c r="G76">
        <v>2015</v>
      </c>
      <c r="H76">
        <v>14940.110354</v>
      </c>
      <c r="I76">
        <v>17026.389896000001</v>
      </c>
      <c r="J76">
        <v>201161.03125</v>
      </c>
      <c r="K76">
        <v>218187.42114600001</v>
      </c>
    </row>
    <row r="77" spans="1:11" ht="15" x14ac:dyDescent="0.25">
      <c r="A77" s="45" t="str">
        <f t="shared" si="1"/>
        <v>B2 referenceFrance2020</v>
      </c>
      <c r="B77">
        <v>5</v>
      </c>
      <c r="C77" t="s">
        <v>0</v>
      </c>
      <c r="D77" t="s">
        <v>140</v>
      </c>
      <c r="E77" t="s">
        <v>83</v>
      </c>
      <c r="F77" t="s">
        <v>112</v>
      </c>
      <c r="G77">
        <v>2020</v>
      </c>
      <c r="H77">
        <v>15038.109613000001</v>
      </c>
      <c r="I77">
        <v>18138.651559999998</v>
      </c>
      <c r="J77">
        <v>194724.53125</v>
      </c>
      <c r="K77">
        <v>212863.18281</v>
      </c>
    </row>
    <row r="78" spans="1:11" ht="15" x14ac:dyDescent="0.25">
      <c r="A78" s="45" t="str">
        <f t="shared" si="1"/>
        <v>B2 referenceFrance2025</v>
      </c>
      <c r="B78">
        <v>5</v>
      </c>
      <c r="C78" t="s">
        <v>0</v>
      </c>
      <c r="D78" t="s">
        <v>140</v>
      </c>
      <c r="E78" t="s">
        <v>83</v>
      </c>
      <c r="F78" t="s">
        <v>112</v>
      </c>
      <c r="G78">
        <v>2025</v>
      </c>
      <c r="H78">
        <v>15136.106245000001</v>
      </c>
      <c r="I78">
        <v>19173.360779999999</v>
      </c>
      <c r="J78">
        <v>191963.28125</v>
      </c>
      <c r="K78">
        <v>211136.64202999999</v>
      </c>
    </row>
    <row r="79" spans="1:11" ht="15" x14ac:dyDescent="0.25">
      <c r="A79" s="45" t="str">
        <f t="shared" si="1"/>
        <v>B2 referenceFrance2030</v>
      </c>
      <c r="B79">
        <v>5</v>
      </c>
      <c r="C79" t="s">
        <v>0</v>
      </c>
      <c r="D79" t="s">
        <v>140</v>
      </c>
      <c r="E79" t="s">
        <v>83</v>
      </c>
      <c r="F79" t="s">
        <v>112</v>
      </c>
      <c r="G79">
        <v>2030</v>
      </c>
      <c r="H79">
        <v>15234.109662000001</v>
      </c>
      <c r="I79">
        <v>20258.772474000001</v>
      </c>
      <c r="J79">
        <v>190473.89062600001</v>
      </c>
      <c r="K79">
        <v>210732.66310000001</v>
      </c>
    </row>
    <row r="80" spans="1:11" ht="15" x14ac:dyDescent="0.25">
      <c r="A80" s="45" t="str">
        <f t="shared" si="1"/>
        <v>B2 referenceCroatia2005</v>
      </c>
      <c r="B80">
        <v>5</v>
      </c>
      <c r="C80" t="s">
        <v>0</v>
      </c>
      <c r="D80" t="s">
        <v>142</v>
      </c>
      <c r="E80" t="s">
        <v>77</v>
      </c>
      <c r="F80" t="s">
        <v>111</v>
      </c>
      <c r="G80">
        <v>2005</v>
      </c>
      <c r="H80">
        <v>1745.0332960000001</v>
      </c>
      <c r="I80">
        <v>927.03155600000002</v>
      </c>
      <c r="J80">
        <v>7090.8920900000003</v>
      </c>
      <c r="K80">
        <v>8017.9236460000002</v>
      </c>
    </row>
    <row r="81" spans="1:11" ht="15" x14ac:dyDescent="0.25">
      <c r="A81" s="45" t="str">
        <f t="shared" si="1"/>
        <v>B2 referenceCroatia2010</v>
      </c>
      <c r="B81">
        <v>5</v>
      </c>
      <c r="C81" t="s">
        <v>0</v>
      </c>
      <c r="D81" t="s">
        <v>142</v>
      </c>
      <c r="E81" t="s">
        <v>77</v>
      </c>
      <c r="F81" t="s">
        <v>111</v>
      </c>
      <c r="G81">
        <v>2010</v>
      </c>
      <c r="H81">
        <v>1741.0338959999999</v>
      </c>
      <c r="I81">
        <v>831.54321000000004</v>
      </c>
      <c r="J81">
        <v>7494.7226559999999</v>
      </c>
      <c r="K81">
        <v>8326.2658659999997</v>
      </c>
    </row>
    <row r="82" spans="1:11" ht="15" x14ac:dyDescent="0.25">
      <c r="A82" s="45" t="str">
        <f t="shared" si="1"/>
        <v>B2 referenceCroatia2015</v>
      </c>
      <c r="B82">
        <v>5</v>
      </c>
      <c r="C82" t="s">
        <v>0</v>
      </c>
      <c r="D82" t="s">
        <v>142</v>
      </c>
      <c r="E82" t="s">
        <v>77</v>
      </c>
      <c r="F82" t="s">
        <v>111</v>
      </c>
      <c r="G82">
        <v>2015</v>
      </c>
      <c r="H82">
        <v>1737.032923</v>
      </c>
      <c r="I82">
        <v>713.18785600000001</v>
      </c>
      <c r="J82">
        <v>7581.4599600000001</v>
      </c>
      <c r="K82">
        <v>8294.6478160000006</v>
      </c>
    </row>
    <row r="83" spans="1:11" ht="15" x14ac:dyDescent="0.25">
      <c r="A83" s="45" t="str">
        <f t="shared" si="1"/>
        <v>B2 referenceCroatia2020</v>
      </c>
      <c r="B83">
        <v>5</v>
      </c>
      <c r="C83" t="s">
        <v>0</v>
      </c>
      <c r="D83" t="s">
        <v>142</v>
      </c>
      <c r="E83" t="s">
        <v>77</v>
      </c>
      <c r="F83" t="s">
        <v>111</v>
      </c>
      <c r="G83">
        <v>2020</v>
      </c>
      <c r="H83">
        <v>1733.033623</v>
      </c>
      <c r="I83">
        <v>632.13950199999999</v>
      </c>
      <c r="J83">
        <v>7422.8305659999996</v>
      </c>
      <c r="K83">
        <v>8054.9700679999996</v>
      </c>
    </row>
    <row r="84" spans="1:11" ht="15" x14ac:dyDescent="0.25">
      <c r="A84" s="45" t="str">
        <f t="shared" si="1"/>
        <v>B2 referenceCroatia2025</v>
      </c>
      <c r="B84">
        <v>5</v>
      </c>
      <c r="C84" t="s">
        <v>0</v>
      </c>
      <c r="D84" t="s">
        <v>142</v>
      </c>
      <c r="E84" t="s">
        <v>77</v>
      </c>
      <c r="F84" t="s">
        <v>111</v>
      </c>
      <c r="G84">
        <v>2025</v>
      </c>
      <c r="H84">
        <v>1729.0335250000001</v>
      </c>
      <c r="I84">
        <v>581.49884199999997</v>
      </c>
      <c r="J84">
        <v>7260.6748040000002</v>
      </c>
      <c r="K84">
        <v>7842.1736460000002</v>
      </c>
    </row>
    <row r="85" spans="1:11" ht="15" x14ac:dyDescent="0.25">
      <c r="A85" s="45" t="str">
        <f t="shared" si="1"/>
        <v>B2 referenceCroatia2030</v>
      </c>
      <c r="B85">
        <v>5</v>
      </c>
      <c r="C85" t="s">
        <v>0</v>
      </c>
      <c r="D85" t="s">
        <v>142</v>
      </c>
      <c r="E85" t="s">
        <v>77</v>
      </c>
      <c r="F85" t="s">
        <v>111</v>
      </c>
      <c r="G85">
        <v>2030</v>
      </c>
      <c r="H85">
        <v>1725.0334539999999</v>
      </c>
      <c r="I85">
        <v>558.90448600000002</v>
      </c>
      <c r="J85">
        <v>7123.4843760000003</v>
      </c>
      <c r="K85">
        <v>7682.3888619999998</v>
      </c>
    </row>
    <row r="86" spans="1:11" ht="15" x14ac:dyDescent="0.25">
      <c r="A86" s="45" t="str">
        <f t="shared" si="1"/>
        <v>B2 referenceHungary2005</v>
      </c>
      <c r="B86">
        <v>5</v>
      </c>
      <c r="C86" t="s">
        <v>0</v>
      </c>
      <c r="D86" t="s">
        <v>143</v>
      </c>
      <c r="E86" t="s">
        <v>86</v>
      </c>
      <c r="F86" t="s">
        <v>113</v>
      </c>
      <c r="G86">
        <v>2005</v>
      </c>
      <c r="H86">
        <v>1684.347078</v>
      </c>
      <c r="I86">
        <v>2647.3742860000002</v>
      </c>
      <c r="J86">
        <v>41003.503905999998</v>
      </c>
      <c r="K86">
        <v>43650.878191999996</v>
      </c>
    </row>
    <row r="87" spans="1:11" ht="15" x14ac:dyDescent="0.25">
      <c r="A87" s="45" t="str">
        <f t="shared" si="1"/>
        <v>B2 referenceHungary2010</v>
      </c>
      <c r="B87">
        <v>5</v>
      </c>
      <c r="C87" t="s">
        <v>0</v>
      </c>
      <c r="D87" t="s">
        <v>143</v>
      </c>
      <c r="E87" t="s">
        <v>86</v>
      </c>
      <c r="F87" t="s">
        <v>113</v>
      </c>
      <c r="G87">
        <v>2010</v>
      </c>
      <c r="H87">
        <v>1726.3471850000001</v>
      </c>
      <c r="I87">
        <v>2647.3736199999998</v>
      </c>
      <c r="J87">
        <v>41003.503905999998</v>
      </c>
      <c r="K87">
        <v>43650.877525999997</v>
      </c>
    </row>
    <row r="88" spans="1:11" ht="15" x14ac:dyDescent="0.25">
      <c r="A88" s="45" t="str">
        <f t="shared" si="1"/>
        <v>B2 referenceHungary2015</v>
      </c>
      <c r="B88">
        <v>5</v>
      </c>
      <c r="C88" t="s">
        <v>0</v>
      </c>
      <c r="D88" t="s">
        <v>143</v>
      </c>
      <c r="E88" t="s">
        <v>86</v>
      </c>
      <c r="F88" t="s">
        <v>113</v>
      </c>
      <c r="G88">
        <v>2015</v>
      </c>
      <c r="H88">
        <v>1768.347133</v>
      </c>
      <c r="I88">
        <v>2532.7292379999999</v>
      </c>
      <c r="J88">
        <v>41176.675781999998</v>
      </c>
      <c r="K88">
        <v>43709.405019999998</v>
      </c>
    </row>
    <row r="89" spans="1:11" ht="15" x14ac:dyDescent="0.25">
      <c r="A89" s="45" t="str">
        <f t="shared" si="1"/>
        <v>B2 referenceHungary2020</v>
      </c>
      <c r="B89">
        <v>5</v>
      </c>
      <c r="C89" t="s">
        <v>0</v>
      </c>
      <c r="D89" t="s">
        <v>143</v>
      </c>
      <c r="E89" t="s">
        <v>86</v>
      </c>
      <c r="F89" t="s">
        <v>113</v>
      </c>
      <c r="G89">
        <v>2020</v>
      </c>
      <c r="H89">
        <v>1810.3470480000001</v>
      </c>
      <c r="I89">
        <v>2346.024038</v>
      </c>
      <c r="J89">
        <v>41064.097655999998</v>
      </c>
      <c r="K89">
        <v>43410.121694000001</v>
      </c>
    </row>
    <row r="90" spans="1:11" ht="15" x14ac:dyDescent="0.25">
      <c r="A90" s="45" t="str">
        <f t="shared" si="1"/>
        <v>B2 referenceHungary2025</v>
      </c>
      <c r="B90">
        <v>5</v>
      </c>
      <c r="C90" t="s">
        <v>0</v>
      </c>
      <c r="D90" t="s">
        <v>143</v>
      </c>
      <c r="E90" t="s">
        <v>86</v>
      </c>
      <c r="F90" t="s">
        <v>113</v>
      </c>
      <c r="G90">
        <v>2025</v>
      </c>
      <c r="H90">
        <v>1852.3470600000001</v>
      </c>
      <c r="I90">
        <v>2185.2960280000002</v>
      </c>
      <c r="J90">
        <v>40718.929687999997</v>
      </c>
      <c r="K90">
        <v>42904.225716000001</v>
      </c>
    </row>
    <row r="91" spans="1:11" ht="15" x14ac:dyDescent="0.25">
      <c r="A91" s="45" t="str">
        <f t="shared" si="1"/>
        <v>B2 referenceHungary2030</v>
      </c>
      <c r="B91">
        <v>5</v>
      </c>
      <c r="C91" t="s">
        <v>0</v>
      </c>
      <c r="D91" t="s">
        <v>143</v>
      </c>
      <c r="E91" t="s">
        <v>86</v>
      </c>
      <c r="F91" t="s">
        <v>113</v>
      </c>
      <c r="G91">
        <v>2030</v>
      </c>
      <c r="H91">
        <v>1894.3468350000001</v>
      </c>
      <c r="I91">
        <v>2134.1860419999998</v>
      </c>
      <c r="J91">
        <v>40421.40625</v>
      </c>
      <c r="K91">
        <v>42555.592292000001</v>
      </c>
    </row>
    <row r="92" spans="1:11" ht="15" x14ac:dyDescent="0.25">
      <c r="A92" s="45" t="str">
        <f t="shared" si="1"/>
        <v>B2 referenceIreland2005</v>
      </c>
      <c r="B92">
        <v>5</v>
      </c>
      <c r="C92" t="s">
        <v>0</v>
      </c>
      <c r="D92" t="s">
        <v>144</v>
      </c>
      <c r="E92" t="s">
        <v>88</v>
      </c>
      <c r="F92" t="s">
        <v>112</v>
      </c>
      <c r="G92">
        <v>2005</v>
      </c>
      <c r="H92">
        <v>656.28715699999998</v>
      </c>
      <c r="I92">
        <v>508.84030200000001</v>
      </c>
      <c r="J92">
        <v>4078.3864739999999</v>
      </c>
      <c r="K92">
        <v>4587.2267760000004</v>
      </c>
    </row>
    <row r="93" spans="1:11" ht="15" x14ac:dyDescent="0.25">
      <c r="A93" s="45" t="str">
        <f t="shared" si="1"/>
        <v>B2 referenceIreland2010</v>
      </c>
      <c r="B93">
        <v>5</v>
      </c>
      <c r="C93" t="s">
        <v>0</v>
      </c>
      <c r="D93" t="s">
        <v>144</v>
      </c>
      <c r="E93" t="s">
        <v>88</v>
      </c>
      <c r="F93" t="s">
        <v>112</v>
      </c>
      <c r="G93">
        <v>2010</v>
      </c>
      <c r="H93">
        <v>715.14709400000004</v>
      </c>
      <c r="I93">
        <v>508.84026799999998</v>
      </c>
      <c r="J93">
        <v>4078.3864739999999</v>
      </c>
      <c r="K93">
        <v>4587.2267419999998</v>
      </c>
    </row>
    <row r="94" spans="1:11" ht="15" x14ac:dyDescent="0.25">
      <c r="A94" s="45" t="str">
        <f t="shared" si="1"/>
        <v>B2 referenceIreland2015</v>
      </c>
      <c r="B94">
        <v>5</v>
      </c>
      <c r="C94" t="s">
        <v>0</v>
      </c>
      <c r="D94" t="s">
        <v>144</v>
      </c>
      <c r="E94" t="s">
        <v>88</v>
      </c>
      <c r="F94" t="s">
        <v>112</v>
      </c>
      <c r="G94">
        <v>2015</v>
      </c>
      <c r="H94">
        <v>774.007293</v>
      </c>
      <c r="I94">
        <v>532.24897799999997</v>
      </c>
      <c r="J94">
        <v>4075.0734859999998</v>
      </c>
      <c r="K94">
        <v>4607.3224639999999</v>
      </c>
    </row>
    <row r="95" spans="1:11" ht="15" x14ac:dyDescent="0.25">
      <c r="A95" s="45" t="str">
        <f t="shared" si="1"/>
        <v>B2 referenceIreland2020</v>
      </c>
      <c r="B95">
        <v>5</v>
      </c>
      <c r="C95" t="s">
        <v>0</v>
      </c>
      <c r="D95" t="s">
        <v>144</v>
      </c>
      <c r="E95" t="s">
        <v>88</v>
      </c>
      <c r="F95" t="s">
        <v>112</v>
      </c>
      <c r="G95">
        <v>2020</v>
      </c>
      <c r="H95">
        <v>832.86733200000003</v>
      </c>
      <c r="I95">
        <v>573.65875000000005</v>
      </c>
      <c r="J95">
        <v>4139.8520500000004</v>
      </c>
      <c r="K95">
        <v>4713.5108</v>
      </c>
    </row>
    <row r="96" spans="1:11" ht="15" x14ac:dyDescent="0.25">
      <c r="A96" s="45" t="str">
        <f t="shared" si="1"/>
        <v>B2 referenceIreland2025</v>
      </c>
      <c r="B96">
        <v>5</v>
      </c>
      <c r="C96" t="s">
        <v>0</v>
      </c>
      <c r="D96" t="s">
        <v>144</v>
      </c>
      <c r="E96" t="s">
        <v>88</v>
      </c>
      <c r="F96" t="s">
        <v>112</v>
      </c>
      <c r="G96">
        <v>2025</v>
      </c>
      <c r="H96">
        <v>891.72714800000006</v>
      </c>
      <c r="I96">
        <v>647.68375600000002</v>
      </c>
      <c r="J96">
        <v>4224.2480459999997</v>
      </c>
      <c r="K96">
        <v>4871.9318020000001</v>
      </c>
    </row>
    <row r="97" spans="1:11" ht="15" x14ac:dyDescent="0.25">
      <c r="A97" s="45" t="str">
        <f t="shared" si="1"/>
        <v>B2 referenceIreland2030</v>
      </c>
      <c r="B97">
        <v>5</v>
      </c>
      <c r="C97" t="s">
        <v>0</v>
      </c>
      <c r="D97" t="s">
        <v>144</v>
      </c>
      <c r="E97" t="s">
        <v>88</v>
      </c>
      <c r="F97" t="s">
        <v>112</v>
      </c>
      <c r="G97">
        <v>2030</v>
      </c>
      <c r="H97">
        <v>950.58729200000005</v>
      </c>
      <c r="I97">
        <v>756.97968000000003</v>
      </c>
      <c r="J97">
        <v>4399.2612300000001</v>
      </c>
      <c r="K97">
        <v>5156.2409100000004</v>
      </c>
    </row>
    <row r="98" spans="1:11" ht="15" x14ac:dyDescent="0.25">
      <c r="A98" s="45" t="str">
        <f t="shared" si="1"/>
        <v>B2 referenceItaly2005</v>
      </c>
      <c r="B98">
        <v>5</v>
      </c>
      <c r="C98" t="s">
        <v>0</v>
      </c>
      <c r="D98" t="s">
        <v>145</v>
      </c>
      <c r="E98" t="s">
        <v>89</v>
      </c>
      <c r="F98" t="s">
        <v>115</v>
      </c>
      <c r="G98">
        <v>2005</v>
      </c>
      <c r="H98">
        <v>7741.3993549999996</v>
      </c>
      <c r="I98">
        <v>4685.977922</v>
      </c>
      <c r="J98">
        <v>25271.537110000001</v>
      </c>
      <c r="K98">
        <v>29957.515031999999</v>
      </c>
    </row>
    <row r="99" spans="1:11" ht="15" x14ac:dyDescent="0.25">
      <c r="A99" s="45" t="str">
        <f t="shared" si="1"/>
        <v>B2 referenceItaly2010</v>
      </c>
      <c r="B99">
        <v>5</v>
      </c>
      <c r="C99" t="s">
        <v>0</v>
      </c>
      <c r="D99" t="s">
        <v>145</v>
      </c>
      <c r="E99" t="s">
        <v>89</v>
      </c>
      <c r="F99" t="s">
        <v>115</v>
      </c>
      <c r="G99">
        <v>2010</v>
      </c>
      <c r="H99">
        <v>8086.0721579999999</v>
      </c>
      <c r="I99">
        <v>4685.9778340000003</v>
      </c>
      <c r="J99">
        <v>25271.537110000001</v>
      </c>
      <c r="K99">
        <v>29957.514943999999</v>
      </c>
    </row>
    <row r="100" spans="1:11" ht="15" x14ac:dyDescent="0.25">
      <c r="A100" s="45" t="str">
        <f t="shared" si="1"/>
        <v>B2 referenceItaly2015</v>
      </c>
      <c r="B100">
        <v>5</v>
      </c>
      <c r="C100" t="s">
        <v>0</v>
      </c>
      <c r="D100" t="s">
        <v>145</v>
      </c>
      <c r="E100" t="s">
        <v>89</v>
      </c>
      <c r="F100" t="s">
        <v>115</v>
      </c>
      <c r="G100">
        <v>2015</v>
      </c>
      <c r="H100">
        <v>8430.7452720000001</v>
      </c>
      <c r="I100">
        <v>4854.5451240000002</v>
      </c>
      <c r="J100">
        <v>25194.142577999999</v>
      </c>
      <c r="K100">
        <v>30048.687701999999</v>
      </c>
    </row>
    <row r="101" spans="1:11" ht="15" x14ac:dyDescent="0.25">
      <c r="A101" s="45" t="str">
        <f t="shared" si="1"/>
        <v>B2 referenceItaly2020</v>
      </c>
      <c r="B101">
        <v>5</v>
      </c>
      <c r="C101" t="s">
        <v>0</v>
      </c>
      <c r="D101" t="s">
        <v>145</v>
      </c>
      <c r="E101" t="s">
        <v>89</v>
      </c>
      <c r="F101" t="s">
        <v>115</v>
      </c>
      <c r="G101">
        <v>2020</v>
      </c>
      <c r="H101">
        <v>8775.4187149999998</v>
      </c>
      <c r="I101">
        <v>4996.1060459999999</v>
      </c>
      <c r="J101">
        <v>25176.861327999999</v>
      </c>
      <c r="K101">
        <v>30172.967374</v>
      </c>
    </row>
    <row r="102" spans="1:11" ht="15" x14ac:dyDescent="0.25">
      <c r="A102" s="45" t="str">
        <f t="shared" si="1"/>
        <v>B2 referenceItaly2025</v>
      </c>
      <c r="B102">
        <v>5</v>
      </c>
      <c r="C102" t="s">
        <v>0</v>
      </c>
      <c r="D102" t="s">
        <v>145</v>
      </c>
      <c r="E102" t="s">
        <v>89</v>
      </c>
      <c r="F102" t="s">
        <v>115</v>
      </c>
      <c r="G102">
        <v>2025</v>
      </c>
      <c r="H102">
        <v>9120.0917300000001</v>
      </c>
      <c r="I102">
        <v>5086.3822540000001</v>
      </c>
      <c r="J102">
        <v>25329.083984000001</v>
      </c>
      <c r="K102">
        <v>30415.466238000001</v>
      </c>
    </row>
    <row r="103" spans="1:11" ht="15" x14ac:dyDescent="0.25">
      <c r="A103" s="45" t="str">
        <f t="shared" si="1"/>
        <v>B2 referenceItaly2030</v>
      </c>
      <c r="B103">
        <v>5</v>
      </c>
      <c r="C103" t="s">
        <v>0</v>
      </c>
      <c r="D103" t="s">
        <v>145</v>
      </c>
      <c r="E103" t="s">
        <v>89</v>
      </c>
      <c r="F103" t="s">
        <v>115</v>
      </c>
      <c r="G103">
        <v>2030</v>
      </c>
      <c r="H103">
        <v>9464.7650990000002</v>
      </c>
      <c r="I103">
        <v>5117.0626259999999</v>
      </c>
      <c r="J103">
        <v>25613.400389999999</v>
      </c>
      <c r="K103">
        <v>30730.463016000002</v>
      </c>
    </row>
    <row r="104" spans="1:11" ht="15" x14ac:dyDescent="0.25">
      <c r="A104" s="45" t="str">
        <f t="shared" si="1"/>
        <v>B2 referenceLithuania2005</v>
      </c>
      <c r="B104">
        <v>5</v>
      </c>
      <c r="C104" t="s">
        <v>0</v>
      </c>
      <c r="D104" t="s">
        <v>146</v>
      </c>
      <c r="E104" t="s">
        <v>91</v>
      </c>
      <c r="F104" t="s">
        <v>114</v>
      </c>
      <c r="G104">
        <v>2005</v>
      </c>
      <c r="H104">
        <v>1834.9576119999999</v>
      </c>
      <c r="I104">
        <v>3524.5515879999998</v>
      </c>
      <c r="J104">
        <v>28979.376953999999</v>
      </c>
      <c r="K104">
        <v>32503.928542000001</v>
      </c>
    </row>
    <row r="105" spans="1:11" ht="15" x14ac:dyDescent="0.25">
      <c r="A105" s="45" t="str">
        <f t="shared" si="1"/>
        <v>B2 referenceLithuania2010</v>
      </c>
      <c r="B105">
        <v>5</v>
      </c>
      <c r="C105" t="s">
        <v>0</v>
      </c>
      <c r="D105" t="s">
        <v>146</v>
      </c>
      <c r="E105" t="s">
        <v>91</v>
      </c>
      <c r="F105" t="s">
        <v>114</v>
      </c>
      <c r="G105">
        <v>2010</v>
      </c>
      <c r="H105">
        <v>1874.957776</v>
      </c>
      <c r="I105">
        <v>3343.7509660000001</v>
      </c>
      <c r="J105">
        <v>29202.751953999999</v>
      </c>
      <c r="K105">
        <v>32546.502919999999</v>
      </c>
    </row>
    <row r="106" spans="1:11" ht="15" x14ac:dyDescent="0.25">
      <c r="A106" s="45" t="str">
        <f t="shared" si="1"/>
        <v>B2 referenceLithuania2015</v>
      </c>
      <c r="B106">
        <v>5</v>
      </c>
      <c r="C106" t="s">
        <v>0</v>
      </c>
      <c r="D106" t="s">
        <v>146</v>
      </c>
      <c r="E106" t="s">
        <v>91</v>
      </c>
      <c r="F106" t="s">
        <v>114</v>
      </c>
      <c r="G106">
        <v>2015</v>
      </c>
      <c r="H106">
        <v>1914.9573800000001</v>
      </c>
      <c r="I106">
        <v>3043.059182</v>
      </c>
      <c r="J106">
        <v>29223.439453999999</v>
      </c>
      <c r="K106">
        <v>32266.498636</v>
      </c>
    </row>
    <row r="107" spans="1:11" ht="15" x14ac:dyDescent="0.25">
      <c r="A107" s="45" t="str">
        <f t="shared" si="1"/>
        <v>B2 referenceLithuania2020</v>
      </c>
      <c r="B107">
        <v>5</v>
      </c>
      <c r="C107" t="s">
        <v>0</v>
      </c>
      <c r="D107" t="s">
        <v>146</v>
      </c>
      <c r="E107" t="s">
        <v>91</v>
      </c>
      <c r="F107" t="s">
        <v>114</v>
      </c>
      <c r="G107">
        <v>2020</v>
      </c>
      <c r="H107">
        <v>1954.95677</v>
      </c>
      <c r="I107">
        <v>2788.763966</v>
      </c>
      <c r="J107">
        <v>28791.464843999998</v>
      </c>
      <c r="K107">
        <v>31580.228810000001</v>
      </c>
    </row>
    <row r="108" spans="1:11" ht="15" x14ac:dyDescent="0.25">
      <c r="A108" s="45" t="str">
        <f t="shared" si="1"/>
        <v>B2 referenceLithuania2025</v>
      </c>
      <c r="B108">
        <v>5</v>
      </c>
      <c r="C108" t="s">
        <v>0</v>
      </c>
      <c r="D108" t="s">
        <v>146</v>
      </c>
      <c r="E108" t="s">
        <v>91</v>
      </c>
      <c r="F108" t="s">
        <v>114</v>
      </c>
      <c r="G108">
        <v>2025</v>
      </c>
      <c r="H108">
        <v>1994.956813</v>
      </c>
      <c r="I108">
        <v>2589.0125600000001</v>
      </c>
      <c r="J108">
        <v>28484.144531999998</v>
      </c>
      <c r="K108">
        <v>31073.157092000001</v>
      </c>
    </row>
    <row r="109" spans="1:11" ht="15" x14ac:dyDescent="0.25">
      <c r="A109" s="45" t="str">
        <f t="shared" si="1"/>
        <v>B2 referenceLithuania2030</v>
      </c>
      <c r="B109">
        <v>5</v>
      </c>
      <c r="C109" t="s">
        <v>0</v>
      </c>
      <c r="D109" t="s">
        <v>146</v>
      </c>
      <c r="E109" t="s">
        <v>91</v>
      </c>
      <c r="F109" t="s">
        <v>114</v>
      </c>
      <c r="G109">
        <v>2030</v>
      </c>
      <c r="H109">
        <v>2034.9570160000001</v>
      </c>
      <c r="I109">
        <v>2463.1680679999999</v>
      </c>
      <c r="J109">
        <v>28232.3125</v>
      </c>
      <c r="K109">
        <v>30695.480567999999</v>
      </c>
    </row>
    <row r="110" spans="1:11" ht="15" x14ac:dyDescent="0.25">
      <c r="A110" s="45" t="str">
        <f t="shared" si="1"/>
        <v>B2 referenceLuxembourg2005</v>
      </c>
      <c r="B110">
        <v>5</v>
      </c>
      <c r="C110" t="s">
        <v>0</v>
      </c>
      <c r="D110" t="s">
        <v>147</v>
      </c>
      <c r="E110" t="s">
        <v>92</v>
      </c>
      <c r="F110" t="s">
        <v>112</v>
      </c>
      <c r="G110">
        <v>2005</v>
      </c>
      <c r="H110">
        <v>86.103437</v>
      </c>
      <c r="I110">
        <v>227.61419599999999</v>
      </c>
      <c r="J110">
        <v>1550.3177499999999</v>
      </c>
      <c r="K110">
        <v>1777.9319459999999</v>
      </c>
    </row>
    <row r="111" spans="1:11" ht="15" x14ac:dyDescent="0.25">
      <c r="A111" s="45" t="str">
        <f t="shared" si="1"/>
        <v>B2 referenceLuxembourg2010</v>
      </c>
      <c r="B111">
        <v>5</v>
      </c>
      <c r="C111" t="s">
        <v>0</v>
      </c>
      <c r="D111" t="s">
        <v>147</v>
      </c>
      <c r="E111" t="s">
        <v>92</v>
      </c>
      <c r="F111" t="s">
        <v>112</v>
      </c>
      <c r="G111">
        <v>2010</v>
      </c>
      <c r="H111">
        <v>86.103480000000005</v>
      </c>
      <c r="I111">
        <v>257.28860800000001</v>
      </c>
      <c r="J111">
        <v>1509.285034</v>
      </c>
      <c r="K111">
        <v>1766.5736420000001</v>
      </c>
    </row>
    <row r="112" spans="1:11" ht="15" x14ac:dyDescent="0.25">
      <c r="A112" s="45" t="str">
        <f t="shared" si="1"/>
        <v>B2 referenceLuxembourg2015</v>
      </c>
      <c r="B112">
        <v>5</v>
      </c>
      <c r="C112" t="s">
        <v>0</v>
      </c>
      <c r="D112" t="s">
        <v>147</v>
      </c>
      <c r="E112" t="s">
        <v>92</v>
      </c>
      <c r="F112" t="s">
        <v>112</v>
      </c>
      <c r="G112">
        <v>2015</v>
      </c>
      <c r="H112">
        <v>86.103438999999995</v>
      </c>
      <c r="I112">
        <v>291.34079800000001</v>
      </c>
      <c r="J112">
        <v>1485.212158</v>
      </c>
      <c r="K112">
        <v>1776.552956</v>
      </c>
    </row>
    <row r="113" spans="1:11" ht="15" x14ac:dyDescent="0.25">
      <c r="A113" s="45" t="str">
        <f t="shared" si="1"/>
        <v>B2 referenceLuxembourg2020</v>
      </c>
      <c r="B113">
        <v>5</v>
      </c>
      <c r="C113" t="s">
        <v>0</v>
      </c>
      <c r="D113" t="s">
        <v>147</v>
      </c>
      <c r="E113" t="s">
        <v>92</v>
      </c>
      <c r="F113" t="s">
        <v>112</v>
      </c>
      <c r="G113">
        <v>2020</v>
      </c>
      <c r="H113">
        <v>86.103460999999996</v>
      </c>
      <c r="I113">
        <v>325.64551999999998</v>
      </c>
      <c r="J113">
        <v>1472.283692</v>
      </c>
      <c r="K113">
        <v>1797.929212</v>
      </c>
    </row>
    <row r="114" spans="1:11" ht="15" x14ac:dyDescent="0.25">
      <c r="A114" s="45" t="str">
        <f t="shared" si="1"/>
        <v>B2 referenceLuxembourg2025</v>
      </c>
      <c r="B114">
        <v>5</v>
      </c>
      <c r="C114" t="s">
        <v>0</v>
      </c>
      <c r="D114" t="s">
        <v>147</v>
      </c>
      <c r="E114" t="s">
        <v>92</v>
      </c>
      <c r="F114" t="s">
        <v>112</v>
      </c>
      <c r="G114">
        <v>2025</v>
      </c>
      <c r="H114">
        <v>86.103464000000002</v>
      </c>
      <c r="I114">
        <v>361.94686200000001</v>
      </c>
      <c r="J114">
        <v>1479.021606</v>
      </c>
      <c r="K114">
        <v>1840.968468</v>
      </c>
    </row>
    <row r="115" spans="1:11" ht="15" x14ac:dyDescent="0.25">
      <c r="A115" s="45" t="str">
        <f t="shared" si="1"/>
        <v>B2 referenceLuxembourg2030</v>
      </c>
      <c r="B115">
        <v>5</v>
      </c>
      <c r="C115" t="s">
        <v>0</v>
      </c>
      <c r="D115" t="s">
        <v>147</v>
      </c>
      <c r="E115" t="s">
        <v>92</v>
      </c>
      <c r="F115" t="s">
        <v>112</v>
      </c>
      <c r="G115">
        <v>2030</v>
      </c>
      <c r="H115">
        <v>86.103430000000003</v>
      </c>
      <c r="I115">
        <v>400.30466000000001</v>
      </c>
      <c r="J115">
        <v>1498.428588</v>
      </c>
      <c r="K115">
        <v>1898.733248</v>
      </c>
    </row>
    <row r="116" spans="1:11" ht="15" x14ac:dyDescent="0.25">
      <c r="A116" s="45" t="str">
        <f t="shared" si="1"/>
        <v>B2 referenceLatvia2005</v>
      </c>
      <c r="B116">
        <v>5</v>
      </c>
      <c r="C116" t="s">
        <v>0</v>
      </c>
      <c r="D116" t="s">
        <v>148</v>
      </c>
      <c r="E116" t="s">
        <v>90</v>
      </c>
      <c r="F116" t="s">
        <v>114</v>
      </c>
      <c r="G116">
        <v>2005</v>
      </c>
      <c r="H116">
        <v>3088.2563409999998</v>
      </c>
      <c r="I116">
        <v>9268.5160539999997</v>
      </c>
      <c r="J116">
        <v>75812.6875</v>
      </c>
      <c r="K116">
        <v>85081.203554000007</v>
      </c>
    </row>
    <row r="117" spans="1:11" ht="15" x14ac:dyDescent="0.25">
      <c r="A117" s="45" t="str">
        <f t="shared" si="1"/>
        <v>B2 referenceLatvia2010</v>
      </c>
      <c r="B117">
        <v>5</v>
      </c>
      <c r="C117" t="s">
        <v>0</v>
      </c>
      <c r="D117" t="s">
        <v>148</v>
      </c>
      <c r="E117" t="s">
        <v>90</v>
      </c>
      <c r="F117" t="s">
        <v>114</v>
      </c>
      <c r="G117">
        <v>2010</v>
      </c>
      <c r="H117">
        <v>3137.656806</v>
      </c>
      <c r="I117">
        <v>9268.5126039999996</v>
      </c>
      <c r="J117">
        <v>75812.6875</v>
      </c>
      <c r="K117">
        <v>85081.200104000003</v>
      </c>
    </row>
    <row r="118" spans="1:11" ht="15" x14ac:dyDescent="0.25">
      <c r="A118" s="45" t="str">
        <f t="shared" si="1"/>
        <v>B2 referenceLatvia2015</v>
      </c>
      <c r="B118">
        <v>5</v>
      </c>
      <c r="C118" t="s">
        <v>0</v>
      </c>
      <c r="D118" t="s">
        <v>148</v>
      </c>
      <c r="E118" t="s">
        <v>90</v>
      </c>
      <c r="F118" t="s">
        <v>114</v>
      </c>
      <c r="G118">
        <v>2015</v>
      </c>
      <c r="H118">
        <v>3187.0564469999999</v>
      </c>
      <c r="I118">
        <v>9117.6061559999998</v>
      </c>
      <c r="J118">
        <v>75597.601561999996</v>
      </c>
      <c r="K118">
        <v>84715.207718000005</v>
      </c>
    </row>
    <row r="119" spans="1:11" ht="15" x14ac:dyDescent="0.25">
      <c r="A119" s="45" t="str">
        <f t="shared" si="1"/>
        <v>B2 referenceLatvia2020</v>
      </c>
      <c r="B119">
        <v>5</v>
      </c>
      <c r="C119" t="s">
        <v>0</v>
      </c>
      <c r="D119" t="s">
        <v>148</v>
      </c>
      <c r="E119" t="s">
        <v>90</v>
      </c>
      <c r="F119" t="s">
        <v>114</v>
      </c>
      <c r="G119">
        <v>2020</v>
      </c>
      <c r="H119">
        <v>3236.4560999999999</v>
      </c>
      <c r="I119">
        <v>9164.6080199999997</v>
      </c>
      <c r="J119">
        <v>74467.632811999996</v>
      </c>
      <c r="K119">
        <v>83632.240831999996</v>
      </c>
    </row>
    <row r="120" spans="1:11" ht="15" x14ac:dyDescent="0.25">
      <c r="A120" s="45" t="str">
        <f t="shared" si="1"/>
        <v>B2 referenceLatvia2025</v>
      </c>
      <c r="B120">
        <v>5</v>
      </c>
      <c r="C120" t="s">
        <v>0</v>
      </c>
      <c r="D120" t="s">
        <v>148</v>
      </c>
      <c r="E120" t="s">
        <v>90</v>
      </c>
      <c r="F120" t="s">
        <v>114</v>
      </c>
      <c r="G120">
        <v>2025</v>
      </c>
      <c r="H120">
        <v>3285.8556090000002</v>
      </c>
      <c r="I120">
        <v>9397.1174379999993</v>
      </c>
      <c r="J120">
        <v>73679.25</v>
      </c>
      <c r="K120">
        <v>83076.367438000001</v>
      </c>
    </row>
    <row r="121" spans="1:11" ht="15" x14ac:dyDescent="0.25">
      <c r="A121" s="45" t="str">
        <f t="shared" si="1"/>
        <v>B2 referenceLatvia2030</v>
      </c>
      <c r="B121">
        <v>5</v>
      </c>
      <c r="C121" t="s">
        <v>0</v>
      </c>
      <c r="D121" t="s">
        <v>148</v>
      </c>
      <c r="E121" t="s">
        <v>90</v>
      </c>
      <c r="F121" t="s">
        <v>114</v>
      </c>
      <c r="G121">
        <v>2030</v>
      </c>
      <c r="H121">
        <v>3335.2551880000001</v>
      </c>
      <c r="I121">
        <v>9713.1904919999997</v>
      </c>
      <c r="J121">
        <v>74088.757811999996</v>
      </c>
      <c r="K121">
        <v>83801.948304000005</v>
      </c>
    </row>
    <row r="122" spans="1:11" ht="15" x14ac:dyDescent="0.25">
      <c r="A122" s="45" t="str">
        <f t="shared" si="1"/>
        <v>B2 referenceRepublic of Moldova2005</v>
      </c>
      <c r="B122">
        <v>5</v>
      </c>
      <c r="C122" t="s">
        <v>0</v>
      </c>
      <c r="D122" t="s">
        <v>149</v>
      </c>
      <c r="E122" t="s">
        <v>99</v>
      </c>
      <c r="F122" t="s">
        <v>113</v>
      </c>
      <c r="G122">
        <v>2005</v>
      </c>
      <c r="H122">
        <v>216.19306900000001</v>
      </c>
      <c r="I122">
        <v>326.16680000000002</v>
      </c>
      <c r="J122">
        <v>2278.2277840000002</v>
      </c>
      <c r="K122">
        <v>2604.3945840000001</v>
      </c>
    </row>
    <row r="123" spans="1:11" ht="15" x14ac:dyDescent="0.25">
      <c r="A123" s="45" t="str">
        <f t="shared" si="1"/>
        <v>B2 referenceRepublic of Moldova2010</v>
      </c>
      <c r="B123">
        <v>5</v>
      </c>
      <c r="C123" t="s">
        <v>0</v>
      </c>
      <c r="D123" t="s">
        <v>149</v>
      </c>
      <c r="E123" t="s">
        <v>99</v>
      </c>
      <c r="F123" t="s">
        <v>113</v>
      </c>
      <c r="G123">
        <v>2010</v>
      </c>
      <c r="H123">
        <v>219.44284099999999</v>
      </c>
      <c r="I123">
        <v>325.19583799999998</v>
      </c>
      <c r="J123">
        <v>2617.8745119999999</v>
      </c>
      <c r="K123">
        <v>2943.07035</v>
      </c>
    </row>
    <row r="124" spans="1:11" ht="15" x14ac:dyDescent="0.25">
      <c r="A124" s="45" t="str">
        <f t="shared" si="1"/>
        <v>B2 referenceRepublic of Moldova2015</v>
      </c>
      <c r="B124">
        <v>5</v>
      </c>
      <c r="C124" t="s">
        <v>0</v>
      </c>
      <c r="D124" t="s">
        <v>149</v>
      </c>
      <c r="E124" t="s">
        <v>99</v>
      </c>
      <c r="F124" t="s">
        <v>113</v>
      </c>
      <c r="G124">
        <v>2015</v>
      </c>
      <c r="H124">
        <v>222.692871</v>
      </c>
      <c r="I124">
        <v>323.57379200000003</v>
      </c>
      <c r="J124">
        <v>2755.767578</v>
      </c>
      <c r="K124">
        <v>3079.3413700000001</v>
      </c>
    </row>
    <row r="125" spans="1:11" ht="15" x14ac:dyDescent="0.25">
      <c r="A125" s="45" t="str">
        <f t="shared" si="1"/>
        <v>B2 referenceRepublic of Moldova2020</v>
      </c>
      <c r="B125">
        <v>5</v>
      </c>
      <c r="C125" t="s">
        <v>0</v>
      </c>
      <c r="D125" t="s">
        <v>149</v>
      </c>
      <c r="E125" t="s">
        <v>99</v>
      </c>
      <c r="F125" t="s">
        <v>113</v>
      </c>
      <c r="G125">
        <v>2020</v>
      </c>
      <c r="H125">
        <v>225.942902</v>
      </c>
      <c r="I125">
        <v>335.64369599999998</v>
      </c>
      <c r="J125">
        <v>2724.5603019999999</v>
      </c>
      <c r="K125">
        <v>3060.203998</v>
      </c>
    </row>
    <row r="126" spans="1:11" ht="15" x14ac:dyDescent="0.25">
      <c r="A126" s="45" t="str">
        <f t="shared" si="1"/>
        <v>B2 referenceRepublic of Moldova2025</v>
      </c>
      <c r="B126">
        <v>5</v>
      </c>
      <c r="C126" t="s">
        <v>0</v>
      </c>
      <c r="D126" t="s">
        <v>149</v>
      </c>
      <c r="E126" t="s">
        <v>99</v>
      </c>
      <c r="F126" t="s">
        <v>113</v>
      </c>
      <c r="G126">
        <v>2025</v>
      </c>
      <c r="H126">
        <v>229.192947</v>
      </c>
      <c r="I126">
        <v>360.17775999999998</v>
      </c>
      <c r="J126">
        <v>2696.52295</v>
      </c>
      <c r="K126">
        <v>3056.7007100000001</v>
      </c>
    </row>
    <row r="127" spans="1:11" ht="15" x14ac:dyDescent="0.25">
      <c r="A127" s="45" t="str">
        <f t="shared" si="1"/>
        <v>B2 referenceRepublic of Moldova2030</v>
      </c>
      <c r="B127">
        <v>5</v>
      </c>
      <c r="C127" t="s">
        <v>0</v>
      </c>
      <c r="D127" t="s">
        <v>149</v>
      </c>
      <c r="E127" t="s">
        <v>99</v>
      </c>
      <c r="F127" t="s">
        <v>113</v>
      </c>
      <c r="G127">
        <v>2030</v>
      </c>
      <c r="H127">
        <v>232.44300799999999</v>
      </c>
      <c r="I127">
        <v>397.67650800000001</v>
      </c>
      <c r="J127">
        <v>2715.3044439999999</v>
      </c>
      <c r="K127">
        <v>3112.9809519999999</v>
      </c>
    </row>
    <row r="128" spans="1:11" ht="15" x14ac:dyDescent="0.25">
      <c r="A128" s="45" t="str">
        <f t="shared" si="1"/>
        <v>B2 referenceNetherlands2005</v>
      </c>
      <c r="B128">
        <v>5</v>
      </c>
      <c r="C128" t="s">
        <v>0</v>
      </c>
      <c r="D128" t="s">
        <v>152</v>
      </c>
      <c r="E128" t="s">
        <v>95</v>
      </c>
      <c r="F128" t="s">
        <v>112</v>
      </c>
      <c r="G128">
        <v>2005</v>
      </c>
      <c r="H128">
        <v>295.18229500000001</v>
      </c>
      <c r="I128">
        <v>443.74566800000002</v>
      </c>
      <c r="J128">
        <v>5561.9282219999996</v>
      </c>
      <c r="K128">
        <v>6005.67389</v>
      </c>
    </row>
    <row r="129" spans="1:11" ht="15" x14ac:dyDescent="0.25">
      <c r="A129" s="45" t="str">
        <f t="shared" si="1"/>
        <v>B2 referenceNetherlands2010</v>
      </c>
      <c r="B129">
        <v>5</v>
      </c>
      <c r="C129" t="s">
        <v>0</v>
      </c>
      <c r="D129" t="s">
        <v>152</v>
      </c>
      <c r="E129" t="s">
        <v>95</v>
      </c>
      <c r="F129" t="s">
        <v>112</v>
      </c>
      <c r="G129">
        <v>2010</v>
      </c>
      <c r="H129">
        <v>295.18227200000001</v>
      </c>
      <c r="I129">
        <v>443.745678</v>
      </c>
      <c r="J129">
        <v>5561.9282219999996</v>
      </c>
      <c r="K129">
        <v>6005.6738999999998</v>
      </c>
    </row>
    <row r="130" spans="1:11" ht="15" x14ac:dyDescent="0.25">
      <c r="A130" s="45" t="str">
        <f t="shared" ref="A130:A193" si="2">CONCATENATE(C130,E130,G130)</f>
        <v>B2 referenceNetherlands2015</v>
      </c>
      <c r="B130">
        <v>5</v>
      </c>
      <c r="C130" t="s">
        <v>0</v>
      </c>
      <c r="D130" t="s">
        <v>152</v>
      </c>
      <c r="E130" t="s">
        <v>95</v>
      </c>
      <c r="F130" t="s">
        <v>112</v>
      </c>
      <c r="G130">
        <v>2015</v>
      </c>
      <c r="H130">
        <v>295.18231200000002</v>
      </c>
      <c r="I130">
        <v>415.89364799999998</v>
      </c>
      <c r="J130">
        <v>5515.9716799999997</v>
      </c>
      <c r="K130">
        <v>5931.8653279999999</v>
      </c>
    </row>
    <row r="131" spans="1:11" ht="15" x14ac:dyDescent="0.25">
      <c r="A131" s="45" t="str">
        <f t="shared" si="2"/>
        <v>B2 referenceNetherlands2020</v>
      </c>
      <c r="B131">
        <v>5</v>
      </c>
      <c r="C131" t="s">
        <v>0</v>
      </c>
      <c r="D131" t="s">
        <v>152</v>
      </c>
      <c r="E131" t="s">
        <v>95</v>
      </c>
      <c r="F131" t="s">
        <v>112</v>
      </c>
      <c r="G131">
        <v>2020</v>
      </c>
      <c r="H131">
        <v>295.18230599999998</v>
      </c>
      <c r="I131">
        <v>386.70529199999999</v>
      </c>
      <c r="J131">
        <v>5391.4072260000003</v>
      </c>
      <c r="K131">
        <v>5778.1125179999999</v>
      </c>
    </row>
    <row r="132" spans="1:11" ht="15" x14ac:dyDescent="0.25">
      <c r="A132" s="45" t="str">
        <f t="shared" si="2"/>
        <v>B2 referenceNetherlands2025</v>
      </c>
      <c r="B132">
        <v>5</v>
      </c>
      <c r="C132" t="s">
        <v>0</v>
      </c>
      <c r="D132" t="s">
        <v>152</v>
      </c>
      <c r="E132" t="s">
        <v>95</v>
      </c>
      <c r="F132" t="s">
        <v>112</v>
      </c>
      <c r="G132">
        <v>2025</v>
      </c>
      <c r="H132">
        <v>295.182298</v>
      </c>
      <c r="I132">
        <v>362.956434</v>
      </c>
      <c r="J132">
        <v>5283.6513679999998</v>
      </c>
      <c r="K132">
        <v>5646.6078020000004</v>
      </c>
    </row>
    <row r="133" spans="1:11" ht="15" x14ac:dyDescent="0.25">
      <c r="A133" s="45" t="str">
        <f t="shared" si="2"/>
        <v>B2 referenceNetherlands2030</v>
      </c>
      <c r="B133">
        <v>5</v>
      </c>
      <c r="C133" t="s">
        <v>0</v>
      </c>
      <c r="D133" t="s">
        <v>152</v>
      </c>
      <c r="E133" t="s">
        <v>95</v>
      </c>
      <c r="F133" t="s">
        <v>112</v>
      </c>
      <c r="G133">
        <v>2030</v>
      </c>
      <c r="H133">
        <v>295.18232699999999</v>
      </c>
      <c r="I133">
        <v>343.01578799999999</v>
      </c>
      <c r="J133">
        <v>5232.5078119999998</v>
      </c>
      <c r="K133">
        <v>5575.5236000000004</v>
      </c>
    </row>
    <row r="134" spans="1:11" ht="15" x14ac:dyDescent="0.25">
      <c r="A134" s="45" t="str">
        <f t="shared" si="2"/>
        <v>B2 referenceNorway2005</v>
      </c>
      <c r="B134">
        <v>5</v>
      </c>
      <c r="C134" t="s">
        <v>0</v>
      </c>
      <c r="D134" t="s">
        <v>153</v>
      </c>
      <c r="E134" t="s">
        <v>96</v>
      </c>
      <c r="F134" t="s">
        <v>114</v>
      </c>
      <c r="G134">
        <v>2005</v>
      </c>
      <c r="H134">
        <v>6499.2277700000004</v>
      </c>
      <c r="I134">
        <v>7567.72271</v>
      </c>
      <c r="J134">
        <v>36655.628905999998</v>
      </c>
      <c r="K134">
        <v>44223.351616</v>
      </c>
    </row>
    <row r="135" spans="1:11" ht="15" x14ac:dyDescent="0.25">
      <c r="A135" s="45" t="str">
        <f t="shared" si="2"/>
        <v>B2 referenceNorway2010</v>
      </c>
      <c r="B135">
        <v>5</v>
      </c>
      <c r="C135" t="s">
        <v>0</v>
      </c>
      <c r="D135" t="s">
        <v>153</v>
      </c>
      <c r="E135" t="s">
        <v>96</v>
      </c>
      <c r="F135" t="s">
        <v>114</v>
      </c>
      <c r="G135">
        <v>2010</v>
      </c>
      <c r="H135">
        <v>6479.2276000000002</v>
      </c>
      <c r="I135">
        <v>7870.8552879999997</v>
      </c>
      <c r="J135">
        <v>37103.636718000002</v>
      </c>
      <c r="K135">
        <v>44974.492006</v>
      </c>
    </row>
    <row r="136" spans="1:11" ht="15" x14ac:dyDescent="0.25">
      <c r="A136" s="45" t="str">
        <f t="shared" si="2"/>
        <v>B2 referenceNorway2015</v>
      </c>
      <c r="B136">
        <v>5</v>
      </c>
      <c r="C136" t="s">
        <v>0</v>
      </c>
      <c r="D136" t="s">
        <v>153</v>
      </c>
      <c r="E136" t="s">
        <v>96</v>
      </c>
      <c r="F136" t="s">
        <v>114</v>
      </c>
      <c r="G136">
        <v>2015</v>
      </c>
      <c r="H136">
        <v>6459.2277899999999</v>
      </c>
      <c r="I136">
        <v>8158.6040599999997</v>
      </c>
      <c r="J136">
        <v>37506.335937999997</v>
      </c>
      <c r="K136">
        <v>45664.939998000002</v>
      </c>
    </row>
    <row r="137" spans="1:11" ht="15" x14ac:dyDescent="0.25">
      <c r="A137" s="45" t="str">
        <f t="shared" si="2"/>
        <v>B2 referenceNorway2020</v>
      </c>
      <c r="B137">
        <v>5</v>
      </c>
      <c r="C137" t="s">
        <v>0</v>
      </c>
      <c r="D137" t="s">
        <v>153</v>
      </c>
      <c r="E137" t="s">
        <v>96</v>
      </c>
      <c r="F137" t="s">
        <v>114</v>
      </c>
      <c r="G137">
        <v>2020</v>
      </c>
      <c r="H137">
        <v>6439.2273349999996</v>
      </c>
      <c r="I137">
        <v>8361.2815580000006</v>
      </c>
      <c r="J137">
        <v>37933.277344000002</v>
      </c>
      <c r="K137">
        <v>46294.558901999997</v>
      </c>
    </row>
    <row r="138" spans="1:11" ht="15" x14ac:dyDescent="0.25">
      <c r="A138" s="45" t="str">
        <f t="shared" si="2"/>
        <v>B2 referenceNorway2025</v>
      </c>
      <c r="B138">
        <v>5</v>
      </c>
      <c r="C138" t="s">
        <v>0</v>
      </c>
      <c r="D138" t="s">
        <v>153</v>
      </c>
      <c r="E138" t="s">
        <v>96</v>
      </c>
      <c r="F138" t="s">
        <v>114</v>
      </c>
      <c r="G138">
        <v>2025</v>
      </c>
      <c r="H138">
        <v>6419.2270429999999</v>
      </c>
      <c r="I138">
        <v>8425.3997959999997</v>
      </c>
      <c r="J138">
        <v>38606.628905999998</v>
      </c>
      <c r="K138">
        <v>47032.028702000003</v>
      </c>
    </row>
    <row r="139" spans="1:11" ht="15" x14ac:dyDescent="0.25">
      <c r="A139" s="45" t="str">
        <f t="shared" si="2"/>
        <v>B2 referenceNorway2030</v>
      </c>
      <c r="B139">
        <v>5</v>
      </c>
      <c r="C139" t="s">
        <v>0</v>
      </c>
      <c r="D139" t="s">
        <v>153</v>
      </c>
      <c r="E139" t="s">
        <v>96</v>
      </c>
      <c r="F139" t="s">
        <v>114</v>
      </c>
      <c r="G139">
        <v>2030</v>
      </c>
      <c r="H139">
        <v>6399.2276970000003</v>
      </c>
      <c r="I139">
        <v>8305.1905220000008</v>
      </c>
      <c r="J139">
        <v>39467.320312000003</v>
      </c>
      <c r="K139">
        <v>47772.510834000001</v>
      </c>
    </row>
    <row r="140" spans="1:11" ht="15" x14ac:dyDescent="0.25">
      <c r="A140" s="45" t="str">
        <f t="shared" si="2"/>
        <v>B2 referencePoland2005</v>
      </c>
      <c r="B140">
        <v>5</v>
      </c>
      <c r="C140" t="s">
        <v>0</v>
      </c>
      <c r="D140" t="s">
        <v>154</v>
      </c>
      <c r="E140" t="s">
        <v>97</v>
      </c>
      <c r="F140" t="s">
        <v>113</v>
      </c>
      <c r="G140">
        <v>2005</v>
      </c>
      <c r="H140">
        <v>8417.008296</v>
      </c>
      <c r="I140">
        <v>16522.429808000001</v>
      </c>
      <c r="J140">
        <v>132921.25</v>
      </c>
      <c r="K140">
        <v>149443.67980799999</v>
      </c>
    </row>
    <row r="141" spans="1:11" ht="15" x14ac:dyDescent="0.25">
      <c r="A141" s="45" t="str">
        <f t="shared" si="2"/>
        <v>B2 referencePoland2010</v>
      </c>
      <c r="B141">
        <v>5</v>
      </c>
      <c r="C141" t="s">
        <v>0</v>
      </c>
      <c r="D141" t="s">
        <v>154</v>
      </c>
      <c r="E141" t="s">
        <v>97</v>
      </c>
      <c r="F141" t="s">
        <v>113</v>
      </c>
      <c r="G141">
        <v>2010</v>
      </c>
      <c r="H141">
        <v>8532.0073100000009</v>
      </c>
      <c r="I141">
        <v>15714.528402</v>
      </c>
      <c r="J141">
        <v>138227.9375</v>
      </c>
      <c r="K141">
        <v>153942.465902</v>
      </c>
    </row>
    <row r="142" spans="1:11" ht="15" x14ac:dyDescent="0.25">
      <c r="A142" s="45" t="str">
        <f t="shared" si="2"/>
        <v>B2 referencePoland2015</v>
      </c>
      <c r="B142">
        <v>5</v>
      </c>
      <c r="C142" t="s">
        <v>0</v>
      </c>
      <c r="D142" t="s">
        <v>154</v>
      </c>
      <c r="E142" t="s">
        <v>97</v>
      </c>
      <c r="F142" t="s">
        <v>113</v>
      </c>
      <c r="G142">
        <v>2015</v>
      </c>
      <c r="H142">
        <v>8647.0087100000001</v>
      </c>
      <c r="I142">
        <v>14430.941989999999</v>
      </c>
      <c r="J142">
        <v>142182.8125</v>
      </c>
      <c r="K142">
        <v>156613.75448999999</v>
      </c>
    </row>
    <row r="143" spans="1:11" ht="15" x14ac:dyDescent="0.25">
      <c r="A143" s="45" t="str">
        <f t="shared" si="2"/>
        <v>B2 referencePoland2020</v>
      </c>
      <c r="B143">
        <v>5</v>
      </c>
      <c r="C143" t="s">
        <v>0</v>
      </c>
      <c r="D143" t="s">
        <v>154</v>
      </c>
      <c r="E143" t="s">
        <v>97</v>
      </c>
      <c r="F143" t="s">
        <v>113</v>
      </c>
      <c r="G143">
        <v>2020</v>
      </c>
      <c r="H143">
        <v>8762.0079170000008</v>
      </c>
      <c r="I143">
        <v>13173.749959999999</v>
      </c>
      <c r="J143">
        <v>142666.65625</v>
      </c>
      <c r="K143">
        <v>155840.40620999999</v>
      </c>
    </row>
    <row r="144" spans="1:11" ht="15" x14ac:dyDescent="0.25">
      <c r="A144" s="45" t="str">
        <f t="shared" si="2"/>
        <v>B2 referencePoland2025</v>
      </c>
      <c r="B144">
        <v>5</v>
      </c>
      <c r="C144" t="s">
        <v>0</v>
      </c>
      <c r="D144" t="s">
        <v>154</v>
      </c>
      <c r="E144" t="s">
        <v>97</v>
      </c>
      <c r="F144" t="s">
        <v>113</v>
      </c>
      <c r="G144">
        <v>2025</v>
      </c>
      <c r="H144">
        <v>8877.0076769999996</v>
      </c>
      <c r="I144">
        <v>12152.068138000001</v>
      </c>
      <c r="J144">
        <v>142021.35937600001</v>
      </c>
      <c r="K144">
        <v>154173.42751400001</v>
      </c>
    </row>
    <row r="145" spans="1:11" ht="15" x14ac:dyDescent="0.25">
      <c r="A145" s="45" t="str">
        <f t="shared" si="2"/>
        <v>B2 referencePoland2030</v>
      </c>
      <c r="B145">
        <v>5</v>
      </c>
      <c r="C145" t="s">
        <v>0</v>
      </c>
      <c r="D145" t="s">
        <v>154</v>
      </c>
      <c r="E145" t="s">
        <v>97</v>
      </c>
      <c r="F145" t="s">
        <v>113</v>
      </c>
      <c r="G145">
        <v>2030</v>
      </c>
      <c r="H145">
        <v>8992.00713</v>
      </c>
      <c r="I145">
        <v>11693.873866</v>
      </c>
      <c r="J145">
        <v>141002.10937600001</v>
      </c>
      <c r="K145">
        <v>152695.98324199999</v>
      </c>
    </row>
    <row r="146" spans="1:11" ht="15" x14ac:dyDescent="0.25">
      <c r="A146" s="45" t="str">
        <f t="shared" si="2"/>
        <v>B2 referencePortugal2005</v>
      </c>
      <c r="B146">
        <v>5</v>
      </c>
      <c r="C146" t="s">
        <v>0</v>
      </c>
      <c r="D146" t="s">
        <v>155</v>
      </c>
      <c r="E146" t="s">
        <v>98</v>
      </c>
      <c r="F146" t="s">
        <v>115</v>
      </c>
      <c r="G146">
        <v>2005</v>
      </c>
      <c r="H146">
        <v>1801.9219049999999</v>
      </c>
      <c r="I146">
        <v>227.168938</v>
      </c>
      <c r="J146">
        <v>19768.367188</v>
      </c>
      <c r="K146">
        <v>19995.536125999999</v>
      </c>
    </row>
    <row r="147" spans="1:11" ht="15" x14ac:dyDescent="0.25">
      <c r="A147" s="45" t="str">
        <f t="shared" si="2"/>
        <v>B2 referencePortugal2010</v>
      </c>
      <c r="B147">
        <v>5</v>
      </c>
      <c r="C147" t="s">
        <v>0</v>
      </c>
      <c r="D147" t="s">
        <v>155</v>
      </c>
      <c r="E147" t="s">
        <v>98</v>
      </c>
      <c r="F147" t="s">
        <v>115</v>
      </c>
      <c r="G147">
        <v>2010</v>
      </c>
      <c r="H147">
        <v>1821.921722</v>
      </c>
      <c r="I147">
        <v>237.71097800000001</v>
      </c>
      <c r="J147">
        <v>18281.724610000001</v>
      </c>
      <c r="K147">
        <v>18519.435588</v>
      </c>
    </row>
    <row r="148" spans="1:11" ht="15" x14ac:dyDescent="0.25">
      <c r="A148" s="45" t="str">
        <f t="shared" si="2"/>
        <v>B2 referencePortugal2015</v>
      </c>
      <c r="B148">
        <v>5</v>
      </c>
      <c r="C148" t="s">
        <v>0</v>
      </c>
      <c r="D148" t="s">
        <v>155</v>
      </c>
      <c r="E148" t="s">
        <v>98</v>
      </c>
      <c r="F148" t="s">
        <v>115</v>
      </c>
      <c r="G148">
        <v>2015</v>
      </c>
      <c r="H148">
        <v>1841.9215690000001</v>
      </c>
      <c r="I148">
        <v>260.01944800000001</v>
      </c>
      <c r="J148">
        <v>17224.611327999999</v>
      </c>
      <c r="K148">
        <v>17484.630776000002</v>
      </c>
    </row>
    <row r="149" spans="1:11" ht="15" x14ac:dyDescent="0.25">
      <c r="A149" s="45" t="str">
        <f t="shared" si="2"/>
        <v>B2 referencePortugal2020</v>
      </c>
      <c r="B149">
        <v>5</v>
      </c>
      <c r="C149" t="s">
        <v>0</v>
      </c>
      <c r="D149" t="s">
        <v>155</v>
      </c>
      <c r="E149" t="s">
        <v>98</v>
      </c>
      <c r="F149" t="s">
        <v>115</v>
      </c>
      <c r="G149">
        <v>2020</v>
      </c>
      <c r="H149">
        <v>1861.9217530000001</v>
      </c>
      <c r="I149">
        <v>295.79222399999998</v>
      </c>
      <c r="J149">
        <v>16352.683594</v>
      </c>
      <c r="K149">
        <v>16648.475817999999</v>
      </c>
    </row>
    <row r="150" spans="1:11" ht="15" x14ac:dyDescent="0.25">
      <c r="A150" s="45" t="str">
        <f t="shared" si="2"/>
        <v>B2 referencePortugal2025</v>
      </c>
      <c r="B150">
        <v>5</v>
      </c>
      <c r="C150" t="s">
        <v>0</v>
      </c>
      <c r="D150" t="s">
        <v>155</v>
      </c>
      <c r="E150" t="s">
        <v>98</v>
      </c>
      <c r="F150" t="s">
        <v>115</v>
      </c>
      <c r="G150">
        <v>2025</v>
      </c>
      <c r="H150">
        <v>1881.9215999999999</v>
      </c>
      <c r="I150">
        <v>341.46439800000002</v>
      </c>
      <c r="J150">
        <v>15724.770508</v>
      </c>
      <c r="K150">
        <v>16066.234906</v>
      </c>
    </row>
    <row r="151" spans="1:11" ht="15" x14ac:dyDescent="0.25">
      <c r="A151" s="45" t="str">
        <f t="shared" si="2"/>
        <v>B2 referencePortugal2030</v>
      </c>
      <c r="B151">
        <v>5</v>
      </c>
      <c r="C151" t="s">
        <v>0</v>
      </c>
      <c r="D151" t="s">
        <v>155</v>
      </c>
      <c r="E151" t="s">
        <v>98</v>
      </c>
      <c r="F151" t="s">
        <v>115</v>
      </c>
      <c r="G151">
        <v>2030</v>
      </c>
      <c r="H151">
        <v>1901.9219660000001</v>
      </c>
      <c r="I151">
        <v>391.28947399999998</v>
      </c>
      <c r="J151">
        <v>15315.651368000001</v>
      </c>
      <c r="K151">
        <v>15706.940842</v>
      </c>
    </row>
    <row r="152" spans="1:11" ht="15" x14ac:dyDescent="0.25">
      <c r="A152" s="45" t="str">
        <f t="shared" si="2"/>
        <v>B2 referenceRomania2005</v>
      </c>
      <c r="B152">
        <v>5</v>
      </c>
      <c r="C152" t="s">
        <v>0</v>
      </c>
      <c r="D152" t="s">
        <v>156</v>
      </c>
      <c r="E152" t="s">
        <v>100</v>
      </c>
      <c r="F152" t="s">
        <v>113</v>
      </c>
      <c r="G152">
        <v>2005</v>
      </c>
      <c r="H152">
        <v>5038.7404619999998</v>
      </c>
      <c r="I152">
        <v>12629.158454</v>
      </c>
      <c r="J152">
        <v>80929.523438000004</v>
      </c>
      <c r="K152">
        <v>93558.681891999993</v>
      </c>
    </row>
    <row r="153" spans="1:11" ht="15" x14ac:dyDescent="0.25">
      <c r="A153" s="45" t="str">
        <f t="shared" si="2"/>
        <v>B2 referenceRomania2010</v>
      </c>
      <c r="B153">
        <v>5</v>
      </c>
      <c r="C153" t="s">
        <v>0</v>
      </c>
      <c r="D153" t="s">
        <v>156</v>
      </c>
      <c r="E153" t="s">
        <v>100</v>
      </c>
      <c r="F153" t="s">
        <v>113</v>
      </c>
      <c r="G153">
        <v>2010</v>
      </c>
      <c r="H153">
        <v>5182.7405399999998</v>
      </c>
      <c r="I153">
        <v>13224.411829999999</v>
      </c>
      <c r="J153">
        <v>82566.945311999996</v>
      </c>
      <c r="K153">
        <v>95791.357141999993</v>
      </c>
    </row>
    <row r="154" spans="1:11" ht="15" x14ac:dyDescent="0.25">
      <c r="A154" s="45" t="str">
        <f t="shared" si="2"/>
        <v>B2 referenceRomania2015</v>
      </c>
      <c r="B154">
        <v>5</v>
      </c>
      <c r="C154" t="s">
        <v>0</v>
      </c>
      <c r="D154" t="s">
        <v>156</v>
      </c>
      <c r="E154" t="s">
        <v>100</v>
      </c>
      <c r="F154" t="s">
        <v>113</v>
      </c>
      <c r="G154">
        <v>2015</v>
      </c>
      <c r="H154">
        <v>5326.7405479999998</v>
      </c>
      <c r="I154">
        <v>13180.821778</v>
      </c>
      <c r="J154">
        <v>84575.039061999996</v>
      </c>
      <c r="K154">
        <v>97755.860839999994</v>
      </c>
    </row>
    <row r="155" spans="1:11" ht="15" x14ac:dyDescent="0.25">
      <c r="A155" s="45" t="str">
        <f t="shared" si="2"/>
        <v>B2 referenceRomania2020</v>
      </c>
      <c r="B155">
        <v>5</v>
      </c>
      <c r="C155" t="s">
        <v>0</v>
      </c>
      <c r="D155" t="s">
        <v>156</v>
      </c>
      <c r="E155" t="s">
        <v>100</v>
      </c>
      <c r="F155" t="s">
        <v>113</v>
      </c>
      <c r="G155">
        <v>2020</v>
      </c>
      <c r="H155">
        <v>5470.740796</v>
      </c>
      <c r="I155">
        <v>12616.082462</v>
      </c>
      <c r="J155">
        <v>85880.742188000004</v>
      </c>
      <c r="K155">
        <v>98496.824649999995</v>
      </c>
    </row>
    <row r="156" spans="1:11" ht="15" x14ac:dyDescent="0.25">
      <c r="A156" s="45" t="str">
        <f t="shared" si="2"/>
        <v>B2 referenceRomania2025</v>
      </c>
      <c r="B156">
        <v>5</v>
      </c>
      <c r="C156" t="s">
        <v>0</v>
      </c>
      <c r="D156" t="s">
        <v>156</v>
      </c>
      <c r="E156" t="s">
        <v>100</v>
      </c>
      <c r="F156" t="s">
        <v>113</v>
      </c>
      <c r="G156">
        <v>2025</v>
      </c>
      <c r="H156">
        <v>5614.7408949999999</v>
      </c>
      <c r="I156">
        <v>11912.284926</v>
      </c>
      <c r="J156">
        <v>86496.28125</v>
      </c>
      <c r="K156">
        <v>98408.566175999993</v>
      </c>
    </row>
    <row r="157" spans="1:11" ht="15" x14ac:dyDescent="0.25">
      <c r="A157" s="45" t="str">
        <f t="shared" si="2"/>
        <v>B2 referenceRomania2030</v>
      </c>
      <c r="B157">
        <v>5</v>
      </c>
      <c r="C157" t="s">
        <v>0</v>
      </c>
      <c r="D157" t="s">
        <v>156</v>
      </c>
      <c r="E157" t="s">
        <v>100</v>
      </c>
      <c r="F157" t="s">
        <v>113</v>
      </c>
      <c r="G157">
        <v>2030</v>
      </c>
      <c r="H157">
        <v>5758.740229</v>
      </c>
      <c r="I157">
        <v>11366.130254</v>
      </c>
      <c r="J157">
        <v>86493.828125999993</v>
      </c>
      <c r="K157">
        <v>97859.958379999996</v>
      </c>
    </row>
    <row r="158" spans="1:11" ht="15" x14ac:dyDescent="0.25">
      <c r="A158" s="45" t="str">
        <f t="shared" si="2"/>
        <v>B2 referenceSweden2005</v>
      </c>
      <c r="B158">
        <v>5</v>
      </c>
      <c r="C158" t="s">
        <v>0</v>
      </c>
      <c r="D158" t="s">
        <v>158</v>
      </c>
      <c r="E158" t="s">
        <v>105</v>
      </c>
      <c r="F158" t="s">
        <v>114</v>
      </c>
      <c r="G158">
        <v>2005</v>
      </c>
      <c r="H158">
        <v>20631.419808999999</v>
      </c>
      <c r="I158">
        <v>13696.011313999999</v>
      </c>
      <c r="J158">
        <v>83472.242188000004</v>
      </c>
      <c r="K158">
        <v>97168.253502000007</v>
      </c>
    </row>
    <row r="159" spans="1:11" ht="15" x14ac:dyDescent="0.25">
      <c r="A159" s="45" t="str">
        <f t="shared" si="2"/>
        <v>B2 referenceSweden2010</v>
      </c>
      <c r="B159">
        <v>5</v>
      </c>
      <c r="C159" t="s">
        <v>0</v>
      </c>
      <c r="D159" t="s">
        <v>158</v>
      </c>
      <c r="E159" t="s">
        <v>105</v>
      </c>
      <c r="F159" t="s">
        <v>114</v>
      </c>
      <c r="G159">
        <v>2010</v>
      </c>
      <c r="H159">
        <v>20553.424029999998</v>
      </c>
      <c r="I159">
        <v>13696.010788</v>
      </c>
      <c r="J159">
        <v>83472.242188000004</v>
      </c>
      <c r="K159">
        <v>97168.252976000003</v>
      </c>
    </row>
    <row r="160" spans="1:11" ht="15" x14ac:dyDescent="0.25">
      <c r="A160" s="45" t="str">
        <f t="shared" si="2"/>
        <v>B2 referenceSweden2015</v>
      </c>
      <c r="B160">
        <v>5</v>
      </c>
      <c r="C160" t="s">
        <v>0</v>
      </c>
      <c r="D160" t="s">
        <v>158</v>
      </c>
      <c r="E160" t="s">
        <v>105</v>
      </c>
      <c r="F160" t="s">
        <v>114</v>
      </c>
      <c r="G160">
        <v>2015</v>
      </c>
      <c r="H160">
        <v>20475.422178000001</v>
      </c>
      <c r="I160">
        <v>13023.062388</v>
      </c>
      <c r="J160">
        <v>83010.445311999996</v>
      </c>
      <c r="K160">
        <v>96033.507700000002</v>
      </c>
    </row>
    <row r="161" spans="1:11" ht="15" x14ac:dyDescent="0.25">
      <c r="A161" s="45" t="str">
        <f t="shared" si="2"/>
        <v>B2 referenceSweden2020</v>
      </c>
      <c r="B161">
        <v>5</v>
      </c>
      <c r="C161" t="s">
        <v>0</v>
      </c>
      <c r="D161" t="s">
        <v>158</v>
      </c>
      <c r="E161" t="s">
        <v>105</v>
      </c>
      <c r="F161" t="s">
        <v>114</v>
      </c>
      <c r="G161">
        <v>2020</v>
      </c>
      <c r="H161">
        <v>20397.422931000001</v>
      </c>
      <c r="I161">
        <v>12034.667468</v>
      </c>
      <c r="J161">
        <v>81694.820311999996</v>
      </c>
      <c r="K161">
        <v>93729.487779999996</v>
      </c>
    </row>
    <row r="162" spans="1:11" ht="15" x14ac:dyDescent="0.25">
      <c r="A162" s="45" t="str">
        <f t="shared" si="2"/>
        <v>B2 referenceSweden2025</v>
      </c>
      <c r="B162">
        <v>5</v>
      </c>
      <c r="C162" t="s">
        <v>0</v>
      </c>
      <c r="D162" t="s">
        <v>158</v>
      </c>
      <c r="E162" t="s">
        <v>105</v>
      </c>
      <c r="F162" t="s">
        <v>114</v>
      </c>
      <c r="G162">
        <v>2025</v>
      </c>
      <c r="H162">
        <v>20319.422178000001</v>
      </c>
      <c r="I162">
        <v>11179.978048000001</v>
      </c>
      <c r="J162">
        <v>80345.851561999996</v>
      </c>
      <c r="K162">
        <v>91525.829610000001</v>
      </c>
    </row>
    <row r="163" spans="1:11" ht="15" x14ac:dyDescent="0.25">
      <c r="A163" s="45" t="str">
        <f t="shared" si="2"/>
        <v>B2 referenceSweden2030</v>
      </c>
      <c r="B163">
        <v>5</v>
      </c>
      <c r="C163" t="s">
        <v>0</v>
      </c>
      <c r="D163" t="s">
        <v>158</v>
      </c>
      <c r="E163" t="s">
        <v>105</v>
      </c>
      <c r="F163" t="s">
        <v>114</v>
      </c>
      <c r="G163">
        <v>2030</v>
      </c>
      <c r="H163">
        <v>20241.420834</v>
      </c>
      <c r="I163">
        <v>10476.809544</v>
      </c>
      <c r="J163">
        <v>79074.882811999996</v>
      </c>
      <c r="K163">
        <v>89551.692356</v>
      </c>
    </row>
    <row r="164" spans="1:11" ht="15" x14ac:dyDescent="0.25">
      <c r="A164" s="45" t="str">
        <f t="shared" si="2"/>
        <v>B2 referenceSlovenia2005</v>
      </c>
      <c r="B164">
        <v>5</v>
      </c>
      <c r="C164" t="s">
        <v>0</v>
      </c>
      <c r="D164" t="s">
        <v>159</v>
      </c>
      <c r="E164" t="s">
        <v>103</v>
      </c>
      <c r="F164" t="s">
        <v>111</v>
      </c>
      <c r="G164">
        <v>2005</v>
      </c>
      <c r="H164">
        <v>1166.040315</v>
      </c>
      <c r="I164">
        <v>3135.1365759999999</v>
      </c>
      <c r="J164">
        <v>12368.364258</v>
      </c>
      <c r="K164">
        <v>15503.500834</v>
      </c>
    </row>
    <row r="165" spans="1:11" ht="15" x14ac:dyDescent="0.25">
      <c r="A165" s="45" t="str">
        <f t="shared" si="2"/>
        <v>B2 referenceSlovenia2010</v>
      </c>
      <c r="B165">
        <v>5</v>
      </c>
      <c r="C165" t="s">
        <v>0</v>
      </c>
      <c r="D165" t="s">
        <v>159</v>
      </c>
      <c r="E165" t="s">
        <v>103</v>
      </c>
      <c r="F165" t="s">
        <v>111</v>
      </c>
      <c r="G165">
        <v>2010</v>
      </c>
      <c r="H165">
        <v>1175.040618</v>
      </c>
      <c r="I165">
        <v>3166.3273159999999</v>
      </c>
      <c r="J165">
        <v>12797.074218</v>
      </c>
      <c r="K165">
        <v>15963.401534000001</v>
      </c>
    </row>
    <row r="166" spans="1:11" ht="15" x14ac:dyDescent="0.25">
      <c r="A166" s="45" t="str">
        <f t="shared" si="2"/>
        <v>B2 referenceSlovenia2015</v>
      </c>
      <c r="B166">
        <v>5</v>
      </c>
      <c r="C166" t="s">
        <v>0</v>
      </c>
      <c r="D166" t="s">
        <v>159</v>
      </c>
      <c r="E166" t="s">
        <v>103</v>
      </c>
      <c r="F166" t="s">
        <v>111</v>
      </c>
      <c r="G166">
        <v>2015</v>
      </c>
      <c r="H166">
        <v>1184.0402979999999</v>
      </c>
      <c r="I166">
        <v>3162.0664299999999</v>
      </c>
      <c r="J166">
        <v>13206.708984000001</v>
      </c>
      <c r="K166">
        <v>16368.775414</v>
      </c>
    </row>
    <row r="167" spans="1:11" ht="15" x14ac:dyDescent="0.25">
      <c r="A167" s="45" t="str">
        <f t="shared" si="2"/>
        <v>B2 referenceSlovenia2020</v>
      </c>
      <c r="B167">
        <v>5</v>
      </c>
      <c r="C167" t="s">
        <v>0</v>
      </c>
      <c r="D167" t="s">
        <v>159</v>
      </c>
      <c r="E167" t="s">
        <v>103</v>
      </c>
      <c r="F167" t="s">
        <v>111</v>
      </c>
      <c r="G167">
        <v>2020</v>
      </c>
      <c r="H167">
        <v>1193.0407259999999</v>
      </c>
      <c r="I167">
        <v>3138.2007020000001</v>
      </c>
      <c r="J167">
        <v>13528.517578000001</v>
      </c>
      <c r="K167">
        <v>16666.718280000001</v>
      </c>
    </row>
    <row r="168" spans="1:11" ht="15" x14ac:dyDescent="0.25">
      <c r="A168" s="45" t="str">
        <f t="shared" si="2"/>
        <v>B2 referenceSlovenia2025</v>
      </c>
      <c r="B168">
        <v>5</v>
      </c>
      <c r="C168" t="s">
        <v>0</v>
      </c>
      <c r="D168" t="s">
        <v>159</v>
      </c>
      <c r="E168" t="s">
        <v>103</v>
      </c>
      <c r="F168" t="s">
        <v>111</v>
      </c>
      <c r="G168">
        <v>2025</v>
      </c>
      <c r="H168">
        <v>1202.0404820000001</v>
      </c>
      <c r="I168">
        <v>3076.92569</v>
      </c>
      <c r="J168">
        <v>13918.11621</v>
      </c>
      <c r="K168">
        <v>16995.0419</v>
      </c>
    </row>
    <row r="169" spans="1:11" ht="15" x14ac:dyDescent="0.25">
      <c r="A169" s="45" t="str">
        <f t="shared" si="2"/>
        <v>B2 referenceSlovenia2030</v>
      </c>
      <c r="B169">
        <v>5</v>
      </c>
      <c r="C169" t="s">
        <v>0</v>
      </c>
      <c r="D169" t="s">
        <v>159</v>
      </c>
      <c r="E169" t="s">
        <v>103</v>
      </c>
      <c r="F169" t="s">
        <v>111</v>
      </c>
      <c r="G169">
        <v>2030</v>
      </c>
      <c r="H169">
        <v>1211.040618</v>
      </c>
      <c r="I169">
        <v>2950.0706180000002</v>
      </c>
      <c r="J169">
        <v>14518.797852</v>
      </c>
      <c r="K169">
        <v>17468.868470000001</v>
      </c>
    </row>
    <row r="170" spans="1:11" ht="15" x14ac:dyDescent="0.25">
      <c r="A170" s="45" t="str">
        <f t="shared" si="2"/>
        <v>B2 referenceSlovakia2005</v>
      </c>
      <c r="B170">
        <v>5</v>
      </c>
      <c r="C170" t="s">
        <v>0</v>
      </c>
      <c r="D170" t="s">
        <v>160</v>
      </c>
      <c r="E170" t="s">
        <v>102</v>
      </c>
      <c r="F170" t="s">
        <v>113</v>
      </c>
      <c r="G170">
        <v>2005</v>
      </c>
      <c r="H170">
        <v>1751.3403800000001</v>
      </c>
      <c r="I170">
        <v>3900.6902879999998</v>
      </c>
      <c r="J170">
        <v>43760.058594000002</v>
      </c>
      <c r="K170">
        <v>47660.748882</v>
      </c>
    </row>
    <row r="171" spans="1:11" ht="15" x14ac:dyDescent="0.25">
      <c r="A171" s="45" t="str">
        <f t="shared" si="2"/>
        <v>B2 referenceSlovakia2010</v>
      </c>
      <c r="B171">
        <v>5</v>
      </c>
      <c r="C171" t="s">
        <v>0</v>
      </c>
      <c r="D171" t="s">
        <v>160</v>
      </c>
      <c r="E171" t="s">
        <v>102</v>
      </c>
      <c r="F171" t="s">
        <v>113</v>
      </c>
      <c r="G171">
        <v>2010</v>
      </c>
      <c r="H171">
        <v>1735.4403150000001</v>
      </c>
      <c r="I171">
        <v>3511.9960679999999</v>
      </c>
      <c r="J171">
        <v>44917.699218000002</v>
      </c>
      <c r="K171">
        <v>48429.695286000002</v>
      </c>
    </row>
    <row r="172" spans="1:11" ht="15" x14ac:dyDescent="0.25">
      <c r="A172" s="45" t="str">
        <f t="shared" si="2"/>
        <v>B2 referenceSlovakia2015</v>
      </c>
      <c r="B172">
        <v>5</v>
      </c>
      <c r="C172" t="s">
        <v>0</v>
      </c>
      <c r="D172" t="s">
        <v>160</v>
      </c>
      <c r="E172" t="s">
        <v>102</v>
      </c>
      <c r="F172" t="s">
        <v>113</v>
      </c>
      <c r="G172">
        <v>2015</v>
      </c>
      <c r="H172">
        <v>1719.540334</v>
      </c>
      <c r="I172">
        <v>3050.89266</v>
      </c>
      <c r="J172">
        <v>45155.464844000002</v>
      </c>
      <c r="K172">
        <v>48206.357504</v>
      </c>
    </row>
    <row r="173" spans="1:11" ht="15" x14ac:dyDescent="0.25">
      <c r="A173" s="45" t="str">
        <f t="shared" si="2"/>
        <v>B2 referenceSlovakia2020</v>
      </c>
      <c r="B173">
        <v>5</v>
      </c>
      <c r="C173" t="s">
        <v>0</v>
      </c>
      <c r="D173" t="s">
        <v>160</v>
      </c>
      <c r="E173" t="s">
        <v>102</v>
      </c>
      <c r="F173" t="s">
        <v>113</v>
      </c>
      <c r="G173">
        <v>2020</v>
      </c>
      <c r="H173">
        <v>1703.6401450000001</v>
      </c>
      <c r="I173">
        <v>2653.1571239999998</v>
      </c>
      <c r="J173">
        <v>44445.921876</v>
      </c>
      <c r="K173">
        <v>47099.078999999998</v>
      </c>
    </row>
    <row r="174" spans="1:11" ht="15" x14ac:dyDescent="0.25">
      <c r="A174" s="45" t="str">
        <f t="shared" si="2"/>
        <v>B2 referenceSlovakia2025</v>
      </c>
      <c r="B174">
        <v>5</v>
      </c>
      <c r="C174" t="s">
        <v>0</v>
      </c>
      <c r="D174" t="s">
        <v>160</v>
      </c>
      <c r="E174" t="s">
        <v>102</v>
      </c>
      <c r="F174" t="s">
        <v>113</v>
      </c>
      <c r="G174">
        <v>2025</v>
      </c>
      <c r="H174">
        <v>1687.740309</v>
      </c>
      <c r="I174">
        <v>2404.5665199999999</v>
      </c>
      <c r="J174">
        <v>43662.941405999998</v>
      </c>
      <c r="K174">
        <v>46067.507925999998</v>
      </c>
    </row>
    <row r="175" spans="1:11" ht="15" x14ac:dyDescent="0.25">
      <c r="A175" s="45" t="str">
        <f t="shared" si="2"/>
        <v>B2 referenceSlovakia2030</v>
      </c>
      <c r="B175">
        <v>5</v>
      </c>
      <c r="C175" t="s">
        <v>0</v>
      </c>
      <c r="D175" t="s">
        <v>160</v>
      </c>
      <c r="E175" t="s">
        <v>102</v>
      </c>
      <c r="F175" t="s">
        <v>113</v>
      </c>
      <c r="G175">
        <v>2030</v>
      </c>
      <c r="H175">
        <v>1671.840207</v>
      </c>
      <c r="I175">
        <v>2315.3379519999999</v>
      </c>
      <c r="J175">
        <v>43078.367187999997</v>
      </c>
      <c r="K175">
        <v>45393.705139999998</v>
      </c>
    </row>
    <row r="176" spans="1:11" ht="15" x14ac:dyDescent="0.25">
      <c r="A176" s="45" t="str">
        <f t="shared" si="2"/>
        <v>B2 referenceTurkey2005</v>
      </c>
      <c r="B176">
        <v>5</v>
      </c>
      <c r="C176" t="s">
        <v>0</v>
      </c>
      <c r="D176" t="s">
        <v>161</v>
      </c>
      <c r="E176" t="s">
        <v>108</v>
      </c>
      <c r="F176" t="s">
        <v>111</v>
      </c>
      <c r="G176">
        <v>2005</v>
      </c>
      <c r="H176">
        <v>8664.6995800000004</v>
      </c>
      <c r="I176">
        <v>4079.7789320000002</v>
      </c>
      <c r="J176">
        <v>52591.636718000002</v>
      </c>
      <c r="K176">
        <v>56671.415650000003</v>
      </c>
    </row>
    <row r="177" spans="1:11" ht="15" x14ac:dyDescent="0.25">
      <c r="A177" s="45" t="str">
        <f t="shared" si="2"/>
        <v>B2 referenceTurkey2010</v>
      </c>
      <c r="B177">
        <v>5</v>
      </c>
      <c r="C177" t="s">
        <v>0</v>
      </c>
      <c r="D177" t="s">
        <v>161</v>
      </c>
      <c r="E177" t="s">
        <v>108</v>
      </c>
      <c r="F177" t="s">
        <v>111</v>
      </c>
      <c r="G177">
        <v>2010</v>
      </c>
      <c r="H177">
        <v>8681.6996689999996</v>
      </c>
      <c r="I177">
        <v>4071.2706280000002</v>
      </c>
      <c r="J177">
        <v>52025.855468000002</v>
      </c>
      <c r="K177">
        <v>56097.126096</v>
      </c>
    </row>
    <row r="178" spans="1:11" ht="15" x14ac:dyDescent="0.25">
      <c r="A178" s="45" t="str">
        <f t="shared" si="2"/>
        <v>B2 referenceTurkey2015</v>
      </c>
      <c r="B178">
        <v>5</v>
      </c>
      <c r="C178" t="s">
        <v>0</v>
      </c>
      <c r="D178" t="s">
        <v>161</v>
      </c>
      <c r="E178" t="s">
        <v>108</v>
      </c>
      <c r="F178" t="s">
        <v>111</v>
      </c>
      <c r="G178">
        <v>2015</v>
      </c>
      <c r="H178">
        <v>8698.6995850000003</v>
      </c>
      <c r="I178">
        <v>4056.7858139999998</v>
      </c>
      <c r="J178">
        <v>51393.09375</v>
      </c>
      <c r="K178">
        <v>55449.879564000003</v>
      </c>
    </row>
    <row r="179" spans="1:11" ht="15" x14ac:dyDescent="0.25">
      <c r="A179" s="45" t="str">
        <f t="shared" si="2"/>
        <v>B2 referenceTurkey2020</v>
      </c>
      <c r="B179">
        <v>5</v>
      </c>
      <c r="C179" t="s">
        <v>0</v>
      </c>
      <c r="D179" t="s">
        <v>161</v>
      </c>
      <c r="E179" t="s">
        <v>108</v>
      </c>
      <c r="F179" t="s">
        <v>111</v>
      </c>
      <c r="G179">
        <v>2020</v>
      </c>
      <c r="H179">
        <v>8715.69917299999</v>
      </c>
      <c r="I179">
        <v>4041.2248119999999</v>
      </c>
      <c r="J179">
        <v>50606.203126</v>
      </c>
      <c r="K179">
        <v>54647.427938000001</v>
      </c>
    </row>
    <row r="180" spans="1:11" ht="15" x14ac:dyDescent="0.25">
      <c r="A180" s="45" t="str">
        <f t="shared" si="2"/>
        <v>B2 referenceTurkey2025</v>
      </c>
      <c r="B180">
        <v>5</v>
      </c>
      <c r="C180" t="s">
        <v>0</v>
      </c>
      <c r="D180" t="s">
        <v>161</v>
      </c>
      <c r="E180" t="s">
        <v>108</v>
      </c>
      <c r="F180" t="s">
        <v>111</v>
      </c>
      <c r="G180">
        <v>2025</v>
      </c>
      <c r="H180">
        <v>8732.6996100000106</v>
      </c>
      <c r="I180">
        <v>4026.4946479999999</v>
      </c>
      <c r="J180">
        <v>50020.277344000002</v>
      </c>
      <c r="K180">
        <v>54046.771992000002</v>
      </c>
    </row>
    <row r="181" spans="1:11" ht="15" x14ac:dyDescent="0.25">
      <c r="A181" s="45" t="str">
        <f t="shared" si="2"/>
        <v>B2 referenceTurkey2030</v>
      </c>
      <c r="B181">
        <v>5</v>
      </c>
      <c r="C181" t="s">
        <v>0</v>
      </c>
      <c r="D181" t="s">
        <v>161</v>
      </c>
      <c r="E181" t="s">
        <v>108</v>
      </c>
      <c r="F181" t="s">
        <v>111</v>
      </c>
      <c r="G181">
        <v>2030</v>
      </c>
      <c r="H181">
        <v>8749.6992929999997</v>
      </c>
      <c r="I181">
        <v>3986.9325699999999</v>
      </c>
      <c r="J181">
        <v>49544.214844000002</v>
      </c>
      <c r="K181">
        <v>53531.147413999999</v>
      </c>
    </row>
    <row r="182" spans="1:11" ht="15" x14ac:dyDescent="0.25">
      <c r="A182" s="45" t="str">
        <f t="shared" si="2"/>
        <v>B2 referenceUkraine2005</v>
      </c>
      <c r="B182">
        <v>5</v>
      </c>
      <c r="C182" t="s">
        <v>0</v>
      </c>
      <c r="D182" t="s">
        <v>162</v>
      </c>
      <c r="E182" t="s">
        <v>109</v>
      </c>
      <c r="F182" t="s">
        <v>113</v>
      </c>
      <c r="G182">
        <v>2005</v>
      </c>
      <c r="H182">
        <v>5788.3697279999997</v>
      </c>
      <c r="I182">
        <v>9870.9992519999996</v>
      </c>
      <c r="J182">
        <v>52970.421876</v>
      </c>
      <c r="K182">
        <v>62841.421128000002</v>
      </c>
    </row>
    <row r="183" spans="1:11" ht="15" x14ac:dyDescent="0.25">
      <c r="A183" s="45" t="str">
        <f t="shared" si="2"/>
        <v>B2 referenceUkraine2010</v>
      </c>
      <c r="B183">
        <v>5</v>
      </c>
      <c r="C183" t="s">
        <v>0</v>
      </c>
      <c r="D183" t="s">
        <v>162</v>
      </c>
      <c r="E183" t="s">
        <v>109</v>
      </c>
      <c r="F183" t="s">
        <v>113</v>
      </c>
      <c r="G183">
        <v>2010</v>
      </c>
      <c r="H183">
        <v>5688.3702089999997</v>
      </c>
      <c r="I183">
        <v>10120.068305999999</v>
      </c>
      <c r="J183">
        <v>55881.25</v>
      </c>
      <c r="K183">
        <v>66001.318306000001</v>
      </c>
    </row>
    <row r="184" spans="1:11" ht="15" x14ac:dyDescent="0.25">
      <c r="A184" s="45" t="str">
        <f t="shared" si="2"/>
        <v>B2 referenceUkraine2015</v>
      </c>
      <c r="B184">
        <v>5</v>
      </c>
      <c r="C184" t="s">
        <v>0</v>
      </c>
      <c r="D184" t="s">
        <v>162</v>
      </c>
      <c r="E184" t="s">
        <v>109</v>
      </c>
      <c r="F184" t="s">
        <v>113</v>
      </c>
      <c r="G184">
        <v>2015</v>
      </c>
      <c r="H184">
        <v>5588.3692920000003</v>
      </c>
      <c r="I184">
        <v>10263.979364000001</v>
      </c>
      <c r="J184">
        <v>57707.3125</v>
      </c>
      <c r="K184">
        <v>67971.291863999999</v>
      </c>
    </row>
    <row r="185" spans="1:11" ht="15" x14ac:dyDescent="0.25">
      <c r="A185" s="45" t="str">
        <f t="shared" si="2"/>
        <v>B2 referenceUkraine2020</v>
      </c>
      <c r="B185">
        <v>5</v>
      </c>
      <c r="C185" t="s">
        <v>0</v>
      </c>
      <c r="D185" t="s">
        <v>162</v>
      </c>
      <c r="E185" t="s">
        <v>109</v>
      </c>
      <c r="F185" t="s">
        <v>113</v>
      </c>
      <c r="G185">
        <v>2020</v>
      </c>
      <c r="H185">
        <v>5488.3706599999996</v>
      </c>
      <c r="I185">
        <v>10363.485694000001</v>
      </c>
      <c r="J185">
        <v>58588.078126</v>
      </c>
      <c r="K185">
        <v>68951.563819999996</v>
      </c>
    </row>
    <row r="186" spans="1:11" ht="15" x14ac:dyDescent="0.25">
      <c r="A186" s="45" t="str">
        <f t="shared" si="2"/>
        <v>B2 referenceUkraine2025</v>
      </c>
      <c r="B186">
        <v>5</v>
      </c>
      <c r="C186" t="s">
        <v>0</v>
      </c>
      <c r="D186" t="s">
        <v>162</v>
      </c>
      <c r="E186" t="s">
        <v>109</v>
      </c>
      <c r="F186" t="s">
        <v>113</v>
      </c>
      <c r="G186">
        <v>2025</v>
      </c>
      <c r="H186">
        <v>5388.3700280000003</v>
      </c>
      <c r="I186">
        <v>10363.47207</v>
      </c>
      <c r="J186">
        <v>59309.324218000002</v>
      </c>
      <c r="K186">
        <v>69672.796287999998</v>
      </c>
    </row>
    <row r="187" spans="1:11" ht="15" x14ac:dyDescent="0.25">
      <c r="A187" s="45" t="str">
        <f t="shared" si="2"/>
        <v>B2 referenceUkraine2030</v>
      </c>
      <c r="B187">
        <v>5</v>
      </c>
      <c r="C187" t="s">
        <v>0</v>
      </c>
      <c r="D187" t="s">
        <v>162</v>
      </c>
      <c r="E187" t="s">
        <v>109</v>
      </c>
      <c r="F187" t="s">
        <v>113</v>
      </c>
      <c r="G187">
        <v>2030</v>
      </c>
      <c r="H187">
        <v>5288.3696760000003</v>
      </c>
      <c r="I187">
        <v>10373.301406</v>
      </c>
      <c r="J187">
        <v>59854.128905999998</v>
      </c>
      <c r="K187">
        <v>70227.430311999997</v>
      </c>
    </row>
    <row r="188" spans="1:11" ht="15" x14ac:dyDescent="0.25">
      <c r="A188" s="45" t="str">
        <f t="shared" si="2"/>
        <v>B2 referenceUnited Kingdom2005</v>
      </c>
      <c r="B188">
        <v>5</v>
      </c>
      <c r="C188" t="s">
        <v>0</v>
      </c>
      <c r="D188" t="s">
        <v>163</v>
      </c>
      <c r="E188" t="s">
        <v>110</v>
      </c>
      <c r="F188" t="s">
        <v>112</v>
      </c>
      <c r="G188">
        <v>2005</v>
      </c>
      <c r="H188">
        <v>2375.020575</v>
      </c>
      <c r="I188">
        <v>2917.5778780000001</v>
      </c>
      <c r="J188">
        <v>38072.386718000002</v>
      </c>
      <c r="K188">
        <v>40989.964595999998</v>
      </c>
    </row>
    <row r="189" spans="1:11" ht="15" x14ac:dyDescent="0.25">
      <c r="A189" s="45" t="str">
        <f t="shared" si="2"/>
        <v>B2 referenceUnited Kingdom2010</v>
      </c>
      <c r="B189">
        <v>5</v>
      </c>
      <c r="C189" t="s">
        <v>0</v>
      </c>
      <c r="D189" t="s">
        <v>163</v>
      </c>
      <c r="E189" t="s">
        <v>110</v>
      </c>
      <c r="F189" t="s">
        <v>112</v>
      </c>
      <c r="G189">
        <v>2010</v>
      </c>
      <c r="H189">
        <v>2411.0204319999998</v>
      </c>
      <c r="I189">
        <v>3014.3550879999998</v>
      </c>
      <c r="J189">
        <v>37773.269531999998</v>
      </c>
      <c r="K189">
        <v>40787.624620000002</v>
      </c>
    </row>
    <row r="190" spans="1:11" ht="15" x14ac:dyDescent="0.25">
      <c r="A190" s="45" t="str">
        <f t="shared" si="2"/>
        <v>B2 referenceUnited Kingdom2015</v>
      </c>
      <c r="B190">
        <v>5</v>
      </c>
      <c r="C190" t="s">
        <v>0</v>
      </c>
      <c r="D190" t="s">
        <v>163</v>
      </c>
      <c r="E190" t="s">
        <v>110</v>
      </c>
      <c r="F190" t="s">
        <v>112</v>
      </c>
      <c r="G190">
        <v>2015</v>
      </c>
      <c r="H190">
        <v>2447.0200559999998</v>
      </c>
      <c r="I190">
        <v>3162.6020360000002</v>
      </c>
      <c r="J190">
        <v>37167.871094000002</v>
      </c>
      <c r="K190">
        <v>40330.473129999998</v>
      </c>
    </row>
    <row r="191" spans="1:11" ht="15" x14ac:dyDescent="0.25">
      <c r="A191" s="45" t="str">
        <f t="shared" si="2"/>
        <v>B2 referenceUnited Kingdom2020</v>
      </c>
      <c r="B191">
        <v>5</v>
      </c>
      <c r="C191" t="s">
        <v>0</v>
      </c>
      <c r="D191" t="s">
        <v>163</v>
      </c>
      <c r="E191" t="s">
        <v>110</v>
      </c>
      <c r="F191" t="s">
        <v>112</v>
      </c>
      <c r="G191">
        <v>2020</v>
      </c>
      <c r="H191">
        <v>2483.0206149999999</v>
      </c>
      <c r="I191">
        <v>3453.0787839999998</v>
      </c>
      <c r="J191">
        <v>36565.375</v>
      </c>
      <c r="K191">
        <v>40018.453783999998</v>
      </c>
    </row>
    <row r="192" spans="1:11" ht="15" x14ac:dyDescent="0.25">
      <c r="A192" s="45" t="str">
        <f t="shared" si="2"/>
        <v>B2 referenceUnited Kingdom2025</v>
      </c>
      <c r="B192">
        <v>5</v>
      </c>
      <c r="C192" t="s">
        <v>0</v>
      </c>
      <c r="D192" t="s">
        <v>163</v>
      </c>
      <c r="E192" t="s">
        <v>110</v>
      </c>
      <c r="F192" t="s">
        <v>112</v>
      </c>
      <c r="G192">
        <v>2025</v>
      </c>
      <c r="H192">
        <v>2519.0205999999998</v>
      </c>
      <c r="I192">
        <v>3799.2452320000002</v>
      </c>
      <c r="J192">
        <v>36235.40625</v>
      </c>
      <c r="K192">
        <v>40034.651482000001</v>
      </c>
    </row>
    <row r="193" spans="1:11" ht="15" x14ac:dyDescent="0.25">
      <c r="A193" s="45" t="str">
        <f t="shared" si="2"/>
        <v>B2 referenceUnited Kingdom2030</v>
      </c>
      <c r="B193">
        <v>5</v>
      </c>
      <c r="C193" t="s">
        <v>0</v>
      </c>
      <c r="D193" t="s">
        <v>163</v>
      </c>
      <c r="E193" t="s">
        <v>110</v>
      </c>
      <c r="F193" t="s">
        <v>112</v>
      </c>
      <c r="G193">
        <v>2030</v>
      </c>
      <c r="H193">
        <v>2555.0209420000001</v>
      </c>
      <c r="I193">
        <v>4203.038826</v>
      </c>
      <c r="J193">
        <v>36321.445312000003</v>
      </c>
      <c r="K193">
        <v>40524.484138</v>
      </c>
    </row>
    <row r="194" spans="1:11" ht="15" x14ac:dyDescent="0.25">
      <c r="A194" s="45" t="str">
        <f t="shared" ref="A194:A257" si="3">CONCATENATE(C194,E194,G194)</f>
        <v>B2 carbonAlbania2005</v>
      </c>
      <c r="B194">
        <v>6</v>
      </c>
      <c r="C194" t="s">
        <v>1</v>
      </c>
      <c r="D194" t="s">
        <v>126</v>
      </c>
      <c r="E194" t="s">
        <v>71</v>
      </c>
      <c r="F194" t="s">
        <v>111</v>
      </c>
      <c r="G194">
        <v>2005</v>
      </c>
      <c r="H194">
        <v>638.55777399999999</v>
      </c>
      <c r="I194">
        <v>538.661428</v>
      </c>
      <c r="J194">
        <v>2515.2148440000001</v>
      </c>
      <c r="K194">
        <v>3053.876272</v>
      </c>
    </row>
    <row r="195" spans="1:11" ht="15" x14ac:dyDescent="0.25">
      <c r="A195" s="45" t="str">
        <f t="shared" si="3"/>
        <v>B2 carbonAlbania2010</v>
      </c>
      <c r="B195">
        <v>6</v>
      </c>
      <c r="C195" t="s">
        <v>1</v>
      </c>
      <c r="D195" t="s">
        <v>126</v>
      </c>
      <c r="E195" t="s">
        <v>71</v>
      </c>
      <c r="F195" t="s">
        <v>111</v>
      </c>
      <c r="G195">
        <v>2010</v>
      </c>
      <c r="H195">
        <v>637.27871200000004</v>
      </c>
      <c r="I195">
        <v>590.14763000000005</v>
      </c>
      <c r="J195">
        <v>2579.3544919999999</v>
      </c>
      <c r="K195">
        <v>3169.5021219999999</v>
      </c>
    </row>
    <row r="196" spans="1:11" ht="15" x14ac:dyDescent="0.25">
      <c r="A196" s="45" t="str">
        <f t="shared" si="3"/>
        <v>B2 carbonAlbania2015</v>
      </c>
      <c r="B196">
        <v>6</v>
      </c>
      <c r="C196" t="s">
        <v>1</v>
      </c>
      <c r="D196" t="s">
        <v>126</v>
      </c>
      <c r="E196" t="s">
        <v>71</v>
      </c>
      <c r="F196" t="s">
        <v>111</v>
      </c>
      <c r="G196">
        <v>2015</v>
      </c>
      <c r="H196">
        <v>635.81466499999999</v>
      </c>
      <c r="I196">
        <v>611.78562799999997</v>
      </c>
      <c r="J196">
        <v>2655.380126</v>
      </c>
      <c r="K196">
        <v>3267.1657540000001</v>
      </c>
    </row>
    <row r="197" spans="1:11" ht="15" x14ac:dyDescent="0.25">
      <c r="A197" s="45" t="str">
        <f t="shared" si="3"/>
        <v>B2 carbonAlbania2020</v>
      </c>
      <c r="B197">
        <v>6</v>
      </c>
      <c r="C197" t="s">
        <v>1</v>
      </c>
      <c r="D197" t="s">
        <v>126</v>
      </c>
      <c r="E197" t="s">
        <v>71</v>
      </c>
      <c r="F197" t="s">
        <v>111</v>
      </c>
      <c r="G197">
        <v>2020</v>
      </c>
      <c r="H197">
        <v>634.34616300000005</v>
      </c>
      <c r="I197">
        <v>629.76399400000003</v>
      </c>
      <c r="J197">
        <v>2714.672364</v>
      </c>
      <c r="K197">
        <v>3344.4363579999999</v>
      </c>
    </row>
    <row r="198" spans="1:11" ht="15" x14ac:dyDescent="0.25">
      <c r="A198" s="45" t="str">
        <f t="shared" si="3"/>
        <v>B2 carbonAlbania2025</v>
      </c>
      <c r="B198">
        <v>6</v>
      </c>
      <c r="C198" t="s">
        <v>1</v>
      </c>
      <c r="D198" t="s">
        <v>126</v>
      </c>
      <c r="E198" t="s">
        <v>71</v>
      </c>
      <c r="F198" t="s">
        <v>111</v>
      </c>
      <c r="G198">
        <v>2025</v>
      </c>
      <c r="H198">
        <v>632.87100599999997</v>
      </c>
      <c r="I198">
        <v>637.71934799999997</v>
      </c>
      <c r="J198">
        <v>2767.3171379999999</v>
      </c>
      <c r="K198">
        <v>3405.036486</v>
      </c>
    </row>
    <row r="199" spans="1:11" ht="15" x14ac:dyDescent="0.25">
      <c r="A199" s="45" t="str">
        <f t="shared" si="3"/>
        <v>B2 carbonAlbania2030</v>
      </c>
      <c r="B199">
        <v>6</v>
      </c>
      <c r="C199" t="s">
        <v>1</v>
      </c>
      <c r="D199" t="s">
        <v>126</v>
      </c>
      <c r="E199" t="s">
        <v>71</v>
      </c>
      <c r="F199" t="s">
        <v>111</v>
      </c>
      <c r="G199">
        <v>2030</v>
      </c>
      <c r="H199">
        <v>631.47546799999998</v>
      </c>
      <c r="I199">
        <v>652.34814400000005</v>
      </c>
      <c r="J199">
        <v>2810.044922</v>
      </c>
      <c r="K199">
        <v>3462.3930660000001</v>
      </c>
    </row>
    <row r="200" spans="1:11" ht="15" x14ac:dyDescent="0.25">
      <c r="A200" s="45" t="str">
        <f t="shared" si="3"/>
        <v>B2 carbonAustria2005</v>
      </c>
      <c r="B200">
        <v>6</v>
      </c>
      <c r="C200" t="s">
        <v>1</v>
      </c>
      <c r="D200" t="s">
        <v>127</v>
      </c>
      <c r="E200" t="s">
        <v>72</v>
      </c>
      <c r="F200" t="s">
        <v>112</v>
      </c>
      <c r="G200">
        <v>2005</v>
      </c>
      <c r="H200">
        <v>3343.0596890000002</v>
      </c>
      <c r="I200">
        <v>4999.8474939999996</v>
      </c>
      <c r="J200">
        <v>55483.246094000002</v>
      </c>
      <c r="K200">
        <v>60483.093588000003</v>
      </c>
    </row>
    <row r="201" spans="1:11" ht="15" x14ac:dyDescent="0.25">
      <c r="A201" s="45" t="str">
        <f t="shared" si="3"/>
        <v>B2 carbonAustria2010</v>
      </c>
      <c r="B201">
        <v>6</v>
      </c>
      <c r="C201" t="s">
        <v>1</v>
      </c>
      <c r="D201" t="s">
        <v>127</v>
      </c>
      <c r="E201" t="s">
        <v>72</v>
      </c>
      <c r="F201" t="s">
        <v>112</v>
      </c>
      <c r="G201">
        <v>2010</v>
      </c>
      <c r="H201">
        <v>3343.0594980000001</v>
      </c>
      <c r="I201">
        <v>4557.7321259999999</v>
      </c>
      <c r="J201">
        <v>57853.898437999997</v>
      </c>
      <c r="K201">
        <v>62411.630563999999</v>
      </c>
    </row>
    <row r="202" spans="1:11" ht="15" x14ac:dyDescent="0.25">
      <c r="A202" s="45" t="str">
        <f t="shared" si="3"/>
        <v>B2 carbonAustria2015</v>
      </c>
      <c r="B202">
        <v>6</v>
      </c>
      <c r="C202" t="s">
        <v>1</v>
      </c>
      <c r="D202" t="s">
        <v>127</v>
      </c>
      <c r="E202" t="s">
        <v>72</v>
      </c>
      <c r="F202" t="s">
        <v>112</v>
      </c>
      <c r="G202">
        <v>2015</v>
      </c>
      <c r="H202">
        <v>3343.0594390000001</v>
      </c>
      <c r="I202">
        <v>3829.4643759999999</v>
      </c>
      <c r="J202">
        <v>59232.757812000003</v>
      </c>
      <c r="K202">
        <v>63062.222188</v>
      </c>
    </row>
    <row r="203" spans="1:11" ht="15" x14ac:dyDescent="0.25">
      <c r="A203" s="45" t="str">
        <f t="shared" si="3"/>
        <v>B2 carbonAustria2020</v>
      </c>
      <c r="B203">
        <v>6</v>
      </c>
      <c r="C203" t="s">
        <v>1</v>
      </c>
      <c r="D203" t="s">
        <v>127</v>
      </c>
      <c r="E203" t="s">
        <v>72</v>
      </c>
      <c r="F203" t="s">
        <v>112</v>
      </c>
      <c r="G203">
        <v>2020</v>
      </c>
      <c r="H203">
        <v>3343.0593600000002</v>
      </c>
      <c r="I203">
        <v>3206.6063600000002</v>
      </c>
      <c r="J203">
        <v>59298.410155999998</v>
      </c>
      <c r="K203">
        <v>62505.016516000003</v>
      </c>
    </row>
    <row r="204" spans="1:11" ht="15" x14ac:dyDescent="0.25">
      <c r="A204" s="45" t="str">
        <f t="shared" si="3"/>
        <v>B2 carbonAustria2025</v>
      </c>
      <c r="B204">
        <v>6</v>
      </c>
      <c r="C204" t="s">
        <v>1</v>
      </c>
      <c r="D204" t="s">
        <v>127</v>
      </c>
      <c r="E204" t="s">
        <v>72</v>
      </c>
      <c r="F204" t="s">
        <v>112</v>
      </c>
      <c r="G204">
        <v>2025</v>
      </c>
      <c r="H204">
        <v>3343.0594339999998</v>
      </c>
      <c r="I204">
        <v>2800.8071839999998</v>
      </c>
      <c r="J204">
        <v>59139.394531999998</v>
      </c>
      <c r="K204">
        <v>61940.201716000003</v>
      </c>
    </row>
    <row r="205" spans="1:11" ht="15" x14ac:dyDescent="0.25">
      <c r="A205" s="45" t="str">
        <f t="shared" si="3"/>
        <v>B2 carbonAustria2030</v>
      </c>
      <c r="B205">
        <v>6</v>
      </c>
      <c r="C205" t="s">
        <v>1</v>
      </c>
      <c r="D205" t="s">
        <v>127</v>
      </c>
      <c r="E205" t="s">
        <v>72</v>
      </c>
      <c r="F205" t="s">
        <v>112</v>
      </c>
      <c r="G205">
        <v>2030</v>
      </c>
      <c r="H205">
        <v>3343.0590670000001</v>
      </c>
      <c r="I205">
        <v>2574.0600159999999</v>
      </c>
      <c r="J205">
        <v>59102.917968000002</v>
      </c>
      <c r="K205">
        <v>61676.977983999997</v>
      </c>
    </row>
    <row r="206" spans="1:11" ht="15" x14ac:dyDescent="0.25">
      <c r="A206" s="45" t="str">
        <f t="shared" si="3"/>
        <v>B2 carbonBelgium2005</v>
      </c>
      <c r="B206">
        <v>6</v>
      </c>
      <c r="C206" t="s">
        <v>1</v>
      </c>
      <c r="D206" t="s">
        <v>129</v>
      </c>
      <c r="E206" t="s">
        <v>74</v>
      </c>
      <c r="F206" t="s">
        <v>112</v>
      </c>
      <c r="G206">
        <v>2005</v>
      </c>
      <c r="H206">
        <v>666.97930399999996</v>
      </c>
      <c r="I206">
        <v>966.71485600000005</v>
      </c>
      <c r="J206">
        <v>10639.323242</v>
      </c>
      <c r="K206">
        <v>11606.038098000001</v>
      </c>
    </row>
    <row r="207" spans="1:11" ht="15" x14ac:dyDescent="0.25">
      <c r="A207" s="45" t="str">
        <f t="shared" si="3"/>
        <v>B2 carbonBelgium2010</v>
      </c>
      <c r="B207">
        <v>6</v>
      </c>
      <c r="C207" t="s">
        <v>1</v>
      </c>
      <c r="D207" t="s">
        <v>129</v>
      </c>
      <c r="E207" t="s">
        <v>74</v>
      </c>
      <c r="F207" t="s">
        <v>112</v>
      </c>
      <c r="G207">
        <v>2010</v>
      </c>
      <c r="H207">
        <v>672.17942500000004</v>
      </c>
      <c r="I207">
        <v>879.61182799999995</v>
      </c>
      <c r="J207">
        <v>10802.744140000001</v>
      </c>
      <c r="K207">
        <v>11682.355968</v>
      </c>
    </row>
    <row r="208" spans="1:11" ht="15" x14ac:dyDescent="0.25">
      <c r="A208" s="45" t="str">
        <f t="shared" si="3"/>
        <v>B2 carbonBelgium2015</v>
      </c>
      <c r="B208">
        <v>6</v>
      </c>
      <c r="C208" t="s">
        <v>1</v>
      </c>
      <c r="D208" t="s">
        <v>129</v>
      </c>
      <c r="E208" t="s">
        <v>74</v>
      </c>
      <c r="F208" t="s">
        <v>112</v>
      </c>
      <c r="G208">
        <v>2015</v>
      </c>
      <c r="H208">
        <v>677.37938999999994</v>
      </c>
      <c r="I208">
        <v>776.39490599999999</v>
      </c>
      <c r="J208">
        <v>10652.514648</v>
      </c>
      <c r="K208">
        <v>11428.909554</v>
      </c>
    </row>
    <row r="209" spans="1:11" ht="15" x14ac:dyDescent="0.25">
      <c r="A209" s="45" t="str">
        <f t="shared" si="3"/>
        <v>B2 carbonBelgium2020</v>
      </c>
      <c r="B209">
        <v>6</v>
      </c>
      <c r="C209" t="s">
        <v>1</v>
      </c>
      <c r="D209" t="s">
        <v>129</v>
      </c>
      <c r="E209" t="s">
        <v>74</v>
      </c>
      <c r="F209" t="s">
        <v>112</v>
      </c>
      <c r="G209">
        <v>2020</v>
      </c>
      <c r="H209">
        <v>682.57926899999995</v>
      </c>
      <c r="I209">
        <v>705.24999400000002</v>
      </c>
      <c r="J209">
        <v>10323.17871</v>
      </c>
      <c r="K209">
        <v>11028.428704</v>
      </c>
    </row>
    <row r="210" spans="1:11" ht="15" x14ac:dyDescent="0.25">
      <c r="A210" s="45" t="str">
        <f t="shared" si="3"/>
        <v>B2 carbonBelgium2025</v>
      </c>
      <c r="B210">
        <v>6</v>
      </c>
      <c r="C210" t="s">
        <v>1</v>
      </c>
      <c r="D210" t="s">
        <v>129</v>
      </c>
      <c r="E210" t="s">
        <v>74</v>
      </c>
      <c r="F210" t="s">
        <v>112</v>
      </c>
      <c r="G210">
        <v>2025</v>
      </c>
      <c r="H210">
        <v>687.77917500000001</v>
      </c>
      <c r="I210">
        <v>690.06186000000002</v>
      </c>
      <c r="J210">
        <v>10022.570312</v>
      </c>
      <c r="K210">
        <v>10712.632172</v>
      </c>
    </row>
    <row r="211" spans="1:11" ht="15" x14ac:dyDescent="0.25">
      <c r="A211" s="45" t="str">
        <f t="shared" si="3"/>
        <v>B2 carbonBelgium2030</v>
      </c>
      <c r="B211">
        <v>6</v>
      </c>
      <c r="C211" t="s">
        <v>1</v>
      </c>
      <c r="D211" t="s">
        <v>129</v>
      </c>
      <c r="E211" t="s">
        <v>74</v>
      </c>
      <c r="F211" t="s">
        <v>112</v>
      </c>
      <c r="G211">
        <v>2030</v>
      </c>
      <c r="H211">
        <v>692.97912499999995</v>
      </c>
      <c r="I211">
        <v>701.89210400000002</v>
      </c>
      <c r="J211">
        <v>9790.4804679999997</v>
      </c>
      <c r="K211">
        <v>10492.372572</v>
      </c>
    </row>
    <row r="212" spans="1:11" ht="15" x14ac:dyDescent="0.25">
      <c r="A212" s="45" t="str">
        <f t="shared" si="3"/>
        <v>B2 carbonBulgaria2005</v>
      </c>
      <c r="B212">
        <v>6</v>
      </c>
      <c r="C212" t="s">
        <v>1</v>
      </c>
      <c r="D212" t="s">
        <v>130</v>
      </c>
      <c r="E212" t="s">
        <v>76</v>
      </c>
      <c r="F212" t="s">
        <v>111</v>
      </c>
      <c r="G212">
        <v>2005</v>
      </c>
      <c r="H212">
        <v>2560.8744889999998</v>
      </c>
      <c r="I212">
        <v>4891.6283560000002</v>
      </c>
      <c r="J212">
        <v>73870.0625</v>
      </c>
      <c r="K212">
        <v>78761.690856000001</v>
      </c>
    </row>
    <row r="213" spans="1:11" ht="15" x14ac:dyDescent="0.25">
      <c r="A213" s="45" t="str">
        <f t="shared" si="3"/>
        <v>B2 carbonBulgaria2010</v>
      </c>
      <c r="B213">
        <v>6</v>
      </c>
      <c r="C213" t="s">
        <v>1</v>
      </c>
      <c r="D213" t="s">
        <v>130</v>
      </c>
      <c r="E213" t="s">
        <v>76</v>
      </c>
      <c r="F213" t="s">
        <v>111</v>
      </c>
      <c r="G213">
        <v>2010</v>
      </c>
      <c r="H213">
        <v>2863.874159</v>
      </c>
      <c r="I213">
        <v>4390.1699140000001</v>
      </c>
      <c r="J213">
        <v>73683.984375999993</v>
      </c>
      <c r="K213">
        <v>78074.154290000006</v>
      </c>
    </row>
    <row r="214" spans="1:11" ht="15" x14ac:dyDescent="0.25">
      <c r="A214" s="45" t="str">
        <f t="shared" si="3"/>
        <v>B2 carbonBulgaria2015</v>
      </c>
      <c r="B214">
        <v>6</v>
      </c>
      <c r="C214" t="s">
        <v>1</v>
      </c>
      <c r="D214" t="s">
        <v>130</v>
      </c>
      <c r="E214" t="s">
        <v>76</v>
      </c>
      <c r="F214" t="s">
        <v>111</v>
      </c>
      <c r="G214">
        <v>2015</v>
      </c>
      <c r="H214">
        <v>3166.8742200000002</v>
      </c>
      <c r="I214">
        <v>3652.6770980000001</v>
      </c>
      <c r="J214">
        <v>72620.015625999993</v>
      </c>
      <c r="K214">
        <v>76272.692723999993</v>
      </c>
    </row>
    <row r="215" spans="1:11" ht="15" x14ac:dyDescent="0.25">
      <c r="A215" s="45" t="str">
        <f t="shared" si="3"/>
        <v>B2 carbonBulgaria2020</v>
      </c>
      <c r="B215">
        <v>6</v>
      </c>
      <c r="C215" t="s">
        <v>1</v>
      </c>
      <c r="D215" t="s">
        <v>130</v>
      </c>
      <c r="E215" t="s">
        <v>76</v>
      </c>
      <c r="F215" t="s">
        <v>111</v>
      </c>
      <c r="G215">
        <v>2020</v>
      </c>
      <c r="H215">
        <v>3469.8744660000002</v>
      </c>
      <c r="I215">
        <v>2992.1784619999999</v>
      </c>
      <c r="J215">
        <v>70737.757811999996</v>
      </c>
      <c r="K215">
        <v>73729.936274000007</v>
      </c>
    </row>
    <row r="216" spans="1:11" ht="15" x14ac:dyDescent="0.25">
      <c r="A216" s="45" t="str">
        <f t="shared" si="3"/>
        <v>B2 carbonBulgaria2025</v>
      </c>
      <c r="B216">
        <v>6</v>
      </c>
      <c r="C216" t="s">
        <v>1</v>
      </c>
      <c r="D216" t="s">
        <v>130</v>
      </c>
      <c r="E216" t="s">
        <v>76</v>
      </c>
      <c r="F216" t="s">
        <v>111</v>
      </c>
      <c r="G216">
        <v>2025</v>
      </c>
      <c r="H216">
        <v>3469.8740630000002</v>
      </c>
      <c r="I216">
        <v>2498.6860160000001</v>
      </c>
      <c r="J216">
        <v>68961.046875999993</v>
      </c>
      <c r="K216">
        <v>71459.732892</v>
      </c>
    </row>
    <row r="217" spans="1:11" ht="15" x14ac:dyDescent="0.25">
      <c r="A217" s="45" t="str">
        <f t="shared" si="3"/>
        <v>B2 carbonBulgaria2030</v>
      </c>
      <c r="B217">
        <v>6</v>
      </c>
      <c r="C217" t="s">
        <v>1</v>
      </c>
      <c r="D217" t="s">
        <v>130</v>
      </c>
      <c r="E217" t="s">
        <v>76</v>
      </c>
      <c r="F217" t="s">
        <v>111</v>
      </c>
      <c r="G217">
        <v>2030</v>
      </c>
      <c r="H217">
        <v>3469.8736220000001</v>
      </c>
      <c r="I217">
        <v>2250.023964</v>
      </c>
      <c r="J217">
        <v>67468.304688000004</v>
      </c>
      <c r="K217">
        <v>69718.328651999997</v>
      </c>
    </row>
    <row r="218" spans="1:11" ht="15" x14ac:dyDescent="0.25">
      <c r="A218" s="45" t="str">
        <f t="shared" si="3"/>
        <v>B2 carbonBelarus2005</v>
      </c>
      <c r="B218">
        <v>6</v>
      </c>
      <c r="C218" t="s">
        <v>1</v>
      </c>
      <c r="D218" t="s">
        <v>131</v>
      </c>
      <c r="E218" t="s">
        <v>73</v>
      </c>
      <c r="F218" t="s">
        <v>113</v>
      </c>
      <c r="G218">
        <v>2005</v>
      </c>
      <c r="H218">
        <v>6375.886544</v>
      </c>
      <c r="I218">
        <v>15830.806011999999</v>
      </c>
      <c r="J218">
        <v>79692</v>
      </c>
      <c r="K218">
        <v>95522.806012000001</v>
      </c>
    </row>
    <row r="219" spans="1:11" ht="15" x14ac:dyDescent="0.25">
      <c r="A219" s="45" t="str">
        <f t="shared" si="3"/>
        <v>B2 carbonBelarus2010</v>
      </c>
      <c r="B219">
        <v>6</v>
      </c>
      <c r="C219" t="s">
        <v>1</v>
      </c>
      <c r="D219" t="s">
        <v>131</v>
      </c>
      <c r="E219" t="s">
        <v>73</v>
      </c>
      <c r="F219" t="s">
        <v>113</v>
      </c>
      <c r="G219">
        <v>2010</v>
      </c>
      <c r="H219">
        <v>6440.8863060000003</v>
      </c>
      <c r="I219">
        <v>16363.534815999999</v>
      </c>
      <c r="J219">
        <v>80314.148438000004</v>
      </c>
      <c r="K219">
        <v>96677.683254000003</v>
      </c>
    </row>
    <row r="220" spans="1:11" ht="15" x14ac:dyDescent="0.25">
      <c r="A220" s="45" t="str">
        <f t="shared" si="3"/>
        <v>B2 carbonBelarus2015</v>
      </c>
      <c r="B220">
        <v>6</v>
      </c>
      <c r="C220" t="s">
        <v>1</v>
      </c>
      <c r="D220" t="s">
        <v>131</v>
      </c>
      <c r="E220" t="s">
        <v>73</v>
      </c>
      <c r="F220" t="s">
        <v>113</v>
      </c>
      <c r="G220">
        <v>2015</v>
      </c>
      <c r="H220">
        <v>6505.8866900000003</v>
      </c>
      <c r="I220">
        <v>16621.705021999998</v>
      </c>
      <c r="J220">
        <v>80919.28125</v>
      </c>
      <c r="K220">
        <v>97540.986271999995</v>
      </c>
    </row>
    <row r="221" spans="1:11" ht="15" x14ac:dyDescent="0.25">
      <c r="A221" s="45" t="str">
        <f t="shared" si="3"/>
        <v>B2 carbonBelarus2020</v>
      </c>
      <c r="B221">
        <v>6</v>
      </c>
      <c r="C221" t="s">
        <v>1</v>
      </c>
      <c r="D221" t="s">
        <v>131</v>
      </c>
      <c r="E221" t="s">
        <v>73</v>
      </c>
      <c r="F221" t="s">
        <v>113</v>
      </c>
      <c r="G221">
        <v>2020</v>
      </c>
      <c r="H221">
        <v>6570.8866189999999</v>
      </c>
      <c r="I221">
        <v>16799.173751999999</v>
      </c>
      <c r="J221">
        <v>81505.140625999993</v>
      </c>
      <c r="K221">
        <v>98304.314377999995</v>
      </c>
    </row>
    <row r="222" spans="1:11" ht="15" x14ac:dyDescent="0.25">
      <c r="A222" s="45" t="str">
        <f t="shared" si="3"/>
        <v>B2 carbonBelarus2025</v>
      </c>
      <c r="B222">
        <v>6</v>
      </c>
      <c r="C222" t="s">
        <v>1</v>
      </c>
      <c r="D222" t="s">
        <v>131</v>
      </c>
      <c r="E222" t="s">
        <v>73</v>
      </c>
      <c r="F222" t="s">
        <v>113</v>
      </c>
      <c r="G222">
        <v>2025</v>
      </c>
      <c r="H222">
        <v>6635.886904</v>
      </c>
      <c r="I222">
        <v>16981.631401999999</v>
      </c>
      <c r="J222">
        <v>82709.984375999993</v>
      </c>
      <c r="K222">
        <v>99691.615778000007</v>
      </c>
    </row>
    <row r="223" spans="1:11" ht="15" x14ac:dyDescent="0.25">
      <c r="A223" s="45" t="str">
        <f t="shared" si="3"/>
        <v>B2 carbonBelarus2030</v>
      </c>
      <c r="B223">
        <v>6</v>
      </c>
      <c r="C223" t="s">
        <v>1</v>
      </c>
      <c r="D223" t="s">
        <v>131</v>
      </c>
      <c r="E223" t="s">
        <v>73</v>
      </c>
      <c r="F223" t="s">
        <v>113</v>
      </c>
      <c r="G223">
        <v>2030</v>
      </c>
      <c r="H223">
        <v>6700.8865509999996</v>
      </c>
      <c r="I223">
        <v>16429.015876000001</v>
      </c>
      <c r="J223">
        <v>85362.976561999996</v>
      </c>
      <c r="K223">
        <v>101791.992438</v>
      </c>
    </row>
    <row r="224" spans="1:11" ht="15" x14ac:dyDescent="0.25">
      <c r="A224" s="45" t="str">
        <f t="shared" si="3"/>
        <v>B2 carbonSwitzerland2005</v>
      </c>
      <c r="B224">
        <v>6</v>
      </c>
      <c r="C224" t="s">
        <v>1</v>
      </c>
      <c r="D224" t="s">
        <v>132</v>
      </c>
      <c r="E224" t="s">
        <v>106</v>
      </c>
      <c r="F224" t="s">
        <v>112</v>
      </c>
      <c r="G224">
        <v>2005</v>
      </c>
      <c r="H224">
        <v>1177.987267</v>
      </c>
      <c r="I224">
        <v>4027.5802520000002</v>
      </c>
      <c r="J224">
        <v>29537.517577999999</v>
      </c>
      <c r="K224">
        <v>33565.097829999999</v>
      </c>
    </row>
    <row r="225" spans="1:11" ht="15" x14ac:dyDescent="0.25">
      <c r="A225" s="45" t="str">
        <f t="shared" si="3"/>
        <v>B2 carbonSwitzerland2010</v>
      </c>
      <c r="B225">
        <v>6</v>
      </c>
      <c r="C225" t="s">
        <v>1</v>
      </c>
      <c r="D225" t="s">
        <v>132</v>
      </c>
      <c r="E225" t="s">
        <v>106</v>
      </c>
      <c r="F225" t="s">
        <v>112</v>
      </c>
      <c r="G225">
        <v>2010</v>
      </c>
      <c r="H225">
        <v>1199.9873070000001</v>
      </c>
      <c r="I225">
        <v>3896.581424</v>
      </c>
      <c r="J225">
        <v>29356.763672000001</v>
      </c>
      <c r="K225">
        <v>33253.345095999997</v>
      </c>
    </row>
    <row r="226" spans="1:11" ht="15" x14ac:dyDescent="0.25">
      <c r="A226" s="45" t="str">
        <f t="shared" si="3"/>
        <v>B2 carbonSwitzerland2015</v>
      </c>
      <c r="B226">
        <v>6</v>
      </c>
      <c r="C226" t="s">
        <v>1</v>
      </c>
      <c r="D226" t="s">
        <v>132</v>
      </c>
      <c r="E226" t="s">
        <v>106</v>
      </c>
      <c r="F226" t="s">
        <v>112</v>
      </c>
      <c r="G226">
        <v>2015</v>
      </c>
      <c r="H226">
        <v>1208.9871780000001</v>
      </c>
      <c r="I226">
        <v>3692.6473599999999</v>
      </c>
      <c r="J226">
        <v>29002.40625</v>
      </c>
      <c r="K226">
        <v>32695.053609999999</v>
      </c>
    </row>
    <row r="227" spans="1:11" ht="15" x14ac:dyDescent="0.25">
      <c r="A227" s="45" t="str">
        <f t="shared" si="3"/>
        <v>B2 carbonSwitzerland2020</v>
      </c>
      <c r="B227">
        <v>6</v>
      </c>
      <c r="C227" t="s">
        <v>1</v>
      </c>
      <c r="D227" t="s">
        <v>132</v>
      </c>
      <c r="E227" t="s">
        <v>106</v>
      </c>
      <c r="F227" t="s">
        <v>112</v>
      </c>
      <c r="G227">
        <v>2020</v>
      </c>
      <c r="H227">
        <v>1217.9872089999999</v>
      </c>
      <c r="I227">
        <v>3591.8746500000002</v>
      </c>
      <c r="J227">
        <v>28558.341796000001</v>
      </c>
      <c r="K227">
        <v>32150.216445999999</v>
      </c>
    </row>
    <row r="228" spans="1:11" ht="15" x14ac:dyDescent="0.25">
      <c r="A228" s="45" t="str">
        <f t="shared" si="3"/>
        <v>B2 carbonSwitzerland2025</v>
      </c>
      <c r="B228">
        <v>6</v>
      </c>
      <c r="C228" t="s">
        <v>1</v>
      </c>
      <c r="D228" t="s">
        <v>132</v>
      </c>
      <c r="E228" t="s">
        <v>106</v>
      </c>
      <c r="F228" t="s">
        <v>112</v>
      </c>
      <c r="G228">
        <v>2025</v>
      </c>
      <c r="H228">
        <v>1226.987179</v>
      </c>
      <c r="I228">
        <v>3577.2045560000001</v>
      </c>
      <c r="J228">
        <v>28261.123046000001</v>
      </c>
      <c r="K228">
        <v>31838.327602000001</v>
      </c>
    </row>
    <row r="229" spans="1:11" ht="15" x14ac:dyDescent="0.25">
      <c r="A229" s="45" t="str">
        <f t="shared" si="3"/>
        <v>B2 carbonSwitzerland2030</v>
      </c>
      <c r="B229">
        <v>6</v>
      </c>
      <c r="C229" t="s">
        <v>1</v>
      </c>
      <c r="D229" t="s">
        <v>132</v>
      </c>
      <c r="E229" t="s">
        <v>106</v>
      </c>
      <c r="F229" t="s">
        <v>112</v>
      </c>
      <c r="G229">
        <v>2030</v>
      </c>
      <c r="H229">
        <v>1235.98721</v>
      </c>
      <c r="I229">
        <v>3594.560438</v>
      </c>
      <c r="J229">
        <v>28183.992188</v>
      </c>
      <c r="K229">
        <v>31778.552626000001</v>
      </c>
    </row>
    <row r="230" spans="1:11" ht="15" x14ac:dyDescent="0.25">
      <c r="A230" s="45" t="str">
        <f t="shared" si="3"/>
        <v>B2 carbonCzech Republic2005</v>
      </c>
      <c r="B230">
        <v>6</v>
      </c>
      <c r="C230" t="s">
        <v>1</v>
      </c>
      <c r="D230" t="s">
        <v>134</v>
      </c>
      <c r="E230" t="s">
        <v>79</v>
      </c>
      <c r="F230" t="s">
        <v>113</v>
      </c>
      <c r="G230">
        <v>2005</v>
      </c>
      <c r="H230">
        <v>2518.1030009999999</v>
      </c>
      <c r="I230">
        <v>3738.2136479999999</v>
      </c>
      <c r="J230">
        <v>37304.929687999997</v>
      </c>
      <c r="K230">
        <v>41043.143336000001</v>
      </c>
    </row>
    <row r="231" spans="1:11" ht="15" x14ac:dyDescent="0.25">
      <c r="A231" s="45" t="str">
        <f t="shared" si="3"/>
        <v>B2 carbonCzech Republic2010</v>
      </c>
      <c r="B231">
        <v>6</v>
      </c>
      <c r="C231" t="s">
        <v>1</v>
      </c>
      <c r="D231" t="s">
        <v>134</v>
      </c>
      <c r="E231" t="s">
        <v>79</v>
      </c>
      <c r="F231" t="s">
        <v>113</v>
      </c>
      <c r="G231">
        <v>2010</v>
      </c>
      <c r="H231">
        <v>2475.1030609999998</v>
      </c>
      <c r="I231">
        <v>3738.213792</v>
      </c>
      <c r="J231">
        <v>37107.078126</v>
      </c>
      <c r="K231">
        <v>40845.291918000003</v>
      </c>
    </row>
    <row r="232" spans="1:11" ht="15" x14ac:dyDescent="0.25">
      <c r="A232" s="45" t="str">
        <f t="shared" si="3"/>
        <v>B2 carbonCzech Republic2015</v>
      </c>
      <c r="B232">
        <v>6</v>
      </c>
      <c r="C232" t="s">
        <v>1</v>
      </c>
      <c r="D232" t="s">
        <v>134</v>
      </c>
      <c r="E232" t="s">
        <v>79</v>
      </c>
      <c r="F232" t="s">
        <v>113</v>
      </c>
      <c r="G232">
        <v>2015</v>
      </c>
      <c r="H232">
        <v>2432.1029450000001</v>
      </c>
      <c r="I232">
        <v>3285.5603679999999</v>
      </c>
      <c r="J232">
        <v>36808.1875</v>
      </c>
      <c r="K232">
        <v>40093.747867999999</v>
      </c>
    </row>
    <row r="233" spans="1:11" ht="15" x14ac:dyDescent="0.25">
      <c r="A233" s="45" t="str">
        <f t="shared" si="3"/>
        <v>B2 carbonCzech Republic2020</v>
      </c>
      <c r="B233">
        <v>6</v>
      </c>
      <c r="C233" t="s">
        <v>1</v>
      </c>
      <c r="D233" t="s">
        <v>134</v>
      </c>
      <c r="E233" t="s">
        <v>79</v>
      </c>
      <c r="F233" t="s">
        <v>113</v>
      </c>
      <c r="G233">
        <v>2020</v>
      </c>
      <c r="H233">
        <v>2389.1027509999999</v>
      </c>
      <c r="I233">
        <v>2708.8814379999999</v>
      </c>
      <c r="J233">
        <v>36084.769531999998</v>
      </c>
      <c r="K233">
        <v>38793.650970000002</v>
      </c>
    </row>
    <row r="234" spans="1:11" ht="15" x14ac:dyDescent="0.25">
      <c r="A234" s="45" t="str">
        <f t="shared" si="3"/>
        <v>B2 carbonCzech Republic2025</v>
      </c>
      <c r="B234">
        <v>6</v>
      </c>
      <c r="C234" t="s">
        <v>1</v>
      </c>
      <c r="D234" t="s">
        <v>134</v>
      </c>
      <c r="E234" t="s">
        <v>79</v>
      </c>
      <c r="F234" t="s">
        <v>113</v>
      </c>
      <c r="G234">
        <v>2025</v>
      </c>
      <c r="H234">
        <v>2346.1031320000002</v>
      </c>
      <c r="I234">
        <v>2191.1470020000002</v>
      </c>
      <c r="J234">
        <v>35297.023437999997</v>
      </c>
      <c r="K234">
        <v>37488.170440000002</v>
      </c>
    </row>
    <row r="235" spans="1:11" ht="15" x14ac:dyDescent="0.25">
      <c r="A235" s="45" t="str">
        <f t="shared" si="3"/>
        <v>B2 carbonCzech Republic2030</v>
      </c>
      <c r="B235">
        <v>6</v>
      </c>
      <c r="C235" t="s">
        <v>1</v>
      </c>
      <c r="D235" t="s">
        <v>134</v>
      </c>
      <c r="E235" t="s">
        <v>79</v>
      </c>
      <c r="F235" t="s">
        <v>113</v>
      </c>
      <c r="G235">
        <v>2030</v>
      </c>
      <c r="H235">
        <v>2303.1029979999998</v>
      </c>
      <c r="I235">
        <v>1878.8896</v>
      </c>
      <c r="J235">
        <v>34237.804687999997</v>
      </c>
      <c r="K235">
        <v>36116.694287999999</v>
      </c>
    </row>
    <row r="236" spans="1:11" ht="15" x14ac:dyDescent="0.25">
      <c r="A236" s="45" t="str">
        <f t="shared" si="3"/>
        <v>B2 carbonGermany2005</v>
      </c>
      <c r="B236">
        <v>6</v>
      </c>
      <c r="C236" t="s">
        <v>1</v>
      </c>
      <c r="D236" t="s">
        <v>135</v>
      </c>
      <c r="E236" t="s">
        <v>84</v>
      </c>
      <c r="F236" t="s">
        <v>112</v>
      </c>
      <c r="G236">
        <v>2005</v>
      </c>
      <c r="H236">
        <v>10568.133285</v>
      </c>
      <c r="I236">
        <v>8641.4913460000007</v>
      </c>
      <c r="J236">
        <v>237818.0625</v>
      </c>
      <c r="K236">
        <v>246459.553846</v>
      </c>
    </row>
    <row r="237" spans="1:11" ht="15" x14ac:dyDescent="0.25">
      <c r="A237" s="45" t="str">
        <f t="shared" si="3"/>
        <v>B2 carbonGermany2010</v>
      </c>
      <c r="B237">
        <v>6</v>
      </c>
      <c r="C237" t="s">
        <v>1</v>
      </c>
      <c r="D237" t="s">
        <v>135</v>
      </c>
      <c r="E237" t="s">
        <v>84</v>
      </c>
      <c r="F237" t="s">
        <v>112</v>
      </c>
      <c r="G237">
        <v>2010</v>
      </c>
      <c r="H237">
        <v>10568.13481</v>
      </c>
      <c r="I237">
        <v>7951.6299259999996</v>
      </c>
      <c r="J237">
        <v>236364.90625</v>
      </c>
      <c r="K237">
        <v>244316.53617599999</v>
      </c>
    </row>
    <row r="238" spans="1:11" ht="15" x14ac:dyDescent="0.25">
      <c r="A238" s="45" t="str">
        <f t="shared" si="3"/>
        <v>B2 carbonGermany2015</v>
      </c>
      <c r="B238">
        <v>6</v>
      </c>
      <c r="C238" t="s">
        <v>1</v>
      </c>
      <c r="D238" t="s">
        <v>135</v>
      </c>
      <c r="E238" t="s">
        <v>84</v>
      </c>
      <c r="F238" t="s">
        <v>112</v>
      </c>
      <c r="G238">
        <v>2015</v>
      </c>
      <c r="H238">
        <v>10568.138091999999</v>
      </c>
      <c r="I238">
        <v>6927.1739079999998</v>
      </c>
      <c r="J238">
        <v>232098.20312600001</v>
      </c>
      <c r="K238">
        <v>239025.377034</v>
      </c>
    </row>
    <row r="239" spans="1:11" ht="15" x14ac:dyDescent="0.25">
      <c r="A239" s="45" t="str">
        <f t="shared" si="3"/>
        <v>B2 carbonGermany2020</v>
      </c>
      <c r="B239">
        <v>6</v>
      </c>
      <c r="C239" t="s">
        <v>1</v>
      </c>
      <c r="D239" t="s">
        <v>135</v>
      </c>
      <c r="E239" t="s">
        <v>84</v>
      </c>
      <c r="F239" t="s">
        <v>112</v>
      </c>
      <c r="G239">
        <v>2020</v>
      </c>
      <c r="H239">
        <v>10568.134201000001</v>
      </c>
      <c r="I239">
        <v>5822.882098</v>
      </c>
      <c r="J239">
        <v>226524.1875</v>
      </c>
      <c r="K239">
        <v>232347.069598</v>
      </c>
    </row>
    <row r="240" spans="1:11" ht="15" x14ac:dyDescent="0.25">
      <c r="A240" s="45" t="str">
        <f t="shared" si="3"/>
        <v>B2 carbonGermany2025</v>
      </c>
      <c r="B240">
        <v>6</v>
      </c>
      <c r="C240" t="s">
        <v>1</v>
      </c>
      <c r="D240" t="s">
        <v>135</v>
      </c>
      <c r="E240" t="s">
        <v>84</v>
      </c>
      <c r="F240" t="s">
        <v>112</v>
      </c>
      <c r="G240">
        <v>2025</v>
      </c>
      <c r="H240">
        <v>10568.133087</v>
      </c>
      <c r="I240">
        <v>4748.9062480000002</v>
      </c>
      <c r="J240">
        <v>223402.70312600001</v>
      </c>
      <c r="K240">
        <v>228151.60937399999</v>
      </c>
    </row>
    <row r="241" spans="1:11" ht="15" x14ac:dyDescent="0.25">
      <c r="A241" s="45" t="str">
        <f t="shared" si="3"/>
        <v>B2 carbonGermany2030</v>
      </c>
      <c r="B241">
        <v>6</v>
      </c>
      <c r="C241" t="s">
        <v>1</v>
      </c>
      <c r="D241" t="s">
        <v>135</v>
      </c>
      <c r="E241" t="s">
        <v>84</v>
      </c>
      <c r="F241" t="s">
        <v>112</v>
      </c>
      <c r="G241">
        <v>2030</v>
      </c>
      <c r="H241">
        <v>10568.135727000001</v>
      </c>
      <c r="I241">
        <v>3885.8611420000002</v>
      </c>
      <c r="J241">
        <v>220954.4375</v>
      </c>
      <c r="K241">
        <v>224840.29864200001</v>
      </c>
    </row>
    <row r="242" spans="1:11" ht="15" x14ac:dyDescent="0.25">
      <c r="A242" s="45" t="str">
        <f t="shared" si="3"/>
        <v>B2 carbonDenmark2005</v>
      </c>
      <c r="B242">
        <v>6</v>
      </c>
      <c r="C242" t="s">
        <v>1</v>
      </c>
      <c r="D242" t="s">
        <v>136</v>
      </c>
      <c r="E242" t="s">
        <v>80</v>
      </c>
      <c r="F242" t="s">
        <v>114</v>
      </c>
      <c r="G242">
        <v>2005</v>
      </c>
      <c r="H242">
        <v>545.586859</v>
      </c>
      <c r="I242">
        <v>482.11832800000002</v>
      </c>
      <c r="J242">
        <v>7569.0297860000001</v>
      </c>
      <c r="K242">
        <v>8051.1481139999996</v>
      </c>
    </row>
    <row r="243" spans="1:11" ht="15" x14ac:dyDescent="0.25">
      <c r="A243" s="45" t="str">
        <f t="shared" si="3"/>
        <v>B2 carbonDenmark2010</v>
      </c>
      <c r="B243">
        <v>6</v>
      </c>
      <c r="C243" t="s">
        <v>1</v>
      </c>
      <c r="D243" t="s">
        <v>136</v>
      </c>
      <c r="E243" t="s">
        <v>80</v>
      </c>
      <c r="F243" t="s">
        <v>114</v>
      </c>
      <c r="G243">
        <v>2010</v>
      </c>
      <c r="H243">
        <v>580.79582500000004</v>
      </c>
      <c r="I243">
        <v>431.00553400000001</v>
      </c>
      <c r="J243">
        <v>7684.3388679999998</v>
      </c>
      <c r="K243">
        <v>8115.3444019999997</v>
      </c>
    </row>
    <row r="244" spans="1:11" ht="15" x14ac:dyDescent="0.25">
      <c r="A244" s="45" t="str">
        <f t="shared" si="3"/>
        <v>B2 carbonDenmark2015</v>
      </c>
      <c r="B244">
        <v>6</v>
      </c>
      <c r="C244" t="s">
        <v>1</v>
      </c>
      <c r="D244" t="s">
        <v>136</v>
      </c>
      <c r="E244" t="s">
        <v>80</v>
      </c>
      <c r="F244" t="s">
        <v>114</v>
      </c>
      <c r="G244">
        <v>2015</v>
      </c>
      <c r="H244">
        <v>616.00479900000005</v>
      </c>
      <c r="I244">
        <v>364.39502399999998</v>
      </c>
      <c r="J244">
        <v>7635.8676759999998</v>
      </c>
      <c r="K244">
        <v>8000.2627000000002</v>
      </c>
    </row>
    <row r="245" spans="1:11" ht="15" x14ac:dyDescent="0.25">
      <c r="A245" s="45" t="str">
        <f t="shared" si="3"/>
        <v>B2 carbonDenmark2020</v>
      </c>
      <c r="B245">
        <v>6</v>
      </c>
      <c r="C245" t="s">
        <v>1</v>
      </c>
      <c r="D245" t="s">
        <v>136</v>
      </c>
      <c r="E245" t="s">
        <v>80</v>
      </c>
      <c r="F245" t="s">
        <v>114</v>
      </c>
      <c r="G245">
        <v>2020</v>
      </c>
      <c r="H245">
        <v>651.21378700000002</v>
      </c>
      <c r="I245">
        <v>341.56150000000002</v>
      </c>
      <c r="J245">
        <v>7415.2402339999999</v>
      </c>
      <c r="K245">
        <v>7756.8017339999997</v>
      </c>
    </row>
    <row r="246" spans="1:11" ht="15" x14ac:dyDescent="0.25">
      <c r="A246" s="45" t="str">
        <f t="shared" si="3"/>
        <v>B2 carbonDenmark2025</v>
      </c>
      <c r="B246">
        <v>6</v>
      </c>
      <c r="C246" t="s">
        <v>1</v>
      </c>
      <c r="D246" t="s">
        <v>136</v>
      </c>
      <c r="E246" t="s">
        <v>80</v>
      </c>
      <c r="F246" t="s">
        <v>114</v>
      </c>
      <c r="G246">
        <v>2025</v>
      </c>
      <c r="H246">
        <v>686.42268799999999</v>
      </c>
      <c r="I246">
        <v>357.54954800000002</v>
      </c>
      <c r="J246">
        <v>7258.4267579999996</v>
      </c>
      <c r="K246">
        <v>7615.9763059999996</v>
      </c>
    </row>
    <row r="247" spans="1:11" ht="15" x14ac:dyDescent="0.25">
      <c r="A247" s="45" t="str">
        <f t="shared" si="3"/>
        <v>B2 carbonDenmark2030</v>
      </c>
      <c r="B247">
        <v>6</v>
      </c>
      <c r="C247" t="s">
        <v>1</v>
      </c>
      <c r="D247" t="s">
        <v>136</v>
      </c>
      <c r="E247" t="s">
        <v>80</v>
      </c>
      <c r="F247" t="s">
        <v>114</v>
      </c>
      <c r="G247">
        <v>2030</v>
      </c>
      <c r="H247">
        <v>721.63163699999996</v>
      </c>
      <c r="I247">
        <v>399.29407200000003</v>
      </c>
      <c r="J247">
        <v>7193.9970700000003</v>
      </c>
      <c r="K247">
        <v>7593.291142</v>
      </c>
    </row>
    <row r="248" spans="1:11" ht="15" x14ac:dyDescent="0.25">
      <c r="A248" s="45" t="str">
        <f t="shared" si="3"/>
        <v>B2 carbonEstonia2005</v>
      </c>
      <c r="B248">
        <v>6</v>
      </c>
      <c r="C248" t="s">
        <v>1</v>
      </c>
      <c r="D248" t="s">
        <v>137</v>
      </c>
      <c r="E248" t="s">
        <v>81</v>
      </c>
      <c r="F248" t="s">
        <v>114</v>
      </c>
      <c r="G248">
        <v>2005</v>
      </c>
      <c r="H248">
        <v>2089.5841930000001</v>
      </c>
      <c r="I248">
        <v>4016.7019420000001</v>
      </c>
      <c r="J248">
        <v>44783.609376</v>
      </c>
      <c r="K248">
        <v>48800.311318</v>
      </c>
    </row>
    <row r="249" spans="1:11" ht="15" x14ac:dyDescent="0.25">
      <c r="A249" s="45" t="str">
        <f t="shared" si="3"/>
        <v>B2 carbonEstonia2010</v>
      </c>
      <c r="B249">
        <v>6</v>
      </c>
      <c r="C249" t="s">
        <v>1</v>
      </c>
      <c r="D249" t="s">
        <v>137</v>
      </c>
      <c r="E249" t="s">
        <v>81</v>
      </c>
      <c r="F249" t="s">
        <v>114</v>
      </c>
      <c r="G249">
        <v>2010</v>
      </c>
      <c r="H249">
        <v>2076.5839700000001</v>
      </c>
      <c r="I249">
        <v>3885.71524</v>
      </c>
      <c r="J249">
        <v>44313.132812000003</v>
      </c>
      <c r="K249">
        <v>48198.848052000001</v>
      </c>
    </row>
    <row r="250" spans="1:11" ht="15" x14ac:dyDescent="0.25">
      <c r="A250" s="45" t="str">
        <f t="shared" si="3"/>
        <v>B2 carbonEstonia2015</v>
      </c>
      <c r="B250">
        <v>6</v>
      </c>
      <c r="C250" t="s">
        <v>1</v>
      </c>
      <c r="D250" t="s">
        <v>137</v>
      </c>
      <c r="E250" t="s">
        <v>81</v>
      </c>
      <c r="F250" t="s">
        <v>114</v>
      </c>
      <c r="G250">
        <v>2015</v>
      </c>
      <c r="H250">
        <v>2063.5837059999999</v>
      </c>
      <c r="I250">
        <v>3603.0836760000002</v>
      </c>
      <c r="J250">
        <v>44181.460937999997</v>
      </c>
      <c r="K250">
        <v>47784.544613999999</v>
      </c>
    </row>
    <row r="251" spans="1:11" ht="15" x14ac:dyDescent="0.25">
      <c r="A251" s="45" t="str">
        <f t="shared" si="3"/>
        <v>B2 carbonEstonia2020</v>
      </c>
      <c r="B251">
        <v>6</v>
      </c>
      <c r="C251" t="s">
        <v>1</v>
      </c>
      <c r="D251" t="s">
        <v>137</v>
      </c>
      <c r="E251" t="s">
        <v>81</v>
      </c>
      <c r="F251" t="s">
        <v>114</v>
      </c>
      <c r="G251">
        <v>2020</v>
      </c>
      <c r="H251">
        <v>2050.5842269999998</v>
      </c>
      <c r="I251">
        <v>3248.1996220000001</v>
      </c>
      <c r="J251">
        <v>44165.308594000002</v>
      </c>
      <c r="K251">
        <v>47413.508216000002</v>
      </c>
    </row>
    <row r="252" spans="1:11" ht="15" x14ac:dyDescent="0.25">
      <c r="A252" s="45" t="str">
        <f t="shared" si="3"/>
        <v>B2 carbonEstonia2025</v>
      </c>
      <c r="B252">
        <v>6</v>
      </c>
      <c r="C252" t="s">
        <v>1</v>
      </c>
      <c r="D252" t="s">
        <v>137</v>
      </c>
      <c r="E252" t="s">
        <v>81</v>
      </c>
      <c r="F252" t="s">
        <v>114</v>
      </c>
      <c r="G252">
        <v>2025</v>
      </c>
      <c r="H252">
        <v>2037.583889</v>
      </c>
      <c r="I252">
        <v>2939.24692</v>
      </c>
      <c r="J252">
        <v>44082.195312000003</v>
      </c>
      <c r="K252">
        <v>47021.442232000001</v>
      </c>
    </row>
    <row r="253" spans="1:11" ht="15" x14ac:dyDescent="0.25">
      <c r="A253" s="45" t="str">
        <f t="shared" si="3"/>
        <v>B2 carbonEstonia2030</v>
      </c>
      <c r="B253">
        <v>6</v>
      </c>
      <c r="C253" t="s">
        <v>1</v>
      </c>
      <c r="D253" t="s">
        <v>137</v>
      </c>
      <c r="E253" t="s">
        <v>81</v>
      </c>
      <c r="F253" t="s">
        <v>114</v>
      </c>
      <c r="G253">
        <v>2030</v>
      </c>
      <c r="H253">
        <v>2024.5840880000001</v>
      </c>
      <c r="I253">
        <v>2759.3993019999998</v>
      </c>
      <c r="J253">
        <v>43750.90625</v>
      </c>
      <c r="K253">
        <v>46510.305551999998</v>
      </c>
    </row>
    <row r="254" spans="1:11" ht="15" x14ac:dyDescent="0.25">
      <c r="A254" s="45" t="str">
        <f t="shared" si="3"/>
        <v>B2 carbonSpain2005</v>
      </c>
      <c r="B254">
        <v>6</v>
      </c>
      <c r="C254" t="s">
        <v>1</v>
      </c>
      <c r="D254" t="s">
        <v>138</v>
      </c>
      <c r="E254" t="s">
        <v>104</v>
      </c>
      <c r="F254" t="s">
        <v>115</v>
      </c>
      <c r="G254">
        <v>2005</v>
      </c>
      <c r="H254">
        <v>14193.005646</v>
      </c>
      <c r="I254">
        <v>4492.38328</v>
      </c>
      <c r="J254">
        <v>68899.5625</v>
      </c>
      <c r="K254">
        <v>73391.945779999995</v>
      </c>
    </row>
    <row r="255" spans="1:11" ht="15" x14ac:dyDescent="0.25">
      <c r="A255" s="45" t="str">
        <f t="shared" si="3"/>
        <v>B2 carbonSpain2010</v>
      </c>
      <c r="B255">
        <v>6</v>
      </c>
      <c r="C255" t="s">
        <v>1</v>
      </c>
      <c r="D255" t="s">
        <v>138</v>
      </c>
      <c r="E255" t="s">
        <v>104</v>
      </c>
      <c r="F255" t="s">
        <v>115</v>
      </c>
      <c r="G255">
        <v>2010</v>
      </c>
      <c r="H255">
        <v>14915.308618999999</v>
      </c>
      <c r="I255">
        <v>4192.6983019999998</v>
      </c>
      <c r="J255">
        <v>69011.984375999993</v>
      </c>
      <c r="K255">
        <v>73204.682677999997</v>
      </c>
    </row>
    <row r="256" spans="1:11" ht="15" x14ac:dyDescent="0.25">
      <c r="A256" s="45" t="str">
        <f t="shared" si="3"/>
        <v>B2 carbonSpain2015</v>
      </c>
      <c r="B256">
        <v>6</v>
      </c>
      <c r="C256" t="s">
        <v>1</v>
      </c>
      <c r="D256" t="s">
        <v>138</v>
      </c>
      <c r="E256" t="s">
        <v>104</v>
      </c>
      <c r="F256" t="s">
        <v>115</v>
      </c>
      <c r="G256">
        <v>2015</v>
      </c>
      <c r="H256">
        <v>15637.622578</v>
      </c>
      <c r="I256">
        <v>3721.120426</v>
      </c>
      <c r="J256">
        <v>68257.492188000004</v>
      </c>
      <c r="K256">
        <v>71978.612613999998</v>
      </c>
    </row>
    <row r="257" spans="1:11" ht="15" x14ac:dyDescent="0.25">
      <c r="A257" s="45" t="str">
        <f t="shared" si="3"/>
        <v>B2 carbonSpain2020</v>
      </c>
      <c r="B257">
        <v>6</v>
      </c>
      <c r="C257" t="s">
        <v>1</v>
      </c>
      <c r="D257" t="s">
        <v>138</v>
      </c>
      <c r="E257" t="s">
        <v>104</v>
      </c>
      <c r="F257" t="s">
        <v>115</v>
      </c>
      <c r="G257">
        <v>2020</v>
      </c>
      <c r="H257">
        <v>15637.618855999999</v>
      </c>
      <c r="I257">
        <v>3242.9534079999999</v>
      </c>
      <c r="J257">
        <v>66744.148438000004</v>
      </c>
      <c r="K257">
        <v>69987.101846000005</v>
      </c>
    </row>
    <row r="258" spans="1:11" ht="15" x14ac:dyDescent="0.25">
      <c r="A258" s="45" t="str">
        <f t="shared" ref="A258:A321" si="4">CONCATENATE(C258,E258,G258)</f>
        <v>B2 carbonSpain2025</v>
      </c>
      <c r="B258">
        <v>6</v>
      </c>
      <c r="C258" t="s">
        <v>1</v>
      </c>
      <c r="D258" t="s">
        <v>138</v>
      </c>
      <c r="E258" t="s">
        <v>104</v>
      </c>
      <c r="F258" t="s">
        <v>115</v>
      </c>
      <c r="G258">
        <v>2025</v>
      </c>
      <c r="H258">
        <v>15637.619714</v>
      </c>
      <c r="I258">
        <v>2908.8594680000001</v>
      </c>
      <c r="J258">
        <v>65287.230468000002</v>
      </c>
      <c r="K258">
        <v>68196.089936000004</v>
      </c>
    </row>
    <row r="259" spans="1:11" ht="15" x14ac:dyDescent="0.25">
      <c r="A259" s="45" t="str">
        <f t="shared" si="4"/>
        <v>B2 carbonSpain2030</v>
      </c>
      <c r="B259">
        <v>6</v>
      </c>
      <c r="C259" t="s">
        <v>1</v>
      </c>
      <c r="D259" t="s">
        <v>138</v>
      </c>
      <c r="E259" t="s">
        <v>104</v>
      </c>
      <c r="F259" t="s">
        <v>115</v>
      </c>
      <c r="G259">
        <v>2030</v>
      </c>
      <c r="H259">
        <v>15637.597581</v>
      </c>
      <c r="I259">
        <v>2807.9067380000001</v>
      </c>
      <c r="J259">
        <v>64024.925781999998</v>
      </c>
      <c r="K259">
        <v>66832.832519999996</v>
      </c>
    </row>
    <row r="260" spans="1:11" ht="15" x14ac:dyDescent="0.25">
      <c r="A260" s="45" t="str">
        <f t="shared" si="4"/>
        <v>B2 carbonFinland2005</v>
      </c>
      <c r="B260">
        <v>6</v>
      </c>
      <c r="C260" t="s">
        <v>1</v>
      </c>
      <c r="D260" t="s">
        <v>139</v>
      </c>
      <c r="E260" t="s">
        <v>82</v>
      </c>
      <c r="F260" t="s">
        <v>114</v>
      </c>
      <c r="G260">
        <v>2005</v>
      </c>
      <c r="H260">
        <v>18551.383089999999</v>
      </c>
      <c r="I260">
        <v>10281.236661999999</v>
      </c>
      <c r="J260">
        <v>148275.09375</v>
      </c>
      <c r="K260">
        <v>158556.33041200001</v>
      </c>
    </row>
    <row r="261" spans="1:11" ht="15" x14ac:dyDescent="0.25">
      <c r="A261" s="45" t="str">
        <f t="shared" si="4"/>
        <v>B2 carbonFinland2010</v>
      </c>
      <c r="B261">
        <v>6</v>
      </c>
      <c r="C261" t="s">
        <v>1</v>
      </c>
      <c r="D261" t="s">
        <v>139</v>
      </c>
      <c r="E261" t="s">
        <v>82</v>
      </c>
      <c r="F261" t="s">
        <v>114</v>
      </c>
      <c r="G261">
        <v>2010</v>
      </c>
      <c r="H261">
        <v>18369.419506999999</v>
      </c>
      <c r="I261">
        <v>10281.236938</v>
      </c>
      <c r="J261">
        <v>148275.10937600001</v>
      </c>
      <c r="K261">
        <v>158556.34631399999</v>
      </c>
    </row>
    <row r="262" spans="1:11" ht="15" x14ac:dyDescent="0.25">
      <c r="A262" s="45" t="str">
        <f t="shared" si="4"/>
        <v>B2 carbonFinland2015</v>
      </c>
      <c r="B262">
        <v>6</v>
      </c>
      <c r="C262" t="s">
        <v>1</v>
      </c>
      <c r="D262" t="s">
        <v>139</v>
      </c>
      <c r="E262" t="s">
        <v>82</v>
      </c>
      <c r="F262" t="s">
        <v>114</v>
      </c>
      <c r="G262">
        <v>2015</v>
      </c>
      <c r="H262">
        <v>18187.454737</v>
      </c>
      <c r="I262">
        <v>9600.0768100000005</v>
      </c>
      <c r="J262">
        <v>148540.90625</v>
      </c>
      <c r="K262">
        <v>158140.98306</v>
      </c>
    </row>
    <row r="263" spans="1:11" ht="15" x14ac:dyDescent="0.25">
      <c r="A263" s="45" t="str">
        <f t="shared" si="4"/>
        <v>B2 carbonFinland2020</v>
      </c>
      <c r="B263">
        <v>6</v>
      </c>
      <c r="C263" t="s">
        <v>1</v>
      </c>
      <c r="D263" t="s">
        <v>139</v>
      </c>
      <c r="E263" t="s">
        <v>82</v>
      </c>
      <c r="F263" t="s">
        <v>114</v>
      </c>
      <c r="G263">
        <v>2020</v>
      </c>
      <c r="H263">
        <v>18005.492889000001</v>
      </c>
      <c r="I263">
        <v>8721.3448239999998</v>
      </c>
      <c r="J263">
        <v>147970.32812600001</v>
      </c>
      <c r="K263">
        <v>156691.67295000001</v>
      </c>
    </row>
    <row r="264" spans="1:11" ht="15" x14ac:dyDescent="0.25">
      <c r="A264" s="45" t="str">
        <f t="shared" si="4"/>
        <v>B2 carbonFinland2025</v>
      </c>
      <c r="B264">
        <v>6</v>
      </c>
      <c r="C264" t="s">
        <v>1</v>
      </c>
      <c r="D264" t="s">
        <v>139</v>
      </c>
      <c r="E264" t="s">
        <v>82</v>
      </c>
      <c r="F264" t="s">
        <v>114</v>
      </c>
      <c r="G264">
        <v>2025</v>
      </c>
      <c r="H264">
        <v>17823.530307000001</v>
      </c>
      <c r="I264">
        <v>8064.9368599999998</v>
      </c>
      <c r="J264">
        <v>147170.53125</v>
      </c>
      <c r="K264">
        <v>155235.46810999999</v>
      </c>
    </row>
    <row r="265" spans="1:11" ht="15" x14ac:dyDescent="0.25">
      <c r="A265" s="45" t="str">
        <f t="shared" si="4"/>
        <v>B2 carbonFinland2030</v>
      </c>
      <c r="B265">
        <v>6</v>
      </c>
      <c r="C265" t="s">
        <v>1</v>
      </c>
      <c r="D265" t="s">
        <v>139</v>
      </c>
      <c r="E265" t="s">
        <v>82</v>
      </c>
      <c r="F265" t="s">
        <v>114</v>
      </c>
      <c r="G265">
        <v>2030</v>
      </c>
      <c r="H265">
        <v>17641.564859999999</v>
      </c>
      <c r="I265">
        <v>7657.8745760000002</v>
      </c>
      <c r="J265">
        <v>146780.0625</v>
      </c>
      <c r="K265">
        <v>154437.937076</v>
      </c>
    </row>
    <row r="266" spans="1:11" ht="15" x14ac:dyDescent="0.25">
      <c r="A266" s="45" t="str">
        <f t="shared" si="4"/>
        <v>B2 carbonFrance2005</v>
      </c>
      <c r="B266">
        <v>6</v>
      </c>
      <c r="C266" t="s">
        <v>1</v>
      </c>
      <c r="D266" t="s">
        <v>140</v>
      </c>
      <c r="E266" t="s">
        <v>83</v>
      </c>
      <c r="F266" t="s">
        <v>112</v>
      </c>
      <c r="G266">
        <v>2005</v>
      </c>
      <c r="H266">
        <v>14744.109683000001</v>
      </c>
      <c r="I266">
        <v>15362.198434</v>
      </c>
      <c r="J266">
        <v>213278.96875</v>
      </c>
      <c r="K266">
        <v>228641.16718399999</v>
      </c>
    </row>
    <row r="267" spans="1:11" ht="15" x14ac:dyDescent="0.25">
      <c r="A267" s="45" t="str">
        <f t="shared" si="4"/>
        <v>B2 carbonFrance2010</v>
      </c>
      <c r="B267">
        <v>6</v>
      </c>
      <c r="C267" t="s">
        <v>1</v>
      </c>
      <c r="D267" t="s">
        <v>140</v>
      </c>
      <c r="E267" t="s">
        <v>83</v>
      </c>
      <c r="F267" t="s">
        <v>112</v>
      </c>
      <c r="G267">
        <v>2010</v>
      </c>
      <c r="H267">
        <v>14842.10836</v>
      </c>
      <c r="I267">
        <v>14103.279646000001</v>
      </c>
      <c r="J267">
        <v>208906.35937600001</v>
      </c>
      <c r="K267">
        <v>223009.63902199999</v>
      </c>
    </row>
    <row r="268" spans="1:11" ht="15" x14ac:dyDescent="0.25">
      <c r="A268" s="45" t="str">
        <f t="shared" si="4"/>
        <v>B2 carbonFrance2015</v>
      </c>
      <c r="B268">
        <v>6</v>
      </c>
      <c r="C268" t="s">
        <v>1</v>
      </c>
      <c r="D268" t="s">
        <v>140</v>
      </c>
      <c r="E268" t="s">
        <v>83</v>
      </c>
      <c r="F268" t="s">
        <v>112</v>
      </c>
      <c r="G268">
        <v>2015</v>
      </c>
      <c r="H268">
        <v>14940.107107</v>
      </c>
      <c r="I268">
        <v>12197.063934</v>
      </c>
      <c r="J268">
        <v>203345</v>
      </c>
      <c r="K268">
        <v>215542.06393400001</v>
      </c>
    </row>
    <row r="269" spans="1:11" ht="15" x14ac:dyDescent="0.25">
      <c r="A269" s="45" t="str">
        <f t="shared" si="4"/>
        <v>B2 carbonFrance2020</v>
      </c>
      <c r="B269">
        <v>6</v>
      </c>
      <c r="C269" t="s">
        <v>1</v>
      </c>
      <c r="D269" t="s">
        <v>140</v>
      </c>
      <c r="E269" t="s">
        <v>83</v>
      </c>
      <c r="F269" t="s">
        <v>112</v>
      </c>
      <c r="G269">
        <v>2020</v>
      </c>
      <c r="H269">
        <v>15038.108128</v>
      </c>
      <c r="I269">
        <v>11024.446894000001</v>
      </c>
      <c r="J269">
        <v>197722.07812600001</v>
      </c>
      <c r="K269">
        <v>208746.52502</v>
      </c>
    </row>
    <row r="270" spans="1:11" ht="15" x14ac:dyDescent="0.25">
      <c r="A270" s="45" t="str">
        <f t="shared" si="4"/>
        <v>B2 carbonFrance2025</v>
      </c>
      <c r="B270">
        <v>6</v>
      </c>
      <c r="C270" t="s">
        <v>1</v>
      </c>
      <c r="D270" t="s">
        <v>140</v>
      </c>
      <c r="E270" t="s">
        <v>83</v>
      </c>
      <c r="F270" t="s">
        <v>112</v>
      </c>
      <c r="G270">
        <v>2025</v>
      </c>
      <c r="H270">
        <v>15136.106926</v>
      </c>
      <c r="I270">
        <v>10854.526551999999</v>
      </c>
      <c r="J270">
        <v>194557.3125</v>
      </c>
      <c r="K270">
        <v>205411.839052</v>
      </c>
    </row>
    <row r="271" spans="1:11" ht="15" x14ac:dyDescent="0.25">
      <c r="A271" s="45" t="str">
        <f t="shared" si="4"/>
        <v>B2 carbonFrance2030</v>
      </c>
      <c r="B271">
        <v>6</v>
      </c>
      <c r="C271" t="s">
        <v>1</v>
      </c>
      <c r="D271" t="s">
        <v>140</v>
      </c>
      <c r="E271" t="s">
        <v>83</v>
      </c>
      <c r="F271" t="s">
        <v>112</v>
      </c>
      <c r="G271">
        <v>2030</v>
      </c>
      <c r="H271">
        <v>15234.107131000001</v>
      </c>
      <c r="I271">
        <v>11742.559279999999</v>
      </c>
      <c r="J271">
        <v>192379.10937600001</v>
      </c>
      <c r="K271">
        <v>204121.66865599999</v>
      </c>
    </row>
    <row r="272" spans="1:11" ht="15" x14ac:dyDescent="0.25">
      <c r="A272" s="45" t="str">
        <f t="shared" si="4"/>
        <v>B2 carbonCroatia2005</v>
      </c>
      <c r="B272">
        <v>6</v>
      </c>
      <c r="C272" t="s">
        <v>1</v>
      </c>
      <c r="D272" t="s">
        <v>142</v>
      </c>
      <c r="E272" t="s">
        <v>77</v>
      </c>
      <c r="F272" t="s">
        <v>111</v>
      </c>
      <c r="G272">
        <v>2005</v>
      </c>
      <c r="H272">
        <v>1745.0332639999999</v>
      </c>
      <c r="I272">
        <v>900.96783000000005</v>
      </c>
      <c r="J272">
        <v>7070.7856439999996</v>
      </c>
      <c r="K272">
        <v>7971.7534740000001</v>
      </c>
    </row>
    <row r="273" spans="1:11" ht="15" x14ac:dyDescent="0.25">
      <c r="A273" s="45" t="str">
        <f t="shared" si="4"/>
        <v>B2 carbonCroatia2010</v>
      </c>
      <c r="B273">
        <v>6</v>
      </c>
      <c r="C273" t="s">
        <v>1</v>
      </c>
      <c r="D273" t="s">
        <v>142</v>
      </c>
      <c r="E273" t="s">
        <v>77</v>
      </c>
      <c r="F273" t="s">
        <v>111</v>
      </c>
      <c r="G273">
        <v>2010</v>
      </c>
      <c r="H273">
        <v>1741.0335700000001</v>
      </c>
      <c r="I273">
        <v>800.45319600000005</v>
      </c>
      <c r="J273">
        <v>7470.6694340000004</v>
      </c>
      <c r="K273">
        <v>8271.1226299999998</v>
      </c>
    </row>
    <row r="274" spans="1:11" ht="15" x14ac:dyDescent="0.25">
      <c r="A274" s="45" t="str">
        <f t="shared" si="4"/>
        <v>B2 carbonCroatia2015</v>
      </c>
      <c r="B274">
        <v>6</v>
      </c>
      <c r="C274" t="s">
        <v>1</v>
      </c>
      <c r="D274" t="s">
        <v>142</v>
      </c>
      <c r="E274" t="s">
        <v>77</v>
      </c>
      <c r="F274" t="s">
        <v>111</v>
      </c>
      <c r="G274">
        <v>2015</v>
      </c>
      <c r="H274">
        <v>1737.0335459999999</v>
      </c>
      <c r="I274">
        <v>673.53200400000003</v>
      </c>
      <c r="J274">
        <v>7554.7143560000004</v>
      </c>
      <c r="K274">
        <v>8228.2463599999992</v>
      </c>
    </row>
    <row r="275" spans="1:11" ht="15" x14ac:dyDescent="0.25">
      <c r="A275" s="45" t="str">
        <f t="shared" si="4"/>
        <v>B2 carbonCroatia2020</v>
      </c>
      <c r="B275">
        <v>6</v>
      </c>
      <c r="C275" t="s">
        <v>1</v>
      </c>
      <c r="D275" t="s">
        <v>142</v>
      </c>
      <c r="E275" t="s">
        <v>77</v>
      </c>
      <c r="F275" t="s">
        <v>111</v>
      </c>
      <c r="G275">
        <v>2020</v>
      </c>
      <c r="H275">
        <v>1733.033136</v>
      </c>
      <c r="I275">
        <v>583.33020199999999</v>
      </c>
      <c r="J275">
        <v>7392.3330079999996</v>
      </c>
      <c r="K275">
        <v>7975.6632099999997</v>
      </c>
    </row>
    <row r="276" spans="1:11" ht="15" x14ac:dyDescent="0.25">
      <c r="A276" s="45" t="str">
        <f t="shared" si="4"/>
        <v>B2 carbonCroatia2025</v>
      </c>
      <c r="B276">
        <v>6</v>
      </c>
      <c r="C276" t="s">
        <v>1</v>
      </c>
      <c r="D276" t="s">
        <v>142</v>
      </c>
      <c r="E276" t="s">
        <v>77</v>
      </c>
      <c r="F276" t="s">
        <v>111</v>
      </c>
      <c r="G276">
        <v>2025</v>
      </c>
      <c r="H276">
        <v>1729.0332370000001</v>
      </c>
      <c r="I276">
        <v>543.11193800000001</v>
      </c>
      <c r="J276">
        <v>7223.2431640000004</v>
      </c>
      <c r="K276">
        <v>7766.3551020000004</v>
      </c>
    </row>
    <row r="277" spans="1:11" ht="15" x14ac:dyDescent="0.25">
      <c r="A277" s="45" t="str">
        <f t="shared" si="4"/>
        <v>B2 carbonCroatia2030</v>
      </c>
      <c r="B277">
        <v>6</v>
      </c>
      <c r="C277" t="s">
        <v>1</v>
      </c>
      <c r="D277" t="s">
        <v>142</v>
      </c>
      <c r="E277" t="s">
        <v>77</v>
      </c>
      <c r="F277" t="s">
        <v>111</v>
      </c>
      <c r="G277">
        <v>2030</v>
      </c>
      <c r="H277">
        <v>1725.0332370000001</v>
      </c>
      <c r="I277">
        <v>520.73109399999998</v>
      </c>
      <c r="J277">
        <v>7086.5117179999997</v>
      </c>
      <c r="K277">
        <v>7607.2428120000004</v>
      </c>
    </row>
    <row r="278" spans="1:11" ht="15" x14ac:dyDescent="0.25">
      <c r="A278" s="45" t="str">
        <f t="shared" si="4"/>
        <v>B2 carbonHungary2005</v>
      </c>
      <c r="B278">
        <v>6</v>
      </c>
      <c r="C278" t="s">
        <v>1</v>
      </c>
      <c r="D278" t="s">
        <v>143</v>
      </c>
      <c r="E278" t="s">
        <v>86</v>
      </c>
      <c r="F278" t="s">
        <v>113</v>
      </c>
      <c r="G278">
        <v>2005</v>
      </c>
      <c r="H278">
        <v>1684.347078</v>
      </c>
      <c r="I278">
        <v>2489.3835140000001</v>
      </c>
      <c r="J278">
        <v>41003.503905999998</v>
      </c>
      <c r="K278">
        <v>43492.887419999999</v>
      </c>
    </row>
    <row r="279" spans="1:11" ht="15" x14ac:dyDescent="0.25">
      <c r="A279" s="45" t="str">
        <f t="shared" si="4"/>
        <v>B2 carbonHungary2010</v>
      </c>
      <c r="B279">
        <v>6</v>
      </c>
      <c r="C279" t="s">
        <v>1</v>
      </c>
      <c r="D279" t="s">
        <v>143</v>
      </c>
      <c r="E279" t="s">
        <v>86</v>
      </c>
      <c r="F279" t="s">
        <v>113</v>
      </c>
      <c r="G279">
        <v>2010</v>
      </c>
      <c r="H279">
        <v>1726.3470050000001</v>
      </c>
      <c r="I279">
        <v>2489.3833300000001</v>
      </c>
      <c r="J279">
        <v>40943.207031999998</v>
      </c>
      <c r="K279">
        <v>43432.590362000003</v>
      </c>
    </row>
    <row r="280" spans="1:11" ht="15" x14ac:dyDescent="0.25">
      <c r="A280" s="45" t="str">
        <f t="shared" si="4"/>
        <v>B2 carbonHungary2015</v>
      </c>
      <c r="B280">
        <v>6</v>
      </c>
      <c r="C280" t="s">
        <v>1</v>
      </c>
      <c r="D280" t="s">
        <v>143</v>
      </c>
      <c r="E280" t="s">
        <v>86</v>
      </c>
      <c r="F280" t="s">
        <v>113</v>
      </c>
      <c r="G280">
        <v>2015</v>
      </c>
      <c r="H280">
        <v>1768.347027</v>
      </c>
      <c r="I280">
        <v>2318.6877359999999</v>
      </c>
      <c r="J280">
        <v>41105.757812000003</v>
      </c>
      <c r="K280">
        <v>43424.445548000003</v>
      </c>
    </row>
    <row r="281" spans="1:11" ht="15" x14ac:dyDescent="0.25">
      <c r="A281" s="45" t="str">
        <f t="shared" si="4"/>
        <v>B2 carbonHungary2020</v>
      </c>
      <c r="B281">
        <v>6</v>
      </c>
      <c r="C281" t="s">
        <v>1</v>
      </c>
      <c r="D281" t="s">
        <v>143</v>
      </c>
      <c r="E281" t="s">
        <v>86</v>
      </c>
      <c r="F281" t="s">
        <v>113</v>
      </c>
      <c r="G281">
        <v>2020</v>
      </c>
      <c r="H281">
        <v>1810.3468319999999</v>
      </c>
      <c r="I281">
        <v>2062.1977040000002</v>
      </c>
      <c r="J281">
        <v>41001.441405999998</v>
      </c>
      <c r="K281">
        <v>43063.639109999996</v>
      </c>
    </row>
    <row r="282" spans="1:11" ht="15" x14ac:dyDescent="0.25">
      <c r="A282" s="45" t="str">
        <f t="shared" si="4"/>
        <v>B2 carbonHungary2025</v>
      </c>
      <c r="B282">
        <v>6</v>
      </c>
      <c r="C282" t="s">
        <v>1</v>
      </c>
      <c r="D282" t="s">
        <v>143</v>
      </c>
      <c r="E282" t="s">
        <v>86</v>
      </c>
      <c r="F282" t="s">
        <v>113</v>
      </c>
      <c r="G282">
        <v>2025</v>
      </c>
      <c r="H282">
        <v>1852.3466679999999</v>
      </c>
      <c r="I282">
        <v>1862.956966</v>
      </c>
      <c r="J282">
        <v>40625.480468000002</v>
      </c>
      <c r="K282">
        <v>42488.437433999999</v>
      </c>
    </row>
    <row r="283" spans="1:11" ht="15" x14ac:dyDescent="0.25">
      <c r="A283" s="45" t="str">
        <f t="shared" si="4"/>
        <v>B2 carbonHungary2030</v>
      </c>
      <c r="B283">
        <v>6</v>
      </c>
      <c r="C283" t="s">
        <v>1</v>
      </c>
      <c r="D283" t="s">
        <v>143</v>
      </c>
      <c r="E283" t="s">
        <v>86</v>
      </c>
      <c r="F283" t="s">
        <v>113</v>
      </c>
      <c r="G283">
        <v>2030</v>
      </c>
      <c r="H283">
        <v>1894.346734</v>
      </c>
      <c r="I283">
        <v>1762.9619439999999</v>
      </c>
      <c r="J283">
        <v>40300.644531999998</v>
      </c>
      <c r="K283">
        <v>42063.606476000001</v>
      </c>
    </row>
    <row r="284" spans="1:11" ht="15" x14ac:dyDescent="0.25">
      <c r="A284" s="45" t="str">
        <f t="shared" si="4"/>
        <v>B2 carbonIreland2005</v>
      </c>
      <c r="B284">
        <v>6</v>
      </c>
      <c r="C284" t="s">
        <v>1</v>
      </c>
      <c r="D284" t="s">
        <v>144</v>
      </c>
      <c r="E284" t="s">
        <v>88</v>
      </c>
      <c r="F284" t="s">
        <v>112</v>
      </c>
      <c r="G284">
        <v>2005</v>
      </c>
      <c r="H284">
        <v>656.28715699999998</v>
      </c>
      <c r="I284">
        <v>440.438918</v>
      </c>
      <c r="J284">
        <v>4078.3864739999999</v>
      </c>
      <c r="K284">
        <v>4518.8253919999997</v>
      </c>
    </row>
    <row r="285" spans="1:11" ht="15" x14ac:dyDescent="0.25">
      <c r="A285" s="45" t="str">
        <f t="shared" si="4"/>
        <v>B2 carbonIreland2010</v>
      </c>
      <c r="B285">
        <v>6</v>
      </c>
      <c r="C285" t="s">
        <v>1</v>
      </c>
      <c r="D285" t="s">
        <v>144</v>
      </c>
      <c r="E285" t="s">
        <v>88</v>
      </c>
      <c r="F285" t="s">
        <v>112</v>
      </c>
      <c r="G285">
        <v>2010</v>
      </c>
      <c r="H285">
        <v>715.14711599999998</v>
      </c>
      <c r="I285">
        <v>440.43897600000003</v>
      </c>
      <c r="J285">
        <v>4053.5266120000001</v>
      </c>
      <c r="K285">
        <v>4493.965588</v>
      </c>
    </row>
    <row r="286" spans="1:11" ht="15" x14ac:dyDescent="0.25">
      <c r="A286" s="45" t="str">
        <f t="shared" si="4"/>
        <v>B2 carbonIreland2015</v>
      </c>
      <c r="B286">
        <v>6</v>
      </c>
      <c r="C286" t="s">
        <v>1</v>
      </c>
      <c r="D286" t="s">
        <v>144</v>
      </c>
      <c r="E286" t="s">
        <v>88</v>
      </c>
      <c r="F286" t="s">
        <v>112</v>
      </c>
      <c r="G286">
        <v>2015</v>
      </c>
      <c r="H286">
        <v>774.00727900000004</v>
      </c>
      <c r="I286">
        <v>435.47787</v>
      </c>
      <c r="J286">
        <v>4031.6828620000001</v>
      </c>
      <c r="K286">
        <v>4467.1607320000003</v>
      </c>
    </row>
    <row r="287" spans="1:11" ht="15" x14ac:dyDescent="0.25">
      <c r="A287" s="45" t="str">
        <f t="shared" si="4"/>
        <v>B2 carbonIreland2020</v>
      </c>
      <c r="B287">
        <v>6</v>
      </c>
      <c r="C287" t="s">
        <v>1</v>
      </c>
      <c r="D287" t="s">
        <v>144</v>
      </c>
      <c r="E287" t="s">
        <v>88</v>
      </c>
      <c r="F287" t="s">
        <v>112</v>
      </c>
      <c r="G287">
        <v>2020</v>
      </c>
      <c r="H287">
        <v>832.867119</v>
      </c>
      <c r="I287">
        <v>451.49652600000002</v>
      </c>
      <c r="J287">
        <v>4094.4650879999999</v>
      </c>
      <c r="K287">
        <v>4545.9616139999998</v>
      </c>
    </row>
    <row r="288" spans="1:11" ht="15" x14ac:dyDescent="0.25">
      <c r="A288" s="45" t="str">
        <f t="shared" si="4"/>
        <v>B2 carbonIreland2025</v>
      </c>
      <c r="B288">
        <v>6</v>
      </c>
      <c r="C288" t="s">
        <v>1</v>
      </c>
      <c r="D288" t="s">
        <v>144</v>
      </c>
      <c r="E288" t="s">
        <v>88</v>
      </c>
      <c r="F288" t="s">
        <v>112</v>
      </c>
      <c r="G288">
        <v>2025</v>
      </c>
      <c r="H288">
        <v>891.72713099999999</v>
      </c>
      <c r="I288">
        <v>493.25128799999999</v>
      </c>
      <c r="J288">
        <v>4172.1381840000004</v>
      </c>
      <c r="K288">
        <v>4665.3894719999998</v>
      </c>
    </row>
    <row r="289" spans="1:11" ht="15" x14ac:dyDescent="0.25">
      <c r="A289" s="45" t="str">
        <f t="shared" si="4"/>
        <v>B2 carbonIreland2030</v>
      </c>
      <c r="B289">
        <v>6</v>
      </c>
      <c r="C289" t="s">
        <v>1</v>
      </c>
      <c r="D289" t="s">
        <v>144</v>
      </c>
      <c r="E289" t="s">
        <v>88</v>
      </c>
      <c r="F289" t="s">
        <v>112</v>
      </c>
      <c r="G289">
        <v>2030</v>
      </c>
      <c r="H289">
        <v>950.58722899999998</v>
      </c>
      <c r="I289">
        <v>569.73734999999999</v>
      </c>
      <c r="J289">
        <v>4336.6923820000002</v>
      </c>
      <c r="K289">
        <v>4906.4297319999996</v>
      </c>
    </row>
    <row r="290" spans="1:11" ht="15" x14ac:dyDescent="0.25">
      <c r="A290" s="45" t="str">
        <f t="shared" si="4"/>
        <v>B2 carbonItaly2005</v>
      </c>
      <c r="B290">
        <v>6</v>
      </c>
      <c r="C290" t="s">
        <v>1</v>
      </c>
      <c r="D290" t="s">
        <v>145</v>
      </c>
      <c r="E290" t="s">
        <v>89</v>
      </c>
      <c r="F290" t="s">
        <v>115</v>
      </c>
      <c r="G290">
        <v>2005</v>
      </c>
      <c r="H290">
        <v>7741.3993700000001</v>
      </c>
      <c r="I290">
        <v>4209.5851359999997</v>
      </c>
      <c r="J290">
        <v>25271.537110000001</v>
      </c>
      <c r="K290">
        <v>29481.122245999999</v>
      </c>
    </row>
    <row r="291" spans="1:11" ht="15" x14ac:dyDescent="0.25">
      <c r="A291" s="45" t="str">
        <f t="shared" si="4"/>
        <v>B2 carbonItaly2010</v>
      </c>
      <c r="B291">
        <v>6</v>
      </c>
      <c r="C291" t="s">
        <v>1</v>
      </c>
      <c r="D291" t="s">
        <v>145</v>
      </c>
      <c r="E291" t="s">
        <v>89</v>
      </c>
      <c r="F291" t="s">
        <v>115</v>
      </c>
      <c r="G291">
        <v>2010</v>
      </c>
      <c r="H291">
        <v>8086.0726510000004</v>
      </c>
      <c r="I291">
        <v>4209.5849719999997</v>
      </c>
      <c r="J291">
        <v>25093.080077999999</v>
      </c>
      <c r="K291">
        <v>29302.66505</v>
      </c>
    </row>
    <row r="292" spans="1:11" ht="15" x14ac:dyDescent="0.25">
      <c r="A292" s="45" t="str">
        <f t="shared" si="4"/>
        <v>B2 carbonItaly2015</v>
      </c>
      <c r="B292">
        <v>6</v>
      </c>
      <c r="C292" t="s">
        <v>1</v>
      </c>
      <c r="D292" t="s">
        <v>145</v>
      </c>
      <c r="E292" t="s">
        <v>89</v>
      </c>
      <c r="F292" t="s">
        <v>115</v>
      </c>
      <c r="G292">
        <v>2015</v>
      </c>
      <c r="H292">
        <v>8430.7460150000006</v>
      </c>
      <c r="I292">
        <v>4323.5503440000002</v>
      </c>
      <c r="J292">
        <v>24923.691406000002</v>
      </c>
      <c r="K292">
        <v>29247.241750000001</v>
      </c>
    </row>
    <row r="293" spans="1:11" ht="15" x14ac:dyDescent="0.25">
      <c r="A293" s="45" t="str">
        <f t="shared" si="4"/>
        <v>B2 carbonItaly2020</v>
      </c>
      <c r="B293">
        <v>6</v>
      </c>
      <c r="C293" t="s">
        <v>1</v>
      </c>
      <c r="D293" t="s">
        <v>145</v>
      </c>
      <c r="E293" t="s">
        <v>89</v>
      </c>
      <c r="F293" t="s">
        <v>115</v>
      </c>
      <c r="G293">
        <v>2020</v>
      </c>
      <c r="H293">
        <v>8775.4187000000002</v>
      </c>
      <c r="I293">
        <v>4323.8801059999996</v>
      </c>
      <c r="J293">
        <v>24878.550781999998</v>
      </c>
      <c r="K293">
        <v>29202.430887999999</v>
      </c>
    </row>
    <row r="294" spans="1:11" ht="15" x14ac:dyDescent="0.25">
      <c r="A294" s="45" t="str">
        <f t="shared" si="4"/>
        <v>B2 carbonItaly2025</v>
      </c>
      <c r="B294">
        <v>6</v>
      </c>
      <c r="C294" t="s">
        <v>1</v>
      </c>
      <c r="D294" t="s">
        <v>145</v>
      </c>
      <c r="E294" t="s">
        <v>89</v>
      </c>
      <c r="F294" t="s">
        <v>115</v>
      </c>
      <c r="G294">
        <v>2025</v>
      </c>
      <c r="H294">
        <v>9120.091805</v>
      </c>
      <c r="I294">
        <v>4262.7122399999998</v>
      </c>
      <c r="J294">
        <v>24981.521484000001</v>
      </c>
      <c r="K294">
        <v>29244.233724000002</v>
      </c>
    </row>
    <row r="295" spans="1:11" ht="15" x14ac:dyDescent="0.25">
      <c r="A295" s="45" t="str">
        <f t="shared" si="4"/>
        <v>B2 carbonItaly2030</v>
      </c>
      <c r="B295">
        <v>6</v>
      </c>
      <c r="C295" t="s">
        <v>1</v>
      </c>
      <c r="D295" t="s">
        <v>145</v>
      </c>
      <c r="E295" t="s">
        <v>89</v>
      </c>
      <c r="F295" t="s">
        <v>115</v>
      </c>
      <c r="G295">
        <v>2030</v>
      </c>
      <c r="H295">
        <v>9464.7642360000009</v>
      </c>
      <c r="I295">
        <v>4103.6556920000003</v>
      </c>
      <c r="J295">
        <v>25193.822265999999</v>
      </c>
      <c r="K295">
        <v>29297.477957999999</v>
      </c>
    </row>
    <row r="296" spans="1:11" ht="15" x14ac:dyDescent="0.25">
      <c r="A296" s="45" t="str">
        <f t="shared" si="4"/>
        <v>B2 carbonLithuania2005</v>
      </c>
      <c r="B296">
        <v>6</v>
      </c>
      <c r="C296" t="s">
        <v>1</v>
      </c>
      <c r="D296" t="s">
        <v>146</v>
      </c>
      <c r="E296" t="s">
        <v>91</v>
      </c>
      <c r="F296" t="s">
        <v>114</v>
      </c>
      <c r="G296">
        <v>2005</v>
      </c>
      <c r="H296">
        <v>1834.957582</v>
      </c>
      <c r="I296">
        <v>3524.5517920000002</v>
      </c>
      <c r="J296">
        <v>28979.376953999999</v>
      </c>
      <c r="K296">
        <v>32503.928746000001</v>
      </c>
    </row>
    <row r="297" spans="1:11" ht="15" x14ac:dyDescent="0.25">
      <c r="A297" s="45" t="str">
        <f t="shared" si="4"/>
        <v>B2 carbonLithuania2010</v>
      </c>
      <c r="B297">
        <v>6</v>
      </c>
      <c r="C297" t="s">
        <v>1</v>
      </c>
      <c r="D297" t="s">
        <v>146</v>
      </c>
      <c r="E297" t="s">
        <v>91</v>
      </c>
      <c r="F297" t="s">
        <v>114</v>
      </c>
      <c r="G297">
        <v>2010</v>
      </c>
      <c r="H297">
        <v>1874.9575560000001</v>
      </c>
      <c r="I297">
        <v>3327.5373880000002</v>
      </c>
      <c r="J297">
        <v>29212.013672000001</v>
      </c>
      <c r="K297">
        <v>32539.551060000002</v>
      </c>
    </row>
    <row r="298" spans="1:11" ht="15" x14ac:dyDescent="0.25">
      <c r="A298" s="45" t="str">
        <f t="shared" si="4"/>
        <v>B2 carbonLithuania2015</v>
      </c>
      <c r="B298">
        <v>6</v>
      </c>
      <c r="C298" t="s">
        <v>1</v>
      </c>
      <c r="D298" t="s">
        <v>146</v>
      </c>
      <c r="E298" t="s">
        <v>91</v>
      </c>
      <c r="F298" t="s">
        <v>114</v>
      </c>
      <c r="G298">
        <v>2015</v>
      </c>
      <c r="H298">
        <v>1914.9575560000001</v>
      </c>
      <c r="I298">
        <v>2999.1274239999998</v>
      </c>
      <c r="J298">
        <v>29238.296876</v>
      </c>
      <c r="K298">
        <v>32237.424299999999</v>
      </c>
    </row>
    <row r="299" spans="1:11" ht="15" x14ac:dyDescent="0.25">
      <c r="A299" s="45" t="str">
        <f t="shared" si="4"/>
        <v>B2 carbonLithuania2020</v>
      </c>
      <c r="B299">
        <v>6</v>
      </c>
      <c r="C299" t="s">
        <v>1</v>
      </c>
      <c r="D299" t="s">
        <v>146</v>
      </c>
      <c r="E299" t="s">
        <v>91</v>
      </c>
      <c r="F299" t="s">
        <v>114</v>
      </c>
      <c r="G299">
        <v>2020</v>
      </c>
      <c r="H299">
        <v>1954.9572290000001</v>
      </c>
      <c r="I299">
        <v>2721.4267359999999</v>
      </c>
      <c r="J299">
        <v>28802.486327999999</v>
      </c>
      <c r="K299">
        <v>31523.913064</v>
      </c>
    </row>
    <row r="300" spans="1:11" ht="15" x14ac:dyDescent="0.25">
      <c r="A300" s="45" t="str">
        <f t="shared" si="4"/>
        <v>B2 carbonLithuania2025</v>
      </c>
      <c r="B300">
        <v>6</v>
      </c>
      <c r="C300" t="s">
        <v>1</v>
      </c>
      <c r="D300" t="s">
        <v>146</v>
      </c>
      <c r="E300" t="s">
        <v>91</v>
      </c>
      <c r="F300" t="s">
        <v>114</v>
      </c>
      <c r="G300">
        <v>2025</v>
      </c>
      <c r="H300">
        <v>1994.9571659999999</v>
      </c>
      <c r="I300">
        <v>2506.4486280000001</v>
      </c>
      <c r="J300">
        <v>28482.298827999999</v>
      </c>
      <c r="K300">
        <v>30988.747456000001</v>
      </c>
    </row>
    <row r="301" spans="1:11" ht="15" x14ac:dyDescent="0.25">
      <c r="A301" s="45" t="str">
        <f t="shared" si="4"/>
        <v>B2 carbonLithuania2030</v>
      </c>
      <c r="B301">
        <v>6</v>
      </c>
      <c r="C301" t="s">
        <v>1</v>
      </c>
      <c r="D301" t="s">
        <v>146</v>
      </c>
      <c r="E301" t="s">
        <v>91</v>
      </c>
      <c r="F301" t="s">
        <v>114</v>
      </c>
      <c r="G301">
        <v>2030</v>
      </c>
      <c r="H301">
        <v>2034.9568959999999</v>
      </c>
      <c r="I301">
        <v>2402.70327</v>
      </c>
      <c r="J301">
        <v>28160.333984000001</v>
      </c>
      <c r="K301">
        <v>30563.037253999999</v>
      </c>
    </row>
    <row r="302" spans="1:11" ht="15" x14ac:dyDescent="0.25">
      <c r="A302" s="45" t="str">
        <f t="shared" si="4"/>
        <v>B2 carbonLuxembourg2005</v>
      </c>
      <c r="B302">
        <v>6</v>
      </c>
      <c r="C302" t="s">
        <v>1</v>
      </c>
      <c r="D302" t="s">
        <v>147</v>
      </c>
      <c r="E302" t="s">
        <v>92</v>
      </c>
      <c r="F302" t="s">
        <v>112</v>
      </c>
      <c r="G302">
        <v>2005</v>
      </c>
      <c r="H302">
        <v>86.103448999999998</v>
      </c>
      <c r="I302">
        <v>225.250866</v>
      </c>
      <c r="J302">
        <v>1549.2563479999999</v>
      </c>
      <c r="K302">
        <v>1774.507214</v>
      </c>
    </row>
    <row r="303" spans="1:11" ht="15" x14ac:dyDescent="0.25">
      <c r="A303" s="45" t="str">
        <f t="shared" si="4"/>
        <v>B2 carbonLuxembourg2010</v>
      </c>
      <c r="B303">
        <v>6</v>
      </c>
      <c r="C303" t="s">
        <v>1</v>
      </c>
      <c r="D303" t="s">
        <v>147</v>
      </c>
      <c r="E303" t="s">
        <v>92</v>
      </c>
      <c r="F303" t="s">
        <v>112</v>
      </c>
      <c r="G303">
        <v>2010</v>
      </c>
      <c r="H303">
        <v>86.103471999999996</v>
      </c>
      <c r="I303">
        <v>241.23424800000001</v>
      </c>
      <c r="J303">
        <v>1495.769166</v>
      </c>
      <c r="K303">
        <v>1737.003414</v>
      </c>
    </row>
    <row r="304" spans="1:11" ht="15" x14ac:dyDescent="0.25">
      <c r="A304" s="45" t="str">
        <f t="shared" si="4"/>
        <v>B2 carbonLuxembourg2015</v>
      </c>
      <c r="B304">
        <v>6</v>
      </c>
      <c r="C304" t="s">
        <v>1</v>
      </c>
      <c r="D304" t="s">
        <v>147</v>
      </c>
      <c r="E304" t="s">
        <v>92</v>
      </c>
      <c r="F304" t="s">
        <v>112</v>
      </c>
      <c r="G304">
        <v>2015</v>
      </c>
      <c r="H304">
        <v>86.103437</v>
      </c>
      <c r="I304">
        <v>248.528414</v>
      </c>
      <c r="J304">
        <v>1462.3665779999999</v>
      </c>
      <c r="K304">
        <v>1710.894992</v>
      </c>
    </row>
    <row r="305" spans="1:11" ht="15" x14ac:dyDescent="0.25">
      <c r="A305" s="45" t="str">
        <f t="shared" si="4"/>
        <v>B2 carbonLuxembourg2020</v>
      </c>
      <c r="B305">
        <v>6</v>
      </c>
      <c r="C305" t="s">
        <v>1</v>
      </c>
      <c r="D305" t="s">
        <v>147</v>
      </c>
      <c r="E305" t="s">
        <v>92</v>
      </c>
      <c r="F305" t="s">
        <v>112</v>
      </c>
      <c r="G305">
        <v>2020</v>
      </c>
      <c r="H305">
        <v>86.103457000000006</v>
      </c>
      <c r="I305">
        <v>256.15207400000003</v>
      </c>
      <c r="J305">
        <v>1439.415162</v>
      </c>
      <c r="K305">
        <v>1695.5672360000001</v>
      </c>
    </row>
    <row r="306" spans="1:11" ht="15" x14ac:dyDescent="0.25">
      <c r="A306" s="45" t="str">
        <f t="shared" si="4"/>
        <v>B2 carbonLuxembourg2025</v>
      </c>
      <c r="B306">
        <v>6</v>
      </c>
      <c r="C306" t="s">
        <v>1</v>
      </c>
      <c r="D306" t="s">
        <v>147</v>
      </c>
      <c r="E306" t="s">
        <v>92</v>
      </c>
      <c r="F306" t="s">
        <v>112</v>
      </c>
      <c r="G306">
        <v>2025</v>
      </c>
      <c r="H306">
        <v>86.103474000000006</v>
      </c>
      <c r="I306">
        <v>271.00548199999997</v>
      </c>
      <c r="J306">
        <v>1428.8836659999999</v>
      </c>
      <c r="K306">
        <v>1699.889148</v>
      </c>
    </row>
    <row r="307" spans="1:11" ht="15" x14ac:dyDescent="0.25">
      <c r="A307" s="45" t="str">
        <f t="shared" si="4"/>
        <v>B2 carbonLuxembourg2030</v>
      </c>
      <c r="B307">
        <v>6</v>
      </c>
      <c r="C307" t="s">
        <v>1</v>
      </c>
      <c r="D307" t="s">
        <v>147</v>
      </c>
      <c r="E307" t="s">
        <v>92</v>
      </c>
      <c r="F307" t="s">
        <v>112</v>
      </c>
      <c r="G307">
        <v>2030</v>
      </c>
      <c r="H307">
        <v>86.103466999999995</v>
      </c>
      <c r="I307">
        <v>291.04898200000002</v>
      </c>
      <c r="J307">
        <v>1429.7476799999999</v>
      </c>
      <c r="K307">
        <v>1720.796662</v>
      </c>
    </row>
    <row r="308" spans="1:11" ht="15" x14ac:dyDescent="0.25">
      <c r="A308" s="45" t="str">
        <f t="shared" si="4"/>
        <v>B2 carbonLatvia2005</v>
      </c>
      <c r="B308">
        <v>6</v>
      </c>
      <c r="C308" t="s">
        <v>1</v>
      </c>
      <c r="D308" t="s">
        <v>148</v>
      </c>
      <c r="E308" t="s">
        <v>90</v>
      </c>
      <c r="F308" t="s">
        <v>114</v>
      </c>
      <c r="G308">
        <v>2005</v>
      </c>
      <c r="H308">
        <v>3088.2563409999998</v>
      </c>
      <c r="I308">
        <v>9268.511606</v>
      </c>
      <c r="J308">
        <v>75812.6875</v>
      </c>
      <c r="K308">
        <v>85081.199106</v>
      </c>
    </row>
    <row r="309" spans="1:11" ht="15" x14ac:dyDescent="0.25">
      <c r="A309" s="45" t="str">
        <f t="shared" si="4"/>
        <v>B2 carbonLatvia2010</v>
      </c>
      <c r="B309">
        <v>6</v>
      </c>
      <c r="C309" t="s">
        <v>1</v>
      </c>
      <c r="D309" t="s">
        <v>148</v>
      </c>
      <c r="E309" t="s">
        <v>90</v>
      </c>
      <c r="F309" t="s">
        <v>114</v>
      </c>
      <c r="G309">
        <v>2010</v>
      </c>
      <c r="H309">
        <v>3137.656806</v>
      </c>
      <c r="I309">
        <v>9268.5076100000006</v>
      </c>
      <c r="J309">
        <v>75812.695311999996</v>
      </c>
      <c r="K309">
        <v>85081.202921999997</v>
      </c>
    </row>
    <row r="310" spans="1:11" ht="15" x14ac:dyDescent="0.25">
      <c r="A310" s="45" t="str">
        <f t="shared" si="4"/>
        <v>B2 carbonLatvia2015</v>
      </c>
      <c r="B310">
        <v>6</v>
      </c>
      <c r="C310" t="s">
        <v>1</v>
      </c>
      <c r="D310" t="s">
        <v>148</v>
      </c>
      <c r="E310" t="s">
        <v>90</v>
      </c>
      <c r="F310" t="s">
        <v>114</v>
      </c>
      <c r="G310">
        <v>2015</v>
      </c>
      <c r="H310">
        <v>3187.0565379999998</v>
      </c>
      <c r="I310">
        <v>9117.6018359999998</v>
      </c>
      <c r="J310">
        <v>75597.601561999996</v>
      </c>
      <c r="K310">
        <v>84715.203397999998</v>
      </c>
    </row>
    <row r="311" spans="1:11" ht="15" x14ac:dyDescent="0.25">
      <c r="A311" s="45" t="str">
        <f t="shared" si="4"/>
        <v>B2 carbonLatvia2020</v>
      </c>
      <c r="B311">
        <v>6</v>
      </c>
      <c r="C311" t="s">
        <v>1</v>
      </c>
      <c r="D311" t="s">
        <v>148</v>
      </c>
      <c r="E311" t="s">
        <v>90</v>
      </c>
      <c r="F311" t="s">
        <v>114</v>
      </c>
      <c r="G311">
        <v>2020</v>
      </c>
      <c r="H311">
        <v>3236.4562380000002</v>
      </c>
      <c r="I311">
        <v>9164.6060240000006</v>
      </c>
      <c r="J311">
        <v>74467.625</v>
      </c>
      <c r="K311">
        <v>83632.231023999993</v>
      </c>
    </row>
    <row r="312" spans="1:11" ht="15" x14ac:dyDescent="0.25">
      <c r="A312" s="45" t="str">
        <f t="shared" si="4"/>
        <v>B2 carbonLatvia2025</v>
      </c>
      <c r="B312">
        <v>6</v>
      </c>
      <c r="C312" t="s">
        <v>1</v>
      </c>
      <c r="D312" t="s">
        <v>148</v>
      </c>
      <c r="E312" t="s">
        <v>90</v>
      </c>
      <c r="F312" t="s">
        <v>114</v>
      </c>
      <c r="G312">
        <v>2025</v>
      </c>
      <c r="H312">
        <v>3285.8556389999999</v>
      </c>
      <c r="I312">
        <v>9397.1140620000006</v>
      </c>
      <c r="J312">
        <v>73679.25</v>
      </c>
      <c r="K312">
        <v>83076.364061999993</v>
      </c>
    </row>
    <row r="313" spans="1:11" ht="15" x14ac:dyDescent="0.25">
      <c r="A313" s="45" t="str">
        <f t="shared" si="4"/>
        <v>B2 carbonLatvia2030</v>
      </c>
      <c r="B313">
        <v>6</v>
      </c>
      <c r="C313" t="s">
        <v>1</v>
      </c>
      <c r="D313" t="s">
        <v>148</v>
      </c>
      <c r="E313" t="s">
        <v>90</v>
      </c>
      <c r="F313" t="s">
        <v>114</v>
      </c>
      <c r="G313">
        <v>2030</v>
      </c>
      <c r="H313">
        <v>3335.2551659999999</v>
      </c>
      <c r="I313">
        <v>9713.1861320000007</v>
      </c>
      <c r="J313">
        <v>74088.765625999993</v>
      </c>
      <c r="K313">
        <v>83801.951757999996</v>
      </c>
    </row>
    <row r="314" spans="1:11" ht="15" x14ac:dyDescent="0.25">
      <c r="A314" s="45" t="str">
        <f t="shared" si="4"/>
        <v>B2 carbonRepublic of Moldova2005</v>
      </c>
      <c r="B314">
        <v>6</v>
      </c>
      <c r="C314" t="s">
        <v>1</v>
      </c>
      <c r="D314" t="s">
        <v>149</v>
      </c>
      <c r="E314" t="s">
        <v>99</v>
      </c>
      <c r="F314" t="s">
        <v>113</v>
      </c>
      <c r="G314">
        <v>2005</v>
      </c>
      <c r="H314">
        <v>216.19300799999999</v>
      </c>
      <c r="I314">
        <v>319.03358600000001</v>
      </c>
      <c r="J314">
        <v>2274.6284179999998</v>
      </c>
      <c r="K314">
        <v>2593.6620039999998</v>
      </c>
    </row>
    <row r="315" spans="1:11" ht="15" x14ac:dyDescent="0.25">
      <c r="A315" s="45" t="str">
        <f t="shared" si="4"/>
        <v>B2 carbonRepublic of Moldova2010</v>
      </c>
      <c r="B315">
        <v>6</v>
      </c>
      <c r="C315" t="s">
        <v>1</v>
      </c>
      <c r="D315" t="s">
        <v>149</v>
      </c>
      <c r="E315" t="s">
        <v>99</v>
      </c>
      <c r="F315" t="s">
        <v>113</v>
      </c>
      <c r="G315">
        <v>2010</v>
      </c>
      <c r="H315">
        <v>219.44291699999999</v>
      </c>
      <c r="I315">
        <v>279.41463800000002</v>
      </c>
      <c r="J315">
        <v>2645.4216299999998</v>
      </c>
      <c r="K315">
        <v>2924.836268</v>
      </c>
    </row>
    <row r="316" spans="1:11" ht="15" x14ac:dyDescent="0.25">
      <c r="A316" s="45" t="str">
        <f t="shared" si="4"/>
        <v>B2 carbonRepublic of Moldova2015</v>
      </c>
      <c r="B316">
        <v>6</v>
      </c>
      <c r="C316" t="s">
        <v>1</v>
      </c>
      <c r="D316" t="s">
        <v>149</v>
      </c>
      <c r="E316" t="s">
        <v>99</v>
      </c>
      <c r="F316" t="s">
        <v>113</v>
      </c>
      <c r="G316">
        <v>2015</v>
      </c>
      <c r="H316">
        <v>222.69288599999999</v>
      </c>
      <c r="I316">
        <v>203.48756399999999</v>
      </c>
      <c r="J316">
        <v>2905.7871100000002</v>
      </c>
      <c r="K316">
        <v>3109.2746739999998</v>
      </c>
    </row>
    <row r="317" spans="1:11" ht="15" x14ac:dyDescent="0.25">
      <c r="A317" s="45" t="str">
        <f t="shared" si="4"/>
        <v>B2 carbonRepublic of Moldova2020</v>
      </c>
      <c r="B317">
        <v>6</v>
      </c>
      <c r="C317" t="s">
        <v>1</v>
      </c>
      <c r="D317" t="s">
        <v>149</v>
      </c>
      <c r="E317" t="s">
        <v>99</v>
      </c>
      <c r="F317" t="s">
        <v>113</v>
      </c>
      <c r="G317">
        <v>2020</v>
      </c>
      <c r="H317">
        <v>225.94305399999999</v>
      </c>
      <c r="I317">
        <v>136.951752</v>
      </c>
      <c r="J317">
        <v>3034.8791500000002</v>
      </c>
      <c r="K317">
        <v>3171.8309020000002</v>
      </c>
    </row>
    <row r="318" spans="1:11" ht="15" x14ac:dyDescent="0.25">
      <c r="A318" s="45" t="str">
        <f t="shared" si="4"/>
        <v>B2 carbonRepublic of Moldova2025</v>
      </c>
      <c r="B318">
        <v>6</v>
      </c>
      <c r="C318" t="s">
        <v>1</v>
      </c>
      <c r="D318" t="s">
        <v>149</v>
      </c>
      <c r="E318" t="s">
        <v>99</v>
      </c>
      <c r="F318" t="s">
        <v>113</v>
      </c>
      <c r="G318">
        <v>2025</v>
      </c>
      <c r="H318">
        <v>229.19296299999999</v>
      </c>
      <c r="I318">
        <v>94.732504000000006</v>
      </c>
      <c r="J318">
        <v>3099.3596200000002</v>
      </c>
      <c r="K318">
        <v>3194.0921239999998</v>
      </c>
    </row>
    <row r="319" spans="1:11" ht="15" x14ac:dyDescent="0.25">
      <c r="A319" s="45" t="str">
        <f t="shared" si="4"/>
        <v>B2 carbonRepublic of Moldova2030</v>
      </c>
      <c r="B319">
        <v>6</v>
      </c>
      <c r="C319" t="s">
        <v>1</v>
      </c>
      <c r="D319" t="s">
        <v>149</v>
      </c>
      <c r="E319" t="s">
        <v>99</v>
      </c>
      <c r="F319" t="s">
        <v>113</v>
      </c>
      <c r="G319">
        <v>2030</v>
      </c>
      <c r="H319">
        <v>232.442947</v>
      </c>
      <c r="I319">
        <v>79.837091999999998</v>
      </c>
      <c r="J319">
        <v>3125.140136</v>
      </c>
      <c r="K319">
        <v>3204.9772280000002</v>
      </c>
    </row>
    <row r="320" spans="1:11" ht="15" x14ac:dyDescent="0.25">
      <c r="A320" s="45" t="str">
        <f t="shared" si="4"/>
        <v>B2 carbonNetherlands2005</v>
      </c>
      <c r="B320">
        <v>6</v>
      </c>
      <c r="C320" t="s">
        <v>1</v>
      </c>
      <c r="D320" t="s">
        <v>152</v>
      </c>
      <c r="E320" t="s">
        <v>95</v>
      </c>
      <c r="F320" t="s">
        <v>112</v>
      </c>
      <c r="G320">
        <v>2005</v>
      </c>
      <c r="H320">
        <v>295.18229500000001</v>
      </c>
      <c r="I320">
        <v>412.70998600000001</v>
      </c>
      <c r="J320">
        <v>5561.9282219999996</v>
      </c>
      <c r="K320">
        <v>5974.6382080000003</v>
      </c>
    </row>
    <row r="321" spans="1:11" ht="15" x14ac:dyDescent="0.25">
      <c r="A321" s="45" t="str">
        <f t="shared" si="4"/>
        <v>B2 carbonNetherlands2010</v>
      </c>
      <c r="B321">
        <v>6</v>
      </c>
      <c r="C321" t="s">
        <v>1</v>
      </c>
      <c r="D321" t="s">
        <v>152</v>
      </c>
      <c r="E321" t="s">
        <v>95</v>
      </c>
      <c r="F321" t="s">
        <v>112</v>
      </c>
      <c r="G321">
        <v>2010</v>
      </c>
      <c r="H321">
        <v>295.18228499999998</v>
      </c>
      <c r="I321">
        <v>412.70994000000002</v>
      </c>
      <c r="J321">
        <v>5552.5483400000003</v>
      </c>
      <c r="K321">
        <v>5965.25828</v>
      </c>
    </row>
    <row r="322" spans="1:11" ht="15" x14ac:dyDescent="0.25">
      <c r="A322" s="45" t="str">
        <f t="shared" ref="A322:A385" si="5">CONCATENATE(C322,E322,G322)</f>
        <v>B2 carbonNetherlands2015</v>
      </c>
      <c r="B322">
        <v>6</v>
      </c>
      <c r="C322" t="s">
        <v>1</v>
      </c>
      <c r="D322" t="s">
        <v>152</v>
      </c>
      <c r="E322" t="s">
        <v>95</v>
      </c>
      <c r="F322" t="s">
        <v>112</v>
      </c>
      <c r="G322">
        <v>2015</v>
      </c>
      <c r="H322">
        <v>295.18228800000003</v>
      </c>
      <c r="I322">
        <v>371.85858400000001</v>
      </c>
      <c r="J322">
        <v>5508.8994140000004</v>
      </c>
      <c r="K322">
        <v>5880.757998</v>
      </c>
    </row>
    <row r="323" spans="1:11" ht="15" x14ac:dyDescent="0.25">
      <c r="A323" s="45" t="str">
        <f t="shared" si="5"/>
        <v>B2 carbonNetherlands2020</v>
      </c>
      <c r="B323">
        <v>6</v>
      </c>
      <c r="C323" t="s">
        <v>1</v>
      </c>
      <c r="D323" t="s">
        <v>152</v>
      </c>
      <c r="E323" t="s">
        <v>95</v>
      </c>
      <c r="F323" t="s">
        <v>112</v>
      </c>
      <c r="G323">
        <v>2020</v>
      </c>
      <c r="H323">
        <v>295.182301</v>
      </c>
      <c r="I323">
        <v>325.114394</v>
      </c>
      <c r="J323">
        <v>5387.7065419999999</v>
      </c>
      <c r="K323">
        <v>5712.8209360000001</v>
      </c>
    </row>
    <row r="324" spans="1:11" ht="15" x14ac:dyDescent="0.25">
      <c r="A324" s="45" t="str">
        <f t="shared" si="5"/>
        <v>B2 carbonNetherlands2025</v>
      </c>
      <c r="B324">
        <v>6</v>
      </c>
      <c r="C324" t="s">
        <v>1</v>
      </c>
      <c r="D324" t="s">
        <v>152</v>
      </c>
      <c r="E324" t="s">
        <v>95</v>
      </c>
      <c r="F324" t="s">
        <v>112</v>
      </c>
      <c r="G324">
        <v>2025</v>
      </c>
      <c r="H324">
        <v>295.18231200000002</v>
      </c>
      <c r="I324">
        <v>287.13639799999999</v>
      </c>
      <c r="J324">
        <v>5275.0302739999997</v>
      </c>
      <c r="K324">
        <v>5562.1666720000003</v>
      </c>
    </row>
    <row r="325" spans="1:11" ht="15" x14ac:dyDescent="0.25">
      <c r="A325" s="45" t="str">
        <f t="shared" si="5"/>
        <v>B2 carbonNetherlands2030</v>
      </c>
      <c r="B325">
        <v>6</v>
      </c>
      <c r="C325" t="s">
        <v>1</v>
      </c>
      <c r="D325" t="s">
        <v>152</v>
      </c>
      <c r="E325" t="s">
        <v>95</v>
      </c>
      <c r="F325" t="s">
        <v>112</v>
      </c>
      <c r="G325">
        <v>2030</v>
      </c>
      <c r="H325">
        <v>295.18225200000001</v>
      </c>
      <c r="I325">
        <v>251.44199599999999</v>
      </c>
      <c r="J325">
        <v>5215.0126959999998</v>
      </c>
      <c r="K325">
        <v>5466.4546920000003</v>
      </c>
    </row>
    <row r="326" spans="1:11" ht="15" x14ac:dyDescent="0.25">
      <c r="A326" s="45" t="str">
        <f t="shared" si="5"/>
        <v>B2 carbonNorway2005</v>
      </c>
      <c r="B326">
        <v>6</v>
      </c>
      <c r="C326" t="s">
        <v>1</v>
      </c>
      <c r="D326" t="s">
        <v>153</v>
      </c>
      <c r="E326" t="s">
        <v>96</v>
      </c>
      <c r="F326" t="s">
        <v>114</v>
      </c>
      <c r="G326">
        <v>2005</v>
      </c>
      <c r="H326">
        <v>6499.2275540000001</v>
      </c>
      <c r="I326">
        <v>6971.4256539999997</v>
      </c>
      <c r="J326">
        <v>36065.804687999997</v>
      </c>
      <c r="K326">
        <v>43037.230342000003</v>
      </c>
    </row>
    <row r="327" spans="1:11" ht="15" x14ac:dyDescent="0.25">
      <c r="A327" s="45" t="str">
        <f t="shared" si="5"/>
        <v>B2 carbonNorway2010</v>
      </c>
      <c r="B327">
        <v>6</v>
      </c>
      <c r="C327" t="s">
        <v>1</v>
      </c>
      <c r="D327" t="s">
        <v>153</v>
      </c>
      <c r="E327" t="s">
        <v>96</v>
      </c>
      <c r="F327" t="s">
        <v>114</v>
      </c>
      <c r="G327">
        <v>2010</v>
      </c>
      <c r="H327">
        <v>6479.2274390000002</v>
      </c>
      <c r="I327">
        <v>7142.3459640000001</v>
      </c>
      <c r="J327">
        <v>36423.875</v>
      </c>
      <c r="K327">
        <v>43566.220964</v>
      </c>
    </row>
    <row r="328" spans="1:11" ht="15" x14ac:dyDescent="0.25">
      <c r="A328" s="45" t="str">
        <f t="shared" si="5"/>
        <v>B2 carbonNorway2015</v>
      </c>
      <c r="B328">
        <v>6</v>
      </c>
      <c r="C328" t="s">
        <v>1</v>
      </c>
      <c r="D328" t="s">
        <v>153</v>
      </c>
      <c r="E328" t="s">
        <v>96</v>
      </c>
      <c r="F328" t="s">
        <v>114</v>
      </c>
      <c r="G328">
        <v>2015</v>
      </c>
      <c r="H328">
        <v>6459.2280270000001</v>
      </c>
      <c r="I328">
        <v>7091.6794</v>
      </c>
      <c r="J328">
        <v>36765.027344000002</v>
      </c>
      <c r="K328">
        <v>43856.706744000003</v>
      </c>
    </row>
    <row r="329" spans="1:11" ht="15" x14ac:dyDescent="0.25">
      <c r="A329" s="45" t="str">
        <f t="shared" si="5"/>
        <v>B2 carbonNorway2020</v>
      </c>
      <c r="B329">
        <v>6</v>
      </c>
      <c r="C329" t="s">
        <v>1</v>
      </c>
      <c r="D329" t="s">
        <v>153</v>
      </c>
      <c r="E329" t="s">
        <v>96</v>
      </c>
      <c r="F329" t="s">
        <v>114</v>
      </c>
      <c r="G329">
        <v>2020</v>
      </c>
      <c r="H329">
        <v>6439.2274070000003</v>
      </c>
      <c r="I329">
        <v>6922.5817260000003</v>
      </c>
      <c r="J329">
        <v>37078.308594000002</v>
      </c>
      <c r="K329">
        <v>44000.890319999999</v>
      </c>
    </row>
    <row r="330" spans="1:11" ht="15" x14ac:dyDescent="0.25">
      <c r="A330" s="45" t="str">
        <f t="shared" si="5"/>
        <v>B2 carbonNorway2025</v>
      </c>
      <c r="B330">
        <v>6</v>
      </c>
      <c r="C330" t="s">
        <v>1</v>
      </c>
      <c r="D330" t="s">
        <v>153</v>
      </c>
      <c r="E330" t="s">
        <v>96</v>
      </c>
      <c r="F330" t="s">
        <v>114</v>
      </c>
      <c r="G330">
        <v>2025</v>
      </c>
      <c r="H330">
        <v>6419.2271229999997</v>
      </c>
      <c r="I330">
        <v>6606.7548900000002</v>
      </c>
      <c r="J330">
        <v>37532.585937999997</v>
      </c>
      <c r="K330">
        <v>44139.340828</v>
      </c>
    </row>
    <row r="331" spans="1:11" ht="15" x14ac:dyDescent="0.25">
      <c r="A331" s="45" t="str">
        <f t="shared" si="5"/>
        <v>B2 carbonNorway2030</v>
      </c>
      <c r="B331">
        <v>6</v>
      </c>
      <c r="C331" t="s">
        <v>1</v>
      </c>
      <c r="D331" t="s">
        <v>153</v>
      </c>
      <c r="E331" t="s">
        <v>96</v>
      </c>
      <c r="F331" t="s">
        <v>114</v>
      </c>
      <c r="G331">
        <v>2030</v>
      </c>
      <c r="H331">
        <v>6399.22732</v>
      </c>
      <c r="I331">
        <v>6092.3542420000003</v>
      </c>
      <c r="J331">
        <v>38102.164062000003</v>
      </c>
      <c r="K331">
        <v>44194.518303999997</v>
      </c>
    </row>
    <row r="332" spans="1:11" ht="15" x14ac:dyDescent="0.25">
      <c r="A332" s="45" t="str">
        <f t="shared" si="5"/>
        <v>B2 carbonPoland2005</v>
      </c>
      <c r="B332">
        <v>6</v>
      </c>
      <c r="C332" t="s">
        <v>1</v>
      </c>
      <c r="D332" t="s">
        <v>154</v>
      </c>
      <c r="E332" t="s">
        <v>97</v>
      </c>
      <c r="F332" t="s">
        <v>113</v>
      </c>
      <c r="G332">
        <v>2005</v>
      </c>
      <c r="H332">
        <v>8417.0081829999999</v>
      </c>
      <c r="I332">
        <v>16223.845206</v>
      </c>
      <c r="J332">
        <v>132710.07812600001</v>
      </c>
      <c r="K332">
        <v>148933.92333200001</v>
      </c>
    </row>
    <row r="333" spans="1:11" ht="15" x14ac:dyDescent="0.25">
      <c r="A333" s="45" t="str">
        <f t="shared" si="5"/>
        <v>B2 carbonPoland2010</v>
      </c>
      <c r="B333">
        <v>6</v>
      </c>
      <c r="C333" t="s">
        <v>1</v>
      </c>
      <c r="D333" t="s">
        <v>154</v>
      </c>
      <c r="E333" t="s">
        <v>97</v>
      </c>
      <c r="F333" t="s">
        <v>113</v>
      </c>
      <c r="G333">
        <v>2010</v>
      </c>
      <c r="H333">
        <v>8532.0079769999993</v>
      </c>
      <c r="I333">
        <v>15083.861790000001</v>
      </c>
      <c r="J333">
        <v>138171.09375</v>
      </c>
      <c r="K333">
        <v>153254.95554</v>
      </c>
    </row>
    <row r="334" spans="1:11" ht="15" x14ac:dyDescent="0.25">
      <c r="A334" s="45" t="str">
        <f t="shared" si="5"/>
        <v>B2 carbonPoland2015</v>
      </c>
      <c r="B334">
        <v>6</v>
      </c>
      <c r="C334" t="s">
        <v>1</v>
      </c>
      <c r="D334" t="s">
        <v>154</v>
      </c>
      <c r="E334" t="s">
        <v>97</v>
      </c>
      <c r="F334" t="s">
        <v>113</v>
      </c>
      <c r="G334">
        <v>2015</v>
      </c>
      <c r="H334">
        <v>8647.0072980000004</v>
      </c>
      <c r="I334">
        <v>13181.514902000001</v>
      </c>
      <c r="J334">
        <v>142248.07812600001</v>
      </c>
      <c r="K334">
        <v>155429.593028</v>
      </c>
    </row>
    <row r="335" spans="1:11" ht="15" x14ac:dyDescent="0.25">
      <c r="A335" s="45" t="str">
        <f t="shared" si="5"/>
        <v>B2 carbonPoland2020</v>
      </c>
      <c r="B335">
        <v>6</v>
      </c>
      <c r="C335" t="s">
        <v>1</v>
      </c>
      <c r="D335" t="s">
        <v>154</v>
      </c>
      <c r="E335" t="s">
        <v>97</v>
      </c>
      <c r="F335" t="s">
        <v>113</v>
      </c>
      <c r="G335">
        <v>2020</v>
      </c>
      <c r="H335">
        <v>8762.0079910000004</v>
      </c>
      <c r="I335">
        <v>11340.505374</v>
      </c>
      <c r="J335">
        <v>142448.53125</v>
      </c>
      <c r="K335">
        <v>153789.036624</v>
      </c>
    </row>
    <row r="336" spans="1:11" ht="15" x14ac:dyDescent="0.25">
      <c r="A336" s="45" t="str">
        <f t="shared" si="5"/>
        <v>B2 carbonPoland2025</v>
      </c>
      <c r="B336">
        <v>6</v>
      </c>
      <c r="C336" t="s">
        <v>1</v>
      </c>
      <c r="D336" t="s">
        <v>154</v>
      </c>
      <c r="E336" t="s">
        <v>97</v>
      </c>
      <c r="F336" t="s">
        <v>113</v>
      </c>
      <c r="G336">
        <v>2025</v>
      </c>
      <c r="H336">
        <v>8877.0082459999994</v>
      </c>
      <c r="I336">
        <v>10005.456824000001</v>
      </c>
      <c r="J336">
        <v>141556.125</v>
      </c>
      <c r="K336">
        <v>151561.58182399999</v>
      </c>
    </row>
    <row r="337" spans="1:11" ht="15" x14ac:dyDescent="0.25">
      <c r="A337" s="45" t="str">
        <f t="shared" si="5"/>
        <v>B2 carbonPoland2030</v>
      </c>
      <c r="B337">
        <v>6</v>
      </c>
      <c r="C337" t="s">
        <v>1</v>
      </c>
      <c r="D337" t="s">
        <v>154</v>
      </c>
      <c r="E337" t="s">
        <v>97</v>
      </c>
      <c r="F337" t="s">
        <v>113</v>
      </c>
      <c r="G337">
        <v>2030</v>
      </c>
      <c r="H337">
        <v>8992.0073209999991</v>
      </c>
      <c r="I337">
        <v>9430.6395460000094</v>
      </c>
      <c r="J337">
        <v>139915.8125</v>
      </c>
      <c r="K337">
        <v>149346.45204599999</v>
      </c>
    </row>
    <row r="338" spans="1:11" ht="15" x14ac:dyDescent="0.25">
      <c r="A338" s="45" t="str">
        <f t="shared" si="5"/>
        <v>B2 carbonPortugal2005</v>
      </c>
      <c r="B338">
        <v>6</v>
      </c>
      <c r="C338" t="s">
        <v>1</v>
      </c>
      <c r="D338" t="s">
        <v>155</v>
      </c>
      <c r="E338" t="s">
        <v>98</v>
      </c>
      <c r="F338" t="s">
        <v>115</v>
      </c>
      <c r="G338">
        <v>2005</v>
      </c>
      <c r="H338">
        <v>1801.9219049999999</v>
      </c>
      <c r="I338">
        <v>227.16898</v>
      </c>
      <c r="J338">
        <v>19768.367188</v>
      </c>
      <c r="K338">
        <v>19995.536167999999</v>
      </c>
    </row>
    <row r="339" spans="1:11" ht="15" x14ac:dyDescent="0.25">
      <c r="A339" s="45" t="str">
        <f t="shared" si="5"/>
        <v>B2 carbonPortugal2010</v>
      </c>
      <c r="B339">
        <v>6</v>
      </c>
      <c r="C339" t="s">
        <v>1</v>
      </c>
      <c r="D339" t="s">
        <v>155</v>
      </c>
      <c r="E339" t="s">
        <v>98</v>
      </c>
      <c r="F339" t="s">
        <v>115</v>
      </c>
      <c r="G339">
        <v>2010</v>
      </c>
      <c r="H339">
        <v>1821.92157</v>
      </c>
      <c r="I339">
        <v>270.049668</v>
      </c>
      <c r="J339">
        <v>18078.986327999999</v>
      </c>
      <c r="K339">
        <v>18349.035995999999</v>
      </c>
    </row>
    <row r="340" spans="1:11" ht="15" x14ac:dyDescent="0.25">
      <c r="A340" s="45" t="str">
        <f t="shared" si="5"/>
        <v>B2 carbonPortugal2015</v>
      </c>
      <c r="B340">
        <v>6</v>
      </c>
      <c r="C340" t="s">
        <v>1</v>
      </c>
      <c r="D340" t="s">
        <v>155</v>
      </c>
      <c r="E340" t="s">
        <v>98</v>
      </c>
      <c r="F340" t="s">
        <v>115</v>
      </c>
      <c r="G340">
        <v>2015</v>
      </c>
      <c r="H340">
        <v>1841.921662</v>
      </c>
      <c r="I340">
        <v>351.16998999999998</v>
      </c>
      <c r="J340">
        <v>16914.240234000001</v>
      </c>
      <c r="K340">
        <v>17265.410223999999</v>
      </c>
    </row>
    <row r="341" spans="1:11" ht="15" x14ac:dyDescent="0.25">
      <c r="A341" s="45" t="str">
        <f t="shared" si="5"/>
        <v>B2 carbonPortugal2020</v>
      </c>
      <c r="B341">
        <v>6</v>
      </c>
      <c r="C341" t="s">
        <v>1</v>
      </c>
      <c r="D341" t="s">
        <v>155</v>
      </c>
      <c r="E341" t="s">
        <v>98</v>
      </c>
      <c r="F341" t="s">
        <v>115</v>
      </c>
      <c r="G341">
        <v>2020</v>
      </c>
      <c r="H341">
        <v>1861.921509</v>
      </c>
      <c r="I341">
        <v>457.83515199999999</v>
      </c>
      <c r="J341">
        <v>15990.673828000001</v>
      </c>
      <c r="K341">
        <v>16448.508979999999</v>
      </c>
    </row>
    <row r="342" spans="1:11" ht="15" x14ac:dyDescent="0.25">
      <c r="A342" s="45" t="str">
        <f t="shared" si="5"/>
        <v>B2 carbonPortugal2025</v>
      </c>
      <c r="B342">
        <v>6</v>
      </c>
      <c r="C342" t="s">
        <v>1</v>
      </c>
      <c r="D342" t="s">
        <v>155</v>
      </c>
      <c r="E342" t="s">
        <v>98</v>
      </c>
      <c r="F342" t="s">
        <v>115</v>
      </c>
      <c r="G342">
        <v>2025</v>
      </c>
      <c r="H342">
        <v>1881.921906</v>
      </c>
      <c r="I342">
        <v>570.78407400000003</v>
      </c>
      <c r="J342">
        <v>15375.987304</v>
      </c>
      <c r="K342">
        <v>15946.771377999999</v>
      </c>
    </row>
    <row r="343" spans="1:11" ht="15" x14ac:dyDescent="0.25">
      <c r="A343" s="45" t="str">
        <f t="shared" si="5"/>
        <v>B2 carbonPortugal2030</v>
      </c>
      <c r="B343">
        <v>6</v>
      </c>
      <c r="C343" t="s">
        <v>1</v>
      </c>
      <c r="D343" t="s">
        <v>155</v>
      </c>
      <c r="E343" t="s">
        <v>98</v>
      </c>
      <c r="F343" t="s">
        <v>115</v>
      </c>
      <c r="G343">
        <v>2030</v>
      </c>
      <c r="H343">
        <v>1901.9214480000001</v>
      </c>
      <c r="I343">
        <v>680.83423200000004</v>
      </c>
      <c r="J343">
        <v>14985.526368000001</v>
      </c>
      <c r="K343">
        <v>15666.3606</v>
      </c>
    </row>
    <row r="344" spans="1:11" ht="15" x14ac:dyDescent="0.25">
      <c r="A344" s="45" t="str">
        <f t="shared" si="5"/>
        <v>B2 carbonRomania2005</v>
      </c>
      <c r="B344">
        <v>6</v>
      </c>
      <c r="C344" t="s">
        <v>1</v>
      </c>
      <c r="D344" t="s">
        <v>156</v>
      </c>
      <c r="E344" t="s">
        <v>100</v>
      </c>
      <c r="F344" t="s">
        <v>113</v>
      </c>
      <c r="G344">
        <v>2005</v>
      </c>
      <c r="H344">
        <v>5053.6226200000001</v>
      </c>
      <c r="I344">
        <v>12554.382646</v>
      </c>
      <c r="J344">
        <v>80638.835938000004</v>
      </c>
      <c r="K344">
        <v>93193.218584000002</v>
      </c>
    </row>
    <row r="345" spans="1:11" ht="15" x14ac:dyDescent="0.25">
      <c r="A345" s="45" t="str">
        <f t="shared" si="5"/>
        <v>B2 carbonRomania2010</v>
      </c>
      <c r="B345">
        <v>6</v>
      </c>
      <c r="C345" t="s">
        <v>1</v>
      </c>
      <c r="D345" t="s">
        <v>156</v>
      </c>
      <c r="E345" t="s">
        <v>100</v>
      </c>
      <c r="F345" t="s">
        <v>113</v>
      </c>
      <c r="G345">
        <v>2010</v>
      </c>
      <c r="H345">
        <v>5197.6223380000001</v>
      </c>
      <c r="I345">
        <v>12962.654148</v>
      </c>
      <c r="J345">
        <v>82401.09375</v>
      </c>
      <c r="K345">
        <v>95363.747898000001</v>
      </c>
    </row>
    <row r="346" spans="1:11" ht="15" x14ac:dyDescent="0.25">
      <c r="A346" s="45" t="str">
        <f t="shared" si="5"/>
        <v>B2 carbonRomania2015</v>
      </c>
      <c r="B346">
        <v>6</v>
      </c>
      <c r="C346" t="s">
        <v>1</v>
      </c>
      <c r="D346" t="s">
        <v>156</v>
      </c>
      <c r="E346" t="s">
        <v>100</v>
      </c>
      <c r="F346" t="s">
        <v>113</v>
      </c>
      <c r="G346">
        <v>2015</v>
      </c>
      <c r="H346">
        <v>5341.62201</v>
      </c>
      <c r="I346">
        <v>12499.599662000001</v>
      </c>
      <c r="J346">
        <v>84466.867188000004</v>
      </c>
      <c r="K346">
        <v>96966.466849999997</v>
      </c>
    </row>
    <row r="347" spans="1:11" ht="15" x14ac:dyDescent="0.25">
      <c r="A347" s="45" t="str">
        <f t="shared" si="5"/>
        <v>B2 carbonRomania2020</v>
      </c>
      <c r="B347">
        <v>6</v>
      </c>
      <c r="C347" t="s">
        <v>1</v>
      </c>
      <c r="D347" t="s">
        <v>156</v>
      </c>
      <c r="E347" t="s">
        <v>100</v>
      </c>
      <c r="F347" t="s">
        <v>113</v>
      </c>
      <c r="G347">
        <v>2020</v>
      </c>
      <c r="H347">
        <v>5485.6225359999999</v>
      </c>
      <c r="I347">
        <v>11431.182832</v>
      </c>
      <c r="J347">
        <v>85779.539061999996</v>
      </c>
      <c r="K347">
        <v>97210.721894000002</v>
      </c>
    </row>
    <row r="348" spans="1:11" ht="15" x14ac:dyDescent="0.25">
      <c r="A348" s="45" t="str">
        <f t="shared" si="5"/>
        <v>B2 carbonRomania2025</v>
      </c>
      <c r="B348">
        <v>6</v>
      </c>
      <c r="C348" t="s">
        <v>1</v>
      </c>
      <c r="D348" t="s">
        <v>156</v>
      </c>
      <c r="E348" t="s">
        <v>100</v>
      </c>
      <c r="F348" t="s">
        <v>113</v>
      </c>
      <c r="G348">
        <v>2025</v>
      </c>
      <c r="H348">
        <v>5629.6224949999996</v>
      </c>
      <c r="I348">
        <v>10272.523601999999</v>
      </c>
      <c r="J348">
        <v>86121.265625999993</v>
      </c>
      <c r="K348">
        <v>96393.789227999994</v>
      </c>
    </row>
    <row r="349" spans="1:11" ht="15" x14ac:dyDescent="0.25">
      <c r="A349" s="45" t="str">
        <f t="shared" si="5"/>
        <v>B2 carbonRomania2030</v>
      </c>
      <c r="B349">
        <v>6</v>
      </c>
      <c r="C349" t="s">
        <v>1</v>
      </c>
      <c r="D349" t="s">
        <v>156</v>
      </c>
      <c r="E349" t="s">
        <v>100</v>
      </c>
      <c r="F349" t="s">
        <v>113</v>
      </c>
      <c r="G349">
        <v>2030</v>
      </c>
      <c r="H349">
        <v>5773.6222150000003</v>
      </c>
      <c r="I349">
        <v>9368.0467700000008</v>
      </c>
      <c r="J349">
        <v>85654.382811999996</v>
      </c>
      <c r="K349">
        <v>95022.429581999997</v>
      </c>
    </row>
    <row r="350" spans="1:11" ht="15" x14ac:dyDescent="0.25">
      <c r="A350" s="45" t="str">
        <f t="shared" si="5"/>
        <v>B2 carbonSweden2005</v>
      </c>
      <c r="B350">
        <v>6</v>
      </c>
      <c r="C350" t="s">
        <v>1</v>
      </c>
      <c r="D350" t="s">
        <v>158</v>
      </c>
      <c r="E350" t="s">
        <v>105</v>
      </c>
      <c r="F350" t="s">
        <v>114</v>
      </c>
      <c r="G350">
        <v>2005</v>
      </c>
      <c r="H350">
        <v>20631.419811</v>
      </c>
      <c r="I350">
        <v>11805.495516000001</v>
      </c>
      <c r="J350">
        <v>83472.242188000004</v>
      </c>
      <c r="K350">
        <v>95277.737703999999</v>
      </c>
    </row>
    <row r="351" spans="1:11" ht="15" x14ac:dyDescent="0.25">
      <c r="A351" s="45" t="str">
        <f t="shared" si="5"/>
        <v>B2 carbonSweden2010</v>
      </c>
      <c r="B351">
        <v>6</v>
      </c>
      <c r="C351" t="s">
        <v>1</v>
      </c>
      <c r="D351" t="s">
        <v>158</v>
      </c>
      <c r="E351" t="s">
        <v>105</v>
      </c>
      <c r="F351" t="s">
        <v>114</v>
      </c>
      <c r="G351">
        <v>2010</v>
      </c>
      <c r="H351">
        <v>20553.423435000001</v>
      </c>
      <c r="I351">
        <v>11805.496088</v>
      </c>
      <c r="J351">
        <v>82957.296875999993</v>
      </c>
      <c r="K351">
        <v>94762.792963999993</v>
      </c>
    </row>
    <row r="352" spans="1:11" ht="15" x14ac:dyDescent="0.25">
      <c r="A352" s="45" t="str">
        <f t="shared" si="5"/>
        <v>B2 carbonSweden2015</v>
      </c>
      <c r="B352">
        <v>6</v>
      </c>
      <c r="C352" t="s">
        <v>1</v>
      </c>
      <c r="D352" t="s">
        <v>158</v>
      </c>
      <c r="E352" t="s">
        <v>105</v>
      </c>
      <c r="F352" t="s">
        <v>114</v>
      </c>
      <c r="G352">
        <v>2015</v>
      </c>
      <c r="H352">
        <v>20475.423036</v>
      </c>
      <c r="I352">
        <v>10635.319502</v>
      </c>
      <c r="J352">
        <v>82153.992188000004</v>
      </c>
      <c r="K352">
        <v>92789.311690000002</v>
      </c>
    </row>
    <row r="353" spans="1:11" ht="15" x14ac:dyDescent="0.25">
      <c r="A353" s="45" t="str">
        <f t="shared" si="5"/>
        <v>B2 carbonSweden2020</v>
      </c>
      <c r="B353">
        <v>6</v>
      </c>
      <c r="C353" t="s">
        <v>1</v>
      </c>
      <c r="D353" t="s">
        <v>158</v>
      </c>
      <c r="E353" t="s">
        <v>105</v>
      </c>
      <c r="F353" t="s">
        <v>114</v>
      </c>
      <c r="G353">
        <v>2020</v>
      </c>
      <c r="H353">
        <v>20397.422732999999</v>
      </c>
      <c r="I353">
        <v>9059.2067559999996</v>
      </c>
      <c r="J353">
        <v>80465.226561999996</v>
      </c>
      <c r="K353">
        <v>89524.433317999996</v>
      </c>
    </row>
    <row r="354" spans="1:11" ht="15" x14ac:dyDescent="0.25">
      <c r="A354" s="45" t="str">
        <f t="shared" si="5"/>
        <v>B2 carbonSweden2025</v>
      </c>
      <c r="B354">
        <v>6</v>
      </c>
      <c r="C354" t="s">
        <v>1</v>
      </c>
      <c r="D354" t="s">
        <v>158</v>
      </c>
      <c r="E354" t="s">
        <v>105</v>
      </c>
      <c r="F354" t="s">
        <v>114</v>
      </c>
      <c r="G354">
        <v>2025</v>
      </c>
      <c r="H354">
        <v>20319.421034999999</v>
      </c>
      <c r="I354">
        <v>7733.2939740000002</v>
      </c>
      <c r="J354">
        <v>78589.75</v>
      </c>
      <c r="K354">
        <v>86323.043974</v>
      </c>
    </row>
    <row r="355" spans="1:11" ht="15" x14ac:dyDescent="0.25">
      <c r="A355" s="45" t="str">
        <f t="shared" si="5"/>
        <v>B2 carbonSweden2030</v>
      </c>
      <c r="B355">
        <v>6</v>
      </c>
      <c r="C355" t="s">
        <v>1</v>
      </c>
      <c r="D355" t="s">
        <v>158</v>
      </c>
      <c r="E355" t="s">
        <v>105</v>
      </c>
      <c r="F355" t="s">
        <v>114</v>
      </c>
      <c r="G355">
        <v>2030</v>
      </c>
      <c r="H355">
        <v>20241.423993</v>
      </c>
      <c r="I355">
        <v>6664.9122820000002</v>
      </c>
      <c r="J355">
        <v>76748.375</v>
      </c>
      <c r="K355">
        <v>83413.287282000005</v>
      </c>
    </row>
    <row r="356" spans="1:11" ht="15" x14ac:dyDescent="0.25">
      <c r="A356" s="45" t="str">
        <f t="shared" si="5"/>
        <v>B2 carbonSlovenia2005</v>
      </c>
      <c r="B356">
        <v>6</v>
      </c>
      <c r="C356" t="s">
        <v>1</v>
      </c>
      <c r="D356" t="s">
        <v>159</v>
      </c>
      <c r="E356" t="s">
        <v>103</v>
      </c>
      <c r="F356" t="s">
        <v>111</v>
      </c>
      <c r="G356">
        <v>2005</v>
      </c>
      <c r="H356">
        <v>1166.040436</v>
      </c>
      <c r="I356">
        <v>3031.7098900000001</v>
      </c>
      <c r="J356">
        <v>12273.793946</v>
      </c>
      <c r="K356">
        <v>15305.503836</v>
      </c>
    </row>
    <row r="357" spans="1:11" ht="15" x14ac:dyDescent="0.25">
      <c r="A357" s="45" t="str">
        <f t="shared" si="5"/>
        <v>B2 carbonSlovenia2010</v>
      </c>
      <c r="B357">
        <v>6</v>
      </c>
      <c r="C357" t="s">
        <v>1</v>
      </c>
      <c r="D357" t="s">
        <v>159</v>
      </c>
      <c r="E357" t="s">
        <v>103</v>
      </c>
      <c r="F357" t="s">
        <v>111</v>
      </c>
      <c r="G357">
        <v>2010</v>
      </c>
      <c r="H357">
        <v>1175.040313</v>
      </c>
      <c r="I357">
        <v>2977.6255059999999</v>
      </c>
      <c r="J357">
        <v>12705.479492</v>
      </c>
      <c r="K357">
        <v>15683.104998000001</v>
      </c>
    </row>
    <row r="358" spans="1:11" ht="15" x14ac:dyDescent="0.25">
      <c r="A358" s="45" t="str">
        <f t="shared" si="5"/>
        <v>B2 carbonSlovenia2015</v>
      </c>
      <c r="B358">
        <v>6</v>
      </c>
      <c r="C358" t="s">
        <v>1</v>
      </c>
      <c r="D358" t="s">
        <v>159</v>
      </c>
      <c r="E358" t="s">
        <v>103</v>
      </c>
      <c r="F358" t="s">
        <v>111</v>
      </c>
      <c r="G358">
        <v>2015</v>
      </c>
      <c r="H358">
        <v>1184.040557</v>
      </c>
      <c r="I358">
        <v>2813.8778860000002</v>
      </c>
      <c r="J358">
        <v>13102.419921999999</v>
      </c>
      <c r="K358">
        <v>15916.297807999999</v>
      </c>
    </row>
    <row r="359" spans="1:11" ht="15" x14ac:dyDescent="0.25">
      <c r="A359" s="45" t="str">
        <f t="shared" si="5"/>
        <v>B2 carbonSlovenia2020</v>
      </c>
      <c r="B359">
        <v>6</v>
      </c>
      <c r="C359" t="s">
        <v>1</v>
      </c>
      <c r="D359" t="s">
        <v>159</v>
      </c>
      <c r="E359" t="s">
        <v>103</v>
      </c>
      <c r="F359" t="s">
        <v>111</v>
      </c>
      <c r="G359">
        <v>2020</v>
      </c>
      <c r="H359">
        <v>1193.0404209999999</v>
      </c>
      <c r="I359">
        <v>2599.7194760000002</v>
      </c>
      <c r="J359">
        <v>13371.422852</v>
      </c>
      <c r="K359">
        <v>15971.142328</v>
      </c>
    </row>
    <row r="360" spans="1:11" ht="15" x14ac:dyDescent="0.25">
      <c r="A360" s="45" t="str">
        <f t="shared" si="5"/>
        <v>B2 carbonSlovenia2025</v>
      </c>
      <c r="B360">
        <v>6</v>
      </c>
      <c r="C360" t="s">
        <v>1</v>
      </c>
      <c r="D360" t="s">
        <v>159</v>
      </c>
      <c r="E360" t="s">
        <v>103</v>
      </c>
      <c r="F360" t="s">
        <v>111</v>
      </c>
      <c r="G360">
        <v>2025</v>
      </c>
      <c r="H360">
        <v>1202.0404510000001</v>
      </c>
      <c r="I360">
        <v>2347.9188760000002</v>
      </c>
      <c r="J360">
        <v>13658.882812</v>
      </c>
      <c r="K360">
        <v>16006.801688</v>
      </c>
    </row>
    <row r="361" spans="1:11" ht="15" x14ac:dyDescent="0.25">
      <c r="A361" s="45" t="str">
        <f t="shared" si="5"/>
        <v>B2 carbonSlovenia2030</v>
      </c>
      <c r="B361">
        <v>6</v>
      </c>
      <c r="C361" t="s">
        <v>1</v>
      </c>
      <c r="D361" t="s">
        <v>159</v>
      </c>
      <c r="E361" t="s">
        <v>103</v>
      </c>
      <c r="F361" t="s">
        <v>111</v>
      </c>
      <c r="G361">
        <v>2030</v>
      </c>
      <c r="H361">
        <v>1211.0406029999999</v>
      </c>
      <c r="I361">
        <v>2039.5313080000001</v>
      </c>
      <c r="J361">
        <v>14074.417968</v>
      </c>
      <c r="K361">
        <v>16113.949275999999</v>
      </c>
    </row>
    <row r="362" spans="1:11" ht="15" x14ac:dyDescent="0.25">
      <c r="A362" s="45" t="str">
        <f t="shared" si="5"/>
        <v>B2 carbonSlovakia2005</v>
      </c>
      <c r="B362">
        <v>6</v>
      </c>
      <c r="C362" t="s">
        <v>1</v>
      </c>
      <c r="D362" t="s">
        <v>160</v>
      </c>
      <c r="E362" t="s">
        <v>102</v>
      </c>
      <c r="F362" t="s">
        <v>113</v>
      </c>
      <c r="G362">
        <v>2005</v>
      </c>
      <c r="H362">
        <v>1751.340418</v>
      </c>
      <c r="I362">
        <v>3900.6867000000002</v>
      </c>
      <c r="J362">
        <v>43760.074218000002</v>
      </c>
      <c r="K362">
        <v>47660.760918</v>
      </c>
    </row>
    <row r="363" spans="1:11" ht="15" x14ac:dyDescent="0.25">
      <c r="A363" s="45" t="str">
        <f t="shared" si="5"/>
        <v>B2 carbonSlovakia2010</v>
      </c>
      <c r="B363">
        <v>6</v>
      </c>
      <c r="C363" t="s">
        <v>1</v>
      </c>
      <c r="D363" t="s">
        <v>160</v>
      </c>
      <c r="E363" t="s">
        <v>102</v>
      </c>
      <c r="F363" t="s">
        <v>113</v>
      </c>
      <c r="G363">
        <v>2010</v>
      </c>
      <c r="H363">
        <v>1735.440388</v>
      </c>
      <c r="I363">
        <v>3489.3464479999998</v>
      </c>
      <c r="J363">
        <v>44944.066405999998</v>
      </c>
      <c r="K363">
        <v>48433.412854000002</v>
      </c>
    </row>
    <row r="364" spans="1:11" ht="15" x14ac:dyDescent="0.25">
      <c r="A364" s="45" t="str">
        <f t="shared" si="5"/>
        <v>B2 carbonSlovakia2015</v>
      </c>
      <c r="B364">
        <v>6</v>
      </c>
      <c r="C364" t="s">
        <v>1</v>
      </c>
      <c r="D364" t="s">
        <v>160</v>
      </c>
      <c r="E364" t="s">
        <v>102</v>
      </c>
      <c r="F364" t="s">
        <v>113</v>
      </c>
      <c r="G364">
        <v>2015</v>
      </c>
      <c r="H364">
        <v>1719.5399299999999</v>
      </c>
      <c r="I364">
        <v>2992.853662</v>
      </c>
      <c r="J364">
        <v>45195.46875</v>
      </c>
      <c r="K364">
        <v>48188.322412000001</v>
      </c>
    </row>
    <row r="365" spans="1:11" ht="15" x14ac:dyDescent="0.25">
      <c r="A365" s="45" t="str">
        <f t="shared" si="5"/>
        <v>B2 carbonSlovakia2020</v>
      </c>
      <c r="B365">
        <v>6</v>
      </c>
      <c r="C365" t="s">
        <v>1</v>
      </c>
      <c r="D365" t="s">
        <v>160</v>
      </c>
      <c r="E365" t="s">
        <v>102</v>
      </c>
      <c r="F365" t="s">
        <v>113</v>
      </c>
      <c r="G365">
        <v>2020</v>
      </c>
      <c r="H365">
        <v>1703.6397959999999</v>
      </c>
      <c r="I365">
        <v>2573.11393</v>
      </c>
      <c r="J365">
        <v>44455.449218000002</v>
      </c>
      <c r="K365">
        <v>47028.563148000001</v>
      </c>
    </row>
    <row r="366" spans="1:11" ht="15" x14ac:dyDescent="0.25">
      <c r="A366" s="45" t="str">
        <f t="shared" si="5"/>
        <v>B2 carbonSlovakia2025</v>
      </c>
      <c r="B366">
        <v>6</v>
      </c>
      <c r="C366" t="s">
        <v>1</v>
      </c>
      <c r="D366" t="s">
        <v>160</v>
      </c>
      <c r="E366" t="s">
        <v>102</v>
      </c>
      <c r="F366" t="s">
        <v>113</v>
      </c>
      <c r="G366">
        <v>2025</v>
      </c>
      <c r="H366">
        <v>1687.740407</v>
      </c>
      <c r="I366">
        <v>2332.9648419999999</v>
      </c>
      <c r="J366">
        <v>43600.488281999998</v>
      </c>
      <c r="K366">
        <v>45933.453124</v>
      </c>
    </row>
    <row r="367" spans="1:11" ht="15" x14ac:dyDescent="0.25">
      <c r="A367" s="45" t="str">
        <f t="shared" si="5"/>
        <v>B2 carbonSlovakia2030</v>
      </c>
      <c r="B367">
        <v>6</v>
      </c>
      <c r="C367" t="s">
        <v>1</v>
      </c>
      <c r="D367" t="s">
        <v>160</v>
      </c>
      <c r="E367" t="s">
        <v>102</v>
      </c>
      <c r="F367" t="s">
        <v>113</v>
      </c>
      <c r="G367">
        <v>2030</v>
      </c>
      <c r="H367">
        <v>1671.8402719999999</v>
      </c>
      <c r="I367">
        <v>2248.4413199999999</v>
      </c>
      <c r="J367">
        <v>43020.308594000002</v>
      </c>
      <c r="K367">
        <v>45268.749914</v>
      </c>
    </row>
    <row r="368" spans="1:11" ht="15" x14ac:dyDescent="0.25">
      <c r="A368" s="45" t="str">
        <f t="shared" si="5"/>
        <v>B2 carbonTurkey2005</v>
      </c>
      <c r="B368">
        <v>6</v>
      </c>
      <c r="C368" t="s">
        <v>1</v>
      </c>
      <c r="D368" t="s">
        <v>161</v>
      </c>
      <c r="E368" t="s">
        <v>108</v>
      </c>
      <c r="F368" t="s">
        <v>111</v>
      </c>
      <c r="G368">
        <v>2005</v>
      </c>
      <c r="H368">
        <v>8664.6997740000006</v>
      </c>
      <c r="I368">
        <v>3917.4596240000001</v>
      </c>
      <c r="J368">
        <v>52215.210937999997</v>
      </c>
      <c r="K368">
        <v>56132.670561999999</v>
      </c>
    </row>
    <row r="369" spans="1:11" ht="15" x14ac:dyDescent="0.25">
      <c r="A369" s="45" t="str">
        <f t="shared" si="5"/>
        <v>B2 carbonTurkey2010</v>
      </c>
      <c r="B369">
        <v>6</v>
      </c>
      <c r="C369" t="s">
        <v>1</v>
      </c>
      <c r="D369" t="s">
        <v>161</v>
      </c>
      <c r="E369" t="s">
        <v>108</v>
      </c>
      <c r="F369" t="s">
        <v>111</v>
      </c>
      <c r="G369">
        <v>2010</v>
      </c>
      <c r="H369">
        <v>8681.6996999999992</v>
      </c>
      <c r="I369">
        <v>3840.6187260000002</v>
      </c>
      <c r="J369">
        <v>51716.402344000002</v>
      </c>
      <c r="K369">
        <v>55557.021070000003</v>
      </c>
    </row>
    <row r="370" spans="1:11" ht="15" x14ac:dyDescent="0.25">
      <c r="A370" s="45" t="str">
        <f t="shared" si="5"/>
        <v>B2 carbonTurkey2015</v>
      </c>
      <c r="B370">
        <v>6</v>
      </c>
      <c r="C370" t="s">
        <v>1</v>
      </c>
      <c r="D370" t="s">
        <v>161</v>
      </c>
      <c r="E370" t="s">
        <v>108</v>
      </c>
      <c r="F370" t="s">
        <v>111</v>
      </c>
      <c r="G370">
        <v>2015</v>
      </c>
      <c r="H370">
        <v>8698.6997790000005</v>
      </c>
      <c r="I370">
        <v>3683.2372820000001</v>
      </c>
      <c r="J370">
        <v>51226.464844000002</v>
      </c>
      <c r="K370">
        <v>54909.702125999996</v>
      </c>
    </row>
    <row r="371" spans="1:11" ht="15" x14ac:dyDescent="0.25">
      <c r="A371" s="45" t="str">
        <f t="shared" si="5"/>
        <v>B2 carbonTurkey2020</v>
      </c>
      <c r="B371">
        <v>6</v>
      </c>
      <c r="C371" t="s">
        <v>1</v>
      </c>
      <c r="D371" t="s">
        <v>161</v>
      </c>
      <c r="E371" t="s">
        <v>108</v>
      </c>
      <c r="F371" t="s">
        <v>111</v>
      </c>
      <c r="G371">
        <v>2020</v>
      </c>
      <c r="H371">
        <v>8715.6988359999996</v>
      </c>
      <c r="I371">
        <v>3531.1170619999998</v>
      </c>
      <c r="J371">
        <v>50574.347655999998</v>
      </c>
      <c r="K371">
        <v>54105.464718000003</v>
      </c>
    </row>
    <row r="372" spans="1:11" ht="15" x14ac:dyDescent="0.25">
      <c r="A372" s="45" t="str">
        <f t="shared" si="5"/>
        <v>B2 carbonTurkey2025</v>
      </c>
      <c r="B372">
        <v>6</v>
      </c>
      <c r="C372" t="s">
        <v>1</v>
      </c>
      <c r="D372" t="s">
        <v>161</v>
      </c>
      <c r="E372" t="s">
        <v>108</v>
      </c>
      <c r="F372" t="s">
        <v>111</v>
      </c>
      <c r="G372">
        <v>2025</v>
      </c>
      <c r="H372">
        <v>8732.6997319999991</v>
      </c>
      <c r="I372">
        <v>3415.745868</v>
      </c>
      <c r="J372">
        <v>50045.390626</v>
      </c>
      <c r="K372">
        <v>53461.136493999998</v>
      </c>
    </row>
    <row r="373" spans="1:11" ht="15" x14ac:dyDescent="0.25">
      <c r="A373" s="45" t="str">
        <f t="shared" si="5"/>
        <v>B2 carbonTurkey2030</v>
      </c>
      <c r="B373">
        <v>6</v>
      </c>
      <c r="C373" t="s">
        <v>1</v>
      </c>
      <c r="D373" t="s">
        <v>161</v>
      </c>
      <c r="E373" t="s">
        <v>108</v>
      </c>
      <c r="F373" t="s">
        <v>111</v>
      </c>
      <c r="G373">
        <v>2030</v>
      </c>
      <c r="H373">
        <v>8749.699842</v>
      </c>
      <c r="I373">
        <v>3350.1276459999999</v>
      </c>
      <c r="J373">
        <v>49602.363281999998</v>
      </c>
      <c r="K373">
        <v>52952.490927999999</v>
      </c>
    </row>
    <row r="374" spans="1:11" ht="15" x14ac:dyDescent="0.25">
      <c r="A374" s="45" t="str">
        <f t="shared" si="5"/>
        <v>B2 carbonUkraine2005</v>
      </c>
      <c r="B374">
        <v>6</v>
      </c>
      <c r="C374" t="s">
        <v>1</v>
      </c>
      <c r="D374" t="s">
        <v>162</v>
      </c>
      <c r="E374" t="s">
        <v>109</v>
      </c>
      <c r="F374" t="s">
        <v>113</v>
      </c>
      <c r="G374">
        <v>2005</v>
      </c>
      <c r="H374">
        <v>5815.2609300000004</v>
      </c>
      <c r="I374">
        <v>9196.4541819999995</v>
      </c>
      <c r="J374">
        <v>52122.480468000002</v>
      </c>
      <c r="K374">
        <v>61318.934650000003</v>
      </c>
    </row>
    <row r="375" spans="1:11" ht="15" x14ac:dyDescent="0.25">
      <c r="A375" s="45" t="str">
        <f t="shared" si="5"/>
        <v>B2 carbonUkraine2010</v>
      </c>
      <c r="B375">
        <v>6</v>
      </c>
      <c r="C375" t="s">
        <v>1</v>
      </c>
      <c r="D375" t="s">
        <v>162</v>
      </c>
      <c r="E375" t="s">
        <v>109</v>
      </c>
      <c r="F375" t="s">
        <v>113</v>
      </c>
      <c r="G375">
        <v>2010</v>
      </c>
      <c r="H375">
        <v>5753.4176550000002</v>
      </c>
      <c r="I375">
        <v>8997.5523260000009</v>
      </c>
      <c r="J375">
        <v>55694.480468000002</v>
      </c>
      <c r="K375">
        <v>64692.032793999999</v>
      </c>
    </row>
    <row r="376" spans="1:11" ht="15" x14ac:dyDescent="0.25">
      <c r="A376" s="45" t="str">
        <f t="shared" si="5"/>
        <v>B2 carbonUkraine2015</v>
      </c>
      <c r="B376">
        <v>6</v>
      </c>
      <c r="C376" t="s">
        <v>1</v>
      </c>
      <c r="D376" t="s">
        <v>162</v>
      </c>
      <c r="E376" t="s">
        <v>109</v>
      </c>
      <c r="F376" t="s">
        <v>113</v>
      </c>
      <c r="G376">
        <v>2015</v>
      </c>
      <c r="H376">
        <v>5691.378342</v>
      </c>
      <c r="I376">
        <v>8308.0550079999994</v>
      </c>
      <c r="J376">
        <v>58138.324218000002</v>
      </c>
      <c r="K376">
        <v>66446.379226000005</v>
      </c>
    </row>
    <row r="377" spans="1:11" ht="15" x14ac:dyDescent="0.25">
      <c r="A377" s="45" t="str">
        <f t="shared" si="5"/>
        <v>B2 carbonUkraine2020</v>
      </c>
      <c r="B377">
        <v>6</v>
      </c>
      <c r="C377" t="s">
        <v>1</v>
      </c>
      <c r="D377" t="s">
        <v>162</v>
      </c>
      <c r="E377" t="s">
        <v>109</v>
      </c>
      <c r="F377" t="s">
        <v>113</v>
      </c>
      <c r="G377">
        <v>2020</v>
      </c>
      <c r="H377">
        <v>5628.8780649999999</v>
      </c>
      <c r="I377">
        <v>7593.9438319999999</v>
      </c>
      <c r="J377">
        <v>59356.539062000003</v>
      </c>
      <c r="K377">
        <v>66950.482894000001</v>
      </c>
    </row>
    <row r="378" spans="1:11" ht="15" x14ac:dyDescent="0.25">
      <c r="A378" s="45" t="str">
        <f t="shared" si="5"/>
        <v>B2 carbonUkraine2025</v>
      </c>
      <c r="B378">
        <v>6</v>
      </c>
      <c r="C378" t="s">
        <v>1</v>
      </c>
      <c r="D378" t="s">
        <v>162</v>
      </c>
      <c r="E378" t="s">
        <v>109</v>
      </c>
      <c r="F378" t="s">
        <v>113</v>
      </c>
      <c r="G378">
        <v>2025</v>
      </c>
      <c r="H378">
        <v>5567.542942</v>
      </c>
      <c r="I378">
        <v>7066.6301720000001</v>
      </c>
      <c r="J378">
        <v>59965.714844000002</v>
      </c>
      <c r="K378">
        <v>67032.345016000007</v>
      </c>
    </row>
    <row r="379" spans="1:11" ht="15" x14ac:dyDescent="0.25">
      <c r="A379" s="45" t="str">
        <f t="shared" si="5"/>
        <v>B2 carbonUkraine2030</v>
      </c>
      <c r="B379">
        <v>6</v>
      </c>
      <c r="C379" t="s">
        <v>1</v>
      </c>
      <c r="D379" t="s">
        <v>162</v>
      </c>
      <c r="E379" t="s">
        <v>109</v>
      </c>
      <c r="F379" t="s">
        <v>113</v>
      </c>
      <c r="G379">
        <v>2030</v>
      </c>
      <c r="H379">
        <v>5508.4453510000003</v>
      </c>
      <c r="I379">
        <v>6832.4507000000003</v>
      </c>
      <c r="J379">
        <v>60188.65625</v>
      </c>
      <c r="K379">
        <v>67021.106950000001</v>
      </c>
    </row>
    <row r="380" spans="1:11" ht="15" x14ac:dyDescent="0.25">
      <c r="A380" s="45" t="str">
        <f t="shared" si="5"/>
        <v>B2 carbonUnited Kingdom2005</v>
      </c>
      <c r="B380">
        <v>6</v>
      </c>
      <c r="C380" t="s">
        <v>1</v>
      </c>
      <c r="D380" t="s">
        <v>163</v>
      </c>
      <c r="E380" t="s">
        <v>110</v>
      </c>
      <c r="F380" t="s">
        <v>112</v>
      </c>
      <c r="G380">
        <v>2005</v>
      </c>
      <c r="H380">
        <v>2375.020462</v>
      </c>
      <c r="I380">
        <v>2848.509266</v>
      </c>
      <c r="J380">
        <v>38232.71875</v>
      </c>
      <c r="K380">
        <v>41081.228016000001</v>
      </c>
    </row>
    <row r="381" spans="1:11" ht="15" x14ac:dyDescent="0.25">
      <c r="A381" s="45" t="str">
        <f t="shared" si="5"/>
        <v>B2 carbonUnited Kingdom2010</v>
      </c>
      <c r="B381">
        <v>6</v>
      </c>
      <c r="C381" t="s">
        <v>1</v>
      </c>
      <c r="D381" t="s">
        <v>163</v>
      </c>
      <c r="E381" t="s">
        <v>110</v>
      </c>
      <c r="F381" t="s">
        <v>112</v>
      </c>
      <c r="G381">
        <v>2010</v>
      </c>
      <c r="H381">
        <v>2411.0197790000002</v>
      </c>
      <c r="I381">
        <v>2853.888978</v>
      </c>
      <c r="J381">
        <v>37883.859376</v>
      </c>
      <c r="K381">
        <v>40737.748354000003</v>
      </c>
    </row>
    <row r="382" spans="1:11" ht="15" x14ac:dyDescent="0.25">
      <c r="A382" s="45" t="str">
        <f t="shared" si="5"/>
        <v>B2 carbonUnited Kingdom2015</v>
      </c>
      <c r="B382">
        <v>6</v>
      </c>
      <c r="C382" t="s">
        <v>1</v>
      </c>
      <c r="D382" t="s">
        <v>163</v>
      </c>
      <c r="E382" t="s">
        <v>110</v>
      </c>
      <c r="F382" t="s">
        <v>112</v>
      </c>
      <c r="G382">
        <v>2015</v>
      </c>
      <c r="H382">
        <v>2447.020278</v>
      </c>
      <c r="I382">
        <v>2888.5229519999998</v>
      </c>
      <c r="J382">
        <v>37221.125</v>
      </c>
      <c r="K382">
        <v>40109.647951999999</v>
      </c>
    </row>
    <row r="383" spans="1:11" ht="15" x14ac:dyDescent="0.25">
      <c r="A383" s="45" t="str">
        <f t="shared" si="5"/>
        <v>B2 carbonUnited Kingdom2020</v>
      </c>
      <c r="B383">
        <v>6</v>
      </c>
      <c r="C383" t="s">
        <v>1</v>
      </c>
      <c r="D383" t="s">
        <v>163</v>
      </c>
      <c r="E383" t="s">
        <v>110</v>
      </c>
      <c r="F383" t="s">
        <v>112</v>
      </c>
      <c r="G383">
        <v>2020</v>
      </c>
      <c r="H383">
        <v>2483.0203219999999</v>
      </c>
      <c r="I383">
        <v>3074.8958259999999</v>
      </c>
      <c r="J383">
        <v>36537.863281999998</v>
      </c>
      <c r="K383">
        <v>39612.759107999998</v>
      </c>
    </row>
    <row r="384" spans="1:11" ht="15" x14ac:dyDescent="0.25">
      <c r="A384" s="45" t="str">
        <f t="shared" si="5"/>
        <v>B2 carbonUnited Kingdom2025</v>
      </c>
      <c r="B384">
        <v>6</v>
      </c>
      <c r="C384" t="s">
        <v>1</v>
      </c>
      <c r="D384" t="s">
        <v>163</v>
      </c>
      <c r="E384" t="s">
        <v>110</v>
      </c>
      <c r="F384" t="s">
        <v>112</v>
      </c>
      <c r="G384">
        <v>2025</v>
      </c>
      <c r="H384">
        <v>2519.020258</v>
      </c>
      <c r="I384">
        <v>3477.7263240000002</v>
      </c>
      <c r="J384">
        <v>36223.027344000002</v>
      </c>
      <c r="K384">
        <v>39700.753667999998</v>
      </c>
    </row>
    <row r="385" spans="1:11" ht="15" x14ac:dyDescent="0.25">
      <c r="A385" s="45" t="str">
        <f t="shared" si="5"/>
        <v>B2 carbonUnited Kingdom2030</v>
      </c>
      <c r="B385">
        <v>6</v>
      </c>
      <c r="C385" t="s">
        <v>1</v>
      </c>
      <c r="D385" t="s">
        <v>163</v>
      </c>
      <c r="E385" t="s">
        <v>110</v>
      </c>
      <c r="F385" t="s">
        <v>112</v>
      </c>
      <c r="G385">
        <v>2030</v>
      </c>
      <c r="H385">
        <v>2555.0204440000002</v>
      </c>
      <c r="I385">
        <v>3920.9047780000001</v>
      </c>
      <c r="J385">
        <v>36306.917968000002</v>
      </c>
      <c r="K385">
        <v>40227.822745999998</v>
      </c>
    </row>
    <row r="386" spans="1:11" ht="15" x14ac:dyDescent="0.25">
      <c r="A386" s="45" t="str">
        <f t="shared" ref="A386:A449" si="6">CONCATENATE(C386,E386,G386)</f>
        <v>B2 wood energyAlbania2005</v>
      </c>
      <c r="B386">
        <v>7</v>
      </c>
      <c r="C386" t="s">
        <v>3</v>
      </c>
      <c r="D386" t="s">
        <v>126</v>
      </c>
      <c r="E386" t="s">
        <v>71</v>
      </c>
      <c r="F386" t="s">
        <v>111</v>
      </c>
      <c r="G386">
        <v>2005</v>
      </c>
      <c r="H386">
        <v>631.10673399999996</v>
      </c>
      <c r="I386">
        <v>542.225818</v>
      </c>
      <c r="J386">
        <v>2591.6196279999999</v>
      </c>
      <c r="K386">
        <v>3133.8454459999998</v>
      </c>
    </row>
    <row r="387" spans="1:11" ht="15" x14ac:dyDescent="0.25">
      <c r="A387" s="45" t="str">
        <f t="shared" si="6"/>
        <v>B2 wood energyAlbania2010</v>
      </c>
      <c r="B387">
        <v>7</v>
      </c>
      <c r="C387" t="s">
        <v>3</v>
      </c>
      <c r="D387" t="s">
        <v>126</v>
      </c>
      <c r="E387" t="s">
        <v>71</v>
      </c>
      <c r="F387" t="s">
        <v>111</v>
      </c>
      <c r="G387">
        <v>2010</v>
      </c>
      <c r="H387">
        <v>622.40662999999995</v>
      </c>
      <c r="I387">
        <v>604.72219199999995</v>
      </c>
      <c r="J387">
        <v>2615.0273440000001</v>
      </c>
      <c r="K387">
        <v>3219.7495359999998</v>
      </c>
    </row>
    <row r="388" spans="1:11" ht="15" x14ac:dyDescent="0.25">
      <c r="A388" s="45" t="str">
        <f t="shared" si="6"/>
        <v>B2 wood energyAlbania2015</v>
      </c>
      <c r="B388">
        <v>7</v>
      </c>
      <c r="C388" t="s">
        <v>3</v>
      </c>
      <c r="D388" t="s">
        <v>126</v>
      </c>
      <c r="E388" t="s">
        <v>71</v>
      </c>
      <c r="F388" t="s">
        <v>111</v>
      </c>
      <c r="G388">
        <v>2015</v>
      </c>
      <c r="H388">
        <v>613.70665899999995</v>
      </c>
      <c r="I388">
        <v>657.78880800000002</v>
      </c>
      <c r="J388">
        <v>2659.7995599999999</v>
      </c>
      <c r="K388">
        <v>3317.5883680000002</v>
      </c>
    </row>
    <row r="389" spans="1:11" ht="15" x14ac:dyDescent="0.25">
      <c r="A389" s="45" t="str">
        <f t="shared" si="6"/>
        <v>B2 wood energyAlbania2020</v>
      </c>
      <c r="B389">
        <v>7</v>
      </c>
      <c r="C389" t="s">
        <v>3</v>
      </c>
      <c r="D389" t="s">
        <v>126</v>
      </c>
      <c r="E389" t="s">
        <v>71</v>
      </c>
      <c r="F389" t="s">
        <v>111</v>
      </c>
      <c r="G389">
        <v>2020</v>
      </c>
      <c r="H389">
        <v>605.00665500000002</v>
      </c>
      <c r="I389">
        <v>692.13710200000003</v>
      </c>
      <c r="J389">
        <v>2709.8715820000002</v>
      </c>
      <c r="K389">
        <v>3402.0086839999999</v>
      </c>
    </row>
    <row r="390" spans="1:11" ht="15" x14ac:dyDescent="0.25">
      <c r="A390" s="45" t="str">
        <f t="shared" si="6"/>
        <v>B2 wood energyAlbania2025</v>
      </c>
      <c r="B390">
        <v>7</v>
      </c>
      <c r="C390" t="s">
        <v>3</v>
      </c>
      <c r="D390" t="s">
        <v>126</v>
      </c>
      <c r="E390" t="s">
        <v>71</v>
      </c>
      <c r="F390" t="s">
        <v>111</v>
      </c>
      <c r="G390">
        <v>2025</v>
      </c>
      <c r="H390">
        <v>596.30668200000002</v>
      </c>
      <c r="I390">
        <v>717.42963599999996</v>
      </c>
      <c r="J390">
        <v>2765.6728520000001</v>
      </c>
      <c r="K390">
        <v>3483.102488</v>
      </c>
    </row>
    <row r="391" spans="1:11" ht="15" x14ac:dyDescent="0.25">
      <c r="A391" s="45" t="str">
        <f t="shared" si="6"/>
        <v>B2 wood energyAlbania2030</v>
      </c>
      <c r="B391">
        <v>7</v>
      </c>
      <c r="C391" t="s">
        <v>3</v>
      </c>
      <c r="D391" t="s">
        <v>126</v>
      </c>
      <c r="E391" t="s">
        <v>71</v>
      </c>
      <c r="F391" t="s">
        <v>111</v>
      </c>
      <c r="G391">
        <v>2030</v>
      </c>
      <c r="H391">
        <v>587.60666600000002</v>
      </c>
      <c r="I391">
        <v>736.23558800000001</v>
      </c>
      <c r="J391">
        <v>2819.6601559999999</v>
      </c>
      <c r="K391">
        <v>3555.8957439999999</v>
      </c>
    </row>
    <row r="392" spans="1:11" ht="15" x14ac:dyDescent="0.25">
      <c r="A392" s="45" t="str">
        <f t="shared" si="6"/>
        <v>B2 wood energyAustria2005</v>
      </c>
      <c r="B392">
        <v>7</v>
      </c>
      <c r="C392" t="s">
        <v>3</v>
      </c>
      <c r="D392" t="s">
        <v>127</v>
      </c>
      <c r="E392" t="s">
        <v>72</v>
      </c>
      <c r="F392" t="s">
        <v>112</v>
      </c>
      <c r="G392">
        <v>2005</v>
      </c>
      <c r="H392">
        <v>3343.0591060000002</v>
      </c>
      <c r="I392">
        <v>5311.400928</v>
      </c>
      <c r="J392">
        <v>55769.890626</v>
      </c>
      <c r="K392">
        <v>61081.291554000003</v>
      </c>
    </row>
    <row r="393" spans="1:11" ht="15" x14ac:dyDescent="0.25">
      <c r="A393" s="45" t="str">
        <f t="shared" si="6"/>
        <v>B2 wood energyAustria2010</v>
      </c>
      <c r="B393">
        <v>7</v>
      </c>
      <c r="C393" t="s">
        <v>3</v>
      </c>
      <c r="D393" t="s">
        <v>127</v>
      </c>
      <c r="E393" t="s">
        <v>72</v>
      </c>
      <c r="F393" t="s">
        <v>112</v>
      </c>
      <c r="G393">
        <v>2010</v>
      </c>
      <c r="H393">
        <v>3343.0597579999999</v>
      </c>
      <c r="I393">
        <v>5023.018298</v>
      </c>
      <c r="J393">
        <v>57678.671876</v>
      </c>
      <c r="K393">
        <v>62701.690174000003</v>
      </c>
    </row>
    <row r="394" spans="1:11" ht="15" x14ac:dyDescent="0.25">
      <c r="A394" s="45" t="str">
        <f t="shared" si="6"/>
        <v>B2 wood energyAustria2015</v>
      </c>
      <c r="B394">
        <v>7</v>
      </c>
      <c r="C394" t="s">
        <v>3</v>
      </c>
      <c r="D394" t="s">
        <v>127</v>
      </c>
      <c r="E394" t="s">
        <v>72</v>
      </c>
      <c r="F394" t="s">
        <v>112</v>
      </c>
      <c r="G394">
        <v>2015</v>
      </c>
      <c r="H394">
        <v>3343.0593159999999</v>
      </c>
      <c r="I394">
        <v>4603.6572859999997</v>
      </c>
      <c r="J394">
        <v>58323.628905999998</v>
      </c>
      <c r="K394">
        <v>62927.286192</v>
      </c>
    </row>
    <row r="395" spans="1:11" ht="15" x14ac:dyDescent="0.25">
      <c r="A395" s="45" t="str">
        <f t="shared" si="6"/>
        <v>B2 wood energyAustria2020</v>
      </c>
      <c r="B395">
        <v>7</v>
      </c>
      <c r="C395" t="s">
        <v>3</v>
      </c>
      <c r="D395" t="s">
        <v>127</v>
      </c>
      <c r="E395" t="s">
        <v>72</v>
      </c>
      <c r="F395" t="s">
        <v>112</v>
      </c>
      <c r="G395">
        <v>2020</v>
      </c>
      <c r="H395">
        <v>3343.0593199999998</v>
      </c>
      <c r="I395">
        <v>4241.6277399999999</v>
      </c>
      <c r="J395">
        <v>57546.503905999998</v>
      </c>
      <c r="K395">
        <v>61788.131646000002</v>
      </c>
    </row>
    <row r="396" spans="1:11" ht="15" x14ac:dyDescent="0.25">
      <c r="A396" s="45" t="str">
        <f t="shared" si="6"/>
        <v>B2 wood energyAustria2025</v>
      </c>
      <c r="B396">
        <v>7</v>
      </c>
      <c r="C396" t="s">
        <v>3</v>
      </c>
      <c r="D396" t="s">
        <v>127</v>
      </c>
      <c r="E396" t="s">
        <v>72</v>
      </c>
      <c r="F396" t="s">
        <v>112</v>
      </c>
      <c r="G396">
        <v>2025</v>
      </c>
      <c r="H396">
        <v>3343.059722</v>
      </c>
      <c r="I396">
        <v>3935.2329920000002</v>
      </c>
      <c r="J396">
        <v>57175.332031999998</v>
      </c>
      <c r="K396">
        <v>61110.565024000003</v>
      </c>
    </row>
    <row r="397" spans="1:11" ht="15" x14ac:dyDescent="0.25">
      <c r="A397" s="45" t="str">
        <f t="shared" si="6"/>
        <v>B2 wood energyAustria2030</v>
      </c>
      <c r="B397">
        <v>7</v>
      </c>
      <c r="C397" t="s">
        <v>3</v>
      </c>
      <c r="D397" t="s">
        <v>127</v>
      </c>
      <c r="E397" t="s">
        <v>72</v>
      </c>
      <c r="F397" t="s">
        <v>112</v>
      </c>
      <c r="G397">
        <v>2030</v>
      </c>
      <c r="H397">
        <v>3343.0587150000001</v>
      </c>
      <c r="I397">
        <v>3678.7925879999998</v>
      </c>
      <c r="J397">
        <v>56988.460937999997</v>
      </c>
      <c r="K397">
        <v>60667.253526</v>
      </c>
    </row>
    <row r="398" spans="1:11" ht="15" x14ac:dyDescent="0.25">
      <c r="A398" s="45" t="str">
        <f t="shared" si="6"/>
        <v>B2 wood energyBelgium2005</v>
      </c>
      <c r="B398">
        <v>7</v>
      </c>
      <c r="C398" t="s">
        <v>3</v>
      </c>
      <c r="D398" t="s">
        <v>129</v>
      </c>
      <c r="E398" t="s">
        <v>74</v>
      </c>
      <c r="F398" t="s">
        <v>112</v>
      </c>
      <c r="G398">
        <v>2005</v>
      </c>
      <c r="H398">
        <v>666.97924999999998</v>
      </c>
      <c r="I398">
        <v>986.49389399999995</v>
      </c>
      <c r="J398">
        <v>10624.780274000001</v>
      </c>
      <c r="K398">
        <v>11611.274168</v>
      </c>
    </row>
    <row r="399" spans="1:11" ht="15" x14ac:dyDescent="0.25">
      <c r="A399" s="45" t="str">
        <f t="shared" si="6"/>
        <v>B2 wood energyBelgium2010</v>
      </c>
      <c r="B399">
        <v>7</v>
      </c>
      <c r="C399" t="s">
        <v>3</v>
      </c>
      <c r="D399" t="s">
        <v>129</v>
      </c>
      <c r="E399" t="s">
        <v>74</v>
      </c>
      <c r="F399" t="s">
        <v>112</v>
      </c>
      <c r="G399">
        <v>2010</v>
      </c>
      <c r="H399">
        <v>672.17942700000003</v>
      </c>
      <c r="I399">
        <v>916.51704600000005</v>
      </c>
      <c r="J399">
        <v>10744.086914</v>
      </c>
      <c r="K399">
        <v>11660.60396</v>
      </c>
    </row>
    <row r="400" spans="1:11" ht="15" x14ac:dyDescent="0.25">
      <c r="A400" s="45" t="str">
        <f t="shared" si="6"/>
        <v>B2 wood energyBelgium2015</v>
      </c>
      <c r="B400">
        <v>7</v>
      </c>
      <c r="C400" t="s">
        <v>3</v>
      </c>
      <c r="D400" t="s">
        <v>129</v>
      </c>
      <c r="E400" t="s">
        <v>74</v>
      </c>
      <c r="F400" t="s">
        <v>112</v>
      </c>
      <c r="G400">
        <v>2015</v>
      </c>
      <c r="H400">
        <v>677.37943299999995</v>
      </c>
      <c r="I400">
        <v>843.319208</v>
      </c>
      <c r="J400">
        <v>10549.400390000001</v>
      </c>
      <c r="K400">
        <v>11392.719598</v>
      </c>
    </row>
    <row r="401" spans="1:11" ht="15" x14ac:dyDescent="0.25">
      <c r="A401" s="45" t="str">
        <f t="shared" si="6"/>
        <v>B2 wood energyBelgium2020</v>
      </c>
      <c r="B401">
        <v>7</v>
      </c>
      <c r="C401" t="s">
        <v>3</v>
      </c>
      <c r="D401" t="s">
        <v>129</v>
      </c>
      <c r="E401" t="s">
        <v>74</v>
      </c>
      <c r="F401" t="s">
        <v>112</v>
      </c>
      <c r="G401">
        <v>2020</v>
      </c>
      <c r="H401">
        <v>682.57931599999995</v>
      </c>
      <c r="I401">
        <v>797.10888799999998</v>
      </c>
      <c r="J401">
        <v>10164.960938</v>
      </c>
      <c r="K401">
        <v>10962.069826000001</v>
      </c>
    </row>
    <row r="402" spans="1:11" ht="15" x14ac:dyDescent="0.25">
      <c r="A402" s="45" t="str">
        <f t="shared" si="6"/>
        <v>B2 wood energyBelgium2025</v>
      </c>
      <c r="B402">
        <v>7</v>
      </c>
      <c r="C402" t="s">
        <v>3</v>
      </c>
      <c r="D402" t="s">
        <v>129</v>
      </c>
      <c r="E402" t="s">
        <v>74</v>
      </c>
      <c r="F402" t="s">
        <v>112</v>
      </c>
      <c r="G402">
        <v>2025</v>
      </c>
      <c r="H402">
        <v>687.77944200000002</v>
      </c>
      <c r="I402">
        <v>776.38129800000002</v>
      </c>
      <c r="J402">
        <v>9830.1855460000006</v>
      </c>
      <c r="K402">
        <v>10606.566844000001</v>
      </c>
    </row>
    <row r="403" spans="1:11" ht="15" x14ac:dyDescent="0.25">
      <c r="A403" s="45" t="str">
        <f t="shared" si="6"/>
        <v>B2 wood energyBelgium2030</v>
      </c>
      <c r="B403">
        <v>7</v>
      </c>
      <c r="C403" t="s">
        <v>3</v>
      </c>
      <c r="D403" t="s">
        <v>129</v>
      </c>
      <c r="E403" t="s">
        <v>74</v>
      </c>
      <c r="F403" t="s">
        <v>112</v>
      </c>
      <c r="G403">
        <v>2030</v>
      </c>
      <c r="H403">
        <v>692.97948799999995</v>
      </c>
      <c r="I403">
        <v>797.139498</v>
      </c>
      <c r="J403">
        <v>9556.9550780000009</v>
      </c>
      <c r="K403">
        <v>10354.094576</v>
      </c>
    </row>
    <row r="404" spans="1:11" ht="15" x14ac:dyDescent="0.25">
      <c r="A404" s="45" t="str">
        <f t="shared" si="6"/>
        <v>B2 wood energyBulgaria2005</v>
      </c>
      <c r="B404">
        <v>7</v>
      </c>
      <c r="C404" t="s">
        <v>3</v>
      </c>
      <c r="D404" t="s">
        <v>130</v>
      </c>
      <c r="E404" t="s">
        <v>76</v>
      </c>
      <c r="F404" t="s">
        <v>111</v>
      </c>
      <c r="G404">
        <v>2005</v>
      </c>
      <c r="H404">
        <v>2560.8745050000002</v>
      </c>
      <c r="I404">
        <v>4914.8101479999996</v>
      </c>
      <c r="J404">
        <v>73826.390625999993</v>
      </c>
      <c r="K404">
        <v>78741.200773999997</v>
      </c>
    </row>
    <row r="405" spans="1:11" ht="15" x14ac:dyDescent="0.25">
      <c r="A405" s="45" t="str">
        <f t="shared" si="6"/>
        <v>B2 wood energyBulgaria2010</v>
      </c>
      <c r="B405">
        <v>7</v>
      </c>
      <c r="C405" t="s">
        <v>3</v>
      </c>
      <c r="D405" t="s">
        <v>130</v>
      </c>
      <c r="E405" t="s">
        <v>76</v>
      </c>
      <c r="F405" t="s">
        <v>111</v>
      </c>
      <c r="G405">
        <v>2010</v>
      </c>
      <c r="H405">
        <v>2863.8744360000001</v>
      </c>
      <c r="I405">
        <v>4709.4038719999999</v>
      </c>
      <c r="J405">
        <v>73615.5</v>
      </c>
      <c r="K405">
        <v>78324.903871999995</v>
      </c>
    </row>
    <row r="406" spans="1:11" ht="15" x14ac:dyDescent="0.25">
      <c r="A406" s="45" t="str">
        <f t="shared" si="6"/>
        <v>B2 wood energyBulgaria2015</v>
      </c>
      <c r="B406">
        <v>7</v>
      </c>
      <c r="C406" t="s">
        <v>3</v>
      </c>
      <c r="D406" t="s">
        <v>130</v>
      </c>
      <c r="E406" t="s">
        <v>76</v>
      </c>
      <c r="F406" t="s">
        <v>111</v>
      </c>
      <c r="G406">
        <v>2015</v>
      </c>
      <c r="H406">
        <v>3166.8742339999999</v>
      </c>
      <c r="I406">
        <v>4462.0471660000003</v>
      </c>
      <c r="J406">
        <v>72342.6875</v>
      </c>
      <c r="K406">
        <v>76804.734666000004</v>
      </c>
    </row>
    <row r="407" spans="1:11" ht="15" x14ac:dyDescent="0.25">
      <c r="A407" s="45" t="str">
        <f t="shared" si="6"/>
        <v>B2 wood energyBulgaria2020</v>
      </c>
      <c r="B407">
        <v>7</v>
      </c>
      <c r="C407" t="s">
        <v>3</v>
      </c>
      <c r="D407" t="s">
        <v>130</v>
      </c>
      <c r="E407" t="s">
        <v>76</v>
      </c>
      <c r="F407" t="s">
        <v>111</v>
      </c>
      <c r="G407">
        <v>2020</v>
      </c>
      <c r="H407">
        <v>3469.8746040000001</v>
      </c>
      <c r="I407">
        <v>4284.6307420000003</v>
      </c>
      <c r="J407">
        <v>70208.460938000004</v>
      </c>
      <c r="K407">
        <v>74493.091679999998</v>
      </c>
    </row>
    <row r="408" spans="1:11" ht="15" x14ac:dyDescent="0.25">
      <c r="A408" s="45" t="str">
        <f t="shared" si="6"/>
        <v>B2 wood energyBulgaria2025</v>
      </c>
      <c r="B408">
        <v>7</v>
      </c>
      <c r="C408" t="s">
        <v>3</v>
      </c>
      <c r="D408" t="s">
        <v>130</v>
      </c>
      <c r="E408" t="s">
        <v>76</v>
      </c>
      <c r="F408" t="s">
        <v>111</v>
      </c>
      <c r="G408">
        <v>2025</v>
      </c>
      <c r="H408">
        <v>3469.8740640000001</v>
      </c>
      <c r="I408">
        <v>4207.9787960000003</v>
      </c>
      <c r="J408">
        <v>68453.703125999993</v>
      </c>
      <c r="K408">
        <v>72661.681922000003</v>
      </c>
    </row>
    <row r="409" spans="1:11" ht="15" x14ac:dyDescent="0.25">
      <c r="A409" s="45" t="str">
        <f t="shared" si="6"/>
        <v>B2 wood energyBulgaria2030</v>
      </c>
      <c r="B409">
        <v>7</v>
      </c>
      <c r="C409" t="s">
        <v>3</v>
      </c>
      <c r="D409" t="s">
        <v>130</v>
      </c>
      <c r="E409" t="s">
        <v>76</v>
      </c>
      <c r="F409" t="s">
        <v>111</v>
      </c>
      <c r="G409">
        <v>2030</v>
      </c>
      <c r="H409">
        <v>3469.8741789999999</v>
      </c>
      <c r="I409">
        <v>4315.3329720000002</v>
      </c>
      <c r="J409">
        <v>66735.9375</v>
      </c>
      <c r="K409">
        <v>71051.270472000004</v>
      </c>
    </row>
    <row r="410" spans="1:11" ht="15" x14ac:dyDescent="0.25">
      <c r="A410" s="45" t="str">
        <f t="shared" si="6"/>
        <v>B2 wood energyBelarus2005</v>
      </c>
      <c r="B410">
        <v>7</v>
      </c>
      <c r="C410" t="s">
        <v>3</v>
      </c>
      <c r="D410" t="s">
        <v>131</v>
      </c>
      <c r="E410" t="s">
        <v>73</v>
      </c>
      <c r="F410" t="s">
        <v>113</v>
      </c>
      <c r="G410">
        <v>2005</v>
      </c>
      <c r="H410">
        <v>6375.8865649999998</v>
      </c>
      <c r="I410">
        <v>17903.298026</v>
      </c>
      <c r="J410">
        <v>80661.023438000004</v>
      </c>
      <c r="K410">
        <v>98564.321463999993</v>
      </c>
    </row>
    <row r="411" spans="1:11" ht="15" x14ac:dyDescent="0.25">
      <c r="A411" s="45" t="str">
        <f t="shared" si="6"/>
        <v>B2 wood energyBelarus2010</v>
      </c>
      <c r="B411">
        <v>7</v>
      </c>
      <c r="C411" t="s">
        <v>3</v>
      </c>
      <c r="D411" t="s">
        <v>131</v>
      </c>
      <c r="E411" t="s">
        <v>73</v>
      </c>
      <c r="F411" t="s">
        <v>113</v>
      </c>
      <c r="G411">
        <v>2010</v>
      </c>
      <c r="H411">
        <v>6440.886837</v>
      </c>
      <c r="I411">
        <v>18979.291182000001</v>
      </c>
      <c r="J411">
        <v>81707.4375</v>
      </c>
      <c r="K411">
        <v>100686.728682</v>
      </c>
    </row>
    <row r="412" spans="1:11" ht="15" x14ac:dyDescent="0.25">
      <c r="A412" s="45" t="str">
        <f t="shared" si="6"/>
        <v>B2 wood energyBelarus2015</v>
      </c>
      <c r="B412">
        <v>7</v>
      </c>
      <c r="C412" t="s">
        <v>3</v>
      </c>
      <c r="D412" t="s">
        <v>131</v>
      </c>
      <c r="E412" t="s">
        <v>73</v>
      </c>
      <c r="F412" t="s">
        <v>113</v>
      </c>
      <c r="G412">
        <v>2015</v>
      </c>
      <c r="H412">
        <v>6505.8864629999998</v>
      </c>
      <c r="I412">
        <v>20542.162396</v>
      </c>
      <c r="J412">
        <v>82387.71875</v>
      </c>
      <c r="K412">
        <v>102929.881146</v>
      </c>
    </row>
    <row r="413" spans="1:11" ht="15" x14ac:dyDescent="0.25">
      <c r="A413" s="45" t="str">
        <f t="shared" si="6"/>
        <v>B2 wood energyBelarus2020</v>
      </c>
      <c r="B413">
        <v>7</v>
      </c>
      <c r="C413" t="s">
        <v>3</v>
      </c>
      <c r="D413" t="s">
        <v>131</v>
      </c>
      <c r="E413" t="s">
        <v>73</v>
      </c>
      <c r="F413" t="s">
        <v>113</v>
      </c>
      <c r="G413">
        <v>2020</v>
      </c>
      <c r="H413">
        <v>6570.8865649999998</v>
      </c>
      <c r="I413">
        <v>21992.309762000001</v>
      </c>
      <c r="J413">
        <v>83086.226561999996</v>
      </c>
      <c r="K413">
        <v>105078.536324</v>
      </c>
    </row>
    <row r="414" spans="1:11" ht="15" x14ac:dyDescent="0.25">
      <c r="A414" s="45" t="str">
        <f t="shared" si="6"/>
        <v>B2 wood energyBelarus2025</v>
      </c>
      <c r="B414">
        <v>7</v>
      </c>
      <c r="C414" t="s">
        <v>3</v>
      </c>
      <c r="D414" t="s">
        <v>131</v>
      </c>
      <c r="E414" t="s">
        <v>73</v>
      </c>
      <c r="F414" t="s">
        <v>113</v>
      </c>
      <c r="G414">
        <v>2025</v>
      </c>
      <c r="H414">
        <v>6635.8862209999998</v>
      </c>
      <c r="I414">
        <v>23073.024634000001</v>
      </c>
      <c r="J414">
        <v>85425.875</v>
      </c>
      <c r="K414">
        <v>108498.899634</v>
      </c>
    </row>
    <row r="415" spans="1:11" ht="15" x14ac:dyDescent="0.25">
      <c r="A415" s="45" t="str">
        <f t="shared" si="6"/>
        <v>B2 wood energyBelarus2030</v>
      </c>
      <c r="B415">
        <v>7</v>
      </c>
      <c r="C415" t="s">
        <v>3</v>
      </c>
      <c r="D415" t="s">
        <v>131</v>
      </c>
      <c r="E415" t="s">
        <v>73</v>
      </c>
      <c r="F415" t="s">
        <v>113</v>
      </c>
      <c r="G415">
        <v>2030</v>
      </c>
      <c r="H415">
        <v>6700.8862680000002</v>
      </c>
      <c r="I415">
        <v>23735.139277999999</v>
      </c>
      <c r="J415">
        <v>88504.945311999996</v>
      </c>
      <c r="K415">
        <v>112240.08459</v>
      </c>
    </row>
    <row r="416" spans="1:11" ht="15" x14ac:dyDescent="0.25">
      <c r="A416" s="45" t="str">
        <f t="shared" si="6"/>
        <v>B2 wood energySwitzerland2005</v>
      </c>
      <c r="B416">
        <v>7</v>
      </c>
      <c r="C416" t="s">
        <v>3</v>
      </c>
      <c r="D416" t="s">
        <v>132</v>
      </c>
      <c r="E416" t="s">
        <v>106</v>
      </c>
      <c r="F416" t="s">
        <v>112</v>
      </c>
      <c r="G416">
        <v>2005</v>
      </c>
      <c r="H416">
        <v>1177.9875050000001</v>
      </c>
      <c r="I416">
        <v>4281.5814360000004</v>
      </c>
      <c r="J416">
        <v>29667.847656000002</v>
      </c>
      <c r="K416">
        <v>33949.429091999998</v>
      </c>
    </row>
    <row r="417" spans="1:11" ht="15" x14ac:dyDescent="0.25">
      <c r="A417" s="45" t="str">
        <f t="shared" si="6"/>
        <v>B2 wood energySwitzerland2010</v>
      </c>
      <c r="B417">
        <v>7</v>
      </c>
      <c r="C417" t="s">
        <v>3</v>
      </c>
      <c r="D417" t="s">
        <v>132</v>
      </c>
      <c r="E417" t="s">
        <v>106</v>
      </c>
      <c r="F417" t="s">
        <v>112</v>
      </c>
      <c r="G417">
        <v>2010</v>
      </c>
      <c r="H417">
        <v>1199.987341</v>
      </c>
      <c r="I417">
        <v>4334.5711600000004</v>
      </c>
      <c r="J417">
        <v>29181.027343999998</v>
      </c>
      <c r="K417">
        <v>33515.598504000001</v>
      </c>
    </row>
    <row r="418" spans="1:11" ht="15" x14ac:dyDescent="0.25">
      <c r="A418" s="45" t="str">
        <f t="shared" si="6"/>
        <v>B2 wood energySwitzerland2015</v>
      </c>
      <c r="B418">
        <v>7</v>
      </c>
      <c r="C418" t="s">
        <v>3</v>
      </c>
      <c r="D418" t="s">
        <v>132</v>
      </c>
      <c r="E418" t="s">
        <v>106</v>
      </c>
      <c r="F418" t="s">
        <v>112</v>
      </c>
      <c r="G418">
        <v>2015</v>
      </c>
      <c r="H418">
        <v>1208.987147</v>
      </c>
      <c r="I418">
        <v>4454.92562</v>
      </c>
      <c r="J418">
        <v>28549.701172000001</v>
      </c>
      <c r="K418">
        <v>33004.626792000003</v>
      </c>
    </row>
    <row r="419" spans="1:11" ht="15" x14ac:dyDescent="0.25">
      <c r="A419" s="45" t="str">
        <f t="shared" si="6"/>
        <v>B2 wood energySwitzerland2020</v>
      </c>
      <c r="B419">
        <v>7</v>
      </c>
      <c r="C419" t="s">
        <v>3</v>
      </c>
      <c r="D419" t="s">
        <v>132</v>
      </c>
      <c r="E419" t="s">
        <v>106</v>
      </c>
      <c r="F419" t="s">
        <v>112</v>
      </c>
      <c r="G419">
        <v>2020</v>
      </c>
      <c r="H419">
        <v>1217.9872820000001</v>
      </c>
      <c r="I419">
        <v>4633.9588540000004</v>
      </c>
      <c r="J419">
        <v>27887.019531999998</v>
      </c>
      <c r="K419">
        <v>32520.978385999999</v>
      </c>
    </row>
    <row r="420" spans="1:11" ht="15" x14ac:dyDescent="0.25">
      <c r="A420" s="45" t="str">
        <f t="shared" si="6"/>
        <v>B2 wood energySwitzerland2025</v>
      </c>
      <c r="B420">
        <v>7</v>
      </c>
      <c r="C420" t="s">
        <v>3</v>
      </c>
      <c r="D420" t="s">
        <v>132</v>
      </c>
      <c r="E420" t="s">
        <v>106</v>
      </c>
      <c r="F420" t="s">
        <v>112</v>
      </c>
      <c r="G420">
        <v>2025</v>
      </c>
      <c r="H420">
        <v>1226.987204</v>
      </c>
      <c r="I420">
        <v>4810.2624640000004</v>
      </c>
      <c r="J420">
        <v>27534.648438</v>
      </c>
      <c r="K420">
        <v>32344.910902</v>
      </c>
    </row>
    <row r="421" spans="1:11" ht="15" x14ac:dyDescent="0.25">
      <c r="A421" s="45" t="str">
        <f t="shared" si="6"/>
        <v>B2 wood energySwitzerland2030</v>
      </c>
      <c r="B421">
        <v>7</v>
      </c>
      <c r="C421" t="s">
        <v>3</v>
      </c>
      <c r="D421" t="s">
        <v>132</v>
      </c>
      <c r="E421" t="s">
        <v>106</v>
      </c>
      <c r="F421" t="s">
        <v>112</v>
      </c>
      <c r="G421">
        <v>2030</v>
      </c>
      <c r="H421">
        <v>1235.987306</v>
      </c>
      <c r="I421">
        <v>4948.0297280000004</v>
      </c>
      <c r="J421">
        <v>27488.013672000001</v>
      </c>
      <c r="K421">
        <v>32436.043399999999</v>
      </c>
    </row>
    <row r="422" spans="1:11" ht="15" x14ac:dyDescent="0.25">
      <c r="A422" s="45" t="str">
        <f t="shared" si="6"/>
        <v>B2 wood energyCzech Republic2005</v>
      </c>
      <c r="B422">
        <v>7</v>
      </c>
      <c r="C422" t="s">
        <v>3</v>
      </c>
      <c r="D422" t="s">
        <v>134</v>
      </c>
      <c r="E422" t="s">
        <v>79</v>
      </c>
      <c r="F422" t="s">
        <v>113</v>
      </c>
      <c r="G422">
        <v>2005</v>
      </c>
      <c r="H422">
        <v>2518.1030270000001</v>
      </c>
      <c r="I422">
        <v>4577.2397579999997</v>
      </c>
      <c r="J422">
        <v>37304.929687999997</v>
      </c>
      <c r="K422">
        <v>41882.169446</v>
      </c>
    </row>
    <row r="423" spans="1:11" ht="15" x14ac:dyDescent="0.25">
      <c r="A423" s="45" t="str">
        <f t="shared" si="6"/>
        <v>B2 wood energyCzech Republic2010</v>
      </c>
      <c r="B423">
        <v>7</v>
      </c>
      <c r="C423" t="s">
        <v>3</v>
      </c>
      <c r="D423" t="s">
        <v>134</v>
      </c>
      <c r="E423" t="s">
        <v>79</v>
      </c>
      <c r="F423" t="s">
        <v>113</v>
      </c>
      <c r="G423">
        <v>2010</v>
      </c>
      <c r="H423">
        <v>2475.1028249999999</v>
      </c>
      <c r="I423">
        <v>4577.2394160000003</v>
      </c>
      <c r="J423">
        <v>37108.105468000002</v>
      </c>
      <c r="K423">
        <v>41685.344883999998</v>
      </c>
    </row>
    <row r="424" spans="1:11" ht="15" x14ac:dyDescent="0.25">
      <c r="A424" s="45" t="str">
        <f t="shared" si="6"/>
        <v>B2 wood energyCzech Republic2015</v>
      </c>
      <c r="B424">
        <v>7</v>
      </c>
      <c r="C424" t="s">
        <v>3</v>
      </c>
      <c r="D424" t="s">
        <v>134</v>
      </c>
      <c r="E424" t="s">
        <v>79</v>
      </c>
      <c r="F424" t="s">
        <v>113</v>
      </c>
      <c r="G424">
        <v>2015</v>
      </c>
      <c r="H424">
        <v>2432.1028030000002</v>
      </c>
      <c r="I424">
        <v>4326.8095640000001</v>
      </c>
      <c r="J424">
        <v>36617.296876</v>
      </c>
      <c r="K424">
        <v>40944.106440000003</v>
      </c>
    </row>
    <row r="425" spans="1:11" ht="15" x14ac:dyDescent="0.25">
      <c r="A425" s="45" t="str">
        <f t="shared" si="6"/>
        <v>B2 wood energyCzech Republic2020</v>
      </c>
      <c r="B425">
        <v>7</v>
      </c>
      <c r="C425" t="s">
        <v>3</v>
      </c>
      <c r="D425" t="s">
        <v>134</v>
      </c>
      <c r="E425" t="s">
        <v>79</v>
      </c>
      <c r="F425" t="s">
        <v>113</v>
      </c>
      <c r="G425">
        <v>2020</v>
      </c>
      <c r="H425">
        <v>2389.1030890000002</v>
      </c>
      <c r="I425">
        <v>3984.1195499999999</v>
      </c>
      <c r="J425">
        <v>35653.414062000003</v>
      </c>
      <c r="K425">
        <v>39637.533611999999</v>
      </c>
    </row>
    <row r="426" spans="1:11" ht="15" x14ac:dyDescent="0.25">
      <c r="A426" s="45" t="str">
        <f t="shared" si="6"/>
        <v>B2 wood energyCzech Republic2025</v>
      </c>
      <c r="B426">
        <v>7</v>
      </c>
      <c r="C426" t="s">
        <v>3</v>
      </c>
      <c r="D426" t="s">
        <v>134</v>
      </c>
      <c r="E426" t="s">
        <v>79</v>
      </c>
      <c r="F426" t="s">
        <v>113</v>
      </c>
      <c r="G426">
        <v>2025</v>
      </c>
      <c r="H426">
        <v>2346.1029229999999</v>
      </c>
      <c r="I426">
        <v>3649.2772279999999</v>
      </c>
      <c r="J426">
        <v>34800.761718000002</v>
      </c>
      <c r="K426">
        <v>38450.038946000001</v>
      </c>
    </row>
    <row r="427" spans="1:11" ht="15" x14ac:dyDescent="0.25">
      <c r="A427" s="45" t="str">
        <f t="shared" si="6"/>
        <v>B2 wood energyCzech Republic2030</v>
      </c>
      <c r="B427">
        <v>7</v>
      </c>
      <c r="C427" t="s">
        <v>3</v>
      </c>
      <c r="D427" t="s">
        <v>134</v>
      </c>
      <c r="E427" t="s">
        <v>79</v>
      </c>
      <c r="F427" t="s">
        <v>113</v>
      </c>
      <c r="G427">
        <v>2030</v>
      </c>
      <c r="H427">
        <v>2303.1030000000001</v>
      </c>
      <c r="I427">
        <v>3396.8323220000002</v>
      </c>
      <c r="J427">
        <v>33902.175781999998</v>
      </c>
      <c r="K427">
        <v>37299.008104</v>
      </c>
    </row>
    <row r="428" spans="1:11" ht="15" x14ac:dyDescent="0.25">
      <c r="A428" s="45" t="str">
        <f t="shared" si="6"/>
        <v>B2 wood energyGermany2005</v>
      </c>
      <c r="B428">
        <v>7</v>
      </c>
      <c r="C428" t="s">
        <v>3</v>
      </c>
      <c r="D428" t="s">
        <v>135</v>
      </c>
      <c r="E428" t="s">
        <v>84</v>
      </c>
      <c r="F428" t="s">
        <v>112</v>
      </c>
      <c r="G428">
        <v>2005</v>
      </c>
      <c r="H428">
        <v>10568.135316</v>
      </c>
      <c r="I428">
        <v>8827.8945619999995</v>
      </c>
      <c r="J428">
        <v>236729.09375</v>
      </c>
      <c r="K428">
        <v>245556.988312</v>
      </c>
    </row>
    <row r="429" spans="1:11" ht="15" x14ac:dyDescent="0.25">
      <c r="A429" s="45" t="str">
        <f t="shared" si="6"/>
        <v>B2 wood energyGermany2010</v>
      </c>
      <c r="B429">
        <v>7</v>
      </c>
      <c r="C429" t="s">
        <v>3</v>
      </c>
      <c r="D429" t="s">
        <v>135</v>
      </c>
      <c r="E429" t="s">
        <v>84</v>
      </c>
      <c r="F429" t="s">
        <v>112</v>
      </c>
      <c r="G429">
        <v>2010</v>
      </c>
      <c r="H429">
        <v>10568.134017</v>
      </c>
      <c r="I429">
        <v>8219.2144000000008</v>
      </c>
      <c r="J429">
        <v>232993.84375</v>
      </c>
      <c r="K429">
        <v>241213.05815</v>
      </c>
    </row>
    <row r="430" spans="1:11" ht="15" x14ac:dyDescent="0.25">
      <c r="A430" s="45" t="str">
        <f t="shared" si="6"/>
        <v>B2 wood energyGermany2015</v>
      </c>
      <c r="B430">
        <v>7</v>
      </c>
      <c r="C430" t="s">
        <v>3</v>
      </c>
      <c r="D430" t="s">
        <v>135</v>
      </c>
      <c r="E430" t="s">
        <v>84</v>
      </c>
      <c r="F430" t="s">
        <v>112</v>
      </c>
      <c r="G430">
        <v>2015</v>
      </c>
      <c r="H430">
        <v>10568.135254000001</v>
      </c>
      <c r="I430">
        <v>7347.4271339999996</v>
      </c>
      <c r="J430">
        <v>225913.64062600001</v>
      </c>
      <c r="K430">
        <v>233261.06776000001</v>
      </c>
    </row>
    <row r="431" spans="1:11" ht="15" x14ac:dyDescent="0.25">
      <c r="A431" s="45" t="str">
        <f t="shared" si="6"/>
        <v>B2 wood energyGermany2020</v>
      </c>
      <c r="B431">
        <v>7</v>
      </c>
      <c r="C431" t="s">
        <v>3</v>
      </c>
      <c r="D431" t="s">
        <v>135</v>
      </c>
      <c r="E431" t="s">
        <v>84</v>
      </c>
      <c r="F431" t="s">
        <v>112</v>
      </c>
      <c r="G431">
        <v>2020</v>
      </c>
      <c r="H431">
        <v>10568.13501</v>
      </c>
      <c r="I431">
        <v>6399.1380220000001</v>
      </c>
      <c r="J431">
        <v>216840.60937600001</v>
      </c>
      <c r="K431">
        <v>223239.74739800001</v>
      </c>
    </row>
    <row r="432" spans="1:11" ht="15" x14ac:dyDescent="0.25">
      <c r="A432" s="45" t="str">
        <f t="shared" si="6"/>
        <v>B2 wood energyGermany2025</v>
      </c>
      <c r="B432">
        <v>7</v>
      </c>
      <c r="C432" t="s">
        <v>3</v>
      </c>
      <c r="D432" t="s">
        <v>135</v>
      </c>
      <c r="E432" t="s">
        <v>84</v>
      </c>
      <c r="F432" t="s">
        <v>112</v>
      </c>
      <c r="G432">
        <v>2025</v>
      </c>
      <c r="H432">
        <v>10568.131896000001</v>
      </c>
      <c r="I432">
        <v>5398.8637699999999</v>
      </c>
      <c r="J432">
        <v>211803.20312600001</v>
      </c>
      <c r="K432">
        <v>217202.066896</v>
      </c>
    </row>
    <row r="433" spans="1:11" ht="15" x14ac:dyDescent="0.25">
      <c r="A433" s="45" t="str">
        <f t="shared" si="6"/>
        <v>B2 wood energyGermany2030</v>
      </c>
      <c r="B433">
        <v>7</v>
      </c>
      <c r="C433" t="s">
        <v>3</v>
      </c>
      <c r="D433" t="s">
        <v>135</v>
      </c>
      <c r="E433" t="s">
        <v>84</v>
      </c>
      <c r="F433" t="s">
        <v>112</v>
      </c>
      <c r="G433">
        <v>2030</v>
      </c>
      <c r="H433">
        <v>10568.133851000001</v>
      </c>
      <c r="I433">
        <v>4772.2199819999996</v>
      </c>
      <c r="J433">
        <v>206825.54687600001</v>
      </c>
      <c r="K433">
        <v>211597.76685799999</v>
      </c>
    </row>
    <row r="434" spans="1:11" ht="15" x14ac:dyDescent="0.25">
      <c r="A434" s="45" t="str">
        <f t="shared" si="6"/>
        <v>B2 wood energyDenmark2005</v>
      </c>
      <c r="B434">
        <v>7</v>
      </c>
      <c r="C434" t="s">
        <v>3</v>
      </c>
      <c r="D434" t="s">
        <v>136</v>
      </c>
      <c r="E434" t="s">
        <v>80</v>
      </c>
      <c r="F434" t="s">
        <v>114</v>
      </c>
      <c r="G434">
        <v>2005</v>
      </c>
      <c r="H434">
        <v>545.58685000000003</v>
      </c>
      <c r="I434">
        <v>494.60875399999998</v>
      </c>
      <c r="J434">
        <v>7559.8740239999997</v>
      </c>
      <c r="K434">
        <v>8054.4827779999996</v>
      </c>
    </row>
    <row r="435" spans="1:11" ht="15" x14ac:dyDescent="0.25">
      <c r="A435" s="45" t="str">
        <f t="shared" si="6"/>
        <v>B2 wood energyDenmark2010</v>
      </c>
      <c r="B435">
        <v>7</v>
      </c>
      <c r="C435" t="s">
        <v>3</v>
      </c>
      <c r="D435" t="s">
        <v>136</v>
      </c>
      <c r="E435" t="s">
        <v>80</v>
      </c>
      <c r="F435" t="s">
        <v>114</v>
      </c>
      <c r="G435">
        <v>2010</v>
      </c>
      <c r="H435">
        <v>580.795794</v>
      </c>
      <c r="I435">
        <v>475.81639200000001</v>
      </c>
      <c r="J435">
        <v>7593.6870120000003</v>
      </c>
      <c r="K435">
        <v>8069.503404</v>
      </c>
    </row>
    <row r="436" spans="1:11" ht="15" x14ac:dyDescent="0.25">
      <c r="A436" s="45" t="str">
        <f t="shared" si="6"/>
        <v>B2 wood energyDenmark2015</v>
      </c>
      <c r="B436">
        <v>7</v>
      </c>
      <c r="C436" t="s">
        <v>3</v>
      </c>
      <c r="D436" t="s">
        <v>136</v>
      </c>
      <c r="E436" t="s">
        <v>80</v>
      </c>
      <c r="F436" t="s">
        <v>114</v>
      </c>
      <c r="G436">
        <v>2015</v>
      </c>
      <c r="H436">
        <v>616.00482</v>
      </c>
      <c r="I436">
        <v>458.14420999999999</v>
      </c>
      <c r="J436">
        <v>7430.4482420000004</v>
      </c>
      <c r="K436">
        <v>7888.5924519999999</v>
      </c>
    </row>
    <row r="437" spans="1:11" ht="15" x14ac:dyDescent="0.25">
      <c r="A437" s="45" t="str">
        <f t="shared" si="6"/>
        <v>B2 wood energyDenmark2020</v>
      </c>
      <c r="B437">
        <v>7</v>
      </c>
      <c r="C437" t="s">
        <v>3</v>
      </c>
      <c r="D437" t="s">
        <v>136</v>
      </c>
      <c r="E437" t="s">
        <v>80</v>
      </c>
      <c r="F437" t="s">
        <v>114</v>
      </c>
      <c r="G437">
        <v>2020</v>
      </c>
      <c r="H437">
        <v>651.21384799999998</v>
      </c>
      <c r="I437">
        <v>472.83735799999999</v>
      </c>
      <c r="J437">
        <v>7073.8256840000004</v>
      </c>
      <c r="K437">
        <v>7546.6630420000001</v>
      </c>
    </row>
    <row r="438" spans="1:11" ht="15" x14ac:dyDescent="0.25">
      <c r="A438" s="45" t="str">
        <f t="shared" si="6"/>
        <v>B2 wood energyDenmark2025</v>
      </c>
      <c r="B438">
        <v>7</v>
      </c>
      <c r="C438" t="s">
        <v>3</v>
      </c>
      <c r="D438" t="s">
        <v>136</v>
      </c>
      <c r="E438" t="s">
        <v>80</v>
      </c>
      <c r="F438" t="s">
        <v>114</v>
      </c>
      <c r="G438">
        <v>2025</v>
      </c>
      <c r="H438">
        <v>686.42276300000003</v>
      </c>
      <c r="I438">
        <v>513.09453399999995</v>
      </c>
      <c r="J438">
        <v>6839.5278319999998</v>
      </c>
      <c r="K438">
        <v>7352.6223659999996</v>
      </c>
    </row>
    <row r="439" spans="1:11" ht="15" x14ac:dyDescent="0.25">
      <c r="A439" s="45" t="str">
        <f t="shared" si="6"/>
        <v>B2 wood energyDenmark2030</v>
      </c>
      <c r="B439">
        <v>7</v>
      </c>
      <c r="C439" t="s">
        <v>3</v>
      </c>
      <c r="D439" t="s">
        <v>136</v>
      </c>
      <c r="E439" t="s">
        <v>80</v>
      </c>
      <c r="F439" t="s">
        <v>114</v>
      </c>
      <c r="G439">
        <v>2030</v>
      </c>
      <c r="H439">
        <v>721.63157100000001</v>
      </c>
      <c r="I439">
        <v>571.778502</v>
      </c>
      <c r="J439">
        <v>6719.9404299999997</v>
      </c>
      <c r="K439">
        <v>7291.7189319999998</v>
      </c>
    </row>
    <row r="440" spans="1:11" ht="15" x14ac:dyDescent="0.25">
      <c r="A440" s="45" t="str">
        <f t="shared" si="6"/>
        <v>B2 wood energyEstonia2005</v>
      </c>
      <c r="B440">
        <v>7</v>
      </c>
      <c r="C440" t="s">
        <v>3</v>
      </c>
      <c r="D440" t="s">
        <v>137</v>
      </c>
      <c r="E440" t="s">
        <v>81</v>
      </c>
      <c r="F440" t="s">
        <v>114</v>
      </c>
      <c r="G440">
        <v>2005</v>
      </c>
      <c r="H440">
        <v>2089.5839059999998</v>
      </c>
      <c r="I440">
        <v>4225.779278</v>
      </c>
      <c r="J440">
        <v>44962.664062000003</v>
      </c>
      <c r="K440">
        <v>49188.443339999998</v>
      </c>
    </row>
    <row r="441" spans="1:11" ht="15" x14ac:dyDescent="0.25">
      <c r="A441" s="45" t="str">
        <f t="shared" si="6"/>
        <v>B2 wood energyEstonia2010</v>
      </c>
      <c r="B441">
        <v>7</v>
      </c>
      <c r="C441" t="s">
        <v>3</v>
      </c>
      <c r="D441" t="s">
        <v>137</v>
      </c>
      <c r="E441" t="s">
        <v>81</v>
      </c>
      <c r="F441" t="s">
        <v>114</v>
      </c>
      <c r="G441">
        <v>2010</v>
      </c>
      <c r="H441">
        <v>2076.583928</v>
      </c>
      <c r="I441">
        <v>4193.7465279999997</v>
      </c>
      <c r="J441">
        <v>44445.179687999997</v>
      </c>
      <c r="K441">
        <v>48638.926216</v>
      </c>
    </row>
    <row r="442" spans="1:11" ht="15" x14ac:dyDescent="0.25">
      <c r="A442" s="45" t="str">
        <f t="shared" si="6"/>
        <v>B2 wood energyEstonia2015</v>
      </c>
      <c r="B442">
        <v>7</v>
      </c>
      <c r="C442" t="s">
        <v>3</v>
      </c>
      <c r="D442" t="s">
        <v>137</v>
      </c>
      <c r="E442" t="s">
        <v>81</v>
      </c>
      <c r="F442" t="s">
        <v>114</v>
      </c>
      <c r="G442">
        <v>2015</v>
      </c>
      <c r="H442">
        <v>2063.583787</v>
      </c>
      <c r="I442">
        <v>4108.7303419999998</v>
      </c>
      <c r="J442">
        <v>44176.296876</v>
      </c>
      <c r="K442">
        <v>48285.027218000003</v>
      </c>
    </row>
    <row r="443" spans="1:11" ht="15" x14ac:dyDescent="0.25">
      <c r="A443" s="45" t="str">
        <f t="shared" si="6"/>
        <v>B2 wood energyEstonia2020</v>
      </c>
      <c r="B443">
        <v>7</v>
      </c>
      <c r="C443" t="s">
        <v>3</v>
      </c>
      <c r="D443" t="s">
        <v>137</v>
      </c>
      <c r="E443" t="s">
        <v>81</v>
      </c>
      <c r="F443" t="s">
        <v>114</v>
      </c>
      <c r="G443">
        <v>2020</v>
      </c>
      <c r="H443">
        <v>2050.5839729999998</v>
      </c>
      <c r="I443">
        <v>3921.2206139999998</v>
      </c>
      <c r="J443">
        <v>44046.796876</v>
      </c>
      <c r="K443">
        <v>47968.017489999998</v>
      </c>
    </row>
    <row r="444" spans="1:11" ht="15" x14ac:dyDescent="0.25">
      <c r="A444" s="45" t="str">
        <f t="shared" si="6"/>
        <v>B2 wood energyEstonia2025</v>
      </c>
      <c r="B444">
        <v>7</v>
      </c>
      <c r="C444" t="s">
        <v>3</v>
      </c>
      <c r="D444" t="s">
        <v>137</v>
      </c>
      <c r="E444" t="s">
        <v>81</v>
      </c>
      <c r="F444" t="s">
        <v>114</v>
      </c>
      <c r="G444">
        <v>2025</v>
      </c>
      <c r="H444">
        <v>2037.5837750000001</v>
      </c>
      <c r="I444">
        <v>3722.3806239999999</v>
      </c>
      <c r="J444">
        <v>43977.570312000003</v>
      </c>
      <c r="K444">
        <v>47699.950936000001</v>
      </c>
    </row>
    <row r="445" spans="1:11" ht="15" x14ac:dyDescent="0.25">
      <c r="A445" s="45" t="str">
        <f t="shared" si="6"/>
        <v>B2 wood energyEstonia2030</v>
      </c>
      <c r="B445">
        <v>7</v>
      </c>
      <c r="C445" t="s">
        <v>3</v>
      </c>
      <c r="D445" t="s">
        <v>137</v>
      </c>
      <c r="E445" t="s">
        <v>81</v>
      </c>
      <c r="F445" t="s">
        <v>114</v>
      </c>
      <c r="G445">
        <v>2030</v>
      </c>
      <c r="H445">
        <v>2024.5844810000001</v>
      </c>
      <c r="I445">
        <v>3573.5274479999998</v>
      </c>
      <c r="J445">
        <v>43732.015626</v>
      </c>
      <c r="K445">
        <v>47305.543074000001</v>
      </c>
    </row>
    <row r="446" spans="1:11" ht="15" x14ac:dyDescent="0.25">
      <c r="A446" s="45" t="str">
        <f t="shared" si="6"/>
        <v>B2 wood energySpain2005</v>
      </c>
      <c r="B446">
        <v>7</v>
      </c>
      <c r="C446" t="s">
        <v>3</v>
      </c>
      <c r="D446" t="s">
        <v>138</v>
      </c>
      <c r="E446" t="s">
        <v>104</v>
      </c>
      <c r="F446" t="s">
        <v>115</v>
      </c>
      <c r="G446">
        <v>2005</v>
      </c>
      <c r="H446">
        <v>14193.001270000001</v>
      </c>
      <c r="I446">
        <v>4557.5820100000001</v>
      </c>
      <c r="J446">
        <v>68815.179688000004</v>
      </c>
      <c r="K446">
        <v>73372.761698000002</v>
      </c>
    </row>
    <row r="447" spans="1:11" ht="15" x14ac:dyDescent="0.25">
      <c r="A447" s="45" t="str">
        <f t="shared" si="6"/>
        <v>B2 wood energySpain2010</v>
      </c>
      <c r="B447">
        <v>7</v>
      </c>
      <c r="C447" t="s">
        <v>3</v>
      </c>
      <c r="D447" t="s">
        <v>138</v>
      </c>
      <c r="E447" t="s">
        <v>104</v>
      </c>
      <c r="F447" t="s">
        <v>115</v>
      </c>
      <c r="G447">
        <v>2010</v>
      </c>
      <c r="H447">
        <v>14915.30942</v>
      </c>
      <c r="I447">
        <v>4445.2247539999998</v>
      </c>
      <c r="J447">
        <v>68677.953125999993</v>
      </c>
      <c r="K447">
        <v>73123.177880000003</v>
      </c>
    </row>
    <row r="448" spans="1:11" ht="15" x14ac:dyDescent="0.25">
      <c r="A448" s="45" t="str">
        <f t="shared" si="6"/>
        <v>B2 wood energySpain2015</v>
      </c>
      <c r="B448">
        <v>7</v>
      </c>
      <c r="C448" t="s">
        <v>3</v>
      </c>
      <c r="D448" t="s">
        <v>138</v>
      </c>
      <c r="E448" t="s">
        <v>104</v>
      </c>
      <c r="F448" t="s">
        <v>115</v>
      </c>
      <c r="G448">
        <v>2015</v>
      </c>
      <c r="H448">
        <v>15637.621429999999</v>
      </c>
      <c r="I448">
        <v>4306.6827279999998</v>
      </c>
      <c r="J448">
        <v>67631.796875999993</v>
      </c>
      <c r="K448">
        <v>71938.479603999993</v>
      </c>
    </row>
    <row r="449" spans="1:11" ht="15" x14ac:dyDescent="0.25">
      <c r="A449" s="45" t="str">
        <f t="shared" si="6"/>
        <v>B2 wood energySpain2020</v>
      </c>
      <c r="B449">
        <v>7</v>
      </c>
      <c r="C449" t="s">
        <v>3</v>
      </c>
      <c r="D449" t="s">
        <v>138</v>
      </c>
      <c r="E449" t="s">
        <v>104</v>
      </c>
      <c r="F449" t="s">
        <v>115</v>
      </c>
      <c r="G449">
        <v>2020</v>
      </c>
      <c r="H449">
        <v>15637.614727</v>
      </c>
      <c r="I449">
        <v>4149.7706399999997</v>
      </c>
      <c r="J449">
        <v>65849.484375999993</v>
      </c>
      <c r="K449">
        <v>69999.255015999996</v>
      </c>
    </row>
    <row r="450" spans="1:11" ht="15" x14ac:dyDescent="0.25">
      <c r="A450" s="45" t="str">
        <f t="shared" ref="A450:A513" si="7">CONCATENATE(C450,E450,G450)</f>
        <v>B2 wood energySpain2025</v>
      </c>
      <c r="B450">
        <v>7</v>
      </c>
      <c r="C450" t="s">
        <v>3</v>
      </c>
      <c r="D450" t="s">
        <v>138</v>
      </c>
      <c r="E450" t="s">
        <v>104</v>
      </c>
      <c r="F450" t="s">
        <v>115</v>
      </c>
      <c r="G450">
        <v>2025</v>
      </c>
      <c r="H450">
        <v>15637.624737</v>
      </c>
      <c r="I450">
        <v>4075.9284240000002</v>
      </c>
      <c r="J450">
        <v>64392.644531999998</v>
      </c>
      <c r="K450">
        <v>68468.572956000004</v>
      </c>
    </row>
    <row r="451" spans="1:11" ht="15" x14ac:dyDescent="0.25">
      <c r="A451" s="45" t="str">
        <f t="shared" si="7"/>
        <v>B2 wood energySpain2030</v>
      </c>
      <c r="B451">
        <v>7</v>
      </c>
      <c r="C451" t="s">
        <v>3</v>
      </c>
      <c r="D451" t="s">
        <v>138</v>
      </c>
      <c r="E451" t="s">
        <v>104</v>
      </c>
      <c r="F451" t="s">
        <v>115</v>
      </c>
      <c r="G451">
        <v>2030</v>
      </c>
      <c r="H451">
        <v>15637.621929000001</v>
      </c>
      <c r="I451">
        <v>4149.6941079999997</v>
      </c>
      <c r="J451">
        <v>63265.394531999998</v>
      </c>
      <c r="K451">
        <v>67415.088640000002</v>
      </c>
    </row>
    <row r="452" spans="1:11" ht="15" x14ac:dyDescent="0.25">
      <c r="A452" s="45" t="str">
        <f t="shared" si="7"/>
        <v>B2 wood energyFinland2005</v>
      </c>
      <c r="B452">
        <v>7</v>
      </c>
      <c r="C452" t="s">
        <v>3</v>
      </c>
      <c r="D452" t="s">
        <v>139</v>
      </c>
      <c r="E452" t="s">
        <v>82</v>
      </c>
      <c r="F452" t="s">
        <v>114</v>
      </c>
      <c r="G452">
        <v>2005</v>
      </c>
      <c r="H452">
        <v>18551.383089999999</v>
      </c>
      <c r="I452">
        <v>10281.23941</v>
      </c>
      <c r="J452">
        <v>148275.09375</v>
      </c>
      <c r="K452">
        <v>158556.33316000001</v>
      </c>
    </row>
    <row r="453" spans="1:11" ht="15" x14ac:dyDescent="0.25">
      <c r="A453" s="45" t="str">
        <f t="shared" si="7"/>
        <v>B2 wood energyFinland2010</v>
      </c>
      <c r="B453">
        <v>7</v>
      </c>
      <c r="C453" t="s">
        <v>3</v>
      </c>
      <c r="D453" t="s">
        <v>139</v>
      </c>
      <c r="E453" t="s">
        <v>82</v>
      </c>
      <c r="F453" t="s">
        <v>114</v>
      </c>
      <c r="G453">
        <v>2010</v>
      </c>
      <c r="H453">
        <v>18369.419604999999</v>
      </c>
      <c r="I453">
        <v>10281.239637999999</v>
      </c>
      <c r="J453">
        <v>146601.76562600001</v>
      </c>
      <c r="K453">
        <v>156883.00526400001</v>
      </c>
    </row>
    <row r="454" spans="1:11" ht="15" x14ac:dyDescent="0.25">
      <c r="A454" s="45" t="str">
        <f t="shared" si="7"/>
        <v>B2 wood energyFinland2015</v>
      </c>
      <c r="B454">
        <v>7</v>
      </c>
      <c r="C454" t="s">
        <v>3</v>
      </c>
      <c r="D454" t="s">
        <v>139</v>
      </c>
      <c r="E454" t="s">
        <v>82</v>
      </c>
      <c r="F454" t="s">
        <v>114</v>
      </c>
      <c r="G454">
        <v>2015</v>
      </c>
      <c r="H454">
        <v>18187.455077999999</v>
      </c>
      <c r="I454">
        <v>9552.2685519999995</v>
      </c>
      <c r="J454">
        <v>144443.84375</v>
      </c>
      <c r="K454">
        <v>153996.11230199999</v>
      </c>
    </row>
    <row r="455" spans="1:11" ht="15" x14ac:dyDescent="0.25">
      <c r="A455" s="45" t="str">
        <f t="shared" si="7"/>
        <v>B2 wood energyFinland2020</v>
      </c>
      <c r="B455">
        <v>7</v>
      </c>
      <c r="C455" t="s">
        <v>3</v>
      </c>
      <c r="D455" t="s">
        <v>139</v>
      </c>
      <c r="E455" t="s">
        <v>82</v>
      </c>
      <c r="F455" t="s">
        <v>114</v>
      </c>
      <c r="G455">
        <v>2020</v>
      </c>
      <c r="H455">
        <v>18005.493104000001</v>
      </c>
      <c r="I455">
        <v>8526.7758180000001</v>
      </c>
      <c r="J455">
        <v>140939.01562600001</v>
      </c>
      <c r="K455">
        <v>149465.791444</v>
      </c>
    </row>
    <row r="456" spans="1:11" ht="15" x14ac:dyDescent="0.25">
      <c r="A456" s="45" t="str">
        <f t="shared" si="7"/>
        <v>B2 wood energyFinland2025</v>
      </c>
      <c r="B456">
        <v>7</v>
      </c>
      <c r="C456" t="s">
        <v>3</v>
      </c>
      <c r="D456" t="s">
        <v>139</v>
      </c>
      <c r="E456" t="s">
        <v>82</v>
      </c>
      <c r="F456" t="s">
        <v>114</v>
      </c>
      <c r="G456">
        <v>2025</v>
      </c>
      <c r="H456">
        <v>17823.528613999999</v>
      </c>
      <c r="I456">
        <v>7658.2181499999997</v>
      </c>
      <c r="J456">
        <v>137807.59375</v>
      </c>
      <c r="K456">
        <v>145465.8119</v>
      </c>
    </row>
    <row r="457" spans="1:11" ht="15" x14ac:dyDescent="0.25">
      <c r="A457" s="45" t="str">
        <f t="shared" si="7"/>
        <v>B2 wood energyFinland2030</v>
      </c>
      <c r="B457">
        <v>7</v>
      </c>
      <c r="C457" t="s">
        <v>3</v>
      </c>
      <c r="D457" t="s">
        <v>139</v>
      </c>
      <c r="E457" t="s">
        <v>82</v>
      </c>
      <c r="F457" t="s">
        <v>114</v>
      </c>
      <c r="G457">
        <v>2030</v>
      </c>
      <c r="H457">
        <v>17641.568412000001</v>
      </c>
      <c r="I457">
        <v>7136.1964600000001</v>
      </c>
      <c r="J457">
        <v>134897.39062600001</v>
      </c>
      <c r="K457">
        <v>142033.58708600001</v>
      </c>
    </row>
    <row r="458" spans="1:11" ht="15" x14ac:dyDescent="0.25">
      <c r="A458" s="45" t="str">
        <f t="shared" si="7"/>
        <v>B2 wood energyFrance2005</v>
      </c>
      <c r="B458">
        <v>7</v>
      </c>
      <c r="C458" t="s">
        <v>3</v>
      </c>
      <c r="D458" t="s">
        <v>140</v>
      </c>
      <c r="E458" t="s">
        <v>83</v>
      </c>
      <c r="F458" t="s">
        <v>112</v>
      </c>
      <c r="G458">
        <v>2005</v>
      </c>
      <c r="H458">
        <v>14744.110403999999</v>
      </c>
      <c r="I458">
        <v>15992.051423999999</v>
      </c>
      <c r="J458">
        <v>213094.85937600001</v>
      </c>
      <c r="K458">
        <v>229086.91080000001</v>
      </c>
    </row>
    <row r="459" spans="1:11" ht="15" x14ac:dyDescent="0.25">
      <c r="A459" s="45" t="str">
        <f t="shared" si="7"/>
        <v>B2 wood energyFrance2010</v>
      </c>
      <c r="B459">
        <v>7</v>
      </c>
      <c r="C459" t="s">
        <v>3</v>
      </c>
      <c r="D459" t="s">
        <v>140</v>
      </c>
      <c r="E459" t="s">
        <v>83</v>
      </c>
      <c r="F459" t="s">
        <v>112</v>
      </c>
      <c r="G459">
        <v>2010</v>
      </c>
      <c r="H459">
        <v>14842.109974999999</v>
      </c>
      <c r="I459">
        <v>16200.379016000001</v>
      </c>
      <c r="J459">
        <v>206969.32812600001</v>
      </c>
      <c r="K459">
        <v>223169.707142</v>
      </c>
    </row>
    <row r="460" spans="1:11" ht="15" x14ac:dyDescent="0.25">
      <c r="A460" s="45" t="str">
        <f t="shared" si="7"/>
        <v>B2 wood energyFrance2015</v>
      </c>
      <c r="B460">
        <v>7</v>
      </c>
      <c r="C460" t="s">
        <v>3</v>
      </c>
      <c r="D460" t="s">
        <v>140</v>
      </c>
      <c r="E460" t="s">
        <v>83</v>
      </c>
      <c r="F460" t="s">
        <v>112</v>
      </c>
      <c r="G460">
        <v>2015</v>
      </c>
      <c r="H460">
        <v>14940.109297999999</v>
      </c>
      <c r="I460">
        <v>17025.296104000001</v>
      </c>
      <c r="J460">
        <v>199147.96875</v>
      </c>
      <c r="K460">
        <v>216173.26485400001</v>
      </c>
    </row>
    <row r="461" spans="1:11" ht="15" x14ac:dyDescent="0.25">
      <c r="A461" s="45" t="str">
        <f t="shared" si="7"/>
        <v>B2 wood energyFrance2020</v>
      </c>
      <c r="B461">
        <v>7</v>
      </c>
      <c r="C461" t="s">
        <v>3</v>
      </c>
      <c r="D461" t="s">
        <v>140</v>
      </c>
      <c r="E461" t="s">
        <v>83</v>
      </c>
      <c r="F461" t="s">
        <v>112</v>
      </c>
      <c r="G461">
        <v>2020</v>
      </c>
      <c r="H461">
        <v>15038.110032000001</v>
      </c>
      <c r="I461">
        <v>18099.401505999998</v>
      </c>
      <c r="J461">
        <v>191141.8125</v>
      </c>
      <c r="K461">
        <v>209241.21400599999</v>
      </c>
    </row>
    <row r="462" spans="1:11" ht="15" x14ac:dyDescent="0.25">
      <c r="A462" s="45" t="str">
        <f t="shared" si="7"/>
        <v>B2 wood energyFrance2025</v>
      </c>
      <c r="B462">
        <v>7</v>
      </c>
      <c r="C462" t="s">
        <v>3</v>
      </c>
      <c r="D462" t="s">
        <v>140</v>
      </c>
      <c r="E462" t="s">
        <v>83</v>
      </c>
      <c r="F462" t="s">
        <v>112</v>
      </c>
      <c r="G462">
        <v>2025</v>
      </c>
      <c r="H462">
        <v>15136.107665</v>
      </c>
      <c r="I462">
        <v>18951.324644</v>
      </c>
      <c r="J462">
        <v>187622.04687600001</v>
      </c>
      <c r="K462">
        <v>206573.37151999999</v>
      </c>
    </row>
    <row r="463" spans="1:11" ht="15" x14ac:dyDescent="0.25">
      <c r="A463" s="45" t="str">
        <f t="shared" si="7"/>
        <v>B2 wood energyFrance2030</v>
      </c>
      <c r="B463">
        <v>7</v>
      </c>
      <c r="C463" t="s">
        <v>3</v>
      </c>
      <c r="D463" t="s">
        <v>140</v>
      </c>
      <c r="E463" t="s">
        <v>83</v>
      </c>
      <c r="F463" t="s">
        <v>112</v>
      </c>
      <c r="G463">
        <v>2030</v>
      </c>
      <c r="H463">
        <v>15234.105648000001</v>
      </c>
      <c r="I463">
        <v>19791.405957999999</v>
      </c>
      <c r="J463">
        <v>185500.85937600001</v>
      </c>
      <c r="K463">
        <v>205292.265334</v>
      </c>
    </row>
    <row r="464" spans="1:11" ht="15" x14ac:dyDescent="0.25">
      <c r="A464" s="45" t="str">
        <f t="shared" si="7"/>
        <v>B2 wood energyCroatia2005</v>
      </c>
      <c r="B464">
        <v>7</v>
      </c>
      <c r="C464" t="s">
        <v>3</v>
      </c>
      <c r="D464" t="s">
        <v>142</v>
      </c>
      <c r="E464" t="s">
        <v>77</v>
      </c>
      <c r="F464" t="s">
        <v>111</v>
      </c>
      <c r="G464">
        <v>2005</v>
      </c>
      <c r="H464">
        <v>1745.0332960000001</v>
      </c>
      <c r="I464">
        <v>927.03155600000002</v>
      </c>
      <c r="J464">
        <v>7090.8920900000003</v>
      </c>
      <c r="K464">
        <v>8017.9236460000002</v>
      </c>
    </row>
    <row r="465" spans="1:11" ht="15" x14ac:dyDescent="0.25">
      <c r="A465" s="45" t="str">
        <f t="shared" si="7"/>
        <v>B2 wood energyCroatia2010</v>
      </c>
      <c r="B465">
        <v>7</v>
      </c>
      <c r="C465" t="s">
        <v>3</v>
      </c>
      <c r="D465" t="s">
        <v>142</v>
      </c>
      <c r="E465" t="s">
        <v>77</v>
      </c>
      <c r="F465" t="s">
        <v>111</v>
      </c>
      <c r="G465">
        <v>2010</v>
      </c>
      <c r="H465">
        <v>1741.0338959999999</v>
      </c>
      <c r="I465">
        <v>831.54321000000004</v>
      </c>
      <c r="J465">
        <v>7436.9682620000003</v>
      </c>
      <c r="K465">
        <v>8268.5114720000001</v>
      </c>
    </row>
    <row r="466" spans="1:11" ht="15" x14ac:dyDescent="0.25">
      <c r="A466" s="45" t="str">
        <f t="shared" si="7"/>
        <v>B2 wood energyCroatia2015</v>
      </c>
      <c r="B466">
        <v>7</v>
      </c>
      <c r="C466" t="s">
        <v>3</v>
      </c>
      <c r="D466" t="s">
        <v>142</v>
      </c>
      <c r="E466" t="s">
        <v>77</v>
      </c>
      <c r="F466" t="s">
        <v>111</v>
      </c>
      <c r="G466">
        <v>2015</v>
      </c>
      <c r="H466">
        <v>1737.0336110000001</v>
      </c>
      <c r="I466">
        <v>712.35001599999998</v>
      </c>
      <c r="J466">
        <v>7427.705078</v>
      </c>
      <c r="K466">
        <v>8140.0550940000003</v>
      </c>
    </row>
    <row r="467" spans="1:11" ht="15" x14ac:dyDescent="0.25">
      <c r="A467" s="45" t="str">
        <f t="shared" si="7"/>
        <v>B2 wood energyCroatia2020</v>
      </c>
      <c r="B467">
        <v>7</v>
      </c>
      <c r="C467" t="s">
        <v>3</v>
      </c>
      <c r="D467" t="s">
        <v>142</v>
      </c>
      <c r="E467" t="s">
        <v>77</v>
      </c>
      <c r="F467" t="s">
        <v>111</v>
      </c>
      <c r="G467">
        <v>2020</v>
      </c>
      <c r="H467">
        <v>1733.0337019999999</v>
      </c>
      <c r="I467">
        <v>629.25658999999996</v>
      </c>
      <c r="J467">
        <v>7147.138672</v>
      </c>
      <c r="K467">
        <v>7776.395262</v>
      </c>
    </row>
    <row r="468" spans="1:11" ht="15" x14ac:dyDescent="0.25">
      <c r="A468" s="45" t="str">
        <f t="shared" si="7"/>
        <v>B2 wood energyCroatia2025</v>
      </c>
      <c r="B468">
        <v>7</v>
      </c>
      <c r="C468" t="s">
        <v>3</v>
      </c>
      <c r="D468" t="s">
        <v>142</v>
      </c>
      <c r="E468" t="s">
        <v>77</v>
      </c>
      <c r="F468" t="s">
        <v>111</v>
      </c>
      <c r="G468">
        <v>2025</v>
      </c>
      <c r="H468">
        <v>1729.033492</v>
      </c>
      <c r="I468">
        <v>578.76092400000005</v>
      </c>
      <c r="J468">
        <v>6899.9042959999997</v>
      </c>
      <c r="K468">
        <v>7478.6652199999999</v>
      </c>
    </row>
    <row r="469" spans="1:11" ht="15" x14ac:dyDescent="0.25">
      <c r="A469" s="45" t="str">
        <f t="shared" si="7"/>
        <v>B2 wood energyCroatia2030</v>
      </c>
      <c r="B469">
        <v>7</v>
      </c>
      <c r="C469" t="s">
        <v>3</v>
      </c>
      <c r="D469" t="s">
        <v>142</v>
      </c>
      <c r="E469" t="s">
        <v>77</v>
      </c>
      <c r="F469" t="s">
        <v>111</v>
      </c>
      <c r="G469">
        <v>2030</v>
      </c>
      <c r="H469">
        <v>1725.03307</v>
      </c>
      <c r="I469">
        <v>555.69587000000001</v>
      </c>
      <c r="J469">
        <v>6709.7377919999999</v>
      </c>
      <c r="K469">
        <v>7265.4336620000004</v>
      </c>
    </row>
    <row r="470" spans="1:11" ht="15" x14ac:dyDescent="0.25">
      <c r="A470" s="45" t="str">
        <f t="shared" si="7"/>
        <v>B2 wood energyHungary2005</v>
      </c>
      <c r="B470">
        <v>7</v>
      </c>
      <c r="C470" t="s">
        <v>3</v>
      </c>
      <c r="D470" t="s">
        <v>143</v>
      </c>
      <c r="E470" t="s">
        <v>86</v>
      </c>
      <c r="F470" t="s">
        <v>113</v>
      </c>
      <c r="G470">
        <v>2005</v>
      </c>
      <c r="H470">
        <v>1684.347078</v>
      </c>
      <c r="I470">
        <v>2647.3341999999998</v>
      </c>
      <c r="J470">
        <v>41003.503905999998</v>
      </c>
      <c r="K470">
        <v>43650.838106000003</v>
      </c>
    </row>
    <row r="471" spans="1:11" ht="15" x14ac:dyDescent="0.25">
      <c r="A471" s="45" t="str">
        <f t="shared" si="7"/>
        <v>B2 wood energyHungary2010</v>
      </c>
      <c r="B471">
        <v>7</v>
      </c>
      <c r="C471" t="s">
        <v>3</v>
      </c>
      <c r="D471" t="s">
        <v>143</v>
      </c>
      <c r="E471" t="s">
        <v>86</v>
      </c>
      <c r="F471" t="s">
        <v>113</v>
      </c>
      <c r="G471">
        <v>2010</v>
      </c>
      <c r="H471">
        <v>1726.347127</v>
      </c>
      <c r="I471">
        <v>2647.3339139999998</v>
      </c>
      <c r="J471">
        <v>40872.171876</v>
      </c>
      <c r="K471">
        <v>43519.505790000003</v>
      </c>
    </row>
    <row r="472" spans="1:11" ht="15" x14ac:dyDescent="0.25">
      <c r="A472" s="45" t="str">
        <f t="shared" si="7"/>
        <v>B2 wood energyHungary2015</v>
      </c>
      <c r="B472">
        <v>7</v>
      </c>
      <c r="C472" t="s">
        <v>3</v>
      </c>
      <c r="D472" t="s">
        <v>143</v>
      </c>
      <c r="E472" t="s">
        <v>86</v>
      </c>
      <c r="F472" t="s">
        <v>113</v>
      </c>
      <c r="G472">
        <v>2015</v>
      </c>
      <c r="H472">
        <v>1768.3472340000001</v>
      </c>
      <c r="I472">
        <v>2531.791678</v>
      </c>
      <c r="J472">
        <v>40775.871094000002</v>
      </c>
      <c r="K472">
        <v>43307.662772000003</v>
      </c>
    </row>
    <row r="473" spans="1:11" ht="15" x14ac:dyDescent="0.25">
      <c r="A473" s="45" t="str">
        <f t="shared" si="7"/>
        <v>B2 wood energyHungary2020</v>
      </c>
      <c r="B473">
        <v>7</v>
      </c>
      <c r="C473" t="s">
        <v>3</v>
      </c>
      <c r="D473" t="s">
        <v>143</v>
      </c>
      <c r="E473" t="s">
        <v>86</v>
      </c>
      <c r="F473" t="s">
        <v>113</v>
      </c>
      <c r="G473">
        <v>2020</v>
      </c>
      <c r="H473">
        <v>1810.3469339999999</v>
      </c>
      <c r="I473">
        <v>2331.0225839999998</v>
      </c>
      <c r="J473">
        <v>40337.179687999997</v>
      </c>
      <c r="K473">
        <v>42668.202272000002</v>
      </c>
    </row>
    <row r="474" spans="1:11" ht="15" x14ac:dyDescent="0.25">
      <c r="A474" s="45" t="str">
        <f t="shared" si="7"/>
        <v>B2 wood energyHungary2025</v>
      </c>
      <c r="B474">
        <v>7</v>
      </c>
      <c r="C474" t="s">
        <v>3</v>
      </c>
      <c r="D474" t="s">
        <v>143</v>
      </c>
      <c r="E474" t="s">
        <v>86</v>
      </c>
      <c r="F474" t="s">
        <v>113</v>
      </c>
      <c r="G474">
        <v>2025</v>
      </c>
      <c r="H474">
        <v>1852.3468869999999</v>
      </c>
      <c r="I474">
        <v>2147.1738380000002</v>
      </c>
      <c r="J474">
        <v>39770.519531999998</v>
      </c>
      <c r="K474">
        <v>41917.693370000001</v>
      </c>
    </row>
    <row r="475" spans="1:11" ht="15" x14ac:dyDescent="0.25">
      <c r="A475" s="45" t="str">
        <f t="shared" si="7"/>
        <v>B2 wood energyHungary2030</v>
      </c>
      <c r="B475">
        <v>7</v>
      </c>
      <c r="C475" t="s">
        <v>3</v>
      </c>
      <c r="D475" t="s">
        <v>143</v>
      </c>
      <c r="E475" t="s">
        <v>86</v>
      </c>
      <c r="F475" t="s">
        <v>113</v>
      </c>
      <c r="G475">
        <v>2030</v>
      </c>
      <c r="H475">
        <v>1894.3468949999999</v>
      </c>
      <c r="I475">
        <v>2072.5012040000001</v>
      </c>
      <c r="J475">
        <v>39291.808594000002</v>
      </c>
      <c r="K475">
        <v>41364.309798000002</v>
      </c>
    </row>
    <row r="476" spans="1:11" ht="15" x14ac:dyDescent="0.25">
      <c r="A476" s="45" t="str">
        <f t="shared" si="7"/>
        <v>B2 wood energyIreland2005</v>
      </c>
      <c r="B476">
        <v>7</v>
      </c>
      <c r="C476" t="s">
        <v>3</v>
      </c>
      <c r="D476" t="s">
        <v>144</v>
      </c>
      <c r="E476" t="s">
        <v>88</v>
      </c>
      <c r="F476" t="s">
        <v>112</v>
      </c>
      <c r="G476">
        <v>2005</v>
      </c>
      <c r="H476">
        <v>656.28715699999998</v>
      </c>
      <c r="I476">
        <v>508.84030200000001</v>
      </c>
      <c r="J476">
        <v>4078.3864739999999</v>
      </c>
      <c r="K476">
        <v>4587.2267760000004</v>
      </c>
    </row>
    <row r="477" spans="1:11" ht="15" x14ac:dyDescent="0.25">
      <c r="A477" s="45" t="str">
        <f t="shared" si="7"/>
        <v>B2 wood energyIreland2010</v>
      </c>
      <c r="B477">
        <v>7</v>
      </c>
      <c r="C477" t="s">
        <v>3</v>
      </c>
      <c r="D477" t="s">
        <v>144</v>
      </c>
      <c r="E477" t="s">
        <v>88</v>
      </c>
      <c r="F477" t="s">
        <v>112</v>
      </c>
      <c r="G477">
        <v>2010</v>
      </c>
      <c r="H477">
        <v>715.14709400000004</v>
      </c>
      <c r="I477">
        <v>508.84026799999998</v>
      </c>
      <c r="J477">
        <v>4067.1955560000001</v>
      </c>
      <c r="K477">
        <v>4576.0358239999996</v>
      </c>
    </row>
    <row r="478" spans="1:11" ht="15" x14ac:dyDescent="0.25">
      <c r="A478" s="45" t="str">
        <f t="shared" si="7"/>
        <v>B2 wood energyIreland2015</v>
      </c>
      <c r="B478">
        <v>7</v>
      </c>
      <c r="C478" t="s">
        <v>3</v>
      </c>
      <c r="D478" t="s">
        <v>144</v>
      </c>
      <c r="E478" t="s">
        <v>88</v>
      </c>
      <c r="F478" t="s">
        <v>112</v>
      </c>
      <c r="G478">
        <v>2015</v>
      </c>
      <c r="H478">
        <v>774.00735099999997</v>
      </c>
      <c r="I478">
        <v>531.49695399999996</v>
      </c>
      <c r="J478">
        <v>4046.0104980000001</v>
      </c>
      <c r="K478">
        <v>4577.5074519999998</v>
      </c>
    </row>
    <row r="479" spans="1:11" ht="15" x14ac:dyDescent="0.25">
      <c r="A479" s="45" t="str">
        <f t="shared" si="7"/>
        <v>B2 wood energyIreland2020</v>
      </c>
      <c r="B479">
        <v>7</v>
      </c>
      <c r="C479" t="s">
        <v>3</v>
      </c>
      <c r="D479" t="s">
        <v>144</v>
      </c>
      <c r="E479" t="s">
        <v>88</v>
      </c>
      <c r="F479" t="s">
        <v>112</v>
      </c>
      <c r="G479">
        <v>2020</v>
      </c>
      <c r="H479">
        <v>832.86726799999997</v>
      </c>
      <c r="I479">
        <v>570.02125799999999</v>
      </c>
      <c r="J479">
        <v>4082.4897460000002</v>
      </c>
      <c r="K479">
        <v>4652.511004</v>
      </c>
    </row>
    <row r="480" spans="1:11" ht="15" x14ac:dyDescent="0.25">
      <c r="A480" s="45" t="str">
        <f t="shared" si="7"/>
        <v>B2 wood energyIreland2025</v>
      </c>
      <c r="B480">
        <v>7</v>
      </c>
      <c r="C480" t="s">
        <v>3</v>
      </c>
      <c r="D480" t="s">
        <v>144</v>
      </c>
      <c r="E480" t="s">
        <v>88</v>
      </c>
      <c r="F480" t="s">
        <v>112</v>
      </c>
      <c r="G480">
        <v>2025</v>
      </c>
      <c r="H480">
        <v>891.72714699999995</v>
      </c>
      <c r="I480">
        <v>639.16944000000001</v>
      </c>
      <c r="J480">
        <v>4146.9101559999999</v>
      </c>
      <c r="K480">
        <v>4786.0795959999996</v>
      </c>
    </row>
    <row r="481" spans="1:11" ht="15" x14ac:dyDescent="0.25">
      <c r="A481" s="45" t="str">
        <f t="shared" si="7"/>
        <v>B2 wood energyIreland2030</v>
      </c>
      <c r="B481">
        <v>7</v>
      </c>
      <c r="C481" t="s">
        <v>3</v>
      </c>
      <c r="D481" t="s">
        <v>144</v>
      </c>
      <c r="E481" t="s">
        <v>88</v>
      </c>
      <c r="F481" t="s">
        <v>112</v>
      </c>
      <c r="G481">
        <v>2030</v>
      </c>
      <c r="H481">
        <v>950.58731999999998</v>
      </c>
      <c r="I481">
        <v>742.80829400000005</v>
      </c>
      <c r="J481">
        <v>4300.5712899999999</v>
      </c>
      <c r="K481">
        <v>5043.3795840000002</v>
      </c>
    </row>
    <row r="482" spans="1:11" ht="15" x14ac:dyDescent="0.25">
      <c r="A482" s="45" t="str">
        <f t="shared" si="7"/>
        <v>B2 wood energyItaly2005</v>
      </c>
      <c r="B482">
        <v>7</v>
      </c>
      <c r="C482" t="s">
        <v>3</v>
      </c>
      <c r="D482" t="s">
        <v>145</v>
      </c>
      <c r="E482" t="s">
        <v>89</v>
      </c>
      <c r="F482" t="s">
        <v>115</v>
      </c>
      <c r="G482">
        <v>2005</v>
      </c>
      <c r="H482">
        <v>7741.3993549999996</v>
      </c>
      <c r="I482">
        <v>4685.975864</v>
      </c>
      <c r="J482">
        <v>25271.537110000001</v>
      </c>
      <c r="K482">
        <v>29957.512974000001</v>
      </c>
    </row>
    <row r="483" spans="1:11" ht="15" x14ac:dyDescent="0.25">
      <c r="A483" s="45" t="str">
        <f t="shared" si="7"/>
        <v>B2 wood energyItaly2010</v>
      </c>
      <c r="B483">
        <v>7</v>
      </c>
      <c r="C483" t="s">
        <v>3</v>
      </c>
      <c r="D483" t="s">
        <v>145</v>
      </c>
      <c r="E483" t="s">
        <v>89</v>
      </c>
      <c r="F483" t="s">
        <v>115</v>
      </c>
      <c r="G483">
        <v>2010</v>
      </c>
      <c r="H483">
        <v>8086.0723029999999</v>
      </c>
      <c r="I483">
        <v>4685.9759599999998</v>
      </c>
      <c r="J483">
        <v>25206.970703999999</v>
      </c>
      <c r="K483">
        <v>29892.946663999999</v>
      </c>
    </row>
    <row r="484" spans="1:11" ht="15" x14ac:dyDescent="0.25">
      <c r="A484" s="45" t="str">
        <f t="shared" si="7"/>
        <v>B2 wood energyItaly2015</v>
      </c>
      <c r="B484">
        <v>7</v>
      </c>
      <c r="C484" t="s">
        <v>3</v>
      </c>
      <c r="D484" t="s">
        <v>145</v>
      </c>
      <c r="E484" t="s">
        <v>89</v>
      </c>
      <c r="F484" t="s">
        <v>115</v>
      </c>
      <c r="G484">
        <v>2015</v>
      </c>
      <c r="H484">
        <v>8430.7460780000001</v>
      </c>
      <c r="I484">
        <v>4850.8091999999997</v>
      </c>
      <c r="J484">
        <v>25017.873046000001</v>
      </c>
      <c r="K484">
        <v>29868.682246</v>
      </c>
    </row>
    <row r="485" spans="1:11" ht="15" x14ac:dyDescent="0.25">
      <c r="A485" s="45" t="str">
        <f t="shared" si="7"/>
        <v>B2 wood energyItaly2020</v>
      </c>
      <c r="B485">
        <v>7</v>
      </c>
      <c r="C485" t="s">
        <v>3</v>
      </c>
      <c r="D485" t="s">
        <v>145</v>
      </c>
      <c r="E485" t="s">
        <v>89</v>
      </c>
      <c r="F485" t="s">
        <v>115</v>
      </c>
      <c r="G485">
        <v>2020</v>
      </c>
      <c r="H485">
        <v>8775.4189760000008</v>
      </c>
      <c r="I485">
        <v>4980.5621220000003</v>
      </c>
      <c r="J485">
        <v>24848.035156000002</v>
      </c>
      <c r="K485">
        <v>29828.597278000001</v>
      </c>
    </row>
    <row r="486" spans="1:11" ht="15" x14ac:dyDescent="0.25">
      <c r="A486" s="45" t="str">
        <f t="shared" si="7"/>
        <v>B2 wood energyItaly2025</v>
      </c>
      <c r="B486">
        <v>7</v>
      </c>
      <c r="C486" t="s">
        <v>3</v>
      </c>
      <c r="D486" t="s">
        <v>145</v>
      </c>
      <c r="E486" t="s">
        <v>89</v>
      </c>
      <c r="F486" t="s">
        <v>115</v>
      </c>
      <c r="G486">
        <v>2025</v>
      </c>
      <c r="H486">
        <v>9120.0917960000006</v>
      </c>
      <c r="I486">
        <v>5042.7988859999996</v>
      </c>
      <c r="J486">
        <v>24888.095703999999</v>
      </c>
      <c r="K486">
        <v>29930.89459</v>
      </c>
    </row>
    <row r="487" spans="1:11" ht="15" x14ac:dyDescent="0.25">
      <c r="A487" s="45" t="str">
        <f t="shared" si="7"/>
        <v>B2 wood energyItaly2030</v>
      </c>
      <c r="B487">
        <v>7</v>
      </c>
      <c r="C487" t="s">
        <v>3</v>
      </c>
      <c r="D487" t="s">
        <v>145</v>
      </c>
      <c r="E487" t="s">
        <v>89</v>
      </c>
      <c r="F487" t="s">
        <v>115</v>
      </c>
      <c r="G487">
        <v>2030</v>
      </c>
      <c r="H487">
        <v>9464.7649700000002</v>
      </c>
      <c r="I487">
        <v>5030.7109819999996</v>
      </c>
      <c r="J487">
        <v>25068.621093999998</v>
      </c>
      <c r="K487">
        <v>30099.332075999999</v>
      </c>
    </row>
    <row r="488" spans="1:11" ht="15" x14ac:dyDescent="0.25">
      <c r="A488" s="45" t="str">
        <f t="shared" si="7"/>
        <v>B2 wood energyLithuania2005</v>
      </c>
      <c r="B488">
        <v>7</v>
      </c>
      <c r="C488" t="s">
        <v>3</v>
      </c>
      <c r="D488" t="s">
        <v>146</v>
      </c>
      <c r="E488" t="s">
        <v>91</v>
      </c>
      <c r="F488" t="s">
        <v>114</v>
      </c>
      <c r="G488">
        <v>2005</v>
      </c>
      <c r="H488">
        <v>1834.9576119999999</v>
      </c>
      <c r="I488">
        <v>3524.5515879999998</v>
      </c>
      <c r="J488">
        <v>28870.583984000001</v>
      </c>
      <c r="K488">
        <v>32395.135571999999</v>
      </c>
    </row>
    <row r="489" spans="1:11" ht="15" x14ac:dyDescent="0.25">
      <c r="A489" s="45" t="str">
        <f t="shared" si="7"/>
        <v>B2 wood energyLithuania2010</v>
      </c>
      <c r="B489">
        <v>7</v>
      </c>
      <c r="C489" t="s">
        <v>3</v>
      </c>
      <c r="D489" t="s">
        <v>146</v>
      </c>
      <c r="E489" t="s">
        <v>91</v>
      </c>
      <c r="F489" t="s">
        <v>114</v>
      </c>
      <c r="G489">
        <v>2010</v>
      </c>
      <c r="H489">
        <v>1874.9576939999999</v>
      </c>
      <c r="I489">
        <v>3343.7544200000002</v>
      </c>
      <c r="J489">
        <v>28851.542968000002</v>
      </c>
      <c r="K489">
        <v>32195.297387999999</v>
      </c>
    </row>
    <row r="490" spans="1:11" ht="15" x14ac:dyDescent="0.25">
      <c r="A490" s="45" t="str">
        <f t="shared" si="7"/>
        <v>B2 wood energyLithuania2015</v>
      </c>
      <c r="B490">
        <v>7</v>
      </c>
      <c r="C490" t="s">
        <v>3</v>
      </c>
      <c r="D490" t="s">
        <v>146</v>
      </c>
      <c r="E490" t="s">
        <v>91</v>
      </c>
      <c r="F490" t="s">
        <v>114</v>
      </c>
      <c r="G490">
        <v>2015</v>
      </c>
      <c r="H490">
        <v>1914.9575299999999</v>
      </c>
      <c r="I490">
        <v>3038.1221959999998</v>
      </c>
      <c r="J490">
        <v>28541.660156000002</v>
      </c>
      <c r="K490">
        <v>31579.782351999998</v>
      </c>
    </row>
    <row r="491" spans="1:11" ht="15" x14ac:dyDescent="0.25">
      <c r="A491" s="45" t="str">
        <f t="shared" si="7"/>
        <v>B2 wood energyLithuania2020</v>
      </c>
      <c r="B491">
        <v>7</v>
      </c>
      <c r="C491" t="s">
        <v>3</v>
      </c>
      <c r="D491" t="s">
        <v>146</v>
      </c>
      <c r="E491" t="s">
        <v>91</v>
      </c>
      <c r="F491" t="s">
        <v>114</v>
      </c>
      <c r="G491">
        <v>2020</v>
      </c>
      <c r="H491">
        <v>1954.9571820000001</v>
      </c>
      <c r="I491">
        <v>2770.0409319999999</v>
      </c>
      <c r="J491">
        <v>27739.601562</v>
      </c>
      <c r="K491">
        <v>30509.642494</v>
      </c>
    </row>
    <row r="492" spans="1:11" ht="15" x14ac:dyDescent="0.25">
      <c r="A492" s="45" t="str">
        <f t="shared" si="7"/>
        <v>B2 wood energyLithuania2025</v>
      </c>
      <c r="B492">
        <v>7</v>
      </c>
      <c r="C492" t="s">
        <v>3</v>
      </c>
      <c r="D492" t="s">
        <v>146</v>
      </c>
      <c r="E492" t="s">
        <v>91</v>
      </c>
      <c r="F492" t="s">
        <v>114</v>
      </c>
      <c r="G492">
        <v>2025</v>
      </c>
      <c r="H492">
        <v>1994.9570249999999</v>
      </c>
      <c r="I492">
        <v>2551.1360180000001</v>
      </c>
      <c r="J492">
        <v>27111.273438</v>
      </c>
      <c r="K492">
        <v>29662.409456000001</v>
      </c>
    </row>
    <row r="493" spans="1:11" ht="15" x14ac:dyDescent="0.25">
      <c r="A493" s="45" t="str">
        <f t="shared" si="7"/>
        <v>B2 wood energyLithuania2030</v>
      </c>
      <c r="B493">
        <v>7</v>
      </c>
      <c r="C493" t="s">
        <v>3</v>
      </c>
      <c r="D493" t="s">
        <v>146</v>
      </c>
      <c r="E493" t="s">
        <v>91</v>
      </c>
      <c r="F493" t="s">
        <v>114</v>
      </c>
      <c r="G493">
        <v>2030</v>
      </c>
      <c r="H493">
        <v>2034.9568850000001</v>
      </c>
      <c r="I493">
        <v>2407.0250019999999</v>
      </c>
      <c r="J493">
        <v>26597.191406000002</v>
      </c>
      <c r="K493">
        <v>29004.216408</v>
      </c>
    </row>
    <row r="494" spans="1:11" ht="15" x14ac:dyDescent="0.25">
      <c r="A494" s="45" t="str">
        <f t="shared" si="7"/>
        <v>B2 wood energyLuxembourg2005</v>
      </c>
      <c r="B494">
        <v>7</v>
      </c>
      <c r="C494" t="s">
        <v>3</v>
      </c>
      <c r="D494" t="s">
        <v>147</v>
      </c>
      <c r="E494" t="s">
        <v>92</v>
      </c>
      <c r="F494" t="s">
        <v>112</v>
      </c>
      <c r="G494">
        <v>2005</v>
      </c>
      <c r="H494">
        <v>86.103437</v>
      </c>
      <c r="I494">
        <v>227.61419599999999</v>
      </c>
      <c r="J494">
        <v>1550.3177499999999</v>
      </c>
      <c r="K494">
        <v>1777.9319459999999</v>
      </c>
    </row>
    <row r="495" spans="1:11" ht="15" x14ac:dyDescent="0.25">
      <c r="A495" s="45" t="str">
        <f t="shared" si="7"/>
        <v>B2 wood energyLuxembourg2010</v>
      </c>
      <c r="B495">
        <v>7</v>
      </c>
      <c r="C495" t="s">
        <v>3</v>
      </c>
      <c r="D495" t="s">
        <v>147</v>
      </c>
      <c r="E495" t="s">
        <v>92</v>
      </c>
      <c r="F495" t="s">
        <v>112</v>
      </c>
      <c r="G495">
        <v>2010</v>
      </c>
      <c r="H495">
        <v>86.103482</v>
      </c>
      <c r="I495">
        <v>257.28879000000001</v>
      </c>
      <c r="J495">
        <v>1506.3175040000001</v>
      </c>
      <c r="K495">
        <v>1763.6062939999999</v>
      </c>
    </row>
    <row r="496" spans="1:11" ht="15" x14ac:dyDescent="0.25">
      <c r="A496" s="45" t="str">
        <f t="shared" si="7"/>
        <v>B2 wood energyLuxembourg2015</v>
      </c>
      <c r="B496">
        <v>7</v>
      </c>
      <c r="C496" t="s">
        <v>3</v>
      </c>
      <c r="D496" t="s">
        <v>147</v>
      </c>
      <c r="E496" t="s">
        <v>92</v>
      </c>
      <c r="F496" t="s">
        <v>112</v>
      </c>
      <c r="G496">
        <v>2015</v>
      </c>
      <c r="H496">
        <v>86.103441000000004</v>
      </c>
      <c r="I496">
        <v>291.34863799999999</v>
      </c>
      <c r="J496">
        <v>1476.403198</v>
      </c>
      <c r="K496">
        <v>1767.7518359999999</v>
      </c>
    </row>
    <row r="497" spans="1:11" ht="15" x14ac:dyDescent="0.25">
      <c r="A497" s="45" t="str">
        <f t="shared" si="7"/>
        <v>B2 wood energyLuxembourg2020</v>
      </c>
      <c r="B497">
        <v>7</v>
      </c>
      <c r="C497" t="s">
        <v>3</v>
      </c>
      <c r="D497" t="s">
        <v>147</v>
      </c>
      <c r="E497" t="s">
        <v>92</v>
      </c>
      <c r="F497" t="s">
        <v>112</v>
      </c>
      <c r="G497">
        <v>2020</v>
      </c>
      <c r="H497">
        <v>86.103448</v>
      </c>
      <c r="I497">
        <v>325.63431200000002</v>
      </c>
      <c r="J497">
        <v>1455.5588379999999</v>
      </c>
      <c r="K497">
        <v>1781.1931500000001</v>
      </c>
    </row>
    <row r="498" spans="1:11" ht="15" x14ac:dyDescent="0.25">
      <c r="A498" s="45" t="str">
        <f t="shared" si="7"/>
        <v>B2 wood energyLuxembourg2025</v>
      </c>
      <c r="B498">
        <v>7</v>
      </c>
      <c r="C498" t="s">
        <v>3</v>
      </c>
      <c r="D498" t="s">
        <v>147</v>
      </c>
      <c r="E498" t="s">
        <v>92</v>
      </c>
      <c r="F498" t="s">
        <v>112</v>
      </c>
      <c r="G498">
        <v>2025</v>
      </c>
      <c r="H498">
        <v>86.103453999999999</v>
      </c>
      <c r="I498">
        <v>361.69864799999999</v>
      </c>
      <c r="J498">
        <v>1456.9381100000001</v>
      </c>
      <c r="K498">
        <v>1818.6367580000001</v>
      </c>
    </row>
    <row r="499" spans="1:11" ht="15" x14ac:dyDescent="0.25">
      <c r="A499" s="45" t="str">
        <f t="shared" si="7"/>
        <v>B2 wood energyLuxembourg2030</v>
      </c>
      <c r="B499">
        <v>7</v>
      </c>
      <c r="C499" t="s">
        <v>3</v>
      </c>
      <c r="D499" t="s">
        <v>147</v>
      </c>
      <c r="E499" t="s">
        <v>92</v>
      </c>
      <c r="F499" t="s">
        <v>112</v>
      </c>
      <c r="G499">
        <v>2030</v>
      </c>
      <c r="H499">
        <v>86.103458000000003</v>
      </c>
      <c r="I499">
        <v>399.58454599999999</v>
      </c>
      <c r="J499">
        <v>1472.8582759999999</v>
      </c>
      <c r="K499">
        <v>1872.442822</v>
      </c>
    </row>
    <row r="500" spans="1:11" ht="15" x14ac:dyDescent="0.25">
      <c r="A500" s="45" t="str">
        <f t="shared" si="7"/>
        <v>B2 wood energyLatvia2005</v>
      </c>
      <c r="B500">
        <v>7</v>
      </c>
      <c r="C500" t="s">
        <v>3</v>
      </c>
      <c r="D500" t="s">
        <v>148</v>
      </c>
      <c r="E500" t="s">
        <v>90</v>
      </c>
      <c r="F500" t="s">
        <v>114</v>
      </c>
      <c r="G500">
        <v>2005</v>
      </c>
      <c r="H500">
        <v>3088.2563409999998</v>
      </c>
      <c r="I500">
        <v>9268.5160539999997</v>
      </c>
      <c r="J500">
        <v>75812.6875</v>
      </c>
      <c r="K500">
        <v>85081.203554000007</v>
      </c>
    </row>
    <row r="501" spans="1:11" ht="15" x14ac:dyDescent="0.25">
      <c r="A501" s="45" t="str">
        <f t="shared" si="7"/>
        <v>B2 wood energyLatvia2010</v>
      </c>
      <c r="B501">
        <v>7</v>
      </c>
      <c r="C501" t="s">
        <v>3</v>
      </c>
      <c r="D501" t="s">
        <v>148</v>
      </c>
      <c r="E501" t="s">
        <v>90</v>
      </c>
      <c r="F501" t="s">
        <v>114</v>
      </c>
      <c r="G501">
        <v>2010</v>
      </c>
      <c r="H501">
        <v>3137.656806</v>
      </c>
      <c r="I501">
        <v>9268.5126039999996</v>
      </c>
      <c r="J501">
        <v>75526.617188000004</v>
      </c>
      <c r="K501">
        <v>84795.129792000007</v>
      </c>
    </row>
    <row r="502" spans="1:11" ht="15" x14ac:dyDescent="0.25">
      <c r="A502" s="45" t="str">
        <f t="shared" si="7"/>
        <v>B2 wood energyLatvia2015</v>
      </c>
      <c r="B502">
        <v>7</v>
      </c>
      <c r="C502" t="s">
        <v>3</v>
      </c>
      <c r="D502" t="s">
        <v>148</v>
      </c>
      <c r="E502" t="s">
        <v>90</v>
      </c>
      <c r="F502" t="s">
        <v>114</v>
      </c>
      <c r="G502">
        <v>2015</v>
      </c>
      <c r="H502">
        <v>3187.0566979999999</v>
      </c>
      <c r="I502">
        <v>9107.1537540000008</v>
      </c>
      <c r="J502">
        <v>74800.171875999993</v>
      </c>
      <c r="K502">
        <v>83907.325630000007</v>
      </c>
    </row>
    <row r="503" spans="1:11" ht="15" x14ac:dyDescent="0.25">
      <c r="A503" s="45" t="str">
        <f t="shared" si="7"/>
        <v>B2 wood energyLatvia2020</v>
      </c>
      <c r="B503">
        <v>7</v>
      </c>
      <c r="C503" t="s">
        <v>3</v>
      </c>
      <c r="D503" t="s">
        <v>148</v>
      </c>
      <c r="E503" t="s">
        <v>90</v>
      </c>
      <c r="F503" t="s">
        <v>114</v>
      </c>
      <c r="G503">
        <v>2020</v>
      </c>
      <c r="H503">
        <v>3236.4559859999999</v>
      </c>
      <c r="I503">
        <v>9116.0941519999997</v>
      </c>
      <c r="J503">
        <v>73068.445311999996</v>
      </c>
      <c r="K503">
        <v>82184.539464000001</v>
      </c>
    </row>
    <row r="504" spans="1:11" ht="15" x14ac:dyDescent="0.25">
      <c r="A504" s="45" t="str">
        <f t="shared" si="7"/>
        <v>B2 wood energyLatvia2025</v>
      </c>
      <c r="B504">
        <v>7</v>
      </c>
      <c r="C504" t="s">
        <v>3</v>
      </c>
      <c r="D504" t="s">
        <v>148</v>
      </c>
      <c r="E504" t="s">
        <v>90</v>
      </c>
      <c r="F504" t="s">
        <v>114</v>
      </c>
      <c r="G504">
        <v>2025</v>
      </c>
      <c r="H504">
        <v>3285.8563810000001</v>
      </c>
      <c r="I504">
        <v>9293.5745800000004</v>
      </c>
      <c r="J504">
        <v>71792.640625999993</v>
      </c>
      <c r="K504">
        <v>81086.215205999993</v>
      </c>
    </row>
    <row r="505" spans="1:11" ht="15" x14ac:dyDescent="0.25">
      <c r="A505" s="45" t="str">
        <f t="shared" si="7"/>
        <v>B2 wood energyLatvia2030</v>
      </c>
      <c r="B505">
        <v>7</v>
      </c>
      <c r="C505" t="s">
        <v>3</v>
      </c>
      <c r="D505" t="s">
        <v>148</v>
      </c>
      <c r="E505" t="s">
        <v>90</v>
      </c>
      <c r="F505" t="s">
        <v>114</v>
      </c>
      <c r="G505">
        <v>2030</v>
      </c>
      <c r="H505">
        <v>3335.2564539999998</v>
      </c>
      <c r="I505">
        <v>9549.3284800000001</v>
      </c>
      <c r="J505">
        <v>71658.992188000004</v>
      </c>
      <c r="K505">
        <v>81208.320668</v>
      </c>
    </row>
    <row r="506" spans="1:11" ht="15" x14ac:dyDescent="0.25">
      <c r="A506" s="45" t="str">
        <f t="shared" si="7"/>
        <v>B2 wood energyRepublic of Moldova2005</v>
      </c>
      <c r="B506">
        <v>7</v>
      </c>
      <c r="C506" t="s">
        <v>3</v>
      </c>
      <c r="D506" t="s">
        <v>149</v>
      </c>
      <c r="E506" t="s">
        <v>99</v>
      </c>
      <c r="F506" t="s">
        <v>113</v>
      </c>
      <c r="G506">
        <v>2005</v>
      </c>
      <c r="H506">
        <v>216.19306900000001</v>
      </c>
      <c r="I506">
        <v>326.16680000000002</v>
      </c>
      <c r="J506">
        <v>2278.2277840000002</v>
      </c>
      <c r="K506">
        <v>2604.3945840000001</v>
      </c>
    </row>
    <row r="507" spans="1:11" ht="15" x14ac:dyDescent="0.25">
      <c r="A507" s="45" t="str">
        <f t="shared" si="7"/>
        <v>B2 wood energyRepublic of Moldova2010</v>
      </c>
      <c r="B507">
        <v>7</v>
      </c>
      <c r="C507" t="s">
        <v>3</v>
      </c>
      <c r="D507" t="s">
        <v>149</v>
      </c>
      <c r="E507" t="s">
        <v>99</v>
      </c>
      <c r="F507" t="s">
        <v>113</v>
      </c>
      <c r="G507">
        <v>2010</v>
      </c>
      <c r="H507">
        <v>219.44284099999999</v>
      </c>
      <c r="I507">
        <v>325.19622800000002</v>
      </c>
      <c r="J507">
        <v>2593.4697259999998</v>
      </c>
      <c r="K507">
        <v>2918.6659540000001</v>
      </c>
    </row>
    <row r="508" spans="1:11" ht="15" x14ac:dyDescent="0.25">
      <c r="A508" s="45" t="str">
        <f t="shared" si="7"/>
        <v>B2 wood energyRepublic of Moldova2015</v>
      </c>
      <c r="B508">
        <v>7</v>
      </c>
      <c r="C508" t="s">
        <v>3</v>
      </c>
      <c r="D508" t="s">
        <v>149</v>
      </c>
      <c r="E508" t="s">
        <v>99</v>
      </c>
      <c r="F508" t="s">
        <v>113</v>
      </c>
      <c r="G508">
        <v>2015</v>
      </c>
      <c r="H508">
        <v>222.69288599999999</v>
      </c>
      <c r="I508">
        <v>323.58108399999998</v>
      </c>
      <c r="J508">
        <v>2687.7207039999998</v>
      </c>
      <c r="K508">
        <v>3011.3017880000002</v>
      </c>
    </row>
    <row r="509" spans="1:11" ht="15" x14ac:dyDescent="0.25">
      <c r="A509" s="45" t="str">
        <f t="shared" si="7"/>
        <v>B2 wood energyRepublic of Moldova2020</v>
      </c>
      <c r="B509">
        <v>7</v>
      </c>
      <c r="C509" t="s">
        <v>3</v>
      </c>
      <c r="D509" t="s">
        <v>149</v>
      </c>
      <c r="E509" t="s">
        <v>99</v>
      </c>
      <c r="F509" t="s">
        <v>113</v>
      </c>
      <c r="G509">
        <v>2020</v>
      </c>
      <c r="H509">
        <v>225.942902</v>
      </c>
      <c r="I509">
        <v>335.63382000000001</v>
      </c>
      <c r="J509">
        <v>2601.0627439999998</v>
      </c>
      <c r="K509">
        <v>2936.6965639999999</v>
      </c>
    </row>
    <row r="510" spans="1:11" ht="15" x14ac:dyDescent="0.25">
      <c r="A510" s="45" t="str">
        <f t="shared" si="7"/>
        <v>B2 wood energyRepublic of Moldova2025</v>
      </c>
      <c r="B510">
        <v>7</v>
      </c>
      <c r="C510" t="s">
        <v>3</v>
      </c>
      <c r="D510" t="s">
        <v>149</v>
      </c>
      <c r="E510" t="s">
        <v>99</v>
      </c>
      <c r="F510" t="s">
        <v>113</v>
      </c>
      <c r="G510">
        <v>2025</v>
      </c>
      <c r="H510">
        <v>229.19291699999999</v>
      </c>
      <c r="I510">
        <v>359.94719600000002</v>
      </c>
      <c r="J510">
        <v>2531.6115719999998</v>
      </c>
      <c r="K510">
        <v>2891.5587679999999</v>
      </c>
    </row>
    <row r="511" spans="1:11" ht="15" x14ac:dyDescent="0.25">
      <c r="A511" s="45" t="str">
        <f t="shared" si="7"/>
        <v>B2 wood energyRepublic of Moldova2030</v>
      </c>
      <c r="B511">
        <v>7</v>
      </c>
      <c r="C511" t="s">
        <v>3</v>
      </c>
      <c r="D511" t="s">
        <v>149</v>
      </c>
      <c r="E511" t="s">
        <v>99</v>
      </c>
      <c r="F511" t="s">
        <v>113</v>
      </c>
      <c r="G511">
        <v>2030</v>
      </c>
      <c r="H511">
        <v>232.442947</v>
      </c>
      <c r="I511">
        <v>397.00089000000003</v>
      </c>
      <c r="J511">
        <v>2519.678222</v>
      </c>
      <c r="K511">
        <v>2916.6791119999998</v>
      </c>
    </row>
    <row r="512" spans="1:11" ht="15" x14ac:dyDescent="0.25">
      <c r="A512" s="45" t="str">
        <f t="shared" si="7"/>
        <v>B2 wood energyNetherlands2005</v>
      </c>
      <c r="B512">
        <v>7</v>
      </c>
      <c r="C512" t="s">
        <v>3</v>
      </c>
      <c r="D512" t="s">
        <v>152</v>
      </c>
      <c r="E512" t="s">
        <v>95</v>
      </c>
      <c r="F512" t="s">
        <v>112</v>
      </c>
      <c r="G512">
        <v>2005</v>
      </c>
      <c r="H512">
        <v>295.18229500000001</v>
      </c>
      <c r="I512">
        <v>443.74566800000002</v>
      </c>
      <c r="J512">
        <v>5561.9282219999996</v>
      </c>
      <c r="K512">
        <v>6005.67389</v>
      </c>
    </row>
    <row r="513" spans="1:11" ht="15" x14ac:dyDescent="0.25">
      <c r="A513" s="45" t="str">
        <f t="shared" si="7"/>
        <v>B2 wood energyNetherlands2010</v>
      </c>
      <c r="B513">
        <v>7</v>
      </c>
      <c r="C513" t="s">
        <v>3</v>
      </c>
      <c r="D513" t="s">
        <v>152</v>
      </c>
      <c r="E513" t="s">
        <v>95</v>
      </c>
      <c r="F513" t="s">
        <v>112</v>
      </c>
      <c r="G513">
        <v>2010</v>
      </c>
      <c r="H513">
        <v>295.18227200000001</v>
      </c>
      <c r="I513">
        <v>443.745678</v>
      </c>
      <c r="J513">
        <v>5520.890136</v>
      </c>
      <c r="K513">
        <v>5964.6358140000002</v>
      </c>
    </row>
    <row r="514" spans="1:11" ht="15" x14ac:dyDescent="0.25">
      <c r="A514" s="45" t="str">
        <f t="shared" ref="A514:A577" si="8">CONCATENATE(C514,E514,G514)</f>
        <v>B2 wood energyNetherlands2015</v>
      </c>
      <c r="B514">
        <v>7</v>
      </c>
      <c r="C514" t="s">
        <v>3</v>
      </c>
      <c r="D514" t="s">
        <v>152</v>
      </c>
      <c r="E514" t="s">
        <v>95</v>
      </c>
      <c r="F514" t="s">
        <v>112</v>
      </c>
      <c r="G514">
        <v>2015</v>
      </c>
      <c r="H514">
        <v>295.18226299999998</v>
      </c>
      <c r="I514">
        <v>414.83206799999999</v>
      </c>
      <c r="J514">
        <v>5407.5859380000002</v>
      </c>
      <c r="K514">
        <v>5822.4180059999999</v>
      </c>
    </row>
    <row r="515" spans="1:11" ht="15" x14ac:dyDescent="0.25">
      <c r="A515" s="45" t="str">
        <f t="shared" si="8"/>
        <v>B2 wood energyNetherlands2020</v>
      </c>
      <c r="B515">
        <v>7</v>
      </c>
      <c r="C515" t="s">
        <v>3</v>
      </c>
      <c r="D515" t="s">
        <v>152</v>
      </c>
      <c r="E515" t="s">
        <v>95</v>
      </c>
      <c r="F515" t="s">
        <v>112</v>
      </c>
      <c r="G515">
        <v>2020</v>
      </c>
      <c r="H515">
        <v>295.18226900000002</v>
      </c>
      <c r="I515">
        <v>382.46537999999998</v>
      </c>
      <c r="J515">
        <v>5203.0087899999999</v>
      </c>
      <c r="K515">
        <v>5585.4741700000004</v>
      </c>
    </row>
    <row r="516" spans="1:11" ht="15" x14ac:dyDescent="0.25">
      <c r="A516" s="45" t="str">
        <f t="shared" si="8"/>
        <v>B2 wood energyNetherlands2025</v>
      </c>
      <c r="B516">
        <v>7</v>
      </c>
      <c r="C516" t="s">
        <v>3</v>
      </c>
      <c r="D516" t="s">
        <v>152</v>
      </c>
      <c r="E516" t="s">
        <v>95</v>
      </c>
      <c r="F516" t="s">
        <v>112</v>
      </c>
      <c r="G516">
        <v>2025</v>
      </c>
      <c r="H516">
        <v>295.18228699999997</v>
      </c>
      <c r="I516">
        <v>353.98235599999998</v>
      </c>
      <c r="J516">
        <v>5037.5424800000001</v>
      </c>
      <c r="K516">
        <v>5391.5248359999996</v>
      </c>
    </row>
    <row r="517" spans="1:11" ht="15" x14ac:dyDescent="0.25">
      <c r="A517" s="45" t="str">
        <f t="shared" si="8"/>
        <v>B2 wood energyNetherlands2030</v>
      </c>
      <c r="B517">
        <v>7</v>
      </c>
      <c r="C517" t="s">
        <v>3</v>
      </c>
      <c r="D517" t="s">
        <v>152</v>
      </c>
      <c r="E517" t="s">
        <v>95</v>
      </c>
      <c r="F517" t="s">
        <v>112</v>
      </c>
      <c r="G517">
        <v>2030</v>
      </c>
      <c r="H517">
        <v>295.18228099999999</v>
      </c>
      <c r="I517">
        <v>328.88045</v>
      </c>
      <c r="J517">
        <v>4935.3364259999998</v>
      </c>
      <c r="K517">
        <v>5264.2168760000004</v>
      </c>
    </row>
    <row r="518" spans="1:11" ht="15" x14ac:dyDescent="0.25">
      <c r="A518" s="45" t="str">
        <f t="shared" si="8"/>
        <v>B2 wood energyNorway2005</v>
      </c>
      <c r="B518">
        <v>7</v>
      </c>
      <c r="C518" t="s">
        <v>3</v>
      </c>
      <c r="D518" t="s">
        <v>153</v>
      </c>
      <c r="E518" t="s">
        <v>96</v>
      </c>
      <c r="F518" t="s">
        <v>114</v>
      </c>
      <c r="G518">
        <v>2005</v>
      </c>
      <c r="H518">
        <v>6499.2277700000004</v>
      </c>
      <c r="I518">
        <v>7567.72271</v>
      </c>
      <c r="J518">
        <v>36655.628905999998</v>
      </c>
      <c r="K518">
        <v>44223.351616</v>
      </c>
    </row>
    <row r="519" spans="1:11" ht="15" x14ac:dyDescent="0.25">
      <c r="A519" s="45" t="str">
        <f t="shared" si="8"/>
        <v>B2 wood energyNorway2010</v>
      </c>
      <c r="B519">
        <v>7</v>
      </c>
      <c r="C519" t="s">
        <v>3</v>
      </c>
      <c r="D519" t="s">
        <v>153</v>
      </c>
      <c r="E519" t="s">
        <v>96</v>
      </c>
      <c r="F519" t="s">
        <v>114</v>
      </c>
      <c r="G519">
        <v>2010</v>
      </c>
      <c r="H519">
        <v>6479.2275040000004</v>
      </c>
      <c r="I519">
        <v>7870.856538</v>
      </c>
      <c r="J519">
        <v>37017.125</v>
      </c>
      <c r="K519">
        <v>44887.981538</v>
      </c>
    </row>
    <row r="520" spans="1:11" ht="15" x14ac:dyDescent="0.25">
      <c r="A520" s="45" t="str">
        <f t="shared" si="8"/>
        <v>B2 wood energyNorway2015</v>
      </c>
      <c r="B520">
        <v>7</v>
      </c>
      <c r="C520" t="s">
        <v>3</v>
      </c>
      <c r="D520" t="s">
        <v>153</v>
      </c>
      <c r="E520" t="s">
        <v>96</v>
      </c>
      <c r="F520" t="s">
        <v>114</v>
      </c>
      <c r="G520">
        <v>2015</v>
      </c>
      <c r="H520">
        <v>6459.2279559999997</v>
      </c>
      <c r="I520">
        <v>8158.7795299999998</v>
      </c>
      <c r="J520">
        <v>37245.402344000002</v>
      </c>
      <c r="K520">
        <v>45404.181874000002</v>
      </c>
    </row>
    <row r="521" spans="1:11" ht="15" x14ac:dyDescent="0.25">
      <c r="A521" s="45" t="str">
        <f t="shared" si="8"/>
        <v>B2 wood energyNorway2020</v>
      </c>
      <c r="B521">
        <v>7</v>
      </c>
      <c r="C521" t="s">
        <v>3</v>
      </c>
      <c r="D521" t="s">
        <v>153</v>
      </c>
      <c r="E521" t="s">
        <v>96</v>
      </c>
      <c r="F521" t="s">
        <v>114</v>
      </c>
      <c r="G521">
        <v>2020</v>
      </c>
      <c r="H521">
        <v>6439.2272990000001</v>
      </c>
      <c r="I521">
        <v>8361.861234</v>
      </c>
      <c r="J521">
        <v>37390.058594000002</v>
      </c>
      <c r="K521">
        <v>45751.919827999998</v>
      </c>
    </row>
    <row r="522" spans="1:11" ht="15" x14ac:dyDescent="0.25">
      <c r="A522" s="45" t="str">
        <f t="shared" si="8"/>
        <v>B2 wood energyNorway2025</v>
      </c>
      <c r="B522">
        <v>7</v>
      </c>
      <c r="C522" t="s">
        <v>3</v>
      </c>
      <c r="D522" t="s">
        <v>153</v>
      </c>
      <c r="E522" t="s">
        <v>96</v>
      </c>
      <c r="F522" t="s">
        <v>114</v>
      </c>
      <c r="G522">
        <v>2025</v>
      </c>
      <c r="H522">
        <v>6419.2272249999996</v>
      </c>
      <c r="I522">
        <v>8280.8966259999997</v>
      </c>
      <c r="J522">
        <v>37985.785155999998</v>
      </c>
      <c r="K522">
        <v>46266.681782</v>
      </c>
    </row>
    <row r="523" spans="1:11" ht="15" x14ac:dyDescent="0.25">
      <c r="A523" s="45" t="str">
        <f t="shared" si="8"/>
        <v>B2 wood energyNorway2030</v>
      </c>
      <c r="B523">
        <v>7</v>
      </c>
      <c r="C523" t="s">
        <v>3</v>
      </c>
      <c r="D523" t="s">
        <v>153</v>
      </c>
      <c r="E523" t="s">
        <v>96</v>
      </c>
      <c r="F523" t="s">
        <v>114</v>
      </c>
      <c r="G523">
        <v>2030</v>
      </c>
      <c r="H523">
        <v>6399.227425</v>
      </c>
      <c r="I523">
        <v>7991.4460239999999</v>
      </c>
      <c r="J523">
        <v>38591.714844000002</v>
      </c>
      <c r="K523">
        <v>46583.160867999999</v>
      </c>
    </row>
    <row r="524" spans="1:11" ht="15" x14ac:dyDescent="0.25">
      <c r="A524" s="45" t="str">
        <f t="shared" si="8"/>
        <v>B2 wood energyPoland2005</v>
      </c>
      <c r="B524">
        <v>7</v>
      </c>
      <c r="C524" t="s">
        <v>3</v>
      </c>
      <c r="D524" t="s">
        <v>154</v>
      </c>
      <c r="E524" t="s">
        <v>97</v>
      </c>
      <c r="F524" t="s">
        <v>113</v>
      </c>
      <c r="G524">
        <v>2005</v>
      </c>
      <c r="H524">
        <v>8417.008296</v>
      </c>
      <c r="I524">
        <v>16522.429808000001</v>
      </c>
      <c r="J524">
        <v>132529</v>
      </c>
      <c r="K524">
        <v>149051.42980799999</v>
      </c>
    </row>
    <row r="525" spans="1:11" ht="15" x14ac:dyDescent="0.25">
      <c r="A525" s="45" t="str">
        <f t="shared" si="8"/>
        <v>B2 wood energyPoland2010</v>
      </c>
      <c r="B525">
        <v>7</v>
      </c>
      <c r="C525" t="s">
        <v>3</v>
      </c>
      <c r="D525" t="s">
        <v>154</v>
      </c>
      <c r="E525" t="s">
        <v>97</v>
      </c>
      <c r="F525" t="s">
        <v>113</v>
      </c>
      <c r="G525">
        <v>2010</v>
      </c>
      <c r="H525">
        <v>8532.0073100000009</v>
      </c>
      <c r="I525">
        <v>15714.528402</v>
      </c>
      <c r="J525">
        <v>136869.40625</v>
      </c>
      <c r="K525">
        <v>152583.934652</v>
      </c>
    </row>
    <row r="526" spans="1:11" ht="15" x14ac:dyDescent="0.25">
      <c r="A526" s="45" t="str">
        <f t="shared" si="8"/>
        <v>B2 wood energyPoland2015</v>
      </c>
      <c r="B526">
        <v>7</v>
      </c>
      <c r="C526" t="s">
        <v>3</v>
      </c>
      <c r="D526" t="s">
        <v>154</v>
      </c>
      <c r="E526" t="s">
        <v>97</v>
      </c>
      <c r="F526" t="s">
        <v>113</v>
      </c>
      <c r="G526">
        <v>2015</v>
      </c>
      <c r="H526">
        <v>8647.0085610000006</v>
      </c>
      <c r="I526">
        <v>14440.366475999999</v>
      </c>
      <c r="J526">
        <v>139338.73437600001</v>
      </c>
      <c r="K526">
        <v>153779.100852</v>
      </c>
    </row>
    <row r="527" spans="1:11" ht="15" x14ac:dyDescent="0.25">
      <c r="A527" s="45" t="str">
        <f t="shared" si="8"/>
        <v>B2 wood energyPoland2020</v>
      </c>
      <c r="B527">
        <v>7</v>
      </c>
      <c r="C527" t="s">
        <v>3</v>
      </c>
      <c r="D527" t="s">
        <v>154</v>
      </c>
      <c r="E527" t="s">
        <v>97</v>
      </c>
      <c r="F527" t="s">
        <v>113</v>
      </c>
      <c r="G527">
        <v>2020</v>
      </c>
      <c r="H527">
        <v>8762.0074659999991</v>
      </c>
      <c r="I527">
        <v>13155.562904</v>
      </c>
      <c r="J527">
        <v>138327.84375</v>
      </c>
      <c r="K527">
        <v>151483.40665399999</v>
      </c>
    </row>
    <row r="528" spans="1:11" ht="15" x14ac:dyDescent="0.25">
      <c r="A528" s="45" t="str">
        <f t="shared" si="8"/>
        <v>B2 wood energyPoland2025</v>
      </c>
      <c r="B528">
        <v>7</v>
      </c>
      <c r="C528" t="s">
        <v>3</v>
      </c>
      <c r="D528" t="s">
        <v>154</v>
      </c>
      <c r="E528" t="s">
        <v>97</v>
      </c>
      <c r="F528" t="s">
        <v>113</v>
      </c>
      <c r="G528">
        <v>2025</v>
      </c>
      <c r="H528">
        <v>8877.0069029999995</v>
      </c>
      <c r="I528">
        <v>12078.654842</v>
      </c>
      <c r="J528">
        <v>136624.95312600001</v>
      </c>
      <c r="K528">
        <v>148703.607968</v>
      </c>
    </row>
    <row r="529" spans="1:11" ht="15" x14ac:dyDescent="0.25">
      <c r="A529" s="45" t="str">
        <f t="shared" si="8"/>
        <v>B2 wood energyPoland2030</v>
      </c>
      <c r="B529">
        <v>7</v>
      </c>
      <c r="C529" t="s">
        <v>3</v>
      </c>
      <c r="D529" t="s">
        <v>154</v>
      </c>
      <c r="E529" t="s">
        <v>97</v>
      </c>
      <c r="F529" t="s">
        <v>113</v>
      </c>
      <c r="G529">
        <v>2030</v>
      </c>
      <c r="H529">
        <v>8992.007087</v>
      </c>
      <c r="I529">
        <v>11561.565978000001</v>
      </c>
      <c r="J529">
        <v>134830.48437600001</v>
      </c>
      <c r="K529">
        <v>146392.05035400001</v>
      </c>
    </row>
    <row r="530" spans="1:11" ht="15" x14ac:dyDescent="0.25">
      <c r="A530" s="45" t="str">
        <f t="shared" si="8"/>
        <v>B2 wood energyPortugal2005</v>
      </c>
      <c r="B530">
        <v>7</v>
      </c>
      <c r="C530" t="s">
        <v>3</v>
      </c>
      <c r="D530" t="s">
        <v>155</v>
      </c>
      <c r="E530" t="s">
        <v>98</v>
      </c>
      <c r="F530" t="s">
        <v>115</v>
      </c>
      <c r="G530">
        <v>2005</v>
      </c>
      <c r="H530">
        <v>1801.9219049999999</v>
      </c>
      <c r="I530">
        <v>227.168938</v>
      </c>
      <c r="J530">
        <v>19768.367188</v>
      </c>
      <c r="K530">
        <v>19995.536125999999</v>
      </c>
    </row>
    <row r="531" spans="1:11" ht="15" x14ac:dyDescent="0.25">
      <c r="A531" s="45" t="str">
        <f t="shared" si="8"/>
        <v>B2 wood energyPortugal2010</v>
      </c>
      <c r="B531">
        <v>7</v>
      </c>
      <c r="C531" t="s">
        <v>3</v>
      </c>
      <c r="D531" t="s">
        <v>155</v>
      </c>
      <c r="E531" t="s">
        <v>98</v>
      </c>
      <c r="F531" t="s">
        <v>115</v>
      </c>
      <c r="G531">
        <v>2010</v>
      </c>
      <c r="H531">
        <v>1821.921722</v>
      </c>
      <c r="I531">
        <v>237.71097800000001</v>
      </c>
      <c r="J531">
        <v>18250.292968000002</v>
      </c>
      <c r="K531">
        <v>18488.003946000001</v>
      </c>
    </row>
    <row r="532" spans="1:11" ht="15" x14ac:dyDescent="0.25">
      <c r="A532" s="45" t="str">
        <f t="shared" si="8"/>
        <v>B2 wood energyPortugal2015</v>
      </c>
      <c r="B532">
        <v>7</v>
      </c>
      <c r="C532" t="s">
        <v>3</v>
      </c>
      <c r="D532" t="s">
        <v>155</v>
      </c>
      <c r="E532" t="s">
        <v>98</v>
      </c>
      <c r="F532" t="s">
        <v>115</v>
      </c>
      <c r="G532">
        <v>2015</v>
      </c>
      <c r="H532">
        <v>1841.921906</v>
      </c>
      <c r="I532">
        <v>259.41983399999998</v>
      </c>
      <c r="J532">
        <v>17140.650389999999</v>
      </c>
      <c r="K532">
        <v>17400.070223999999</v>
      </c>
    </row>
    <row r="533" spans="1:11" ht="15" x14ac:dyDescent="0.25">
      <c r="A533" s="45" t="str">
        <f t="shared" si="8"/>
        <v>B2 wood energyPortugal2020</v>
      </c>
      <c r="B533">
        <v>7</v>
      </c>
      <c r="C533" t="s">
        <v>3</v>
      </c>
      <c r="D533" t="s">
        <v>155</v>
      </c>
      <c r="E533" t="s">
        <v>98</v>
      </c>
      <c r="F533" t="s">
        <v>115</v>
      </c>
      <c r="G533">
        <v>2020</v>
      </c>
      <c r="H533">
        <v>1861.9219350000001</v>
      </c>
      <c r="I533">
        <v>291.64354400000002</v>
      </c>
      <c r="J533">
        <v>16203.690430000001</v>
      </c>
      <c r="K533">
        <v>16495.333974000001</v>
      </c>
    </row>
    <row r="534" spans="1:11" ht="15" x14ac:dyDescent="0.25">
      <c r="A534" s="45" t="str">
        <f t="shared" si="8"/>
        <v>B2 wood energyPortugal2025</v>
      </c>
      <c r="B534">
        <v>7</v>
      </c>
      <c r="C534" t="s">
        <v>3</v>
      </c>
      <c r="D534" t="s">
        <v>155</v>
      </c>
      <c r="E534" t="s">
        <v>98</v>
      </c>
      <c r="F534" t="s">
        <v>115</v>
      </c>
      <c r="G534">
        <v>2025</v>
      </c>
      <c r="H534">
        <v>1881.9219969999999</v>
      </c>
      <c r="I534">
        <v>331.50488999999999</v>
      </c>
      <c r="J534">
        <v>15534.230468</v>
      </c>
      <c r="K534">
        <v>15865.735358</v>
      </c>
    </row>
    <row r="535" spans="1:11" ht="15" x14ac:dyDescent="0.25">
      <c r="A535" s="45" t="str">
        <f t="shared" si="8"/>
        <v>B2 wood energyPortugal2030</v>
      </c>
      <c r="B535">
        <v>7</v>
      </c>
      <c r="C535" t="s">
        <v>3</v>
      </c>
      <c r="D535" t="s">
        <v>155</v>
      </c>
      <c r="E535" t="s">
        <v>98</v>
      </c>
      <c r="F535" t="s">
        <v>115</v>
      </c>
      <c r="G535">
        <v>2030</v>
      </c>
      <c r="H535">
        <v>1901.9217530000001</v>
      </c>
      <c r="I535">
        <v>373.81645200000003</v>
      </c>
      <c r="J535">
        <v>15085.253906</v>
      </c>
      <c r="K535">
        <v>15459.070358000001</v>
      </c>
    </row>
    <row r="536" spans="1:11" ht="15" x14ac:dyDescent="0.25">
      <c r="A536" s="45" t="str">
        <f t="shared" si="8"/>
        <v>B2 wood energyRomania2005</v>
      </c>
      <c r="B536">
        <v>7</v>
      </c>
      <c r="C536" t="s">
        <v>3</v>
      </c>
      <c r="D536" t="s">
        <v>156</v>
      </c>
      <c r="E536" t="s">
        <v>100</v>
      </c>
      <c r="F536" t="s">
        <v>113</v>
      </c>
      <c r="G536">
        <v>2005</v>
      </c>
      <c r="H536">
        <v>5038.7404619999998</v>
      </c>
      <c r="I536">
        <v>12629.158454</v>
      </c>
      <c r="J536">
        <v>80929.523438000004</v>
      </c>
      <c r="K536">
        <v>93558.681891999993</v>
      </c>
    </row>
    <row r="537" spans="1:11" ht="15" x14ac:dyDescent="0.25">
      <c r="A537" s="45" t="str">
        <f t="shared" si="8"/>
        <v>B2 wood energyRomania2010</v>
      </c>
      <c r="B537">
        <v>7</v>
      </c>
      <c r="C537" t="s">
        <v>3</v>
      </c>
      <c r="D537" t="s">
        <v>156</v>
      </c>
      <c r="E537" t="s">
        <v>100</v>
      </c>
      <c r="F537" t="s">
        <v>113</v>
      </c>
      <c r="G537">
        <v>2010</v>
      </c>
      <c r="H537">
        <v>5182.7407329999996</v>
      </c>
      <c r="I537">
        <v>13224.420364</v>
      </c>
      <c r="J537">
        <v>82299.21875</v>
      </c>
      <c r="K537">
        <v>95523.639114000005</v>
      </c>
    </row>
    <row r="538" spans="1:11" ht="15" x14ac:dyDescent="0.25">
      <c r="A538" s="45" t="str">
        <f t="shared" si="8"/>
        <v>B2 wood energyRomania2015</v>
      </c>
      <c r="B538">
        <v>7</v>
      </c>
      <c r="C538" t="s">
        <v>3</v>
      </c>
      <c r="D538" t="s">
        <v>156</v>
      </c>
      <c r="E538" t="s">
        <v>100</v>
      </c>
      <c r="F538" t="s">
        <v>113</v>
      </c>
      <c r="G538">
        <v>2015</v>
      </c>
      <c r="H538">
        <v>5326.7400600000001</v>
      </c>
      <c r="I538">
        <v>13190.010023999999</v>
      </c>
      <c r="J538">
        <v>83675.695311999996</v>
      </c>
      <c r="K538">
        <v>96865.705335999999</v>
      </c>
    </row>
    <row r="539" spans="1:11" ht="15" x14ac:dyDescent="0.25">
      <c r="A539" s="45" t="str">
        <f t="shared" si="8"/>
        <v>B2 wood energyRomania2020</v>
      </c>
      <c r="B539">
        <v>7</v>
      </c>
      <c r="C539" t="s">
        <v>3</v>
      </c>
      <c r="D539" t="s">
        <v>156</v>
      </c>
      <c r="E539" t="s">
        <v>100</v>
      </c>
      <c r="F539" t="s">
        <v>113</v>
      </c>
      <c r="G539">
        <v>2020</v>
      </c>
      <c r="H539">
        <v>5470.7405390000004</v>
      </c>
      <c r="I539">
        <v>12598.334938</v>
      </c>
      <c r="J539">
        <v>84146.5</v>
      </c>
      <c r="K539">
        <v>96744.834938</v>
      </c>
    </row>
    <row r="540" spans="1:11" ht="15" x14ac:dyDescent="0.25">
      <c r="A540" s="45" t="str">
        <f t="shared" si="8"/>
        <v>B2 wood energyRomania2025</v>
      </c>
      <c r="B540">
        <v>7</v>
      </c>
      <c r="C540" t="s">
        <v>3</v>
      </c>
      <c r="D540" t="s">
        <v>156</v>
      </c>
      <c r="E540" t="s">
        <v>100</v>
      </c>
      <c r="F540" t="s">
        <v>113</v>
      </c>
      <c r="G540">
        <v>2025</v>
      </c>
      <c r="H540">
        <v>5614.7408439999999</v>
      </c>
      <c r="I540">
        <v>11839.026814000001</v>
      </c>
      <c r="J540">
        <v>84127.617188000004</v>
      </c>
      <c r="K540">
        <v>95966.644002000001</v>
      </c>
    </row>
    <row r="541" spans="1:11" ht="15" x14ac:dyDescent="0.25">
      <c r="A541" s="45" t="str">
        <f t="shared" si="8"/>
        <v>B2 wood energyRomania2030</v>
      </c>
      <c r="B541">
        <v>7</v>
      </c>
      <c r="C541" t="s">
        <v>3</v>
      </c>
      <c r="D541" t="s">
        <v>156</v>
      </c>
      <c r="E541" t="s">
        <v>100</v>
      </c>
      <c r="F541" t="s">
        <v>113</v>
      </c>
      <c r="G541">
        <v>2030</v>
      </c>
      <c r="H541">
        <v>5758.7405570000001</v>
      </c>
      <c r="I541">
        <v>11232.1502</v>
      </c>
      <c r="J541">
        <v>83645.328125999993</v>
      </c>
      <c r="K541">
        <v>94877.478325999997</v>
      </c>
    </row>
    <row r="542" spans="1:11" ht="15" x14ac:dyDescent="0.25">
      <c r="A542" s="45" t="str">
        <f t="shared" si="8"/>
        <v>B2 wood energySweden2005</v>
      </c>
      <c r="B542">
        <v>7</v>
      </c>
      <c r="C542" t="s">
        <v>3</v>
      </c>
      <c r="D542" t="s">
        <v>158</v>
      </c>
      <c r="E542" t="s">
        <v>105</v>
      </c>
      <c r="F542" t="s">
        <v>114</v>
      </c>
      <c r="G542">
        <v>2005</v>
      </c>
      <c r="H542">
        <v>20631.419808999999</v>
      </c>
      <c r="I542">
        <v>13696.008818</v>
      </c>
      <c r="J542">
        <v>83472.242188000004</v>
      </c>
      <c r="K542">
        <v>97168.251006000006</v>
      </c>
    </row>
    <row r="543" spans="1:11" ht="15" x14ac:dyDescent="0.25">
      <c r="A543" s="45" t="str">
        <f t="shared" si="8"/>
        <v>B2 wood energySweden2010</v>
      </c>
      <c r="B543">
        <v>7</v>
      </c>
      <c r="C543" t="s">
        <v>3</v>
      </c>
      <c r="D543" t="s">
        <v>158</v>
      </c>
      <c r="E543" t="s">
        <v>105</v>
      </c>
      <c r="F543" t="s">
        <v>114</v>
      </c>
      <c r="G543">
        <v>2010</v>
      </c>
      <c r="H543">
        <v>20553.423880999999</v>
      </c>
      <c r="I543">
        <v>13696.008612</v>
      </c>
      <c r="J543">
        <v>82944.90625</v>
      </c>
      <c r="K543">
        <v>96640.914862000005</v>
      </c>
    </row>
    <row r="544" spans="1:11" ht="15" x14ac:dyDescent="0.25">
      <c r="A544" s="45" t="str">
        <f t="shared" si="8"/>
        <v>B2 wood energySweden2015</v>
      </c>
      <c r="B544">
        <v>7</v>
      </c>
      <c r="C544" t="s">
        <v>3</v>
      </c>
      <c r="D544" t="s">
        <v>158</v>
      </c>
      <c r="E544" t="s">
        <v>105</v>
      </c>
      <c r="F544" t="s">
        <v>114</v>
      </c>
      <c r="G544">
        <v>2015</v>
      </c>
      <c r="H544">
        <v>20475.421935999999</v>
      </c>
      <c r="I544">
        <v>12989.185202000001</v>
      </c>
      <c r="J544">
        <v>81784.765625999993</v>
      </c>
      <c r="K544">
        <v>94773.950828000001</v>
      </c>
    </row>
    <row r="545" spans="1:11" ht="15" x14ac:dyDescent="0.25">
      <c r="A545" s="45" t="str">
        <f t="shared" si="8"/>
        <v>B2 wood energySweden2020</v>
      </c>
      <c r="B545">
        <v>7</v>
      </c>
      <c r="C545" t="s">
        <v>3</v>
      </c>
      <c r="D545" t="s">
        <v>158</v>
      </c>
      <c r="E545" t="s">
        <v>105</v>
      </c>
      <c r="F545" t="s">
        <v>114</v>
      </c>
      <c r="G545">
        <v>2020</v>
      </c>
      <c r="H545">
        <v>20397.422233000001</v>
      </c>
      <c r="I545">
        <v>11884.540118000001</v>
      </c>
      <c r="J545">
        <v>79670.585938000004</v>
      </c>
      <c r="K545">
        <v>91555.126055999994</v>
      </c>
    </row>
    <row r="546" spans="1:11" ht="15" x14ac:dyDescent="0.25">
      <c r="A546" s="45" t="str">
        <f t="shared" si="8"/>
        <v>B2 wood energySweden2025</v>
      </c>
      <c r="B546">
        <v>7</v>
      </c>
      <c r="C546" t="s">
        <v>3</v>
      </c>
      <c r="D546" t="s">
        <v>158</v>
      </c>
      <c r="E546" t="s">
        <v>105</v>
      </c>
      <c r="F546" t="s">
        <v>114</v>
      </c>
      <c r="G546">
        <v>2025</v>
      </c>
      <c r="H546">
        <v>20319.423617</v>
      </c>
      <c r="I546">
        <v>10836.793734000001</v>
      </c>
      <c r="J546">
        <v>77620.007811999996</v>
      </c>
      <c r="K546">
        <v>88456.801546000002</v>
      </c>
    </row>
    <row r="547" spans="1:11" ht="15" x14ac:dyDescent="0.25">
      <c r="A547" s="45" t="str">
        <f t="shared" si="8"/>
        <v>B2 wood energySweden2030</v>
      </c>
      <c r="B547">
        <v>7</v>
      </c>
      <c r="C547" t="s">
        <v>3</v>
      </c>
      <c r="D547" t="s">
        <v>158</v>
      </c>
      <c r="E547" t="s">
        <v>105</v>
      </c>
      <c r="F547" t="s">
        <v>114</v>
      </c>
      <c r="G547">
        <v>2030</v>
      </c>
      <c r="H547">
        <v>20241.421839999999</v>
      </c>
      <c r="I547">
        <v>9908.7940780000008</v>
      </c>
      <c r="J547">
        <v>75681.367188000004</v>
      </c>
      <c r="K547">
        <v>85590.161265999996</v>
      </c>
    </row>
    <row r="548" spans="1:11" ht="15" x14ac:dyDescent="0.25">
      <c r="A548" s="45" t="str">
        <f t="shared" si="8"/>
        <v>B2 wood energySlovenia2005</v>
      </c>
      <c r="B548">
        <v>7</v>
      </c>
      <c r="C548" t="s">
        <v>3</v>
      </c>
      <c r="D548" t="s">
        <v>159</v>
      </c>
      <c r="E548" t="s">
        <v>103</v>
      </c>
      <c r="F548" t="s">
        <v>111</v>
      </c>
      <c r="G548">
        <v>2005</v>
      </c>
      <c r="H548">
        <v>1166.040315</v>
      </c>
      <c r="I548">
        <v>3135.1365759999999</v>
      </c>
      <c r="J548">
        <v>12356.855468</v>
      </c>
      <c r="K548">
        <v>15491.992044000001</v>
      </c>
    </row>
    <row r="549" spans="1:11" ht="15" x14ac:dyDescent="0.25">
      <c r="A549" s="45" t="str">
        <f t="shared" si="8"/>
        <v>B2 wood energySlovenia2010</v>
      </c>
      <c r="B549">
        <v>7</v>
      </c>
      <c r="C549" t="s">
        <v>3</v>
      </c>
      <c r="D549" t="s">
        <v>159</v>
      </c>
      <c r="E549" t="s">
        <v>103</v>
      </c>
      <c r="F549" t="s">
        <v>111</v>
      </c>
      <c r="G549">
        <v>2010</v>
      </c>
      <c r="H549">
        <v>1175.040618</v>
      </c>
      <c r="I549">
        <v>3166.3273159999999</v>
      </c>
      <c r="J549">
        <v>12752.043946</v>
      </c>
      <c r="K549">
        <v>15918.371262000001</v>
      </c>
    </row>
    <row r="550" spans="1:11" ht="15" x14ac:dyDescent="0.25">
      <c r="A550" s="45" t="str">
        <f t="shared" si="8"/>
        <v>B2 wood energySlovenia2015</v>
      </c>
      <c r="B550">
        <v>7</v>
      </c>
      <c r="C550" t="s">
        <v>3</v>
      </c>
      <c r="D550" t="s">
        <v>159</v>
      </c>
      <c r="E550" t="s">
        <v>103</v>
      </c>
      <c r="F550" t="s">
        <v>111</v>
      </c>
      <c r="G550">
        <v>2015</v>
      </c>
      <c r="H550">
        <v>1184.0402979999999</v>
      </c>
      <c r="I550">
        <v>3162.3331579999999</v>
      </c>
      <c r="J550">
        <v>13111.234376</v>
      </c>
      <c r="K550">
        <v>16273.567534</v>
      </c>
    </row>
    <row r="551" spans="1:11" ht="15" x14ac:dyDescent="0.25">
      <c r="A551" s="45" t="str">
        <f t="shared" si="8"/>
        <v>B2 wood energySlovenia2020</v>
      </c>
      <c r="B551">
        <v>7</v>
      </c>
      <c r="C551" t="s">
        <v>3</v>
      </c>
      <c r="D551" t="s">
        <v>159</v>
      </c>
      <c r="E551" t="s">
        <v>103</v>
      </c>
      <c r="F551" t="s">
        <v>111</v>
      </c>
      <c r="G551">
        <v>2020</v>
      </c>
      <c r="H551">
        <v>1193.040939</v>
      </c>
      <c r="I551">
        <v>3137.2267959999999</v>
      </c>
      <c r="J551">
        <v>13375.666992</v>
      </c>
      <c r="K551">
        <v>16512.893788000001</v>
      </c>
    </row>
    <row r="552" spans="1:11" ht="15" x14ac:dyDescent="0.25">
      <c r="A552" s="45" t="str">
        <f t="shared" si="8"/>
        <v>B2 wood energySlovenia2025</v>
      </c>
      <c r="B552">
        <v>7</v>
      </c>
      <c r="C552" t="s">
        <v>3</v>
      </c>
      <c r="D552" t="s">
        <v>159</v>
      </c>
      <c r="E552" t="s">
        <v>103</v>
      </c>
      <c r="F552" t="s">
        <v>111</v>
      </c>
      <c r="G552">
        <v>2025</v>
      </c>
      <c r="H552">
        <v>1202.040375</v>
      </c>
      <c r="I552">
        <v>3015.2596060000001</v>
      </c>
      <c r="J552">
        <v>13958.84375</v>
      </c>
      <c r="K552">
        <v>16974.103356</v>
      </c>
    </row>
    <row r="553" spans="1:11" ht="15" x14ac:dyDescent="0.25">
      <c r="A553" s="45" t="str">
        <f t="shared" si="8"/>
        <v>B2 wood energySlovenia2030</v>
      </c>
      <c r="B553">
        <v>7</v>
      </c>
      <c r="C553" t="s">
        <v>3</v>
      </c>
      <c r="D553" t="s">
        <v>159</v>
      </c>
      <c r="E553" t="s">
        <v>103</v>
      </c>
      <c r="F553" t="s">
        <v>111</v>
      </c>
      <c r="G553">
        <v>2030</v>
      </c>
      <c r="H553">
        <v>1211.040283</v>
      </c>
      <c r="I553">
        <v>2837.213256</v>
      </c>
      <c r="J553">
        <v>14485.619140000001</v>
      </c>
      <c r="K553">
        <v>17322.832396000002</v>
      </c>
    </row>
    <row r="554" spans="1:11" ht="15" x14ac:dyDescent="0.25">
      <c r="A554" s="45" t="str">
        <f t="shared" si="8"/>
        <v>B2 wood energySlovakia2005</v>
      </c>
      <c r="B554">
        <v>7</v>
      </c>
      <c r="C554" t="s">
        <v>3</v>
      </c>
      <c r="D554" t="s">
        <v>160</v>
      </c>
      <c r="E554" t="s">
        <v>102</v>
      </c>
      <c r="F554" t="s">
        <v>113</v>
      </c>
      <c r="G554">
        <v>2005</v>
      </c>
      <c r="H554">
        <v>1751.3403800000001</v>
      </c>
      <c r="I554">
        <v>3900.6902879999998</v>
      </c>
      <c r="J554">
        <v>43663.503905999998</v>
      </c>
      <c r="K554">
        <v>47564.194194000003</v>
      </c>
    </row>
    <row r="555" spans="1:11" ht="15" x14ac:dyDescent="0.25">
      <c r="A555" s="45" t="str">
        <f t="shared" si="8"/>
        <v>B2 wood energySlovakia2010</v>
      </c>
      <c r="B555">
        <v>7</v>
      </c>
      <c r="C555" t="s">
        <v>3</v>
      </c>
      <c r="D555" t="s">
        <v>160</v>
      </c>
      <c r="E555" t="s">
        <v>102</v>
      </c>
      <c r="F555" t="s">
        <v>113</v>
      </c>
      <c r="G555">
        <v>2010</v>
      </c>
      <c r="H555">
        <v>1735.4403150000001</v>
      </c>
      <c r="I555">
        <v>3511.9960679999999</v>
      </c>
      <c r="J555">
        <v>44611.195312000003</v>
      </c>
      <c r="K555">
        <v>48123.191379999997</v>
      </c>
    </row>
    <row r="556" spans="1:11" ht="15" x14ac:dyDescent="0.25">
      <c r="A556" s="45" t="str">
        <f t="shared" si="8"/>
        <v>B2 wood energySlovakia2015</v>
      </c>
      <c r="B556">
        <v>7</v>
      </c>
      <c r="C556" t="s">
        <v>3</v>
      </c>
      <c r="D556" t="s">
        <v>160</v>
      </c>
      <c r="E556" t="s">
        <v>102</v>
      </c>
      <c r="F556" t="s">
        <v>113</v>
      </c>
      <c r="G556">
        <v>2015</v>
      </c>
      <c r="H556">
        <v>1719.5405840000001</v>
      </c>
      <c r="I556">
        <v>3043.8558079999998</v>
      </c>
      <c r="J556">
        <v>44610.671876</v>
      </c>
      <c r="K556">
        <v>47654.527684000001</v>
      </c>
    </row>
    <row r="557" spans="1:11" ht="15" x14ac:dyDescent="0.25">
      <c r="A557" s="45" t="str">
        <f t="shared" si="8"/>
        <v>B2 wood energySlovakia2020</v>
      </c>
      <c r="B557">
        <v>7</v>
      </c>
      <c r="C557" t="s">
        <v>3</v>
      </c>
      <c r="D557" t="s">
        <v>160</v>
      </c>
      <c r="E557" t="s">
        <v>102</v>
      </c>
      <c r="F557" t="s">
        <v>113</v>
      </c>
      <c r="G557">
        <v>2020</v>
      </c>
      <c r="H557">
        <v>1703.6401189999999</v>
      </c>
      <c r="I557">
        <v>2626.7198939999998</v>
      </c>
      <c r="J557">
        <v>43665.246094000002</v>
      </c>
      <c r="K557">
        <v>46291.965988000004</v>
      </c>
    </row>
    <row r="558" spans="1:11" ht="15" x14ac:dyDescent="0.25">
      <c r="A558" s="45" t="str">
        <f t="shared" si="8"/>
        <v>B2 wood energySlovakia2025</v>
      </c>
      <c r="B558">
        <v>7</v>
      </c>
      <c r="C558" t="s">
        <v>3</v>
      </c>
      <c r="D558" t="s">
        <v>160</v>
      </c>
      <c r="E558" t="s">
        <v>102</v>
      </c>
      <c r="F558" t="s">
        <v>113</v>
      </c>
      <c r="G558">
        <v>2025</v>
      </c>
      <c r="H558">
        <v>1687.739785</v>
      </c>
      <c r="I558">
        <v>2355.8834259999999</v>
      </c>
      <c r="J558">
        <v>42738.171876</v>
      </c>
      <c r="K558">
        <v>45094.055302000001</v>
      </c>
    </row>
    <row r="559" spans="1:11" ht="15" x14ac:dyDescent="0.25">
      <c r="A559" s="45" t="str">
        <f t="shared" si="8"/>
        <v>B2 wood energySlovakia2030</v>
      </c>
      <c r="B559">
        <v>7</v>
      </c>
      <c r="C559" t="s">
        <v>3</v>
      </c>
      <c r="D559" t="s">
        <v>160</v>
      </c>
      <c r="E559" t="s">
        <v>102</v>
      </c>
      <c r="F559" t="s">
        <v>113</v>
      </c>
      <c r="G559">
        <v>2030</v>
      </c>
      <c r="H559">
        <v>1671.8398689999999</v>
      </c>
      <c r="I559">
        <v>2244.2646519999998</v>
      </c>
      <c r="J559">
        <v>42043.386718000002</v>
      </c>
      <c r="K559">
        <v>44287.65137</v>
      </c>
    </row>
    <row r="560" spans="1:11" ht="15" x14ac:dyDescent="0.25">
      <c r="A560" s="45" t="str">
        <f t="shared" si="8"/>
        <v>B2 wood energyTurkey2005</v>
      </c>
      <c r="B560">
        <v>7</v>
      </c>
      <c r="C560" t="s">
        <v>3</v>
      </c>
      <c r="D560" t="s">
        <v>161</v>
      </c>
      <c r="E560" t="s">
        <v>108</v>
      </c>
      <c r="F560" t="s">
        <v>111</v>
      </c>
      <c r="G560">
        <v>2005</v>
      </c>
      <c r="H560">
        <v>8664.6995800000004</v>
      </c>
      <c r="I560">
        <v>4079.7789320000002</v>
      </c>
      <c r="J560">
        <v>52591.636718000002</v>
      </c>
      <c r="K560">
        <v>56671.415650000003</v>
      </c>
    </row>
    <row r="561" spans="1:11" ht="15" x14ac:dyDescent="0.25">
      <c r="A561" s="45" t="str">
        <f t="shared" si="8"/>
        <v>B2 wood energyTurkey2010</v>
      </c>
      <c r="B561">
        <v>7</v>
      </c>
      <c r="C561" t="s">
        <v>3</v>
      </c>
      <c r="D561" t="s">
        <v>161</v>
      </c>
      <c r="E561" t="s">
        <v>108</v>
      </c>
      <c r="F561" t="s">
        <v>111</v>
      </c>
      <c r="G561">
        <v>2010</v>
      </c>
      <c r="H561">
        <v>8681.6996689999996</v>
      </c>
      <c r="I561">
        <v>4071.2706280000002</v>
      </c>
      <c r="J561">
        <v>51955.804687999997</v>
      </c>
      <c r="K561">
        <v>56027.075316000002</v>
      </c>
    </row>
    <row r="562" spans="1:11" ht="15" x14ac:dyDescent="0.25">
      <c r="A562" s="45" t="str">
        <f t="shared" si="8"/>
        <v>B2 wood energyTurkey2015</v>
      </c>
      <c r="B562">
        <v>7</v>
      </c>
      <c r="C562" t="s">
        <v>3</v>
      </c>
      <c r="D562" t="s">
        <v>161</v>
      </c>
      <c r="E562" t="s">
        <v>108</v>
      </c>
      <c r="F562" t="s">
        <v>111</v>
      </c>
      <c r="G562">
        <v>2015</v>
      </c>
      <c r="H562">
        <v>8698.6993980000007</v>
      </c>
      <c r="I562">
        <v>4056.7837439999998</v>
      </c>
      <c r="J562">
        <v>51183.585937999997</v>
      </c>
      <c r="K562">
        <v>55240.369681999997</v>
      </c>
    </row>
    <row r="563" spans="1:11" ht="15" x14ac:dyDescent="0.25">
      <c r="A563" s="45" t="str">
        <f t="shared" si="8"/>
        <v>B2 wood energyTurkey2020</v>
      </c>
      <c r="B563">
        <v>7</v>
      </c>
      <c r="C563" t="s">
        <v>3</v>
      </c>
      <c r="D563" t="s">
        <v>161</v>
      </c>
      <c r="E563" t="s">
        <v>108</v>
      </c>
      <c r="F563" t="s">
        <v>111</v>
      </c>
      <c r="G563">
        <v>2020</v>
      </c>
      <c r="H563">
        <v>8715.6995939999997</v>
      </c>
      <c r="I563">
        <v>4041.6399179999999</v>
      </c>
      <c r="J563">
        <v>50203.59375</v>
      </c>
      <c r="K563">
        <v>54245.233668000001</v>
      </c>
    </row>
    <row r="564" spans="1:11" ht="15" x14ac:dyDescent="0.25">
      <c r="A564" s="45" t="str">
        <f t="shared" si="8"/>
        <v>B2 wood energyTurkey2025</v>
      </c>
      <c r="B564">
        <v>7</v>
      </c>
      <c r="C564" t="s">
        <v>3</v>
      </c>
      <c r="D564" t="s">
        <v>161</v>
      </c>
      <c r="E564" t="s">
        <v>108</v>
      </c>
      <c r="F564" t="s">
        <v>111</v>
      </c>
      <c r="G564">
        <v>2025</v>
      </c>
      <c r="H564">
        <v>8732.6992879999998</v>
      </c>
      <c r="I564">
        <v>4027.2516719999999</v>
      </c>
      <c r="J564">
        <v>49457.429687999997</v>
      </c>
      <c r="K564">
        <v>53484.681360000002</v>
      </c>
    </row>
    <row r="565" spans="1:11" ht="15" x14ac:dyDescent="0.25">
      <c r="A565" s="45" t="str">
        <f t="shared" si="8"/>
        <v>B2 wood energyTurkey2030</v>
      </c>
      <c r="B565">
        <v>7</v>
      </c>
      <c r="C565" t="s">
        <v>3</v>
      </c>
      <c r="D565" t="s">
        <v>161</v>
      </c>
      <c r="E565" t="s">
        <v>108</v>
      </c>
      <c r="F565" t="s">
        <v>111</v>
      </c>
      <c r="G565">
        <v>2030</v>
      </c>
      <c r="H565">
        <v>8749.6991600000001</v>
      </c>
      <c r="I565">
        <v>3985.8412020000001</v>
      </c>
      <c r="J565">
        <v>48876.722655999998</v>
      </c>
      <c r="K565">
        <v>52862.563858000001</v>
      </c>
    </row>
    <row r="566" spans="1:11" ht="15" x14ac:dyDescent="0.25">
      <c r="A566" s="45" t="str">
        <f t="shared" si="8"/>
        <v>B2 wood energyUkraine2005</v>
      </c>
      <c r="B566">
        <v>7</v>
      </c>
      <c r="C566" t="s">
        <v>3</v>
      </c>
      <c r="D566" t="s">
        <v>162</v>
      </c>
      <c r="E566" t="s">
        <v>109</v>
      </c>
      <c r="F566" t="s">
        <v>113</v>
      </c>
      <c r="G566">
        <v>2005</v>
      </c>
      <c r="H566">
        <v>5788.3697279999997</v>
      </c>
      <c r="I566">
        <v>9870.9992519999996</v>
      </c>
      <c r="J566">
        <v>52970.421876</v>
      </c>
      <c r="K566">
        <v>62841.421128000002</v>
      </c>
    </row>
    <row r="567" spans="1:11" ht="15" x14ac:dyDescent="0.25">
      <c r="A567" s="45" t="str">
        <f t="shared" si="8"/>
        <v>B2 wood energyUkraine2010</v>
      </c>
      <c r="B567">
        <v>7</v>
      </c>
      <c r="C567" t="s">
        <v>3</v>
      </c>
      <c r="D567" t="s">
        <v>162</v>
      </c>
      <c r="E567" t="s">
        <v>109</v>
      </c>
      <c r="F567" t="s">
        <v>113</v>
      </c>
      <c r="G567">
        <v>2010</v>
      </c>
      <c r="H567">
        <v>5688.3702089999997</v>
      </c>
      <c r="I567">
        <v>10120.068305999999</v>
      </c>
      <c r="J567">
        <v>55516.058594000002</v>
      </c>
      <c r="K567">
        <v>65636.126900000003</v>
      </c>
    </row>
    <row r="568" spans="1:11" ht="15" x14ac:dyDescent="0.25">
      <c r="A568" s="45" t="str">
        <f t="shared" si="8"/>
        <v>B2 wood energyUkraine2015</v>
      </c>
      <c r="B568">
        <v>7</v>
      </c>
      <c r="C568" t="s">
        <v>3</v>
      </c>
      <c r="D568" t="s">
        <v>162</v>
      </c>
      <c r="E568" t="s">
        <v>109</v>
      </c>
      <c r="F568" t="s">
        <v>113</v>
      </c>
      <c r="G568">
        <v>2015</v>
      </c>
      <c r="H568">
        <v>5588.3697220000004</v>
      </c>
      <c r="I568">
        <v>10263.938818000001</v>
      </c>
      <c r="J568">
        <v>56645.269531999998</v>
      </c>
      <c r="K568">
        <v>66909.208350000001</v>
      </c>
    </row>
    <row r="569" spans="1:11" ht="15" x14ac:dyDescent="0.25">
      <c r="A569" s="45" t="str">
        <f t="shared" si="8"/>
        <v>B2 wood energyUkraine2020</v>
      </c>
      <c r="B569">
        <v>7</v>
      </c>
      <c r="C569" t="s">
        <v>3</v>
      </c>
      <c r="D569" t="s">
        <v>162</v>
      </c>
      <c r="E569" t="s">
        <v>109</v>
      </c>
      <c r="F569" t="s">
        <v>113</v>
      </c>
      <c r="G569">
        <v>2020</v>
      </c>
      <c r="H569">
        <v>5488.3687529999997</v>
      </c>
      <c r="I569">
        <v>10363.414613999999</v>
      </c>
      <c r="J569">
        <v>56523.761718000002</v>
      </c>
      <c r="K569">
        <v>66887.176332000003</v>
      </c>
    </row>
    <row r="570" spans="1:11" ht="15" x14ac:dyDescent="0.25">
      <c r="A570" s="45" t="str">
        <f t="shared" si="8"/>
        <v>B2 wood energyUkraine2025</v>
      </c>
      <c r="B570">
        <v>7</v>
      </c>
      <c r="C570" t="s">
        <v>3</v>
      </c>
      <c r="D570" t="s">
        <v>162</v>
      </c>
      <c r="E570" t="s">
        <v>109</v>
      </c>
      <c r="F570" t="s">
        <v>113</v>
      </c>
      <c r="G570">
        <v>2025</v>
      </c>
      <c r="H570">
        <v>5388.3698279999999</v>
      </c>
      <c r="I570">
        <v>10363.395214</v>
      </c>
      <c r="J570">
        <v>56475.46875</v>
      </c>
      <c r="K570">
        <v>66838.863964000004</v>
      </c>
    </row>
    <row r="571" spans="1:11" ht="15" x14ac:dyDescent="0.25">
      <c r="A571" s="45" t="str">
        <f t="shared" si="8"/>
        <v>B2 wood energyUkraine2030</v>
      </c>
      <c r="B571">
        <v>7</v>
      </c>
      <c r="C571" t="s">
        <v>3</v>
      </c>
      <c r="D571" t="s">
        <v>162</v>
      </c>
      <c r="E571" t="s">
        <v>109</v>
      </c>
      <c r="F571" t="s">
        <v>113</v>
      </c>
      <c r="G571">
        <v>2030</v>
      </c>
      <c r="H571">
        <v>5288.3699509999997</v>
      </c>
      <c r="I571">
        <v>10373.227822000001</v>
      </c>
      <c r="J571">
        <v>56448.476562000003</v>
      </c>
      <c r="K571">
        <v>66821.704383999997</v>
      </c>
    </row>
    <row r="572" spans="1:11" ht="15" x14ac:dyDescent="0.25">
      <c r="A572" s="45" t="str">
        <f t="shared" si="8"/>
        <v>B2 wood energyUnited Kingdom2005</v>
      </c>
      <c r="B572">
        <v>7</v>
      </c>
      <c r="C572" t="s">
        <v>3</v>
      </c>
      <c r="D572" t="s">
        <v>163</v>
      </c>
      <c r="E572" t="s">
        <v>110</v>
      </c>
      <c r="F572" t="s">
        <v>112</v>
      </c>
      <c r="G572">
        <v>2005</v>
      </c>
      <c r="H572">
        <v>2375.020575</v>
      </c>
      <c r="I572">
        <v>2917.5778780000001</v>
      </c>
      <c r="J572">
        <v>38072.386718000002</v>
      </c>
      <c r="K572">
        <v>40989.964595999998</v>
      </c>
    </row>
    <row r="573" spans="1:11" ht="15" x14ac:dyDescent="0.25">
      <c r="A573" s="45" t="str">
        <f t="shared" si="8"/>
        <v>B2 wood energyUnited Kingdom2010</v>
      </c>
      <c r="B573">
        <v>7</v>
      </c>
      <c r="C573" t="s">
        <v>3</v>
      </c>
      <c r="D573" t="s">
        <v>163</v>
      </c>
      <c r="E573" t="s">
        <v>110</v>
      </c>
      <c r="F573" t="s">
        <v>112</v>
      </c>
      <c r="G573">
        <v>2010</v>
      </c>
      <c r="H573">
        <v>2411.0204319999998</v>
      </c>
      <c r="I573">
        <v>3014.3550879999998</v>
      </c>
      <c r="J573">
        <v>37665.40625</v>
      </c>
      <c r="K573">
        <v>40679.761337999997</v>
      </c>
    </row>
    <row r="574" spans="1:11" ht="15" x14ac:dyDescent="0.25">
      <c r="A574" s="45" t="str">
        <f t="shared" si="8"/>
        <v>B2 wood energyUnited Kingdom2015</v>
      </c>
      <c r="B574">
        <v>7</v>
      </c>
      <c r="C574" t="s">
        <v>3</v>
      </c>
      <c r="D574" t="s">
        <v>163</v>
      </c>
      <c r="E574" t="s">
        <v>110</v>
      </c>
      <c r="F574" t="s">
        <v>112</v>
      </c>
      <c r="G574">
        <v>2015</v>
      </c>
      <c r="H574">
        <v>2447.0203849999998</v>
      </c>
      <c r="I574">
        <v>3155.4538459999999</v>
      </c>
      <c r="J574">
        <v>36890.929687999997</v>
      </c>
      <c r="K574">
        <v>40046.383534000001</v>
      </c>
    </row>
    <row r="575" spans="1:11" ht="15" x14ac:dyDescent="0.25">
      <c r="A575" s="45" t="str">
        <f t="shared" si="8"/>
        <v>B2 wood energyUnited Kingdom2020</v>
      </c>
      <c r="B575">
        <v>7</v>
      </c>
      <c r="C575" t="s">
        <v>3</v>
      </c>
      <c r="D575" t="s">
        <v>163</v>
      </c>
      <c r="E575" t="s">
        <v>110</v>
      </c>
      <c r="F575" t="s">
        <v>112</v>
      </c>
      <c r="G575">
        <v>2020</v>
      </c>
      <c r="H575">
        <v>2483.0204349999999</v>
      </c>
      <c r="I575">
        <v>3426.1577699999998</v>
      </c>
      <c r="J575">
        <v>36029.257812000003</v>
      </c>
      <c r="K575">
        <v>39455.415582000001</v>
      </c>
    </row>
    <row r="576" spans="1:11" ht="15" x14ac:dyDescent="0.25">
      <c r="A576" s="45" t="str">
        <f t="shared" si="8"/>
        <v>B2 wood energyUnited Kingdom2025</v>
      </c>
      <c r="B576">
        <v>7</v>
      </c>
      <c r="C576" t="s">
        <v>3</v>
      </c>
      <c r="D576" t="s">
        <v>163</v>
      </c>
      <c r="E576" t="s">
        <v>110</v>
      </c>
      <c r="F576" t="s">
        <v>112</v>
      </c>
      <c r="G576">
        <v>2025</v>
      </c>
      <c r="H576">
        <v>2519.02043</v>
      </c>
      <c r="I576">
        <v>3744.6164020000001</v>
      </c>
      <c r="J576">
        <v>35516.371094000002</v>
      </c>
      <c r="K576">
        <v>39260.987496000002</v>
      </c>
    </row>
    <row r="577" spans="1:11" ht="15" x14ac:dyDescent="0.25">
      <c r="A577" s="45" t="str">
        <f t="shared" si="8"/>
        <v>B2 wood energyUnited Kingdom2030</v>
      </c>
      <c r="B577">
        <v>7</v>
      </c>
      <c r="C577" t="s">
        <v>3</v>
      </c>
      <c r="D577" t="s">
        <v>163</v>
      </c>
      <c r="E577" t="s">
        <v>110</v>
      </c>
      <c r="F577" t="s">
        <v>112</v>
      </c>
      <c r="G577">
        <v>2030</v>
      </c>
      <c r="H577">
        <v>2555.0203320000001</v>
      </c>
      <c r="I577">
        <v>4114.9576900000002</v>
      </c>
      <c r="J577">
        <v>35441.351562000003</v>
      </c>
      <c r="K577">
        <v>39556.309251999999</v>
      </c>
    </row>
    <row r="578" spans="1:11" ht="15" x14ac:dyDescent="0.25">
      <c r="A578" s="45" t="str">
        <f t="shared" ref="A578:A641" si="9">CONCATENATE(C578,E578,G578)</f>
        <v>B2 biodiversityAlbania2005</v>
      </c>
      <c r="B578">
        <v>8</v>
      </c>
      <c r="C578" t="s">
        <v>2</v>
      </c>
      <c r="D578" t="s">
        <v>126</v>
      </c>
      <c r="E578" t="s">
        <v>71</v>
      </c>
      <c r="F578" t="s">
        <v>111</v>
      </c>
      <c r="G578">
        <v>2005</v>
      </c>
      <c r="H578">
        <v>609.78679799999998</v>
      </c>
      <c r="I578">
        <v>515.93606599999998</v>
      </c>
      <c r="J578">
        <v>2431.4409179999998</v>
      </c>
      <c r="K578">
        <v>2947.376984</v>
      </c>
    </row>
    <row r="579" spans="1:11" ht="15" x14ac:dyDescent="0.25">
      <c r="A579" s="45" t="str">
        <f t="shared" si="9"/>
        <v>B2 biodiversityAlbania2010</v>
      </c>
      <c r="B579">
        <v>8</v>
      </c>
      <c r="C579" t="s">
        <v>2</v>
      </c>
      <c r="D579" t="s">
        <v>126</v>
      </c>
      <c r="E579" t="s">
        <v>71</v>
      </c>
      <c r="F579" t="s">
        <v>111</v>
      </c>
      <c r="G579">
        <v>2010</v>
      </c>
      <c r="H579">
        <v>601.73376699999994</v>
      </c>
      <c r="I579">
        <v>578.47125400000004</v>
      </c>
      <c r="J579">
        <v>2470.8029780000002</v>
      </c>
      <c r="K579">
        <v>3049.2742320000002</v>
      </c>
    </row>
    <row r="580" spans="1:11" ht="15" x14ac:dyDescent="0.25">
      <c r="A580" s="45" t="str">
        <f t="shared" si="9"/>
        <v>B2 biodiversityAlbania2015</v>
      </c>
      <c r="B580">
        <v>8</v>
      </c>
      <c r="C580" t="s">
        <v>2</v>
      </c>
      <c r="D580" t="s">
        <v>126</v>
      </c>
      <c r="E580" t="s">
        <v>71</v>
      </c>
      <c r="F580" t="s">
        <v>111</v>
      </c>
      <c r="G580">
        <v>2015</v>
      </c>
      <c r="H580">
        <v>593.70748200000003</v>
      </c>
      <c r="I580">
        <v>619.208482</v>
      </c>
      <c r="J580">
        <v>2555.423828</v>
      </c>
      <c r="K580">
        <v>3174.63231</v>
      </c>
    </row>
    <row r="581" spans="1:11" ht="15" x14ac:dyDescent="0.25">
      <c r="A581" s="45" t="str">
        <f t="shared" si="9"/>
        <v>B2 biodiversityAlbania2020</v>
      </c>
      <c r="B581">
        <v>8</v>
      </c>
      <c r="C581" t="s">
        <v>2</v>
      </c>
      <c r="D581" t="s">
        <v>126</v>
      </c>
      <c r="E581" t="s">
        <v>71</v>
      </c>
      <c r="F581" t="s">
        <v>111</v>
      </c>
      <c r="G581">
        <v>2020</v>
      </c>
      <c r="H581">
        <v>585.72044800000003</v>
      </c>
      <c r="I581">
        <v>648.902738</v>
      </c>
      <c r="J581">
        <v>2640.601318</v>
      </c>
      <c r="K581">
        <v>3289.5040560000002</v>
      </c>
    </row>
    <row r="582" spans="1:11" ht="15" x14ac:dyDescent="0.25">
      <c r="A582" s="45" t="str">
        <f t="shared" si="9"/>
        <v>B2 biodiversityAlbania2025</v>
      </c>
      <c r="B582">
        <v>8</v>
      </c>
      <c r="C582" t="s">
        <v>2</v>
      </c>
      <c r="D582" t="s">
        <v>126</v>
      </c>
      <c r="E582" t="s">
        <v>71</v>
      </c>
      <c r="F582" t="s">
        <v>111</v>
      </c>
      <c r="G582">
        <v>2025</v>
      </c>
      <c r="H582">
        <v>577.77546299999995</v>
      </c>
      <c r="I582">
        <v>678.88394800000003</v>
      </c>
      <c r="J582">
        <v>2718.1403799999998</v>
      </c>
      <c r="K582">
        <v>3397.024328</v>
      </c>
    </row>
    <row r="583" spans="1:11" ht="15" x14ac:dyDescent="0.25">
      <c r="A583" s="45" t="str">
        <f t="shared" si="9"/>
        <v>B2 biodiversityAlbania2030</v>
      </c>
      <c r="B583">
        <v>8</v>
      </c>
      <c r="C583" t="s">
        <v>2</v>
      </c>
      <c r="D583" t="s">
        <v>126</v>
      </c>
      <c r="E583" t="s">
        <v>71</v>
      </c>
      <c r="F583" t="s">
        <v>111</v>
      </c>
      <c r="G583">
        <v>2030</v>
      </c>
      <c r="H583">
        <v>569.882744</v>
      </c>
      <c r="I583">
        <v>696.20155999999997</v>
      </c>
      <c r="J583">
        <v>2791.3916020000001</v>
      </c>
      <c r="K583">
        <v>3487.5931620000001</v>
      </c>
    </row>
    <row r="584" spans="1:11" ht="15" x14ac:dyDescent="0.25">
      <c r="A584" s="45" t="str">
        <f t="shared" si="9"/>
        <v>B2 biodiversityAustria2005</v>
      </c>
      <c r="B584">
        <v>8</v>
      </c>
      <c r="C584" t="s">
        <v>2</v>
      </c>
      <c r="D584" t="s">
        <v>127</v>
      </c>
      <c r="E584" t="s">
        <v>72</v>
      </c>
      <c r="F584" t="s">
        <v>112</v>
      </c>
      <c r="G584">
        <v>2005</v>
      </c>
      <c r="H584">
        <v>3175.9225759999999</v>
      </c>
      <c r="I584">
        <v>4803.2044379999998</v>
      </c>
      <c r="J584">
        <v>52757.21875</v>
      </c>
      <c r="K584">
        <v>57560.423188000001</v>
      </c>
    </row>
    <row r="585" spans="1:11" ht="15" x14ac:dyDescent="0.25">
      <c r="A585" s="45" t="str">
        <f t="shared" si="9"/>
        <v>B2 biodiversityAustria2010</v>
      </c>
      <c r="B585">
        <v>8</v>
      </c>
      <c r="C585" t="s">
        <v>2</v>
      </c>
      <c r="D585" t="s">
        <v>127</v>
      </c>
      <c r="E585" t="s">
        <v>72</v>
      </c>
      <c r="F585" t="s">
        <v>112</v>
      </c>
      <c r="G585">
        <v>2010</v>
      </c>
      <c r="H585">
        <v>3175.9227729999998</v>
      </c>
      <c r="I585">
        <v>4587.4322819999998</v>
      </c>
      <c r="J585">
        <v>54613.085937999997</v>
      </c>
      <c r="K585">
        <v>59200.518219999998</v>
      </c>
    </row>
    <row r="586" spans="1:11" ht="15" x14ac:dyDescent="0.25">
      <c r="A586" s="45" t="str">
        <f t="shared" si="9"/>
        <v>B2 biodiversityAustria2015</v>
      </c>
      <c r="B586">
        <v>8</v>
      </c>
      <c r="C586" t="s">
        <v>2</v>
      </c>
      <c r="D586" t="s">
        <v>127</v>
      </c>
      <c r="E586" t="s">
        <v>72</v>
      </c>
      <c r="F586" t="s">
        <v>112</v>
      </c>
      <c r="G586">
        <v>2015</v>
      </c>
      <c r="H586">
        <v>3175.9223029999998</v>
      </c>
      <c r="I586">
        <v>4095.6247619999999</v>
      </c>
      <c r="J586">
        <v>57704.109376</v>
      </c>
      <c r="K586">
        <v>61799.734138</v>
      </c>
    </row>
    <row r="587" spans="1:11" ht="15" x14ac:dyDescent="0.25">
      <c r="A587" s="45" t="str">
        <f t="shared" si="9"/>
        <v>B2 biodiversityAustria2020</v>
      </c>
      <c r="B587">
        <v>8</v>
      </c>
      <c r="C587" t="s">
        <v>2</v>
      </c>
      <c r="D587" t="s">
        <v>127</v>
      </c>
      <c r="E587" t="s">
        <v>72</v>
      </c>
      <c r="F587" t="s">
        <v>112</v>
      </c>
      <c r="G587">
        <v>2020</v>
      </c>
      <c r="H587">
        <v>3175.9224850000001</v>
      </c>
      <c r="I587">
        <v>3539.8046479999998</v>
      </c>
      <c r="J587">
        <v>60009.292968000002</v>
      </c>
      <c r="K587">
        <v>63549.097615999999</v>
      </c>
    </row>
    <row r="588" spans="1:11" ht="15" x14ac:dyDescent="0.25">
      <c r="A588" s="45" t="str">
        <f t="shared" si="9"/>
        <v>B2 biodiversityAustria2025</v>
      </c>
      <c r="B588">
        <v>8</v>
      </c>
      <c r="C588" t="s">
        <v>2</v>
      </c>
      <c r="D588" t="s">
        <v>127</v>
      </c>
      <c r="E588" t="s">
        <v>72</v>
      </c>
      <c r="F588" t="s">
        <v>112</v>
      </c>
      <c r="G588">
        <v>2025</v>
      </c>
      <c r="H588">
        <v>3175.9226370000001</v>
      </c>
      <c r="I588">
        <v>3102.8448100000001</v>
      </c>
      <c r="J588">
        <v>61672.972655999998</v>
      </c>
      <c r="K588">
        <v>64775.817466</v>
      </c>
    </row>
    <row r="589" spans="1:11" ht="15" x14ac:dyDescent="0.25">
      <c r="A589" s="45" t="str">
        <f t="shared" si="9"/>
        <v>B2 biodiversityAustria2030</v>
      </c>
      <c r="B589">
        <v>8</v>
      </c>
      <c r="C589" t="s">
        <v>2</v>
      </c>
      <c r="D589" t="s">
        <v>127</v>
      </c>
      <c r="E589" t="s">
        <v>72</v>
      </c>
      <c r="F589" t="s">
        <v>112</v>
      </c>
      <c r="G589">
        <v>2030</v>
      </c>
      <c r="H589">
        <v>3175.9221640000001</v>
      </c>
      <c r="I589">
        <v>2801.8073880000002</v>
      </c>
      <c r="J589">
        <v>63115.722655999998</v>
      </c>
      <c r="K589">
        <v>65917.530043999999</v>
      </c>
    </row>
    <row r="590" spans="1:11" ht="15" x14ac:dyDescent="0.25">
      <c r="A590" s="45" t="str">
        <f t="shared" si="9"/>
        <v>B2 biodiversityBelgium2005</v>
      </c>
      <c r="B590">
        <v>8</v>
      </c>
      <c r="C590" t="s">
        <v>2</v>
      </c>
      <c r="D590" t="s">
        <v>129</v>
      </c>
      <c r="E590" t="s">
        <v>74</v>
      </c>
      <c r="F590" t="s">
        <v>112</v>
      </c>
      <c r="G590">
        <v>2005</v>
      </c>
      <c r="H590">
        <v>634.39663599999994</v>
      </c>
      <c r="I590">
        <v>915.43387399999995</v>
      </c>
      <c r="J590">
        <v>9781.5615240000006</v>
      </c>
      <c r="K590">
        <v>10696.995397999999</v>
      </c>
    </row>
    <row r="591" spans="1:11" ht="15" x14ac:dyDescent="0.25">
      <c r="A591" s="45" t="str">
        <f t="shared" si="9"/>
        <v>B2 biodiversityBelgium2010</v>
      </c>
      <c r="B591">
        <v>8</v>
      </c>
      <c r="C591" t="s">
        <v>2</v>
      </c>
      <c r="D591" t="s">
        <v>129</v>
      </c>
      <c r="E591" t="s">
        <v>74</v>
      </c>
      <c r="F591" t="s">
        <v>112</v>
      </c>
      <c r="G591">
        <v>2010</v>
      </c>
      <c r="H591">
        <v>639.59655999999995</v>
      </c>
      <c r="I591">
        <v>906.99420599999996</v>
      </c>
      <c r="J591">
        <v>9427.3808599999993</v>
      </c>
      <c r="K591">
        <v>10334.375066000001</v>
      </c>
    </row>
    <row r="592" spans="1:11" ht="15" x14ac:dyDescent="0.25">
      <c r="A592" s="45" t="str">
        <f t="shared" si="9"/>
        <v>B2 biodiversityBelgium2015</v>
      </c>
      <c r="B592">
        <v>8</v>
      </c>
      <c r="C592" t="s">
        <v>2</v>
      </c>
      <c r="D592" t="s">
        <v>129</v>
      </c>
      <c r="E592" t="s">
        <v>74</v>
      </c>
      <c r="F592" t="s">
        <v>112</v>
      </c>
      <c r="G592">
        <v>2015</v>
      </c>
      <c r="H592">
        <v>644.79658300000006</v>
      </c>
      <c r="I592">
        <v>852.16095399999995</v>
      </c>
      <c r="J592">
        <v>9418.5244139999995</v>
      </c>
      <c r="K592">
        <v>10270.685368</v>
      </c>
    </row>
    <row r="593" spans="1:11" ht="15" x14ac:dyDescent="0.25">
      <c r="A593" s="45" t="str">
        <f t="shared" si="9"/>
        <v>B2 biodiversityBelgium2020</v>
      </c>
      <c r="B593">
        <v>8</v>
      </c>
      <c r="C593" t="s">
        <v>2</v>
      </c>
      <c r="D593" t="s">
        <v>129</v>
      </c>
      <c r="E593" t="s">
        <v>74</v>
      </c>
      <c r="F593" t="s">
        <v>112</v>
      </c>
      <c r="G593">
        <v>2020</v>
      </c>
      <c r="H593">
        <v>649.99659599999995</v>
      </c>
      <c r="I593">
        <v>778.46364200000005</v>
      </c>
      <c r="J593">
        <v>9487.6845699999994</v>
      </c>
      <c r="K593">
        <v>10266.148212</v>
      </c>
    </row>
    <row r="594" spans="1:11" ht="15" x14ac:dyDescent="0.25">
      <c r="A594" s="45" t="str">
        <f t="shared" si="9"/>
        <v>B2 biodiversityBelgium2025</v>
      </c>
      <c r="B594">
        <v>8</v>
      </c>
      <c r="C594" t="s">
        <v>2</v>
      </c>
      <c r="D594" t="s">
        <v>129</v>
      </c>
      <c r="E594" t="s">
        <v>74</v>
      </c>
      <c r="F594" t="s">
        <v>112</v>
      </c>
      <c r="G594">
        <v>2025</v>
      </c>
      <c r="H594">
        <v>655.19660499999998</v>
      </c>
      <c r="I594">
        <v>742.58701599999995</v>
      </c>
      <c r="J594">
        <v>9557.7539059999999</v>
      </c>
      <c r="K594">
        <v>10300.340921999999</v>
      </c>
    </row>
    <row r="595" spans="1:11" ht="15" x14ac:dyDescent="0.25">
      <c r="A595" s="45" t="str">
        <f t="shared" si="9"/>
        <v>B2 biodiversityBelgium2030</v>
      </c>
      <c r="B595">
        <v>8</v>
      </c>
      <c r="C595" t="s">
        <v>2</v>
      </c>
      <c r="D595" t="s">
        <v>129</v>
      </c>
      <c r="E595" t="s">
        <v>74</v>
      </c>
      <c r="F595" t="s">
        <v>112</v>
      </c>
      <c r="G595">
        <v>2030</v>
      </c>
      <c r="H595">
        <v>660.39654700000006</v>
      </c>
      <c r="I595">
        <v>736.78463999999997</v>
      </c>
      <c r="J595">
        <v>9783.7841800000006</v>
      </c>
      <c r="K595">
        <v>10520.56882</v>
      </c>
    </row>
    <row r="596" spans="1:11" ht="15" x14ac:dyDescent="0.25">
      <c r="A596" s="45" t="str">
        <f t="shared" si="9"/>
        <v>B2 biodiversityBulgaria2005</v>
      </c>
      <c r="B596">
        <v>8</v>
      </c>
      <c r="C596" t="s">
        <v>2</v>
      </c>
      <c r="D596" t="s">
        <v>130</v>
      </c>
      <c r="E596" t="s">
        <v>76</v>
      </c>
      <c r="F596" t="s">
        <v>111</v>
      </c>
      <c r="G596">
        <v>2005</v>
      </c>
      <c r="H596">
        <v>2447.852754</v>
      </c>
      <c r="I596">
        <v>4647.3189920000004</v>
      </c>
      <c r="J596">
        <v>70268.484375999993</v>
      </c>
      <c r="K596">
        <v>74915.803367999993</v>
      </c>
    </row>
    <row r="597" spans="1:11" ht="15" x14ac:dyDescent="0.25">
      <c r="A597" s="45" t="str">
        <f t="shared" si="9"/>
        <v>B2 biodiversityBulgaria2010</v>
      </c>
      <c r="B597">
        <v>8</v>
      </c>
      <c r="C597" t="s">
        <v>2</v>
      </c>
      <c r="D597" t="s">
        <v>130</v>
      </c>
      <c r="E597" t="s">
        <v>76</v>
      </c>
      <c r="F597" t="s">
        <v>111</v>
      </c>
      <c r="G597">
        <v>2010</v>
      </c>
      <c r="H597">
        <v>2750.8528569999999</v>
      </c>
      <c r="I597">
        <v>4548.4137220000002</v>
      </c>
      <c r="J597">
        <v>68476</v>
      </c>
      <c r="K597">
        <v>73024.413721999998</v>
      </c>
    </row>
    <row r="598" spans="1:11" ht="15" x14ac:dyDescent="0.25">
      <c r="A598" s="45" t="str">
        <f t="shared" si="9"/>
        <v>B2 biodiversityBulgaria2015</v>
      </c>
      <c r="B598">
        <v>8</v>
      </c>
      <c r="C598" t="s">
        <v>2</v>
      </c>
      <c r="D598" t="s">
        <v>130</v>
      </c>
      <c r="E598" t="s">
        <v>76</v>
      </c>
      <c r="F598" t="s">
        <v>111</v>
      </c>
      <c r="G598">
        <v>2015</v>
      </c>
      <c r="H598">
        <v>3053.8529159999998</v>
      </c>
      <c r="I598">
        <v>4320.4898620000004</v>
      </c>
      <c r="J598">
        <v>67596.070311999996</v>
      </c>
      <c r="K598">
        <v>71916.560173999998</v>
      </c>
    </row>
    <row r="599" spans="1:11" ht="15" x14ac:dyDescent="0.25">
      <c r="A599" s="45" t="str">
        <f t="shared" si="9"/>
        <v>B2 biodiversityBulgaria2020</v>
      </c>
      <c r="B599">
        <v>8</v>
      </c>
      <c r="C599" t="s">
        <v>2</v>
      </c>
      <c r="D599" t="s">
        <v>130</v>
      </c>
      <c r="E599" t="s">
        <v>76</v>
      </c>
      <c r="F599" t="s">
        <v>111</v>
      </c>
      <c r="G599">
        <v>2020</v>
      </c>
      <c r="H599">
        <v>3356.8531939999998</v>
      </c>
      <c r="I599">
        <v>4108.8100139999997</v>
      </c>
      <c r="J599">
        <v>66905.984375999993</v>
      </c>
      <c r="K599">
        <v>71014.794389999995</v>
      </c>
    </row>
    <row r="600" spans="1:11" ht="15" x14ac:dyDescent="0.25">
      <c r="A600" s="45" t="str">
        <f t="shared" si="9"/>
        <v>B2 biodiversityBulgaria2025</v>
      </c>
      <c r="B600">
        <v>8</v>
      </c>
      <c r="C600" t="s">
        <v>2</v>
      </c>
      <c r="D600" t="s">
        <v>130</v>
      </c>
      <c r="E600" t="s">
        <v>76</v>
      </c>
      <c r="F600" t="s">
        <v>111</v>
      </c>
      <c r="G600">
        <v>2025</v>
      </c>
      <c r="H600">
        <v>3356.852797</v>
      </c>
      <c r="I600">
        <v>4014.8127800000002</v>
      </c>
      <c r="J600">
        <v>66387.695311999996</v>
      </c>
      <c r="K600">
        <v>70402.508092000004</v>
      </c>
    </row>
    <row r="601" spans="1:11" ht="15" x14ac:dyDescent="0.25">
      <c r="A601" s="45" t="str">
        <f t="shared" si="9"/>
        <v>B2 biodiversityBulgaria2030</v>
      </c>
      <c r="B601">
        <v>8</v>
      </c>
      <c r="C601" t="s">
        <v>2</v>
      </c>
      <c r="D601" t="s">
        <v>130</v>
      </c>
      <c r="E601" t="s">
        <v>76</v>
      </c>
      <c r="F601" t="s">
        <v>111</v>
      </c>
      <c r="G601">
        <v>2030</v>
      </c>
      <c r="H601">
        <v>3356.8529830000002</v>
      </c>
      <c r="I601">
        <v>4086.4469519999998</v>
      </c>
      <c r="J601">
        <v>66128.554688000004</v>
      </c>
      <c r="K601">
        <v>70215.001640000002</v>
      </c>
    </row>
    <row r="602" spans="1:11" ht="15" x14ac:dyDescent="0.25">
      <c r="A602" s="45" t="str">
        <f t="shared" si="9"/>
        <v>B2 biodiversityBelarus2005</v>
      </c>
      <c r="B602">
        <v>8</v>
      </c>
      <c r="C602" t="s">
        <v>2</v>
      </c>
      <c r="D602" t="s">
        <v>131</v>
      </c>
      <c r="E602" t="s">
        <v>73</v>
      </c>
      <c r="F602" t="s">
        <v>113</v>
      </c>
      <c r="G602">
        <v>2005</v>
      </c>
      <c r="H602">
        <v>6058.7177959999999</v>
      </c>
      <c r="I602">
        <v>15609.911036</v>
      </c>
      <c r="J602">
        <v>76299.101561999996</v>
      </c>
      <c r="K602">
        <v>91909.012598000001</v>
      </c>
    </row>
    <row r="603" spans="1:11" ht="15" x14ac:dyDescent="0.25">
      <c r="A603" s="45" t="str">
        <f t="shared" si="9"/>
        <v>B2 biodiversityBelarus2010</v>
      </c>
      <c r="B603">
        <v>8</v>
      </c>
      <c r="C603" t="s">
        <v>2</v>
      </c>
      <c r="D603" t="s">
        <v>131</v>
      </c>
      <c r="E603" t="s">
        <v>73</v>
      </c>
      <c r="F603" t="s">
        <v>113</v>
      </c>
      <c r="G603">
        <v>2010</v>
      </c>
      <c r="H603">
        <v>6123.7178329999997</v>
      </c>
      <c r="I603">
        <v>16737.236121999998</v>
      </c>
      <c r="J603">
        <v>77186.75</v>
      </c>
      <c r="K603">
        <v>93923.986122000002</v>
      </c>
    </row>
    <row r="604" spans="1:11" ht="15" x14ac:dyDescent="0.25">
      <c r="A604" s="45" t="str">
        <f t="shared" si="9"/>
        <v>B2 biodiversityBelarus2015</v>
      </c>
      <c r="B604">
        <v>8</v>
      </c>
      <c r="C604" t="s">
        <v>2</v>
      </c>
      <c r="D604" t="s">
        <v>131</v>
      </c>
      <c r="E604" t="s">
        <v>73</v>
      </c>
      <c r="F604" t="s">
        <v>113</v>
      </c>
      <c r="G604">
        <v>2015</v>
      </c>
      <c r="H604">
        <v>6188.7175550000002</v>
      </c>
      <c r="I604">
        <v>17960.650322000001</v>
      </c>
      <c r="J604">
        <v>79344.632811999996</v>
      </c>
      <c r="K604">
        <v>97305.283133999998</v>
      </c>
    </row>
    <row r="605" spans="1:11" ht="15" x14ac:dyDescent="0.25">
      <c r="A605" s="45" t="str">
        <f t="shared" si="9"/>
        <v>B2 biodiversityBelarus2020</v>
      </c>
      <c r="B605">
        <v>8</v>
      </c>
      <c r="C605" t="s">
        <v>2</v>
      </c>
      <c r="D605" t="s">
        <v>131</v>
      </c>
      <c r="E605" t="s">
        <v>73</v>
      </c>
      <c r="F605" t="s">
        <v>113</v>
      </c>
      <c r="G605">
        <v>2020</v>
      </c>
      <c r="H605">
        <v>6253.7177979999997</v>
      </c>
      <c r="I605">
        <v>19145.337968</v>
      </c>
      <c r="J605">
        <v>82019.765625999993</v>
      </c>
      <c r="K605">
        <v>101165.103594</v>
      </c>
    </row>
    <row r="606" spans="1:11" ht="15" x14ac:dyDescent="0.25">
      <c r="A606" s="45" t="str">
        <f t="shared" si="9"/>
        <v>B2 biodiversityBelarus2025</v>
      </c>
      <c r="B606">
        <v>8</v>
      </c>
      <c r="C606" t="s">
        <v>2</v>
      </c>
      <c r="D606" t="s">
        <v>131</v>
      </c>
      <c r="E606" t="s">
        <v>73</v>
      </c>
      <c r="F606" t="s">
        <v>113</v>
      </c>
      <c r="G606">
        <v>2025</v>
      </c>
      <c r="H606">
        <v>6318.7176090000003</v>
      </c>
      <c r="I606">
        <v>20255.306128</v>
      </c>
      <c r="J606">
        <v>85384.328125999993</v>
      </c>
      <c r="K606">
        <v>105639.634254</v>
      </c>
    </row>
    <row r="607" spans="1:11" ht="15" x14ac:dyDescent="0.25">
      <c r="A607" s="45" t="str">
        <f t="shared" si="9"/>
        <v>B2 biodiversityBelarus2030</v>
      </c>
      <c r="B607">
        <v>8</v>
      </c>
      <c r="C607" t="s">
        <v>2</v>
      </c>
      <c r="D607" t="s">
        <v>131</v>
      </c>
      <c r="E607" t="s">
        <v>73</v>
      </c>
      <c r="F607" t="s">
        <v>113</v>
      </c>
      <c r="G607">
        <v>2030</v>
      </c>
      <c r="H607">
        <v>6383.7177039999997</v>
      </c>
      <c r="I607">
        <v>20795.776347999999</v>
      </c>
      <c r="J607">
        <v>90577.898438000004</v>
      </c>
      <c r="K607">
        <v>111373.674786</v>
      </c>
    </row>
    <row r="608" spans="1:11" ht="15" x14ac:dyDescent="0.25">
      <c r="A608" s="45" t="str">
        <f t="shared" si="9"/>
        <v>B2 biodiversitySwitzerland2005</v>
      </c>
      <c r="B608">
        <v>8</v>
      </c>
      <c r="C608" t="s">
        <v>2</v>
      </c>
      <c r="D608" t="s">
        <v>132</v>
      </c>
      <c r="E608" t="s">
        <v>106</v>
      </c>
      <c r="F608" t="s">
        <v>112</v>
      </c>
      <c r="G608">
        <v>2005</v>
      </c>
      <c r="H608">
        <v>1121.219859</v>
      </c>
      <c r="I608">
        <v>3869.9994419999998</v>
      </c>
      <c r="J608">
        <v>28095.603515999999</v>
      </c>
      <c r="K608">
        <v>31965.602957999999</v>
      </c>
    </row>
    <row r="609" spans="1:11" ht="15" x14ac:dyDescent="0.25">
      <c r="A609" s="45" t="str">
        <f t="shared" si="9"/>
        <v>B2 biodiversitySwitzerland2010</v>
      </c>
      <c r="B609">
        <v>8</v>
      </c>
      <c r="C609" t="s">
        <v>2</v>
      </c>
      <c r="D609" t="s">
        <v>132</v>
      </c>
      <c r="E609" t="s">
        <v>106</v>
      </c>
      <c r="F609" t="s">
        <v>112</v>
      </c>
      <c r="G609">
        <v>2010</v>
      </c>
      <c r="H609">
        <v>1143.219828</v>
      </c>
      <c r="I609">
        <v>3932.5277120000001</v>
      </c>
      <c r="J609">
        <v>27740.125</v>
      </c>
      <c r="K609">
        <v>31672.652711999999</v>
      </c>
    </row>
    <row r="610" spans="1:11" ht="15" x14ac:dyDescent="0.25">
      <c r="A610" s="45" t="str">
        <f t="shared" si="9"/>
        <v>B2 biodiversitySwitzerland2015</v>
      </c>
      <c r="B610">
        <v>8</v>
      </c>
      <c r="C610" t="s">
        <v>2</v>
      </c>
      <c r="D610" t="s">
        <v>132</v>
      </c>
      <c r="E610" t="s">
        <v>106</v>
      </c>
      <c r="F610" t="s">
        <v>112</v>
      </c>
      <c r="G610">
        <v>2015</v>
      </c>
      <c r="H610">
        <v>1152.2198100000001</v>
      </c>
      <c r="I610">
        <v>3974.1429419999999</v>
      </c>
      <c r="J610">
        <v>27872.962889999999</v>
      </c>
      <c r="K610">
        <v>31847.105832000001</v>
      </c>
    </row>
    <row r="611" spans="1:11" ht="15" x14ac:dyDescent="0.25">
      <c r="A611" s="45" t="str">
        <f t="shared" si="9"/>
        <v>B2 biodiversitySwitzerland2020</v>
      </c>
      <c r="B611">
        <v>8</v>
      </c>
      <c r="C611" t="s">
        <v>2</v>
      </c>
      <c r="D611" t="s">
        <v>132</v>
      </c>
      <c r="E611" t="s">
        <v>106</v>
      </c>
      <c r="F611" t="s">
        <v>112</v>
      </c>
      <c r="G611">
        <v>2020</v>
      </c>
      <c r="H611">
        <v>1161.2199390000001</v>
      </c>
      <c r="I611">
        <v>4009.2053059999998</v>
      </c>
      <c r="J611">
        <v>28056.564453999999</v>
      </c>
      <c r="K611">
        <v>32065.769759999999</v>
      </c>
    </row>
    <row r="612" spans="1:11" ht="15" x14ac:dyDescent="0.25">
      <c r="A612" s="45" t="str">
        <f t="shared" si="9"/>
        <v>B2 biodiversitySwitzerland2025</v>
      </c>
      <c r="B612">
        <v>8</v>
      </c>
      <c r="C612" t="s">
        <v>2</v>
      </c>
      <c r="D612" t="s">
        <v>132</v>
      </c>
      <c r="E612" t="s">
        <v>106</v>
      </c>
      <c r="F612" t="s">
        <v>112</v>
      </c>
      <c r="G612">
        <v>2025</v>
      </c>
      <c r="H612">
        <v>1170.2198330000001</v>
      </c>
      <c r="I612">
        <v>4064.0983179999998</v>
      </c>
      <c r="J612">
        <v>28354.507812</v>
      </c>
      <c r="K612">
        <v>32418.60613</v>
      </c>
    </row>
    <row r="613" spans="1:11" ht="15" x14ac:dyDescent="0.25">
      <c r="A613" s="45" t="str">
        <f t="shared" si="9"/>
        <v>B2 biodiversitySwitzerland2030</v>
      </c>
      <c r="B613">
        <v>8</v>
      </c>
      <c r="C613" t="s">
        <v>2</v>
      </c>
      <c r="D613" t="s">
        <v>132</v>
      </c>
      <c r="E613" t="s">
        <v>106</v>
      </c>
      <c r="F613" t="s">
        <v>112</v>
      </c>
      <c r="G613">
        <v>2030</v>
      </c>
      <c r="H613">
        <v>1179.2197679999999</v>
      </c>
      <c r="I613">
        <v>4109.7641240000003</v>
      </c>
      <c r="J613">
        <v>28808.855468000002</v>
      </c>
      <c r="K613">
        <v>32918.619592000003</v>
      </c>
    </row>
    <row r="614" spans="1:11" ht="15" x14ac:dyDescent="0.25">
      <c r="A614" s="45" t="str">
        <f t="shared" si="9"/>
        <v>B2 biodiversityCzech Republic2005</v>
      </c>
      <c r="B614">
        <v>8</v>
      </c>
      <c r="C614" t="s">
        <v>2</v>
      </c>
      <c r="D614" t="s">
        <v>134</v>
      </c>
      <c r="E614" t="s">
        <v>79</v>
      </c>
      <c r="F614" t="s">
        <v>113</v>
      </c>
      <c r="G614">
        <v>2005</v>
      </c>
      <c r="H614">
        <v>2392.224385</v>
      </c>
      <c r="I614">
        <v>4003.7349599999998</v>
      </c>
      <c r="J614">
        <v>35440.082031999998</v>
      </c>
      <c r="K614">
        <v>39443.816992</v>
      </c>
    </row>
    <row r="615" spans="1:11" ht="15" x14ac:dyDescent="0.25">
      <c r="A615" s="45" t="str">
        <f t="shared" si="9"/>
        <v>B2 biodiversityCzech Republic2010</v>
      </c>
      <c r="B615">
        <v>8</v>
      </c>
      <c r="C615" t="s">
        <v>2</v>
      </c>
      <c r="D615" t="s">
        <v>134</v>
      </c>
      <c r="E615" t="s">
        <v>79</v>
      </c>
      <c r="F615" t="s">
        <v>113</v>
      </c>
      <c r="G615">
        <v>2010</v>
      </c>
      <c r="H615">
        <v>2349.224667</v>
      </c>
      <c r="I615">
        <v>4003.7349760000002</v>
      </c>
      <c r="J615">
        <v>35303.316405999998</v>
      </c>
      <c r="K615">
        <v>39307.051381999998</v>
      </c>
    </row>
    <row r="616" spans="1:11" ht="15" x14ac:dyDescent="0.25">
      <c r="A616" s="45" t="str">
        <f t="shared" si="9"/>
        <v>B2 biodiversityCzech Republic2015</v>
      </c>
      <c r="B616">
        <v>8</v>
      </c>
      <c r="C616" t="s">
        <v>2</v>
      </c>
      <c r="D616" t="s">
        <v>134</v>
      </c>
      <c r="E616" t="s">
        <v>79</v>
      </c>
      <c r="F616" t="s">
        <v>113</v>
      </c>
      <c r="G616">
        <v>2015</v>
      </c>
      <c r="H616">
        <v>2306.2247029999999</v>
      </c>
      <c r="I616">
        <v>3674.55314</v>
      </c>
      <c r="J616">
        <v>36152.820312000003</v>
      </c>
      <c r="K616">
        <v>39827.373452</v>
      </c>
    </row>
    <row r="617" spans="1:11" ht="15" x14ac:dyDescent="0.25">
      <c r="A617" s="45" t="str">
        <f t="shared" si="9"/>
        <v>B2 biodiversityCzech Republic2020</v>
      </c>
      <c r="B617">
        <v>8</v>
      </c>
      <c r="C617" t="s">
        <v>2</v>
      </c>
      <c r="D617" t="s">
        <v>134</v>
      </c>
      <c r="E617" t="s">
        <v>79</v>
      </c>
      <c r="F617" t="s">
        <v>113</v>
      </c>
      <c r="G617">
        <v>2020</v>
      </c>
      <c r="H617">
        <v>2263.224471</v>
      </c>
      <c r="I617">
        <v>3219.0283359999999</v>
      </c>
      <c r="J617">
        <v>36358.539062000003</v>
      </c>
      <c r="K617">
        <v>39577.567397999999</v>
      </c>
    </row>
    <row r="618" spans="1:11" ht="15" x14ac:dyDescent="0.25">
      <c r="A618" s="45" t="str">
        <f t="shared" si="9"/>
        <v>B2 biodiversityCzech Republic2025</v>
      </c>
      <c r="B618">
        <v>8</v>
      </c>
      <c r="C618" t="s">
        <v>2</v>
      </c>
      <c r="D618" t="s">
        <v>134</v>
      </c>
      <c r="E618" t="s">
        <v>79</v>
      </c>
      <c r="F618" t="s">
        <v>113</v>
      </c>
      <c r="G618">
        <v>2025</v>
      </c>
      <c r="H618">
        <v>2220.224655</v>
      </c>
      <c r="I618">
        <v>2809.9488339999998</v>
      </c>
      <c r="J618">
        <v>36347.898437999997</v>
      </c>
      <c r="K618">
        <v>39157.847271999999</v>
      </c>
    </row>
    <row r="619" spans="1:11" ht="15" x14ac:dyDescent="0.25">
      <c r="A619" s="45" t="str">
        <f t="shared" si="9"/>
        <v>B2 biodiversityCzech Republic2030</v>
      </c>
      <c r="B619">
        <v>8</v>
      </c>
      <c r="C619" t="s">
        <v>2</v>
      </c>
      <c r="D619" t="s">
        <v>134</v>
      </c>
      <c r="E619" t="s">
        <v>79</v>
      </c>
      <c r="F619" t="s">
        <v>113</v>
      </c>
      <c r="G619">
        <v>2030</v>
      </c>
      <c r="H619">
        <v>2177.2244730000002</v>
      </c>
      <c r="I619">
        <v>2523.5582800000002</v>
      </c>
      <c r="J619">
        <v>36173.183594000002</v>
      </c>
      <c r="K619">
        <v>38696.741873999999</v>
      </c>
    </row>
    <row r="620" spans="1:11" ht="15" x14ac:dyDescent="0.25">
      <c r="A620" s="45" t="str">
        <f t="shared" si="9"/>
        <v>B2 biodiversityGermany2005</v>
      </c>
      <c r="B620">
        <v>8</v>
      </c>
      <c r="C620" t="s">
        <v>2</v>
      </c>
      <c r="D620" t="s">
        <v>135</v>
      </c>
      <c r="E620" t="s">
        <v>84</v>
      </c>
      <c r="F620" t="s">
        <v>112</v>
      </c>
      <c r="G620">
        <v>2005</v>
      </c>
      <c r="H620">
        <v>10039.678878999999</v>
      </c>
      <c r="I620">
        <v>8010.6421060000002</v>
      </c>
      <c r="J620">
        <v>225886.45312600001</v>
      </c>
      <c r="K620">
        <v>233897.09523199999</v>
      </c>
    </row>
    <row r="621" spans="1:11" ht="15" x14ac:dyDescent="0.25">
      <c r="A621" s="45" t="str">
        <f t="shared" si="9"/>
        <v>B2 biodiversityGermany2010</v>
      </c>
      <c r="B621">
        <v>8</v>
      </c>
      <c r="C621" t="s">
        <v>2</v>
      </c>
      <c r="D621" t="s">
        <v>135</v>
      </c>
      <c r="E621" t="s">
        <v>84</v>
      </c>
      <c r="F621" t="s">
        <v>112</v>
      </c>
      <c r="G621">
        <v>2010</v>
      </c>
      <c r="H621">
        <v>10039.674058000001</v>
      </c>
      <c r="I621">
        <v>7617.5119880000002</v>
      </c>
      <c r="J621">
        <v>219882.78125</v>
      </c>
      <c r="K621">
        <v>227500.29323800001</v>
      </c>
    </row>
    <row r="622" spans="1:11" ht="15" x14ac:dyDescent="0.25">
      <c r="A622" s="45" t="str">
        <f t="shared" si="9"/>
        <v>B2 biodiversityGermany2015</v>
      </c>
      <c r="B622">
        <v>8</v>
      </c>
      <c r="C622" t="s">
        <v>2</v>
      </c>
      <c r="D622" t="s">
        <v>135</v>
      </c>
      <c r="E622" t="s">
        <v>84</v>
      </c>
      <c r="F622" t="s">
        <v>112</v>
      </c>
      <c r="G622">
        <v>2015</v>
      </c>
      <c r="H622">
        <v>10039.678878999999</v>
      </c>
      <c r="I622">
        <v>6717.5629360000003</v>
      </c>
      <c r="J622">
        <v>221871.3125</v>
      </c>
      <c r="K622">
        <v>228588.875436</v>
      </c>
    </row>
    <row r="623" spans="1:11" ht="15" x14ac:dyDescent="0.25">
      <c r="A623" s="45" t="str">
        <f t="shared" si="9"/>
        <v>B2 biodiversityGermany2020</v>
      </c>
      <c r="B623">
        <v>8</v>
      </c>
      <c r="C623" t="s">
        <v>2</v>
      </c>
      <c r="D623" t="s">
        <v>135</v>
      </c>
      <c r="E623" t="s">
        <v>84</v>
      </c>
      <c r="F623" t="s">
        <v>112</v>
      </c>
      <c r="G623">
        <v>2020</v>
      </c>
      <c r="H623">
        <v>10039.678443999999</v>
      </c>
      <c r="I623">
        <v>5523.5739320000002</v>
      </c>
      <c r="J623">
        <v>225318.42187600001</v>
      </c>
      <c r="K623">
        <v>230841.99580800001</v>
      </c>
    </row>
    <row r="624" spans="1:11" ht="15" x14ac:dyDescent="0.25">
      <c r="A624" s="45" t="str">
        <f t="shared" si="9"/>
        <v>B2 biodiversityGermany2025</v>
      </c>
      <c r="B624">
        <v>8</v>
      </c>
      <c r="C624" t="s">
        <v>2</v>
      </c>
      <c r="D624" t="s">
        <v>135</v>
      </c>
      <c r="E624" t="s">
        <v>84</v>
      </c>
      <c r="F624" t="s">
        <v>112</v>
      </c>
      <c r="G624">
        <v>2025</v>
      </c>
      <c r="H624">
        <v>10039.676727</v>
      </c>
      <c r="I624">
        <v>4312.3507179999997</v>
      </c>
      <c r="J624">
        <v>230203.71875</v>
      </c>
      <c r="K624">
        <v>234516.069468</v>
      </c>
    </row>
    <row r="625" spans="1:11" ht="15" x14ac:dyDescent="0.25">
      <c r="A625" s="45" t="str">
        <f t="shared" si="9"/>
        <v>B2 biodiversityGermany2030</v>
      </c>
      <c r="B625">
        <v>8</v>
      </c>
      <c r="C625" t="s">
        <v>2</v>
      </c>
      <c r="D625" t="s">
        <v>135</v>
      </c>
      <c r="E625" t="s">
        <v>84</v>
      </c>
      <c r="F625" t="s">
        <v>112</v>
      </c>
      <c r="G625">
        <v>2030</v>
      </c>
      <c r="H625">
        <v>10039.67546</v>
      </c>
      <c r="I625">
        <v>3442.158696</v>
      </c>
      <c r="J625">
        <v>233691.42187600001</v>
      </c>
      <c r="K625">
        <v>237133.58057200001</v>
      </c>
    </row>
    <row r="626" spans="1:11" ht="15" x14ac:dyDescent="0.25">
      <c r="A626" s="45" t="str">
        <f t="shared" si="9"/>
        <v>B2 biodiversityDenmark2005</v>
      </c>
      <c r="B626">
        <v>8</v>
      </c>
      <c r="C626" t="s">
        <v>2</v>
      </c>
      <c r="D626" t="s">
        <v>136</v>
      </c>
      <c r="E626" t="s">
        <v>80</v>
      </c>
      <c r="F626" t="s">
        <v>114</v>
      </c>
      <c r="G626">
        <v>2005</v>
      </c>
      <c r="H626">
        <v>518.32882500000005</v>
      </c>
      <c r="I626">
        <v>450.49754000000001</v>
      </c>
      <c r="J626">
        <v>7083.9780280000004</v>
      </c>
      <c r="K626">
        <v>7534.4755679999998</v>
      </c>
    </row>
    <row r="627" spans="1:11" ht="15" x14ac:dyDescent="0.25">
      <c r="A627" s="45" t="str">
        <f t="shared" si="9"/>
        <v>B2 biodiversityDenmark2010</v>
      </c>
      <c r="B627">
        <v>8</v>
      </c>
      <c r="C627" t="s">
        <v>2</v>
      </c>
      <c r="D627" t="s">
        <v>136</v>
      </c>
      <c r="E627" t="s">
        <v>80</v>
      </c>
      <c r="F627" t="s">
        <v>114</v>
      </c>
      <c r="G627">
        <v>2010</v>
      </c>
      <c r="H627">
        <v>553.53780099999994</v>
      </c>
      <c r="I627">
        <v>469.84996599999999</v>
      </c>
      <c r="J627">
        <v>6772.3564459999998</v>
      </c>
      <c r="K627">
        <v>7242.2064119999995</v>
      </c>
    </row>
    <row r="628" spans="1:11" ht="15" x14ac:dyDescent="0.25">
      <c r="A628" s="45" t="str">
        <f t="shared" si="9"/>
        <v>B2 biodiversityDenmark2015</v>
      </c>
      <c r="B628">
        <v>8</v>
      </c>
      <c r="C628" t="s">
        <v>2</v>
      </c>
      <c r="D628" t="s">
        <v>136</v>
      </c>
      <c r="E628" t="s">
        <v>80</v>
      </c>
      <c r="F628" t="s">
        <v>114</v>
      </c>
      <c r="G628">
        <v>2015</v>
      </c>
      <c r="H628">
        <v>588.74676499999998</v>
      </c>
      <c r="I628">
        <v>469.78416800000002</v>
      </c>
      <c r="J628">
        <v>6748.828614</v>
      </c>
      <c r="K628">
        <v>7218.6127820000002</v>
      </c>
    </row>
    <row r="629" spans="1:11" ht="15" x14ac:dyDescent="0.25">
      <c r="A629" s="45" t="str">
        <f t="shared" si="9"/>
        <v>B2 biodiversityDenmark2020</v>
      </c>
      <c r="B629">
        <v>8</v>
      </c>
      <c r="C629" t="s">
        <v>2</v>
      </c>
      <c r="D629" t="s">
        <v>136</v>
      </c>
      <c r="E629" t="s">
        <v>80</v>
      </c>
      <c r="F629" t="s">
        <v>114</v>
      </c>
      <c r="G629">
        <v>2020</v>
      </c>
      <c r="H629">
        <v>623.95578899999998</v>
      </c>
      <c r="I629">
        <v>487.25453399999998</v>
      </c>
      <c r="J629">
        <v>6774.9877919999999</v>
      </c>
      <c r="K629">
        <v>7262.2423259999996</v>
      </c>
    </row>
    <row r="630" spans="1:11" ht="15" x14ac:dyDescent="0.25">
      <c r="A630" s="45" t="str">
        <f t="shared" si="9"/>
        <v>B2 biodiversityDenmark2025</v>
      </c>
      <c r="B630">
        <v>8</v>
      </c>
      <c r="C630" t="s">
        <v>2</v>
      </c>
      <c r="D630" t="s">
        <v>136</v>
      </c>
      <c r="E630" t="s">
        <v>80</v>
      </c>
      <c r="F630" t="s">
        <v>114</v>
      </c>
      <c r="G630">
        <v>2025</v>
      </c>
      <c r="H630">
        <v>659.16476599999999</v>
      </c>
      <c r="I630">
        <v>529.58545400000003</v>
      </c>
      <c r="J630">
        <v>6934.5869140000004</v>
      </c>
      <c r="K630">
        <v>7464.1723679999996</v>
      </c>
    </row>
    <row r="631" spans="1:11" ht="15" x14ac:dyDescent="0.25">
      <c r="A631" s="45" t="str">
        <f t="shared" si="9"/>
        <v>B2 biodiversityDenmark2030</v>
      </c>
      <c r="B631">
        <v>8</v>
      </c>
      <c r="C631" t="s">
        <v>2</v>
      </c>
      <c r="D631" t="s">
        <v>136</v>
      </c>
      <c r="E631" t="s">
        <v>80</v>
      </c>
      <c r="F631" t="s">
        <v>114</v>
      </c>
      <c r="G631">
        <v>2030</v>
      </c>
      <c r="H631">
        <v>694.37383299999999</v>
      </c>
      <c r="I631">
        <v>590.53211999999996</v>
      </c>
      <c r="J631">
        <v>7220.3945320000003</v>
      </c>
      <c r="K631">
        <v>7810.9266520000001</v>
      </c>
    </row>
    <row r="632" spans="1:11" ht="15" x14ac:dyDescent="0.25">
      <c r="A632" s="45" t="str">
        <f t="shared" si="9"/>
        <v>B2 biodiversityEstonia2005</v>
      </c>
      <c r="B632">
        <v>8</v>
      </c>
      <c r="C632" t="s">
        <v>2</v>
      </c>
      <c r="D632" t="s">
        <v>137</v>
      </c>
      <c r="E632" t="s">
        <v>81</v>
      </c>
      <c r="F632" t="s">
        <v>114</v>
      </c>
      <c r="G632">
        <v>2005</v>
      </c>
      <c r="H632">
        <v>1988.4476830000001</v>
      </c>
      <c r="I632">
        <v>3853.792872</v>
      </c>
      <c r="J632">
        <v>42178.792968000002</v>
      </c>
      <c r="K632">
        <v>46032.58584</v>
      </c>
    </row>
    <row r="633" spans="1:11" ht="15" x14ac:dyDescent="0.25">
      <c r="A633" s="45" t="str">
        <f t="shared" si="9"/>
        <v>B2 biodiversityEstonia2010</v>
      </c>
      <c r="B633">
        <v>8</v>
      </c>
      <c r="C633" t="s">
        <v>2</v>
      </c>
      <c r="D633" t="s">
        <v>137</v>
      </c>
      <c r="E633" t="s">
        <v>81</v>
      </c>
      <c r="F633" t="s">
        <v>114</v>
      </c>
      <c r="G633">
        <v>2010</v>
      </c>
      <c r="H633">
        <v>1978.5125680000001</v>
      </c>
      <c r="I633">
        <v>3922.55512</v>
      </c>
      <c r="J633">
        <v>41176.878905999998</v>
      </c>
      <c r="K633">
        <v>45099.434026000003</v>
      </c>
    </row>
    <row r="634" spans="1:11" ht="15" x14ac:dyDescent="0.25">
      <c r="A634" s="45" t="str">
        <f t="shared" si="9"/>
        <v>B2 biodiversityEstonia2015</v>
      </c>
      <c r="B634">
        <v>8</v>
      </c>
      <c r="C634" t="s">
        <v>2</v>
      </c>
      <c r="D634" t="s">
        <v>137</v>
      </c>
      <c r="E634" t="s">
        <v>81</v>
      </c>
      <c r="F634" t="s">
        <v>114</v>
      </c>
      <c r="G634">
        <v>2015</v>
      </c>
      <c r="H634">
        <v>1968.840074</v>
      </c>
      <c r="I634">
        <v>3836.5760399999999</v>
      </c>
      <c r="J634">
        <v>41164.96875</v>
      </c>
      <c r="K634">
        <v>45001.54479</v>
      </c>
    </row>
    <row r="635" spans="1:11" ht="15" x14ac:dyDescent="0.25">
      <c r="A635" s="45" t="str">
        <f t="shared" si="9"/>
        <v>B2 biodiversityEstonia2020</v>
      </c>
      <c r="B635">
        <v>8</v>
      </c>
      <c r="C635" t="s">
        <v>2</v>
      </c>
      <c r="D635" t="s">
        <v>137</v>
      </c>
      <c r="E635" t="s">
        <v>81</v>
      </c>
      <c r="F635" t="s">
        <v>114</v>
      </c>
      <c r="G635">
        <v>2020</v>
      </c>
      <c r="H635">
        <v>1959.555069</v>
      </c>
      <c r="I635">
        <v>3620.5115300000002</v>
      </c>
      <c r="J635">
        <v>41506.601562000003</v>
      </c>
      <c r="K635">
        <v>45127.113092</v>
      </c>
    </row>
    <row r="636" spans="1:11" ht="15" x14ac:dyDescent="0.25">
      <c r="A636" s="45" t="str">
        <f t="shared" si="9"/>
        <v>B2 biodiversityEstonia2025</v>
      </c>
      <c r="B636">
        <v>8</v>
      </c>
      <c r="C636" t="s">
        <v>2</v>
      </c>
      <c r="D636" t="s">
        <v>137</v>
      </c>
      <c r="E636" t="s">
        <v>81</v>
      </c>
      <c r="F636" t="s">
        <v>114</v>
      </c>
      <c r="G636">
        <v>2025</v>
      </c>
      <c r="H636">
        <v>1950.6987469999999</v>
      </c>
      <c r="I636">
        <v>3378.2591400000001</v>
      </c>
      <c r="J636">
        <v>42166.914062000003</v>
      </c>
      <c r="K636">
        <v>45545.173201999998</v>
      </c>
    </row>
    <row r="637" spans="1:11" ht="15" x14ac:dyDescent="0.25">
      <c r="A637" s="45" t="str">
        <f t="shared" si="9"/>
        <v>B2 biodiversityEstonia2030</v>
      </c>
      <c r="B637">
        <v>8</v>
      </c>
      <c r="C637" t="s">
        <v>2</v>
      </c>
      <c r="D637" t="s">
        <v>137</v>
      </c>
      <c r="E637" t="s">
        <v>81</v>
      </c>
      <c r="F637" t="s">
        <v>114</v>
      </c>
      <c r="G637">
        <v>2030</v>
      </c>
      <c r="H637">
        <v>1942.1724899999999</v>
      </c>
      <c r="I637">
        <v>3185.3531779999998</v>
      </c>
      <c r="J637">
        <v>42897.425781999998</v>
      </c>
      <c r="K637">
        <v>46082.778960000003</v>
      </c>
    </row>
    <row r="638" spans="1:11" ht="15" x14ac:dyDescent="0.25">
      <c r="A638" s="45" t="str">
        <f t="shared" si="9"/>
        <v>B2 biodiversitySpain2005</v>
      </c>
      <c r="B638">
        <v>8</v>
      </c>
      <c r="C638" t="s">
        <v>2</v>
      </c>
      <c r="D638" t="s">
        <v>138</v>
      </c>
      <c r="E638" t="s">
        <v>104</v>
      </c>
      <c r="F638" t="s">
        <v>115</v>
      </c>
      <c r="G638">
        <v>2005</v>
      </c>
      <c r="H638">
        <v>13531.952393</v>
      </c>
      <c r="I638">
        <v>4251.3438580000002</v>
      </c>
      <c r="J638">
        <v>65493.226562000003</v>
      </c>
      <c r="K638">
        <v>69744.570420000004</v>
      </c>
    </row>
    <row r="639" spans="1:11" ht="15" x14ac:dyDescent="0.25">
      <c r="A639" s="45" t="str">
        <f t="shared" si="9"/>
        <v>B2 biodiversitySpain2010</v>
      </c>
      <c r="B639">
        <v>8</v>
      </c>
      <c r="C639" t="s">
        <v>2</v>
      </c>
      <c r="D639" t="s">
        <v>138</v>
      </c>
      <c r="E639" t="s">
        <v>104</v>
      </c>
      <c r="F639" t="s">
        <v>115</v>
      </c>
      <c r="G639">
        <v>2010</v>
      </c>
      <c r="H639">
        <v>14254.264601999999</v>
      </c>
      <c r="I639">
        <v>4140.150756</v>
      </c>
      <c r="J639">
        <v>65565.617188000004</v>
      </c>
      <c r="K639">
        <v>69705.767944000007</v>
      </c>
    </row>
    <row r="640" spans="1:11" ht="15" x14ac:dyDescent="0.25">
      <c r="A640" s="45" t="str">
        <f t="shared" si="9"/>
        <v>B2 biodiversitySpain2015</v>
      </c>
      <c r="B640">
        <v>8</v>
      </c>
      <c r="C640" t="s">
        <v>2</v>
      </c>
      <c r="D640" t="s">
        <v>138</v>
      </c>
      <c r="E640" t="s">
        <v>104</v>
      </c>
      <c r="F640" t="s">
        <v>115</v>
      </c>
      <c r="G640">
        <v>2015</v>
      </c>
      <c r="H640">
        <v>14976.570100000001</v>
      </c>
      <c r="I640">
        <v>3873.9970320000002</v>
      </c>
      <c r="J640">
        <v>65971.359375999993</v>
      </c>
      <c r="K640">
        <v>69845.356408000007</v>
      </c>
    </row>
    <row r="641" spans="1:11" ht="15" x14ac:dyDescent="0.25">
      <c r="A641" s="45" t="str">
        <f t="shared" si="9"/>
        <v>B2 biodiversitySpain2020</v>
      </c>
      <c r="B641">
        <v>8</v>
      </c>
      <c r="C641" t="s">
        <v>2</v>
      </c>
      <c r="D641" t="s">
        <v>138</v>
      </c>
      <c r="E641" t="s">
        <v>104</v>
      </c>
      <c r="F641" t="s">
        <v>115</v>
      </c>
      <c r="G641">
        <v>2020</v>
      </c>
      <c r="H641">
        <v>14976.570252</v>
      </c>
      <c r="I641">
        <v>3615.4163819999999</v>
      </c>
      <c r="J641">
        <v>64697.710937999997</v>
      </c>
      <c r="K641">
        <v>68313.12732</v>
      </c>
    </row>
    <row r="642" spans="1:11" ht="15" x14ac:dyDescent="0.25">
      <c r="A642" s="45" t="str">
        <f t="shared" ref="A642:A705" si="10">CONCATENATE(C642,E642,G642)</f>
        <v>B2 biodiversitySpain2025</v>
      </c>
      <c r="B642">
        <v>8</v>
      </c>
      <c r="C642" t="s">
        <v>2</v>
      </c>
      <c r="D642" t="s">
        <v>138</v>
      </c>
      <c r="E642" t="s">
        <v>104</v>
      </c>
      <c r="F642" t="s">
        <v>115</v>
      </c>
      <c r="G642">
        <v>2025</v>
      </c>
      <c r="H642">
        <v>14976.568619</v>
      </c>
      <c r="I642">
        <v>3487.3291519999998</v>
      </c>
      <c r="J642">
        <v>63915.667968000002</v>
      </c>
      <c r="K642">
        <v>67402.99712</v>
      </c>
    </row>
    <row r="643" spans="1:11" ht="15" x14ac:dyDescent="0.25">
      <c r="A643" s="45" t="str">
        <f t="shared" si="10"/>
        <v>B2 biodiversitySpain2030</v>
      </c>
      <c r="B643">
        <v>8</v>
      </c>
      <c r="C643" t="s">
        <v>2</v>
      </c>
      <c r="D643" t="s">
        <v>138</v>
      </c>
      <c r="E643" t="s">
        <v>104</v>
      </c>
      <c r="F643" t="s">
        <v>115</v>
      </c>
      <c r="G643">
        <v>2030</v>
      </c>
      <c r="H643">
        <v>14976.565337</v>
      </c>
      <c r="I643">
        <v>3523.4052980000001</v>
      </c>
      <c r="J643">
        <v>63906.785155999998</v>
      </c>
      <c r="K643">
        <v>67430.190453999996</v>
      </c>
    </row>
    <row r="644" spans="1:11" ht="15" x14ac:dyDescent="0.25">
      <c r="A644" s="45" t="str">
        <f t="shared" si="10"/>
        <v>B2 biodiversityFinland2005</v>
      </c>
      <c r="B644">
        <v>8</v>
      </c>
      <c r="C644" t="s">
        <v>2</v>
      </c>
      <c r="D644" t="s">
        <v>139</v>
      </c>
      <c r="E644" t="s">
        <v>82</v>
      </c>
      <c r="F644" t="s">
        <v>114</v>
      </c>
      <c r="G644">
        <v>2005</v>
      </c>
      <c r="H644">
        <v>17623.816991</v>
      </c>
      <c r="I644">
        <v>8685.7456380000003</v>
      </c>
      <c r="J644">
        <v>140861.34375</v>
      </c>
      <c r="K644">
        <v>149547.08938799999</v>
      </c>
    </row>
    <row r="645" spans="1:11" ht="15" x14ac:dyDescent="0.25">
      <c r="A645" s="45" t="str">
        <f t="shared" si="10"/>
        <v>B2 biodiversityFinland2010</v>
      </c>
      <c r="B645">
        <v>8</v>
      </c>
      <c r="C645" t="s">
        <v>2</v>
      </c>
      <c r="D645" t="s">
        <v>139</v>
      </c>
      <c r="E645" t="s">
        <v>82</v>
      </c>
      <c r="F645" t="s">
        <v>114</v>
      </c>
      <c r="G645">
        <v>2010</v>
      </c>
      <c r="H645">
        <v>17594.734536</v>
      </c>
      <c r="I645">
        <v>8685.7458019999995</v>
      </c>
      <c r="J645">
        <v>140399.25</v>
      </c>
      <c r="K645">
        <v>149084.99580199999</v>
      </c>
    </row>
    <row r="646" spans="1:11" ht="15" x14ac:dyDescent="0.25">
      <c r="A646" s="45" t="str">
        <f t="shared" si="10"/>
        <v>B2 biodiversityFinland2015</v>
      </c>
      <c r="B646">
        <v>8</v>
      </c>
      <c r="C646" t="s">
        <v>2</v>
      </c>
      <c r="D646" t="s">
        <v>139</v>
      </c>
      <c r="E646" t="s">
        <v>82</v>
      </c>
      <c r="F646" t="s">
        <v>114</v>
      </c>
      <c r="G646">
        <v>2015</v>
      </c>
      <c r="H646">
        <v>17554.950159</v>
      </c>
      <c r="I646">
        <v>7644.6930519999896</v>
      </c>
      <c r="J646">
        <v>142505.23437600001</v>
      </c>
      <c r="K646">
        <v>150149.927428</v>
      </c>
    </row>
    <row r="647" spans="1:11" ht="15" x14ac:dyDescent="0.25">
      <c r="A647" s="45" t="str">
        <f t="shared" si="10"/>
        <v>B2 biodiversityFinland2020</v>
      </c>
      <c r="B647">
        <v>8</v>
      </c>
      <c r="C647" t="s">
        <v>2</v>
      </c>
      <c r="D647" t="s">
        <v>139</v>
      </c>
      <c r="E647" t="s">
        <v>82</v>
      </c>
      <c r="F647" t="s">
        <v>114</v>
      </c>
      <c r="G647">
        <v>2020</v>
      </c>
      <c r="H647">
        <v>17504.101817999999</v>
      </c>
      <c r="I647">
        <v>6419.3509299999996</v>
      </c>
      <c r="J647">
        <v>141802.39062600001</v>
      </c>
      <c r="K647">
        <v>148221.74155599999</v>
      </c>
    </row>
    <row r="648" spans="1:11" ht="15" x14ac:dyDescent="0.25">
      <c r="A648" s="45" t="str">
        <f t="shared" si="10"/>
        <v>B2 biodiversityFinland2025</v>
      </c>
      <c r="B648">
        <v>8</v>
      </c>
      <c r="C648" t="s">
        <v>2</v>
      </c>
      <c r="D648" t="s">
        <v>139</v>
      </c>
      <c r="E648" t="s">
        <v>82</v>
      </c>
      <c r="F648" t="s">
        <v>114</v>
      </c>
      <c r="G648">
        <v>2025</v>
      </c>
      <c r="H648">
        <v>17452.976293</v>
      </c>
      <c r="I648">
        <v>5859.1558480000003</v>
      </c>
      <c r="J648">
        <v>140780.21875</v>
      </c>
      <c r="K648">
        <v>146639.37459799999</v>
      </c>
    </row>
    <row r="649" spans="1:11" ht="15" x14ac:dyDescent="0.25">
      <c r="A649" s="45" t="str">
        <f t="shared" si="10"/>
        <v>B2 biodiversityFinland2030</v>
      </c>
      <c r="B649">
        <v>8</v>
      </c>
      <c r="C649" t="s">
        <v>2</v>
      </c>
      <c r="D649" t="s">
        <v>139</v>
      </c>
      <c r="E649" t="s">
        <v>82</v>
      </c>
      <c r="F649" t="s">
        <v>114</v>
      </c>
      <c r="G649">
        <v>2030</v>
      </c>
      <c r="H649">
        <v>17386.986014999999</v>
      </c>
      <c r="I649">
        <v>5849.2923659999997</v>
      </c>
      <c r="J649">
        <v>141489.21875</v>
      </c>
      <c r="K649">
        <v>147338.51111600001</v>
      </c>
    </row>
    <row r="650" spans="1:11" ht="15" x14ac:dyDescent="0.25">
      <c r="A650" s="45" t="str">
        <f t="shared" si="10"/>
        <v>B2 biodiversityFrance2005</v>
      </c>
      <c r="B650">
        <v>8</v>
      </c>
      <c r="C650" t="s">
        <v>2</v>
      </c>
      <c r="D650" t="s">
        <v>140</v>
      </c>
      <c r="E650" t="s">
        <v>83</v>
      </c>
      <c r="F650" t="s">
        <v>112</v>
      </c>
      <c r="G650">
        <v>2005</v>
      </c>
      <c r="H650">
        <v>14029.669862999999</v>
      </c>
      <c r="I650">
        <v>14621.330872</v>
      </c>
      <c r="J650">
        <v>202705.0625</v>
      </c>
      <c r="K650">
        <v>217326.39337199999</v>
      </c>
    </row>
    <row r="651" spans="1:11" ht="15" x14ac:dyDescent="0.25">
      <c r="A651" s="45" t="str">
        <f t="shared" si="10"/>
        <v>B2 biodiversityFrance2010</v>
      </c>
      <c r="B651">
        <v>8</v>
      </c>
      <c r="C651" t="s">
        <v>2</v>
      </c>
      <c r="D651" t="s">
        <v>140</v>
      </c>
      <c r="E651" t="s">
        <v>83</v>
      </c>
      <c r="F651" t="s">
        <v>112</v>
      </c>
      <c r="G651">
        <v>2010</v>
      </c>
      <c r="H651">
        <v>14127.669776000001</v>
      </c>
      <c r="I651">
        <v>15483.773738</v>
      </c>
      <c r="J651">
        <v>194192</v>
      </c>
      <c r="K651">
        <v>209675.77373799999</v>
      </c>
    </row>
    <row r="652" spans="1:11" ht="15" x14ac:dyDescent="0.25">
      <c r="A652" s="45" t="str">
        <f t="shared" si="10"/>
        <v>B2 biodiversityFrance2015</v>
      </c>
      <c r="B652">
        <v>8</v>
      </c>
      <c r="C652" t="s">
        <v>2</v>
      </c>
      <c r="D652" t="s">
        <v>140</v>
      </c>
      <c r="E652" t="s">
        <v>83</v>
      </c>
      <c r="F652" t="s">
        <v>112</v>
      </c>
      <c r="G652">
        <v>2015</v>
      </c>
      <c r="H652">
        <v>14225.670048</v>
      </c>
      <c r="I652">
        <v>16578.282569999999</v>
      </c>
      <c r="J652">
        <v>192586.79687600001</v>
      </c>
      <c r="K652">
        <v>209165.07944599999</v>
      </c>
    </row>
    <row r="653" spans="1:11" ht="15" x14ac:dyDescent="0.25">
      <c r="A653" s="45" t="str">
        <f t="shared" si="10"/>
        <v>B2 biodiversityFrance2020</v>
      </c>
      <c r="B653">
        <v>8</v>
      </c>
      <c r="C653" t="s">
        <v>2</v>
      </c>
      <c r="D653" t="s">
        <v>140</v>
      </c>
      <c r="E653" t="s">
        <v>83</v>
      </c>
      <c r="F653" t="s">
        <v>112</v>
      </c>
      <c r="G653">
        <v>2020</v>
      </c>
      <c r="H653">
        <v>14323.669449999999</v>
      </c>
      <c r="I653">
        <v>17693.539887999999</v>
      </c>
      <c r="J653">
        <v>193125.15625</v>
      </c>
      <c r="K653">
        <v>210818.696138</v>
      </c>
    </row>
    <row r="654" spans="1:11" ht="15" x14ac:dyDescent="0.25">
      <c r="A654" s="45" t="str">
        <f t="shared" si="10"/>
        <v>B2 biodiversityFrance2025</v>
      </c>
      <c r="B654">
        <v>8</v>
      </c>
      <c r="C654" t="s">
        <v>2</v>
      </c>
      <c r="D654" t="s">
        <v>140</v>
      </c>
      <c r="E654" t="s">
        <v>83</v>
      </c>
      <c r="F654" t="s">
        <v>112</v>
      </c>
      <c r="G654">
        <v>2025</v>
      </c>
      <c r="H654">
        <v>14421.669182</v>
      </c>
      <c r="I654">
        <v>18800.863991999999</v>
      </c>
      <c r="J654">
        <v>195732.82812600001</v>
      </c>
      <c r="K654">
        <v>214533.69211800001</v>
      </c>
    </row>
    <row r="655" spans="1:11" ht="15" x14ac:dyDescent="0.25">
      <c r="A655" s="45" t="str">
        <f t="shared" si="10"/>
        <v>B2 biodiversityFrance2030</v>
      </c>
      <c r="B655">
        <v>8</v>
      </c>
      <c r="C655" t="s">
        <v>2</v>
      </c>
      <c r="D655" t="s">
        <v>140</v>
      </c>
      <c r="E655" t="s">
        <v>83</v>
      </c>
      <c r="F655" t="s">
        <v>112</v>
      </c>
      <c r="G655">
        <v>2030</v>
      </c>
      <c r="H655">
        <v>14519.668686000001</v>
      </c>
      <c r="I655">
        <v>19992.512719999999</v>
      </c>
      <c r="J655">
        <v>198815.73437600001</v>
      </c>
      <c r="K655">
        <v>218808.24709600001</v>
      </c>
    </row>
    <row r="656" spans="1:11" ht="15" x14ac:dyDescent="0.25">
      <c r="A656" s="45" t="str">
        <f t="shared" si="10"/>
        <v>B2 biodiversityCroatia2005</v>
      </c>
      <c r="B656">
        <v>8</v>
      </c>
      <c r="C656" t="s">
        <v>2</v>
      </c>
      <c r="D656" t="s">
        <v>142</v>
      </c>
      <c r="E656" t="s">
        <v>77</v>
      </c>
      <c r="F656" t="s">
        <v>111</v>
      </c>
      <c r="G656">
        <v>2005</v>
      </c>
      <c r="H656">
        <v>1657.4767939999999</v>
      </c>
      <c r="I656">
        <v>864.34081400000002</v>
      </c>
      <c r="J656">
        <v>6312.7592780000004</v>
      </c>
      <c r="K656">
        <v>7177.1000919999997</v>
      </c>
    </row>
    <row r="657" spans="1:11" ht="15" x14ac:dyDescent="0.25">
      <c r="A657" s="45" t="str">
        <f t="shared" si="10"/>
        <v>B2 biodiversityCroatia2010</v>
      </c>
      <c r="B657">
        <v>8</v>
      </c>
      <c r="C657" t="s">
        <v>2</v>
      </c>
      <c r="D657" t="s">
        <v>142</v>
      </c>
      <c r="E657" t="s">
        <v>77</v>
      </c>
      <c r="F657" t="s">
        <v>111</v>
      </c>
      <c r="G657">
        <v>2010</v>
      </c>
      <c r="H657">
        <v>1653.499407</v>
      </c>
      <c r="I657">
        <v>840.06345999999996</v>
      </c>
      <c r="J657">
        <v>6440.2539059999999</v>
      </c>
      <c r="K657">
        <v>7280.3173660000002</v>
      </c>
    </row>
    <row r="658" spans="1:11" ht="15" x14ac:dyDescent="0.25">
      <c r="A658" s="45" t="str">
        <f t="shared" si="10"/>
        <v>B2 biodiversityCroatia2015</v>
      </c>
      <c r="B658">
        <v>8</v>
      </c>
      <c r="C658" t="s">
        <v>2</v>
      </c>
      <c r="D658" t="s">
        <v>142</v>
      </c>
      <c r="E658" t="s">
        <v>77</v>
      </c>
      <c r="F658" t="s">
        <v>111</v>
      </c>
      <c r="G658">
        <v>2015</v>
      </c>
      <c r="H658">
        <v>1649.5224169999999</v>
      </c>
      <c r="I658">
        <v>703.03185199999996</v>
      </c>
      <c r="J658">
        <v>6882.7192379999997</v>
      </c>
      <c r="K658">
        <v>7585.7510899999997</v>
      </c>
    </row>
    <row r="659" spans="1:11" ht="15" x14ac:dyDescent="0.25">
      <c r="A659" s="45" t="str">
        <f t="shared" si="10"/>
        <v>B2 biodiversityCroatia2020</v>
      </c>
      <c r="B659">
        <v>8</v>
      </c>
      <c r="C659" t="s">
        <v>2</v>
      </c>
      <c r="D659" t="s">
        <v>142</v>
      </c>
      <c r="E659" t="s">
        <v>77</v>
      </c>
      <c r="F659" t="s">
        <v>111</v>
      </c>
      <c r="G659">
        <v>2020</v>
      </c>
      <c r="H659">
        <v>1645.54656</v>
      </c>
      <c r="I659">
        <v>537.81735200000003</v>
      </c>
      <c r="J659">
        <v>7235.3950199999999</v>
      </c>
      <c r="K659">
        <v>7773.212372</v>
      </c>
    </row>
    <row r="660" spans="1:11" ht="15" x14ac:dyDescent="0.25">
      <c r="A660" s="45" t="str">
        <f t="shared" si="10"/>
        <v>B2 biodiversityCroatia2025</v>
      </c>
      <c r="B660">
        <v>8</v>
      </c>
      <c r="C660" t="s">
        <v>2</v>
      </c>
      <c r="D660" t="s">
        <v>142</v>
      </c>
      <c r="E660" t="s">
        <v>77</v>
      </c>
      <c r="F660" t="s">
        <v>111</v>
      </c>
      <c r="G660">
        <v>2025</v>
      </c>
      <c r="H660">
        <v>1641.5855039999999</v>
      </c>
      <c r="I660">
        <v>425.36577599999998</v>
      </c>
      <c r="J660">
        <v>7465.2304679999997</v>
      </c>
      <c r="K660">
        <v>7890.5962440000003</v>
      </c>
    </row>
    <row r="661" spans="1:11" ht="15" x14ac:dyDescent="0.25">
      <c r="A661" s="45" t="str">
        <f t="shared" si="10"/>
        <v>B2 biodiversityCroatia2030</v>
      </c>
      <c r="B661">
        <v>8</v>
      </c>
      <c r="C661" t="s">
        <v>2</v>
      </c>
      <c r="D661" t="s">
        <v>142</v>
      </c>
      <c r="E661" t="s">
        <v>77</v>
      </c>
      <c r="F661" t="s">
        <v>111</v>
      </c>
      <c r="G661">
        <v>2030</v>
      </c>
      <c r="H661">
        <v>1637.645867</v>
      </c>
      <c r="I661">
        <v>378.47245400000003</v>
      </c>
      <c r="J661">
        <v>7543.096192</v>
      </c>
      <c r="K661">
        <v>7921.5686459999997</v>
      </c>
    </row>
    <row r="662" spans="1:11" ht="15" x14ac:dyDescent="0.25">
      <c r="A662" s="45" t="str">
        <f t="shared" si="10"/>
        <v>B2 biodiversityHungary2005</v>
      </c>
      <c r="B662">
        <v>8</v>
      </c>
      <c r="C662" t="s">
        <v>2</v>
      </c>
      <c r="D662" t="s">
        <v>143</v>
      </c>
      <c r="E662" t="s">
        <v>86</v>
      </c>
      <c r="F662" t="s">
        <v>113</v>
      </c>
      <c r="G662">
        <v>2005</v>
      </c>
      <c r="H662">
        <v>1600.1202109999999</v>
      </c>
      <c r="I662">
        <v>2417.2542560000002</v>
      </c>
      <c r="J662">
        <v>38953.101562000003</v>
      </c>
      <c r="K662">
        <v>41370.355818000004</v>
      </c>
    </row>
    <row r="663" spans="1:11" ht="15" x14ac:dyDescent="0.25">
      <c r="A663" s="45" t="str">
        <f t="shared" si="10"/>
        <v>B2 biodiversityHungary2010</v>
      </c>
      <c r="B663">
        <v>8</v>
      </c>
      <c r="C663" t="s">
        <v>2</v>
      </c>
      <c r="D663" t="s">
        <v>143</v>
      </c>
      <c r="E663" t="s">
        <v>86</v>
      </c>
      <c r="F663" t="s">
        <v>113</v>
      </c>
      <c r="G663">
        <v>2010</v>
      </c>
      <c r="H663">
        <v>1642.120533</v>
      </c>
      <c r="I663">
        <v>2417.2542539999999</v>
      </c>
      <c r="J663">
        <v>38487.542968000002</v>
      </c>
      <c r="K663">
        <v>40904.797222000001</v>
      </c>
    </row>
    <row r="664" spans="1:11" ht="15" x14ac:dyDescent="0.25">
      <c r="A664" s="45" t="str">
        <f t="shared" si="10"/>
        <v>B2 biodiversityHungary2015</v>
      </c>
      <c r="B664">
        <v>8</v>
      </c>
      <c r="C664" t="s">
        <v>2</v>
      </c>
      <c r="D664" t="s">
        <v>143</v>
      </c>
      <c r="E664" t="s">
        <v>86</v>
      </c>
      <c r="F664" t="s">
        <v>113</v>
      </c>
      <c r="G664">
        <v>2015</v>
      </c>
      <c r="H664">
        <v>1684.120463</v>
      </c>
      <c r="I664">
        <v>2282.4701340000001</v>
      </c>
      <c r="J664">
        <v>38593.042968000002</v>
      </c>
      <c r="K664">
        <v>40875.513101999997</v>
      </c>
    </row>
    <row r="665" spans="1:11" ht="15" x14ac:dyDescent="0.25">
      <c r="A665" s="45" t="str">
        <f t="shared" si="10"/>
        <v>B2 biodiversityHungary2020</v>
      </c>
      <c r="B665">
        <v>8</v>
      </c>
      <c r="C665" t="s">
        <v>2</v>
      </c>
      <c r="D665" t="s">
        <v>143</v>
      </c>
      <c r="E665" t="s">
        <v>86</v>
      </c>
      <c r="F665" t="s">
        <v>113</v>
      </c>
      <c r="G665">
        <v>2020</v>
      </c>
      <c r="H665">
        <v>1726.1204680000001</v>
      </c>
      <c r="I665">
        <v>2023.1888120000001</v>
      </c>
      <c r="J665">
        <v>39104.242187999997</v>
      </c>
      <c r="K665">
        <v>41127.430999999997</v>
      </c>
    </row>
    <row r="666" spans="1:11" ht="15" x14ac:dyDescent="0.25">
      <c r="A666" s="45" t="str">
        <f t="shared" si="10"/>
        <v>B2 biodiversityHungary2025</v>
      </c>
      <c r="B666">
        <v>8</v>
      </c>
      <c r="C666" t="s">
        <v>2</v>
      </c>
      <c r="D666" t="s">
        <v>143</v>
      </c>
      <c r="E666" t="s">
        <v>86</v>
      </c>
      <c r="F666" t="s">
        <v>113</v>
      </c>
      <c r="G666">
        <v>2025</v>
      </c>
      <c r="H666">
        <v>1768.1204310000001</v>
      </c>
      <c r="I666">
        <v>1792.8151419999999</v>
      </c>
      <c r="J666">
        <v>39733.59375</v>
      </c>
      <c r="K666">
        <v>41526.408891999999</v>
      </c>
    </row>
    <row r="667" spans="1:11" ht="15" x14ac:dyDescent="0.25">
      <c r="A667" s="45" t="str">
        <f t="shared" si="10"/>
        <v>B2 biodiversityHungary2030</v>
      </c>
      <c r="B667">
        <v>8</v>
      </c>
      <c r="C667" t="s">
        <v>2</v>
      </c>
      <c r="D667" t="s">
        <v>143</v>
      </c>
      <c r="E667" t="s">
        <v>86</v>
      </c>
      <c r="F667" t="s">
        <v>113</v>
      </c>
      <c r="G667">
        <v>2030</v>
      </c>
      <c r="H667">
        <v>1810.1204760000001</v>
      </c>
      <c r="I667">
        <v>1640.686676</v>
      </c>
      <c r="J667">
        <v>40641.277344000002</v>
      </c>
      <c r="K667">
        <v>42281.964019999999</v>
      </c>
    </row>
    <row r="668" spans="1:11" ht="15" x14ac:dyDescent="0.25">
      <c r="A668" s="45" t="str">
        <f t="shared" si="10"/>
        <v>B2 biodiversityIreland2005</v>
      </c>
      <c r="B668">
        <v>8</v>
      </c>
      <c r="C668" t="s">
        <v>2</v>
      </c>
      <c r="D668" t="s">
        <v>144</v>
      </c>
      <c r="E668" t="s">
        <v>88</v>
      </c>
      <c r="F668" t="s">
        <v>112</v>
      </c>
      <c r="G668">
        <v>2005</v>
      </c>
      <c r="H668">
        <v>623.44782099999998</v>
      </c>
      <c r="I668">
        <v>533.172684</v>
      </c>
      <c r="J668">
        <v>3874.3115240000002</v>
      </c>
      <c r="K668">
        <v>4407.4842079999999</v>
      </c>
    </row>
    <row r="669" spans="1:11" ht="15" x14ac:dyDescent="0.25">
      <c r="A669" s="45" t="str">
        <f t="shared" si="10"/>
        <v>B2 biodiversityIreland2010</v>
      </c>
      <c r="B669">
        <v>8</v>
      </c>
      <c r="C669" t="s">
        <v>2</v>
      </c>
      <c r="D669" t="s">
        <v>144</v>
      </c>
      <c r="E669" t="s">
        <v>88</v>
      </c>
      <c r="F669" t="s">
        <v>112</v>
      </c>
      <c r="G669">
        <v>2010</v>
      </c>
      <c r="H669">
        <v>682.30764999999997</v>
      </c>
      <c r="I669">
        <v>533.17267200000003</v>
      </c>
      <c r="J669">
        <v>3661.0275879999999</v>
      </c>
      <c r="K669">
        <v>4194.2002599999996</v>
      </c>
    </row>
    <row r="670" spans="1:11" ht="15" x14ac:dyDescent="0.25">
      <c r="A670" s="45" t="str">
        <f t="shared" si="10"/>
        <v>B2 biodiversityIreland2015</v>
      </c>
      <c r="B670">
        <v>8</v>
      </c>
      <c r="C670" t="s">
        <v>2</v>
      </c>
      <c r="D670" t="s">
        <v>144</v>
      </c>
      <c r="E670" t="s">
        <v>88</v>
      </c>
      <c r="F670" t="s">
        <v>112</v>
      </c>
      <c r="G670">
        <v>2015</v>
      </c>
      <c r="H670">
        <v>741.16792699999996</v>
      </c>
      <c r="I670">
        <v>566.54243599999995</v>
      </c>
      <c r="J670">
        <v>3553.694336</v>
      </c>
      <c r="K670">
        <v>4120.2367720000002</v>
      </c>
    </row>
    <row r="671" spans="1:11" ht="15" x14ac:dyDescent="0.25">
      <c r="A671" s="45" t="str">
        <f t="shared" si="10"/>
        <v>B2 biodiversityIreland2020</v>
      </c>
      <c r="B671">
        <v>8</v>
      </c>
      <c r="C671" t="s">
        <v>2</v>
      </c>
      <c r="D671" t="s">
        <v>144</v>
      </c>
      <c r="E671" t="s">
        <v>88</v>
      </c>
      <c r="F671" t="s">
        <v>112</v>
      </c>
      <c r="G671">
        <v>2020</v>
      </c>
      <c r="H671">
        <v>800.02775999999994</v>
      </c>
      <c r="I671">
        <v>629.81863399999997</v>
      </c>
      <c r="J671">
        <v>3551.9157719999998</v>
      </c>
      <c r="K671">
        <v>4181.7344059999996</v>
      </c>
    </row>
    <row r="672" spans="1:11" ht="15" x14ac:dyDescent="0.25">
      <c r="A672" s="45" t="str">
        <f t="shared" si="10"/>
        <v>B2 biodiversityIreland2025</v>
      </c>
      <c r="B672">
        <v>8</v>
      </c>
      <c r="C672" t="s">
        <v>2</v>
      </c>
      <c r="D672" t="s">
        <v>144</v>
      </c>
      <c r="E672" t="s">
        <v>88</v>
      </c>
      <c r="F672" t="s">
        <v>112</v>
      </c>
      <c r="G672">
        <v>2025</v>
      </c>
      <c r="H672">
        <v>858.88785600000006</v>
      </c>
      <c r="I672">
        <v>731.76367000000005</v>
      </c>
      <c r="J672">
        <v>3604.8405760000001</v>
      </c>
      <c r="K672">
        <v>4336.6042459999999</v>
      </c>
    </row>
    <row r="673" spans="1:11" ht="15" x14ac:dyDescent="0.25">
      <c r="A673" s="45" t="str">
        <f t="shared" si="10"/>
        <v>B2 biodiversityIreland2030</v>
      </c>
      <c r="B673">
        <v>8</v>
      </c>
      <c r="C673" t="s">
        <v>2</v>
      </c>
      <c r="D673" t="s">
        <v>144</v>
      </c>
      <c r="E673" t="s">
        <v>88</v>
      </c>
      <c r="F673" t="s">
        <v>112</v>
      </c>
      <c r="G673">
        <v>2030</v>
      </c>
      <c r="H673">
        <v>917.74767199999997</v>
      </c>
      <c r="I673">
        <v>878.47238000000004</v>
      </c>
      <c r="J673">
        <v>3738.9990240000002</v>
      </c>
      <c r="K673">
        <v>4617.4714039999999</v>
      </c>
    </row>
    <row r="674" spans="1:11" ht="15" x14ac:dyDescent="0.25">
      <c r="A674" s="45" t="str">
        <f t="shared" si="10"/>
        <v>B2 biodiversityItaly2005</v>
      </c>
      <c r="B674">
        <v>8</v>
      </c>
      <c r="C674" t="s">
        <v>2</v>
      </c>
      <c r="D674" t="s">
        <v>145</v>
      </c>
      <c r="E674" t="s">
        <v>89</v>
      </c>
      <c r="F674" t="s">
        <v>115</v>
      </c>
      <c r="G674">
        <v>2005</v>
      </c>
      <c r="H674">
        <v>7354.2430899999999</v>
      </c>
      <c r="I674">
        <v>4355.8579820000004</v>
      </c>
      <c r="J674">
        <v>24007.673827999999</v>
      </c>
      <c r="K674">
        <v>28363.53181</v>
      </c>
    </row>
    <row r="675" spans="1:11" ht="15" x14ac:dyDescent="0.25">
      <c r="A675" s="45" t="str">
        <f t="shared" si="10"/>
        <v>B2 biodiversityItaly2010</v>
      </c>
      <c r="B675">
        <v>8</v>
      </c>
      <c r="C675" t="s">
        <v>2</v>
      </c>
      <c r="D675" t="s">
        <v>145</v>
      </c>
      <c r="E675" t="s">
        <v>89</v>
      </c>
      <c r="F675" t="s">
        <v>115</v>
      </c>
      <c r="G675">
        <v>2010</v>
      </c>
      <c r="H675">
        <v>7698.9149509999997</v>
      </c>
      <c r="I675">
        <v>4355.857892</v>
      </c>
      <c r="J675">
        <v>23959.9375</v>
      </c>
      <c r="K675">
        <v>28315.795392</v>
      </c>
    </row>
    <row r="676" spans="1:11" ht="15" x14ac:dyDescent="0.25">
      <c r="A676" s="45" t="str">
        <f t="shared" si="10"/>
        <v>B2 biodiversityItaly2015</v>
      </c>
      <c r="B676">
        <v>8</v>
      </c>
      <c r="C676" t="s">
        <v>2</v>
      </c>
      <c r="D676" t="s">
        <v>145</v>
      </c>
      <c r="E676" t="s">
        <v>89</v>
      </c>
      <c r="F676" t="s">
        <v>115</v>
      </c>
      <c r="G676">
        <v>2015</v>
      </c>
      <c r="H676">
        <v>8043.5884370000003</v>
      </c>
      <c r="I676">
        <v>4455.8374720000002</v>
      </c>
      <c r="J676">
        <v>24185.779296000001</v>
      </c>
      <c r="K676">
        <v>28641.616768</v>
      </c>
    </row>
    <row r="677" spans="1:11" ht="15" x14ac:dyDescent="0.25">
      <c r="A677" s="45" t="str">
        <f t="shared" si="10"/>
        <v>B2 biodiversityItaly2020</v>
      </c>
      <c r="B677">
        <v>8</v>
      </c>
      <c r="C677" t="s">
        <v>2</v>
      </c>
      <c r="D677" t="s">
        <v>145</v>
      </c>
      <c r="E677" t="s">
        <v>89</v>
      </c>
      <c r="F677" t="s">
        <v>115</v>
      </c>
      <c r="G677">
        <v>2020</v>
      </c>
      <c r="H677">
        <v>8388.2614209999992</v>
      </c>
      <c r="I677">
        <v>4473.4131280000001</v>
      </c>
      <c r="J677">
        <v>24504.244139999999</v>
      </c>
      <c r="K677">
        <v>28977.657267999999</v>
      </c>
    </row>
    <row r="678" spans="1:11" ht="15" x14ac:dyDescent="0.25">
      <c r="A678" s="45" t="str">
        <f t="shared" si="10"/>
        <v>B2 biodiversityItaly2025</v>
      </c>
      <c r="B678">
        <v>8</v>
      </c>
      <c r="C678" t="s">
        <v>2</v>
      </c>
      <c r="D678" t="s">
        <v>145</v>
      </c>
      <c r="E678" t="s">
        <v>89</v>
      </c>
      <c r="F678" t="s">
        <v>115</v>
      </c>
      <c r="G678">
        <v>2025</v>
      </c>
      <c r="H678">
        <v>8732.9332909999994</v>
      </c>
      <c r="I678">
        <v>4422.2359059999999</v>
      </c>
      <c r="J678">
        <v>24854.462889999999</v>
      </c>
      <c r="K678">
        <v>29276.698796000001</v>
      </c>
    </row>
    <row r="679" spans="1:11" ht="15" x14ac:dyDescent="0.25">
      <c r="A679" s="45" t="str">
        <f t="shared" si="10"/>
        <v>B2 biodiversityItaly2030</v>
      </c>
      <c r="B679">
        <v>8</v>
      </c>
      <c r="C679" t="s">
        <v>2</v>
      </c>
      <c r="D679" t="s">
        <v>145</v>
      </c>
      <c r="E679" t="s">
        <v>89</v>
      </c>
      <c r="F679" t="s">
        <v>115</v>
      </c>
      <c r="G679">
        <v>2030</v>
      </c>
      <c r="H679">
        <v>9077.6075020000007</v>
      </c>
      <c r="I679">
        <v>4309.0259619999997</v>
      </c>
      <c r="J679">
        <v>25246.326172000001</v>
      </c>
      <c r="K679">
        <v>29555.352134000001</v>
      </c>
    </row>
    <row r="680" spans="1:11" ht="15" x14ac:dyDescent="0.25">
      <c r="A680" s="45" t="str">
        <f t="shared" si="10"/>
        <v>B2 biodiversityLithuania2005</v>
      </c>
      <c r="B680">
        <v>8</v>
      </c>
      <c r="C680" t="s">
        <v>2</v>
      </c>
      <c r="D680" t="s">
        <v>146</v>
      </c>
      <c r="E680" t="s">
        <v>91</v>
      </c>
      <c r="F680" t="s">
        <v>114</v>
      </c>
      <c r="G680">
        <v>2005</v>
      </c>
      <c r="H680">
        <v>1747.1307260000001</v>
      </c>
      <c r="I680">
        <v>3308.0313379999998</v>
      </c>
      <c r="J680">
        <v>26818.791015999999</v>
      </c>
      <c r="K680">
        <v>30126.822354</v>
      </c>
    </row>
    <row r="681" spans="1:11" ht="15" x14ac:dyDescent="0.25">
      <c r="A681" s="45" t="str">
        <f t="shared" si="10"/>
        <v>B2 biodiversityLithuania2010</v>
      </c>
      <c r="B681">
        <v>8</v>
      </c>
      <c r="C681" t="s">
        <v>2</v>
      </c>
      <c r="D681" t="s">
        <v>146</v>
      </c>
      <c r="E681" t="s">
        <v>91</v>
      </c>
      <c r="F681" t="s">
        <v>114</v>
      </c>
      <c r="G681">
        <v>2010</v>
      </c>
      <c r="H681">
        <v>1787.130709</v>
      </c>
      <c r="I681">
        <v>3305.3278439999999</v>
      </c>
      <c r="J681">
        <v>26067.498046000001</v>
      </c>
      <c r="K681">
        <v>29372.82589</v>
      </c>
    </row>
    <row r="682" spans="1:11" ht="15" x14ac:dyDescent="0.25">
      <c r="A682" s="45" t="str">
        <f t="shared" si="10"/>
        <v>B2 biodiversityLithuania2015</v>
      </c>
      <c r="B682">
        <v>8</v>
      </c>
      <c r="C682" t="s">
        <v>2</v>
      </c>
      <c r="D682" t="s">
        <v>146</v>
      </c>
      <c r="E682" t="s">
        <v>91</v>
      </c>
      <c r="F682" t="s">
        <v>114</v>
      </c>
      <c r="G682">
        <v>2015</v>
      </c>
      <c r="H682">
        <v>1827.1306999999999</v>
      </c>
      <c r="I682">
        <v>3080.1192900000001</v>
      </c>
      <c r="J682">
        <v>26310.941406000002</v>
      </c>
      <c r="K682">
        <v>29391.060696</v>
      </c>
    </row>
    <row r="683" spans="1:11" ht="15" x14ac:dyDescent="0.25">
      <c r="A683" s="45" t="str">
        <f t="shared" si="10"/>
        <v>B2 biodiversityLithuania2020</v>
      </c>
      <c r="B683">
        <v>8</v>
      </c>
      <c r="C683" t="s">
        <v>2</v>
      </c>
      <c r="D683" t="s">
        <v>146</v>
      </c>
      <c r="E683" t="s">
        <v>91</v>
      </c>
      <c r="F683" t="s">
        <v>114</v>
      </c>
      <c r="G683">
        <v>2020</v>
      </c>
      <c r="H683">
        <v>1867.1307200000001</v>
      </c>
      <c r="I683">
        <v>2765.1871860000001</v>
      </c>
      <c r="J683">
        <v>26710.558593999998</v>
      </c>
      <c r="K683">
        <v>29475.745780000001</v>
      </c>
    </row>
    <row r="684" spans="1:11" ht="15" x14ac:dyDescent="0.25">
      <c r="A684" s="45" t="str">
        <f t="shared" si="10"/>
        <v>B2 biodiversityLithuania2025</v>
      </c>
      <c r="B684">
        <v>8</v>
      </c>
      <c r="C684" t="s">
        <v>2</v>
      </c>
      <c r="D684" t="s">
        <v>146</v>
      </c>
      <c r="E684" t="s">
        <v>91</v>
      </c>
      <c r="F684" t="s">
        <v>114</v>
      </c>
      <c r="G684">
        <v>2025</v>
      </c>
      <c r="H684">
        <v>1907.1306070000001</v>
      </c>
      <c r="I684">
        <v>2439.165422</v>
      </c>
      <c r="J684">
        <v>27273.931639999999</v>
      </c>
      <c r="K684">
        <v>29713.097062000001</v>
      </c>
    </row>
    <row r="685" spans="1:11" ht="15" x14ac:dyDescent="0.25">
      <c r="A685" s="45" t="str">
        <f t="shared" si="10"/>
        <v>B2 biodiversityLithuania2030</v>
      </c>
      <c r="B685">
        <v>8</v>
      </c>
      <c r="C685" t="s">
        <v>2</v>
      </c>
      <c r="D685" t="s">
        <v>146</v>
      </c>
      <c r="E685" t="s">
        <v>91</v>
      </c>
      <c r="F685" t="s">
        <v>114</v>
      </c>
      <c r="G685">
        <v>2030</v>
      </c>
      <c r="H685">
        <v>1947.130758</v>
      </c>
      <c r="I685">
        <v>2204.1710800000001</v>
      </c>
      <c r="J685">
        <v>27841.496093999998</v>
      </c>
      <c r="K685">
        <v>30045.667173999998</v>
      </c>
    </row>
    <row r="686" spans="1:11" ht="15" x14ac:dyDescent="0.25">
      <c r="A686" s="45" t="str">
        <f t="shared" si="10"/>
        <v>B2 biodiversityLuxembourg2005</v>
      </c>
      <c r="B686">
        <v>8</v>
      </c>
      <c r="C686" t="s">
        <v>2</v>
      </c>
      <c r="D686" t="s">
        <v>147</v>
      </c>
      <c r="E686" t="s">
        <v>92</v>
      </c>
      <c r="F686" t="s">
        <v>112</v>
      </c>
      <c r="G686">
        <v>2005</v>
      </c>
      <c r="H686">
        <v>81.865395000000007</v>
      </c>
      <c r="I686">
        <v>213.16109</v>
      </c>
      <c r="J686">
        <v>1441.9432380000001</v>
      </c>
      <c r="K686">
        <v>1655.1043279999999</v>
      </c>
    </row>
    <row r="687" spans="1:11" ht="15" x14ac:dyDescent="0.25">
      <c r="A687" s="45" t="str">
        <f t="shared" si="10"/>
        <v>B2 biodiversityLuxembourg2010</v>
      </c>
      <c r="B687">
        <v>8</v>
      </c>
      <c r="C687" t="s">
        <v>2</v>
      </c>
      <c r="D687" t="s">
        <v>147</v>
      </c>
      <c r="E687" t="s">
        <v>92</v>
      </c>
      <c r="F687" t="s">
        <v>112</v>
      </c>
      <c r="G687">
        <v>2010</v>
      </c>
      <c r="H687">
        <v>81.865392999999997</v>
      </c>
      <c r="I687">
        <v>243.72188199999999</v>
      </c>
      <c r="J687">
        <v>1412.5310059999999</v>
      </c>
      <c r="K687">
        <v>1656.252888</v>
      </c>
    </row>
    <row r="688" spans="1:11" ht="15" x14ac:dyDescent="0.25">
      <c r="A688" s="45" t="str">
        <f t="shared" si="10"/>
        <v>B2 biodiversityLuxembourg2015</v>
      </c>
      <c r="B688">
        <v>8</v>
      </c>
      <c r="C688" t="s">
        <v>2</v>
      </c>
      <c r="D688" t="s">
        <v>147</v>
      </c>
      <c r="E688" t="s">
        <v>92</v>
      </c>
      <c r="F688" t="s">
        <v>112</v>
      </c>
      <c r="G688">
        <v>2015</v>
      </c>
      <c r="H688">
        <v>81.865384000000006</v>
      </c>
      <c r="I688">
        <v>274.15341999999998</v>
      </c>
      <c r="J688">
        <v>1428.0344239999999</v>
      </c>
      <c r="K688">
        <v>1702.187844</v>
      </c>
    </row>
    <row r="689" spans="1:11" ht="15" x14ac:dyDescent="0.25">
      <c r="A689" s="45" t="str">
        <f t="shared" si="10"/>
        <v>B2 biodiversityLuxembourg2020</v>
      </c>
      <c r="B689">
        <v>8</v>
      </c>
      <c r="C689" t="s">
        <v>2</v>
      </c>
      <c r="D689" t="s">
        <v>147</v>
      </c>
      <c r="E689" t="s">
        <v>92</v>
      </c>
      <c r="F689" t="s">
        <v>112</v>
      </c>
      <c r="G689">
        <v>2020</v>
      </c>
      <c r="H689">
        <v>81.865390000000005</v>
      </c>
      <c r="I689">
        <v>302.11962199999999</v>
      </c>
      <c r="J689">
        <v>1459.3400879999999</v>
      </c>
      <c r="K689">
        <v>1761.4597100000001</v>
      </c>
    </row>
    <row r="690" spans="1:11" ht="15" x14ac:dyDescent="0.25">
      <c r="A690" s="45" t="str">
        <f t="shared" si="10"/>
        <v>B2 biodiversityLuxembourg2025</v>
      </c>
      <c r="B690">
        <v>8</v>
      </c>
      <c r="C690" t="s">
        <v>2</v>
      </c>
      <c r="D690" t="s">
        <v>147</v>
      </c>
      <c r="E690" t="s">
        <v>92</v>
      </c>
      <c r="F690" t="s">
        <v>112</v>
      </c>
      <c r="G690">
        <v>2025</v>
      </c>
      <c r="H690">
        <v>81.865392999999997</v>
      </c>
      <c r="I690">
        <v>330.87916999999999</v>
      </c>
      <c r="J690">
        <v>1496.404542</v>
      </c>
      <c r="K690">
        <v>1827.2837119999999</v>
      </c>
    </row>
    <row r="691" spans="1:11" ht="15" x14ac:dyDescent="0.25">
      <c r="A691" s="45" t="str">
        <f t="shared" si="10"/>
        <v>B2 biodiversityLuxembourg2030</v>
      </c>
      <c r="B691">
        <v>8</v>
      </c>
      <c r="C691" t="s">
        <v>2</v>
      </c>
      <c r="D691" t="s">
        <v>147</v>
      </c>
      <c r="E691" t="s">
        <v>92</v>
      </c>
      <c r="F691" t="s">
        <v>112</v>
      </c>
      <c r="G691">
        <v>2030</v>
      </c>
      <c r="H691">
        <v>81.865408000000002</v>
      </c>
      <c r="I691">
        <v>361.47457000000003</v>
      </c>
      <c r="J691">
        <v>1533.4624020000001</v>
      </c>
      <c r="K691">
        <v>1894.936972</v>
      </c>
    </row>
    <row r="692" spans="1:11" ht="15" x14ac:dyDescent="0.25">
      <c r="A692" s="45" t="str">
        <f t="shared" si="10"/>
        <v>B2 biodiversityLatvia2005</v>
      </c>
      <c r="B692">
        <v>8</v>
      </c>
      <c r="C692" t="s">
        <v>2</v>
      </c>
      <c r="D692" t="s">
        <v>148</v>
      </c>
      <c r="E692" t="s">
        <v>90</v>
      </c>
      <c r="F692" t="s">
        <v>114</v>
      </c>
      <c r="G692">
        <v>2005</v>
      </c>
      <c r="H692">
        <v>2933.702511</v>
      </c>
      <c r="I692">
        <v>8832.3440339999997</v>
      </c>
      <c r="J692">
        <v>72018.585938000004</v>
      </c>
      <c r="K692">
        <v>80850.929971999998</v>
      </c>
    </row>
    <row r="693" spans="1:11" ht="15" x14ac:dyDescent="0.25">
      <c r="A693" s="45" t="str">
        <f t="shared" si="10"/>
        <v>B2 biodiversityLatvia2010</v>
      </c>
      <c r="B693">
        <v>8</v>
      </c>
      <c r="C693" t="s">
        <v>2</v>
      </c>
      <c r="D693" t="s">
        <v>148</v>
      </c>
      <c r="E693" t="s">
        <v>90</v>
      </c>
      <c r="F693" t="s">
        <v>114</v>
      </c>
      <c r="G693">
        <v>2010</v>
      </c>
      <c r="H693">
        <v>2983.102241</v>
      </c>
      <c r="I693">
        <v>8832.3422520000004</v>
      </c>
      <c r="J693">
        <v>70157.375</v>
      </c>
      <c r="K693">
        <v>78989.717252000002</v>
      </c>
    </row>
    <row r="694" spans="1:11" ht="15" x14ac:dyDescent="0.25">
      <c r="A694" s="45" t="str">
        <f t="shared" si="10"/>
        <v>B2 biodiversityLatvia2015</v>
      </c>
      <c r="B694">
        <v>8</v>
      </c>
      <c r="C694" t="s">
        <v>2</v>
      </c>
      <c r="D694" t="s">
        <v>148</v>
      </c>
      <c r="E694" t="s">
        <v>90</v>
      </c>
      <c r="F694" t="s">
        <v>114</v>
      </c>
      <c r="G694">
        <v>2015</v>
      </c>
      <c r="H694">
        <v>3032.502238</v>
      </c>
      <c r="I694">
        <v>8764.7066419999992</v>
      </c>
      <c r="J694">
        <v>69243.015625999993</v>
      </c>
      <c r="K694">
        <v>78007.722267999998</v>
      </c>
    </row>
    <row r="695" spans="1:11" ht="15" x14ac:dyDescent="0.25">
      <c r="A695" s="45" t="str">
        <f t="shared" si="10"/>
        <v>B2 biodiversityLatvia2020</v>
      </c>
      <c r="B695">
        <v>8</v>
      </c>
      <c r="C695" t="s">
        <v>2</v>
      </c>
      <c r="D695" t="s">
        <v>148</v>
      </c>
      <c r="E695" t="s">
        <v>90</v>
      </c>
      <c r="F695" t="s">
        <v>114</v>
      </c>
      <c r="G695">
        <v>2020</v>
      </c>
      <c r="H695">
        <v>3081.9019960000001</v>
      </c>
      <c r="I695">
        <v>8710.2263139999995</v>
      </c>
      <c r="J695">
        <v>69634.007811999996</v>
      </c>
      <c r="K695">
        <v>78344.234125999996</v>
      </c>
    </row>
    <row r="696" spans="1:11" ht="15" x14ac:dyDescent="0.25">
      <c r="A696" s="45" t="str">
        <f t="shared" si="10"/>
        <v>B2 biodiversityLatvia2025</v>
      </c>
      <c r="B696">
        <v>8</v>
      </c>
      <c r="C696" t="s">
        <v>2</v>
      </c>
      <c r="D696" t="s">
        <v>148</v>
      </c>
      <c r="E696" t="s">
        <v>90</v>
      </c>
      <c r="F696" t="s">
        <v>114</v>
      </c>
      <c r="G696">
        <v>2025</v>
      </c>
      <c r="H696">
        <v>3131.3020120000001</v>
      </c>
      <c r="I696">
        <v>8913.4422119999999</v>
      </c>
      <c r="J696">
        <v>70789.671875999993</v>
      </c>
      <c r="K696">
        <v>79703.114088000002</v>
      </c>
    </row>
    <row r="697" spans="1:11" ht="15" x14ac:dyDescent="0.25">
      <c r="A697" s="45" t="str">
        <f t="shared" si="10"/>
        <v>B2 biodiversityLatvia2030</v>
      </c>
      <c r="B697">
        <v>8</v>
      </c>
      <c r="C697" t="s">
        <v>2</v>
      </c>
      <c r="D697" t="s">
        <v>148</v>
      </c>
      <c r="E697" t="s">
        <v>90</v>
      </c>
      <c r="F697" t="s">
        <v>114</v>
      </c>
      <c r="G697">
        <v>2030</v>
      </c>
      <c r="H697">
        <v>3180.7023770000001</v>
      </c>
      <c r="I697">
        <v>9064.5863559999998</v>
      </c>
      <c r="J697">
        <v>73730.28125</v>
      </c>
      <c r="K697">
        <v>82794.867606</v>
      </c>
    </row>
    <row r="698" spans="1:11" ht="15" x14ac:dyDescent="0.25">
      <c r="A698" s="45" t="str">
        <f t="shared" si="10"/>
        <v>B2 biodiversityRepublic of Moldova2005</v>
      </c>
      <c r="B698">
        <v>8</v>
      </c>
      <c r="C698" t="s">
        <v>2</v>
      </c>
      <c r="D698" t="s">
        <v>149</v>
      </c>
      <c r="E698" t="s">
        <v>99</v>
      </c>
      <c r="F698" t="s">
        <v>113</v>
      </c>
      <c r="G698">
        <v>2005</v>
      </c>
      <c r="H698">
        <v>205.55297899999999</v>
      </c>
      <c r="I698">
        <v>304.56498599999998</v>
      </c>
      <c r="J698">
        <v>2161.7121579999998</v>
      </c>
      <c r="K698">
        <v>2466.2771440000001</v>
      </c>
    </row>
    <row r="699" spans="1:11" ht="15" x14ac:dyDescent="0.25">
      <c r="A699" s="45" t="str">
        <f t="shared" si="10"/>
        <v>B2 biodiversityRepublic of Moldova2010</v>
      </c>
      <c r="B699">
        <v>8</v>
      </c>
      <c r="C699" t="s">
        <v>2</v>
      </c>
      <c r="D699" t="s">
        <v>149</v>
      </c>
      <c r="E699" t="s">
        <v>99</v>
      </c>
      <c r="F699" t="s">
        <v>113</v>
      </c>
      <c r="G699">
        <v>2010</v>
      </c>
      <c r="H699">
        <v>208.80296300000001</v>
      </c>
      <c r="I699">
        <v>310.57066200000003</v>
      </c>
      <c r="J699">
        <v>2386.8115240000002</v>
      </c>
      <c r="K699">
        <v>2697.3821859999998</v>
      </c>
    </row>
    <row r="700" spans="1:11" ht="15" x14ac:dyDescent="0.25">
      <c r="A700" s="45" t="str">
        <f t="shared" si="10"/>
        <v>B2 biodiversityRepublic of Moldova2015</v>
      </c>
      <c r="B700">
        <v>8</v>
      </c>
      <c r="C700" t="s">
        <v>2</v>
      </c>
      <c r="D700" t="s">
        <v>149</v>
      </c>
      <c r="E700" t="s">
        <v>99</v>
      </c>
      <c r="F700" t="s">
        <v>113</v>
      </c>
      <c r="G700">
        <v>2015</v>
      </c>
      <c r="H700">
        <v>212.05308500000001</v>
      </c>
      <c r="I700">
        <v>307.32055200000002</v>
      </c>
      <c r="J700">
        <v>2571.2573240000002</v>
      </c>
      <c r="K700">
        <v>2878.5778759999998</v>
      </c>
    </row>
    <row r="701" spans="1:11" ht="15" x14ac:dyDescent="0.25">
      <c r="A701" s="45" t="str">
        <f t="shared" si="10"/>
        <v>B2 biodiversityRepublic of Moldova2020</v>
      </c>
      <c r="B701">
        <v>8</v>
      </c>
      <c r="C701" t="s">
        <v>2</v>
      </c>
      <c r="D701" t="s">
        <v>149</v>
      </c>
      <c r="E701" t="s">
        <v>99</v>
      </c>
      <c r="F701" t="s">
        <v>113</v>
      </c>
      <c r="G701">
        <v>2020</v>
      </c>
      <c r="H701">
        <v>215.303009</v>
      </c>
      <c r="I701">
        <v>305.86538400000001</v>
      </c>
      <c r="J701">
        <v>2665.0527339999999</v>
      </c>
      <c r="K701">
        <v>2970.918118</v>
      </c>
    </row>
    <row r="702" spans="1:11" ht="15" x14ac:dyDescent="0.25">
      <c r="A702" s="45" t="str">
        <f t="shared" si="10"/>
        <v>B2 biodiversityRepublic of Moldova2025</v>
      </c>
      <c r="B702">
        <v>8</v>
      </c>
      <c r="C702" t="s">
        <v>2</v>
      </c>
      <c r="D702" t="s">
        <v>149</v>
      </c>
      <c r="E702" t="s">
        <v>99</v>
      </c>
      <c r="F702" t="s">
        <v>113</v>
      </c>
      <c r="G702">
        <v>2025</v>
      </c>
      <c r="H702">
        <v>218.553009</v>
      </c>
      <c r="I702">
        <v>315.77749399999999</v>
      </c>
      <c r="J702">
        <v>2716.4082039999998</v>
      </c>
      <c r="K702">
        <v>3032.1856979999998</v>
      </c>
    </row>
    <row r="703" spans="1:11" ht="15" x14ac:dyDescent="0.25">
      <c r="A703" s="45" t="str">
        <f t="shared" si="10"/>
        <v>B2 biodiversityRepublic of Moldova2030</v>
      </c>
      <c r="B703">
        <v>8</v>
      </c>
      <c r="C703" t="s">
        <v>2</v>
      </c>
      <c r="D703" t="s">
        <v>149</v>
      </c>
      <c r="E703" t="s">
        <v>99</v>
      </c>
      <c r="F703" t="s">
        <v>113</v>
      </c>
      <c r="G703">
        <v>2030</v>
      </c>
      <c r="H703">
        <v>221.80291700000001</v>
      </c>
      <c r="I703">
        <v>340.13685600000002</v>
      </c>
      <c r="J703">
        <v>2758.838624</v>
      </c>
      <c r="K703">
        <v>3098.9754800000001</v>
      </c>
    </row>
    <row r="704" spans="1:11" ht="15" x14ac:dyDescent="0.25">
      <c r="A704" s="45" t="str">
        <f t="shared" si="10"/>
        <v>B2 biodiversityNetherlands2005</v>
      </c>
      <c r="B704">
        <v>8</v>
      </c>
      <c r="C704" t="s">
        <v>2</v>
      </c>
      <c r="D704" t="s">
        <v>152</v>
      </c>
      <c r="E704" t="s">
        <v>95</v>
      </c>
      <c r="F704" t="s">
        <v>112</v>
      </c>
      <c r="G704">
        <v>2005</v>
      </c>
      <c r="H704">
        <v>280.41241100000002</v>
      </c>
      <c r="I704">
        <v>418.54780399999999</v>
      </c>
      <c r="J704">
        <v>5283.627442</v>
      </c>
      <c r="K704">
        <v>5702.1752459999998</v>
      </c>
    </row>
    <row r="705" spans="1:11" ht="15" x14ac:dyDescent="0.25">
      <c r="A705" s="45" t="str">
        <f t="shared" si="10"/>
        <v>B2 biodiversityNetherlands2010</v>
      </c>
      <c r="B705">
        <v>8</v>
      </c>
      <c r="C705" t="s">
        <v>2</v>
      </c>
      <c r="D705" t="s">
        <v>152</v>
      </c>
      <c r="E705" t="s">
        <v>95</v>
      </c>
      <c r="F705" t="s">
        <v>112</v>
      </c>
      <c r="G705">
        <v>2010</v>
      </c>
      <c r="H705">
        <v>280.41237599999999</v>
      </c>
      <c r="I705">
        <v>418.54775799999999</v>
      </c>
      <c r="J705">
        <v>5162.2680659999996</v>
      </c>
      <c r="K705">
        <v>5580.8158240000002</v>
      </c>
    </row>
    <row r="706" spans="1:11" ht="15" x14ac:dyDescent="0.25">
      <c r="A706" s="45" t="str">
        <f t="shared" ref="A706:A769" si="11">CONCATENATE(C706,E706,G706)</f>
        <v>B2 biodiversityNetherlands2015</v>
      </c>
      <c r="B706">
        <v>8</v>
      </c>
      <c r="C706" t="s">
        <v>2</v>
      </c>
      <c r="D706" t="s">
        <v>152</v>
      </c>
      <c r="E706" t="s">
        <v>95</v>
      </c>
      <c r="F706" t="s">
        <v>112</v>
      </c>
      <c r="G706">
        <v>2015</v>
      </c>
      <c r="H706">
        <v>280.412375</v>
      </c>
      <c r="I706">
        <v>387.592716</v>
      </c>
      <c r="J706">
        <v>5090.7631840000004</v>
      </c>
      <c r="K706">
        <v>5478.3558999999996</v>
      </c>
    </row>
    <row r="707" spans="1:11" ht="15" x14ac:dyDescent="0.25">
      <c r="A707" s="45" t="str">
        <f t="shared" si="11"/>
        <v>B2 biodiversityNetherlands2020</v>
      </c>
      <c r="B707">
        <v>8</v>
      </c>
      <c r="C707" t="s">
        <v>2</v>
      </c>
      <c r="D707" t="s">
        <v>152</v>
      </c>
      <c r="E707" t="s">
        <v>95</v>
      </c>
      <c r="F707" t="s">
        <v>112</v>
      </c>
      <c r="G707">
        <v>2020</v>
      </c>
      <c r="H707">
        <v>280.412417</v>
      </c>
      <c r="I707">
        <v>347.42334399999999</v>
      </c>
      <c r="J707">
        <v>5004.6513679999998</v>
      </c>
      <c r="K707">
        <v>5352.0747119999996</v>
      </c>
    </row>
    <row r="708" spans="1:11" ht="15" x14ac:dyDescent="0.25">
      <c r="A708" s="45" t="str">
        <f t="shared" si="11"/>
        <v>B2 biodiversityNetherlands2025</v>
      </c>
      <c r="B708">
        <v>8</v>
      </c>
      <c r="C708" t="s">
        <v>2</v>
      </c>
      <c r="D708" t="s">
        <v>152</v>
      </c>
      <c r="E708" t="s">
        <v>95</v>
      </c>
      <c r="F708" t="s">
        <v>112</v>
      </c>
      <c r="G708">
        <v>2025</v>
      </c>
      <c r="H708">
        <v>280.41234500000002</v>
      </c>
      <c r="I708">
        <v>312.745788</v>
      </c>
      <c r="J708">
        <v>4940.9814459999998</v>
      </c>
      <c r="K708">
        <v>5253.727234</v>
      </c>
    </row>
    <row r="709" spans="1:11" ht="15" x14ac:dyDescent="0.25">
      <c r="A709" s="45" t="str">
        <f t="shared" si="11"/>
        <v>B2 biodiversityNetherlands2030</v>
      </c>
      <c r="B709">
        <v>8</v>
      </c>
      <c r="C709" t="s">
        <v>2</v>
      </c>
      <c r="D709" t="s">
        <v>152</v>
      </c>
      <c r="E709" t="s">
        <v>95</v>
      </c>
      <c r="F709" t="s">
        <v>112</v>
      </c>
      <c r="G709">
        <v>2030</v>
      </c>
      <c r="H709">
        <v>280.41241100000002</v>
      </c>
      <c r="I709">
        <v>282.61437000000001</v>
      </c>
      <c r="J709">
        <v>4950.3388679999998</v>
      </c>
      <c r="K709">
        <v>5232.9532380000001</v>
      </c>
    </row>
    <row r="710" spans="1:11" ht="15" x14ac:dyDescent="0.25">
      <c r="A710" s="45" t="str">
        <f t="shared" si="11"/>
        <v>B2 biodiversityNorway2005</v>
      </c>
      <c r="B710">
        <v>8</v>
      </c>
      <c r="C710" t="s">
        <v>2</v>
      </c>
      <c r="D710" t="s">
        <v>153</v>
      </c>
      <c r="E710" t="s">
        <v>96</v>
      </c>
      <c r="F710" t="s">
        <v>114</v>
      </c>
      <c r="G710">
        <v>2005</v>
      </c>
      <c r="H710">
        <v>6204.7539189999998</v>
      </c>
      <c r="I710">
        <v>6783.687304</v>
      </c>
      <c r="J710">
        <v>34494.042968000002</v>
      </c>
      <c r="K710">
        <v>41277.730272000001</v>
      </c>
    </row>
    <row r="711" spans="1:11" ht="15" x14ac:dyDescent="0.25">
      <c r="A711" s="45" t="str">
        <f t="shared" si="11"/>
        <v>B2 biodiversityNorway2010</v>
      </c>
      <c r="B711">
        <v>8</v>
      </c>
      <c r="C711" t="s">
        <v>2</v>
      </c>
      <c r="D711" t="s">
        <v>153</v>
      </c>
      <c r="E711" t="s">
        <v>96</v>
      </c>
      <c r="F711" t="s">
        <v>114</v>
      </c>
      <c r="G711">
        <v>2010</v>
      </c>
      <c r="H711">
        <v>6200.5040980000003</v>
      </c>
      <c r="I711">
        <v>7151.7397599999904</v>
      </c>
      <c r="J711">
        <v>34825.394531999998</v>
      </c>
      <c r="K711">
        <v>41977.134292000002</v>
      </c>
    </row>
    <row r="712" spans="1:11" ht="15" x14ac:dyDescent="0.25">
      <c r="A712" s="45" t="str">
        <f t="shared" si="11"/>
        <v>B2 biodiversityNorway2015</v>
      </c>
      <c r="B712">
        <v>8</v>
      </c>
      <c r="C712" t="s">
        <v>2</v>
      </c>
      <c r="D712" t="s">
        <v>153</v>
      </c>
      <c r="E712" t="s">
        <v>96</v>
      </c>
      <c r="F712" t="s">
        <v>114</v>
      </c>
      <c r="G712">
        <v>2015</v>
      </c>
      <c r="H712">
        <v>6195.8865040000001</v>
      </c>
      <c r="I712">
        <v>7328.2879359999997</v>
      </c>
      <c r="J712">
        <v>35734.835937999997</v>
      </c>
      <c r="K712">
        <v>43063.123873999997</v>
      </c>
    </row>
    <row r="713" spans="1:11" ht="15" x14ac:dyDescent="0.25">
      <c r="A713" s="45" t="str">
        <f t="shared" si="11"/>
        <v>B2 biodiversityNorway2020</v>
      </c>
      <c r="B713">
        <v>8</v>
      </c>
      <c r="C713" t="s">
        <v>2</v>
      </c>
      <c r="D713" t="s">
        <v>153</v>
      </c>
      <c r="E713" t="s">
        <v>96</v>
      </c>
      <c r="F713" t="s">
        <v>114</v>
      </c>
      <c r="G713">
        <v>2020</v>
      </c>
      <c r="H713">
        <v>6191.0196349999997</v>
      </c>
      <c r="I713">
        <v>7279.1339239999998</v>
      </c>
      <c r="J713">
        <v>36927.125</v>
      </c>
      <c r="K713">
        <v>44206.258924000002</v>
      </c>
    </row>
    <row r="714" spans="1:11" ht="15" x14ac:dyDescent="0.25">
      <c r="A714" s="45" t="str">
        <f t="shared" si="11"/>
        <v>B2 biodiversityNorway2025</v>
      </c>
      <c r="B714">
        <v>8</v>
      </c>
      <c r="C714" t="s">
        <v>2</v>
      </c>
      <c r="D714" t="s">
        <v>153</v>
      </c>
      <c r="E714" t="s">
        <v>96</v>
      </c>
      <c r="F714" t="s">
        <v>114</v>
      </c>
      <c r="G714">
        <v>2025</v>
      </c>
      <c r="H714">
        <v>6185.9619570000004</v>
      </c>
      <c r="I714">
        <v>7027.2499580000003</v>
      </c>
      <c r="J714">
        <v>38272.433594000002</v>
      </c>
      <c r="K714">
        <v>45299.683552000002</v>
      </c>
    </row>
    <row r="715" spans="1:11" ht="15" x14ac:dyDescent="0.25">
      <c r="A715" s="45" t="str">
        <f t="shared" si="11"/>
        <v>B2 biodiversityNorway2030</v>
      </c>
      <c r="B715">
        <v>8</v>
      </c>
      <c r="C715" t="s">
        <v>2</v>
      </c>
      <c r="D715" t="s">
        <v>153</v>
      </c>
      <c r="E715" t="s">
        <v>96</v>
      </c>
      <c r="F715" t="s">
        <v>114</v>
      </c>
      <c r="G715">
        <v>2030</v>
      </c>
      <c r="H715">
        <v>6180.6085800000001</v>
      </c>
      <c r="I715">
        <v>6574.6388440000001</v>
      </c>
      <c r="J715">
        <v>39729.273437999997</v>
      </c>
      <c r="K715">
        <v>46303.912281999998</v>
      </c>
    </row>
    <row r="716" spans="1:11" ht="15" x14ac:dyDescent="0.25">
      <c r="A716" s="45" t="str">
        <f t="shared" si="11"/>
        <v>B2 biodiversityPoland2005</v>
      </c>
      <c r="B716">
        <v>8</v>
      </c>
      <c r="C716" t="s">
        <v>2</v>
      </c>
      <c r="D716" t="s">
        <v>154</v>
      </c>
      <c r="E716" t="s">
        <v>97</v>
      </c>
      <c r="F716" t="s">
        <v>113</v>
      </c>
      <c r="G716">
        <v>2005</v>
      </c>
      <c r="H716">
        <v>8000.6025090000003</v>
      </c>
      <c r="I716">
        <v>15112.072236</v>
      </c>
      <c r="J716">
        <v>122032.59375</v>
      </c>
      <c r="K716">
        <v>137144.66598600001</v>
      </c>
    </row>
    <row r="717" spans="1:11" ht="15" x14ac:dyDescent="0.25">
      <c r="A717" s="45" t="str">
        <f t="shared" si="11"/>
        <v>B2 biodiversityPoland2010</v>
      </c>
      <c r="B717">
        <v>8</v>
      </c>
      <c r="C717" t="s">
        <v>2</v>
      </c>
      <c r="D717" t="s">
        <v>154</v>
      </c>
      <c r="E717" t="s">
        <v>97</v>
      </c>
      <c r="F717" t="s">
        <v>113</v>
      </c>
      <c r="G717">
        <v>2010</v>
      </c>
      <c r="H717">
        <v>8115.6023789999999</v>
      </c>
      <c r="I717">
        <v>15212.838680000001</v>
      </c>
      <c r="J717">
        <v>121253.21875</v>
      </c>
      <c r="K717">
        <v>136466.05742999999</v>
      </c>
    </row>
    <row r="718" spans="1:11" ht="15" x14ac:dyDescent="0.25">
      <c r="A718" s="45" t="str">
        <f t="shared" si="11"/>
        <v>B2 biodiversityPoland2015</v>
      </c>
      <c r="B718">
        <v>8</v>
      </c>
      <c r="C718" t="s">
        <v>2</v>
      </c>
      <c r="D718" t="s">
        <v>154</v>
      </c>
      <c r="E718" t="s">
        <v>97</v>
      </c>
      <c r="F718" t="s">
        <v>113</v>
      </c>
      <c r="G718">
        <v>2015</v>
      </c>
      <c r="H718">
        <v>8230.6027290000002</v>
      </c>
      <c r="I718">
        <v>14214.202311999999</v>
      </c>
      <c r="J718">
        <v>126169.210938</v>
      </c>
      <c r="K718">
        <v>140383.41325000001</v>
      </c>
    </row>
    <row r="719" spans="1:11" ht="15" x14ac:dyDescent="0.25">
      <c r="A719" s="45" t="str">
        <f t="shared" si="11"/>
        <v>B2 biodiversityPoland2020</v>
      </c>
      <c r="B719">
        <v>8</v>
      </c>
      <c r="C719" t="s">
        <v>2</v>
      </c>
      <c r="D719" t="s">
        <v>154</v>
      </c>
      <c r="E719" t="s">
        <v>97</v>
      </c>
      <c r="F719" t="s">
        <v>113</v>
      </c>
      <c r="G719">
        <v>2020</v>
      </c>
      <c r="H719">
        <v>8345.6020090000002</v>
      </c>
      <c r="I719">
        <v>12648.447383999999</v>
      </c>
      <c r="J719">
        <v>130987.585938</v>
      </c>
      <c r="K719">
        <v>143636.033322</v>
      </c>
    </row>
    <row r="720" spans="1:11" ht="15" x14ac:dyDescent="0.25">
      <c r="A720" s="45" t="str">
        <f t="shared" si="11"/>
        <v>B2 biodiversityPoland2025</v>
      </c>
      <c r="B720">
        <v>8</v>
      </c>
      <c r="C720" t="s">
        <v>2</v>
      </c>
      <c r="D720" t="s">
        <v>154</v>
      </c>
      <c r="E720" t="s">
        <v>97</v>
      </c>
      <c r="F720" t="s">
        <v>113</v>
      </c>
      <c r="G720">
        <v>2025</v>
      </c>
      <c r="H720">
        <v>8460.6033079999997</v>
      </c>
      <c r="I720">
        <v>11437.353693999999</v>
      </c>
      <c r="J720">
        <v>135067.07812600001</v>
      </c>
      <c r="K720">
        <v>146504.43182</v>
      </c>
    </row>
    <row r="721" spans="1:11" ht="15" x14ac:dyDescent="0.25">
      <c r="A721" s="45" t="str">
        <f t="shared" si="11"/>
        <v>B2 biodiversityPoland2030</v>
      </c>
      <c r="B721">
        <v>8</v>
      </c>
      <c r="C721" t="s">
        <v>2</v>
      </c>
      <c r="D721" t="s">
        <v>154</v>
      </c>
      <c r="E721" t="s">
        <v>97</v>
      </c>
      <c r="F721" t="s">
        <v>113</v>
      </c>
      <c r="G721">
        <v>2030</v>
      </c>
      <c r="H721">
        <v>8575.6031679999996</v>
      </c>
      <c r="I721">
        <v>10764.610268</v>
      </c>
      <c r="J721">
        <v>139480.5625</v>
      </c>
      <c r="K721">
        <v>150245.17276799999</v>
      </c>
    </row>
    <row r="722" spans="1:11" ht="15" x14ac:dyDescent="0.25">
      <c r="A722" s="45" t="str">
        <f t="shared" si="11"/>
        <v>B2 biodiversityPortugal2005</v>
      </c>
      <c r="B722">
        <v>8</v>
      </c>
      <c r="C722" t="s">
        <v>2</v>
      </c>
      <c r="D722" t="s">
        <v>155</v>
      </c>
      <c r="E722" t="s">
        <v>98</v>
      </c>
      <c r="F722" t="s">
        <v>115</v>
      </c>
      <c r="G722">
        <v>2005</v>
      </c>
      <c r="H722">
        <v>1714.366303</v>
      </c>
      <c r="I722">
        <v>417.75310999999999</v>
      </c>
      <c r="J722">
        <v>17824.283203999999</v>
      </c>
      <c r="K722">
        <v>18242.036314000001</v>
      </c>
    </row>
    <row r="723" spans="1:11" ht="15" x14ac:dyDescent="0.25">
      <c r="A723" s="45" t="str">
        <f t="shared" si="11"/>
        <v>B2 biodiversityPortugal2010</v>
      </c>
      <c r="B723">
        <v>8</v>
      </c>
      <c r="C723" t="s">
        <v>2</v>
      </c>
      <c r="D723" t="s">
        <v>155</v>
      </c>
      <c r="E723" t="s">
        <v>98</v>
      </c>
      <c r="F723" t="s">
        <v>115</v>
      </c>
      <c r="G723">
        <v>2010</v>
      </c>
      <c r="H723">
        <v>1734.3663329999999</v>
      </c>
      <c r="I723">
        <v>442.65950800000002</v>
      </c>
      <c r="J723">
        <v>16820.238281999998</v>
      </c>
      <c r="K723">
        <v>17262.897789999999</v>
      </c>
    </row>
    <row r="724" spans="1:11" ht="15" x14ac:dyDescent="0.25">
      <c r="A724" s="45" t="str">
        <f t="shared" si="11"/>
        <v>B2 biodiversityPortugal2015</v>
      </c>
      <c r="B724">
        <v>8</v>
      </c>
      <c r="C724" t="s">
        <v>2</v>
      </c>
      <c r="D724" t="s">
        <v>155</v>
      </c>
      <c r="E724" t="s">
        <v>98</v>
      </c>
      <c r="F724" t="s">
        <v>115</v>
      </c>
      <c r="G724">
        <v>2015</v>
      </c>
      <c r="H724">
        <v>1754.3662409999999</v>
      </c>
      <c r="I724">
        <v>433.433402</v>
      </c>
      <c r="J724">
        <v>16520.951172000001</v>
      </c>
      <c r="K724">
        <v>16954.384574</v>
      </c>
    </row>
    <row r="725" spans="1:11" ht="15" x14ac:dyDescent="0.25">
      <c r="A725" s="45" t="str">
        <f t="shared" si="11"/>
        <v>B2 biodiversityPortugal2020</v>
      </c>
      <c r="B725">
        <v>8</v>
      </c>
      <c r="C725" t="s">
        <v>2</v>
      </c>
      <c r="D725" t="s">
        <v>155</v>
      </c>
      <c r="E725" t="s">
        <v>98</v>
      </c>
      <c r="F725" t="s">
        <v>115</v>
      </c>
      <c r="G725">
        <v>2020</v>
      </c>
      <c r="H725">
        <v>1774.3663019999999</v>
      </c>
      <c r="I725">
        <v>431.52804200000003</v>
      </c>
      <c r="J725">
        <v>16059.197265999999</v>
      </c>
      <c r="K725">
        <v>16490.725308000001</v>
      </c>
    </row>
    <row r="726" spans="1:11" ht="15" x14ac:dyDescent="0.25">
      <c r="A726" s="45" t="str">
        <f t="shared" si="11"/>
        <v>B2 biodiversityPortugal2025</v>
      </c>
      <c r="B726">
        <v>8</v>
      </c>
      <c r="C726" t="s">
        <v>2</v>
      </c>
      <c r="D726" t="s">
        <v>155</v>
      </c>
      <c r="E726" t="s">
        <v>98</v>
      </c>
      <c r="F726" t="s">
        <v>115</v>
      </c>
      <c r="G726">
        <v>2025</v>
      </c>
      <c r="H726">
        <v>1794.3665470000001</v>
      </c>
      <c r="I726">
        <v>450.691914</v>
      </c>
      <c r="J726">
        <v>15672.275390000001</v>
      </c>
      <c r="K726">
        <v>16122.967304</v>
      </c>
    </row>
    <row r="727" spans="1:11" ht="15" x14ac:dyDescent="0.25">
      <c r="A727" s="45" t="str">
        <f t="shared" si="11"/>
        <v>B2 biodiversityPortugal2030</v>
      </c>
      <c r="B727">
        <v>8</v>
      </c>
      <c r="C727" t="s">
        <v>2</v>
      </c>
      <c r="D727" t="s">
        <v>155</v>
      </c>
      <c r="E727" t="s">
        <v>98</v>
      </c>
      <c r="F727" t="s">
        <v>115</v>
      </c>
      <c r="G727">
        <v>2030</v>
      </c>
      <c r="H727">
        <v>1814.365967</v>
      </c>
      <c r="I727">
        <v>475.17876000000001</v>
      </c>
      <c r="J727">
        <v>15490.823242</v>
      </c>
      <c r="K727">
        <v>15966.002001999999</v>
      </c>
    </row>
    <row r="728" spans="1:11" ht="15" x14ac:dyDescent="0.25">
      <c r="A728" s="45" t="str">
        <f t="shared" si="11"/>
        <v>B2 biodiversityRomania2005</v>
      </c>
      <c r="B728">
        <v>8</v>
      </c>
      <c r="C728" t="s">
        <v>2</v>
      </c>
      <c r="D728" t="s">
        <v>156</v>
      </c>
      <c r="E728" t="s">
        <v>100</v>
      </c>
      <c r="F728" t="s">
        <v>113</v>
      </c>
      <c r="G728">
        <v>2005</v>
      </c>
      <c r="H728">
        <v>5038.8794459999999</v>
      </c>
      <c r="I728">
        <v>12922.919126000001</v>
      </c>
      <c r="J728">
        <v>70152.742188000004</v>
      </c>
      <c r="K728">
        <v>83075.661313999997</v>
      </c>
    </row>
    <row r="729" spans="1:11" ht="15" x14ac:dyDescent="0.25">
      <c r="A729" s="45" t="str">
        <f t="shared" si="11"/>
        <v>B2 biodiversityRomania2010</v>
      </c>
      <c r="B729">
        <v>8</v>
      </c>
      <c r="C729" t="s">
        <v>2</v>
      </c>
      <c r="D729" t="s">
        <v>156</v>
      </c>
      <c r="E729" t="s">
        <v>100</v>
      </c>
      <c r="F729" t="s">
        <v>113</v>
      </c>
      <c r="G729">
        <v>2010</v>
      </c>
      <c r="H729">
        <v>5182.8791220000003</v>
      </c>
      <c r="I729">
        <v>14198.652118</v>
      </c>
      <c r="J729">
        <v>70747.648438000004</v>
      </c>
      <c r="K729">
        <v>84946.300556000002</v>
      </c>
    </row>
    <row r="730" spans="1:11" ht="15" x14ac:dyDescent="0.25">
      <c r="A730" s="45" t="str">
        <f t="shared" si="11"/>
        <v>B2 biodiversityRomania2015</v>
      </c>
      <c r="B730">
        <v>8</v>
      </c>
      <c r="C730" t="s">
        <v>2</v>
      </c>
      <c r="D730" t="s">
        <v>156</v>
      </c>
      <c r="E730" t="s">
        <v>100</v>
      </c>
      <c r="F730" t="s">
        <v>113</v>
      </c>
      <c r="G730">
        <v>2015</v>
      </c>
      <c r="H730">
        <v>5326.8795060000002</v>
      </c>
      <c r="I730">
        <v>14312.088777999999</v>
      </c>
      <c r="J730">
        <v>74215.125</v>
      </c>
      <c r="K730">
        <v>88527.213778000005</v>
      </c>
    </row>
    <row r="731" spans="1:11" ht="15" x14ac:dyDescent="0.25">
      <c r="A731" s="45" t="str">
        <f t="shared" si="11"/>
        <v>B2 biodiversityRomania2020</v>
      </c>
      <c r="B731">
        <v>8</v>
      </c>
      <c r="C731" t="s">
        <v>2</v>
      </c>
      <c r="D731" t="s">
        <v>156</v>
      </c>
      <c r="E731" t="s">
        <v>100</v>
      </c>
      <c r="F731" t="s">
        <v>113</v>
      </c>
      <c r="G731">
        <v>2020</v>
      </c>
      <c r="H731">
        <v>5470.879535</v>
      </c>
      <c r="I731">
        <v>13453.087366</v>
      </c>
      <c r="J731">
        <v>77825.625</v>
      </c>
      <c r="K731">
        <v>91278.712366000007</v>
      </c>
    </row>
    <row r="732" spans="1:11" ht="15" x14ac:dyDescent="0.25">
      <c r="A732" s="45" t="str">
        <f t="shared" si="11"/>
        <v>B2 biodiversityRomania2025</v>
      </c>
      <c r="B732">
        <v>8</v>
      </c>
      <c r="C732" t="s">
        <v>2</v>
      </c>
      <c r="D732" t="s">
        <v>156</v>
      </c>
      <c r="E732" t="s">
        <v>100</v>
      </c>
      <c r="F732" t="s">
        <v>113</v>
      </c>
      <c r="G732">
        <v>2025</v>
      </c>
      <c r="H732">
        <v>5614.8795559999999</v>
      </c>
      <c r="I732">
        <v>12311.330968</v>
      </c>
      <c r="J732">
        <v>80846.140625999993</v>
      </c>
      <c r="K732">
        <v>93157.471594000002</v>
      </c>
    </row>
    <row r="733" spans="1:11" ht="15" x14ac:dyDescent="0.25">
      <c r="A733" s="45" t="str">
        <f t="shared" si="11"/>
        <v>B2 biodiversityRomania2030</v>
      </c>
      <c r="B733">
        <v>8</v>
      </c>
      <c r="C733" t="s">
        <v>2</v>
      </c>
      <c r="D733" t="s">
        <v>156</v>
      </c>
      <c r="E733" t="s">
        <v>100</v>
      </c>
      <c r="F733" t="s">
        <v>113</v>
      </c>
      <c r="G733">
        <v>2030</v>
      </c>
      <c r="H733">
        <v>5758.8794680000001</v>
      </c>
      <c r="I733">
        <v>11513.798366000001</v>
      </c>
      <c r="J733">
        <v>80318.554688000004</v>
      </c>
      <c r="K733">
        <v>91832.353054000007</v>
      </c>
    </row>
    <row r="734" spans="1:11" ht="15" x14ac:dyDescent="0.25">
      <c r="A734" s="45" t="str">
        <f t="shared" si="11"/>
        <v>B2 biodiversitySweden2005</v>
      </c>
      <c r="B734">
        <v>8</v>
      </c>
      <c r="C734" t="s">
        <v>2</v>
      </c>
      <c r="D734" t="s">
        <v>158</v>
      </c>
      <c r="E734" t="s">
        <v>105</v>
      </c>
      <c r="F734" t="s">
        <v>114</v>
      </c>
      <c r="G734">
        <v>2005</v>
      </c>
      <c r="H734">
        <v>19600.984549000001</v>
      </c>
      <c r="I734">
        <v>11640.708482</v>
      </c>
      <c r="J734">
        <v>79303.210938000004</v>
      </c>
      <c r="K734">
        <v>90943.919420000006</v>
      </c>
    </row>
    <row r="735" spans="1:11" ht="15" x14ac:dyDescent="0.25">
      <c r="A735" s="45" t="str">
        <f t="shared" si="11"/>
        <v>B2 biodiversitySweden2010</v>
      </c>
      <c r="B735">
        <v>8</v>
      </c>
      <c r="C735" t="s">
        <v>2</v>
      </c>
      <c r="D735" t="s">
        <v>158</v>
      </c>
      <c r="E735" t="s">
        <v>105</v>
      </c>
      <c r="F735" t="s">
        <v>114</v>
      </c>
      <c r="G735">
        <v>2010</v>
      </c>
      <c r="H735">
        <v>19591.397466999999</v>
      </c>
      <c r="I735">
        <v>11640.707571999999</v>
      </c>
      <c r="J735">
        <v>78818.648438000004</v>
      </c>
      <c r="K735">
        <v>90459.356010000003</v>
      </c>
    </row>
    <row r="736" spans="1:11" ht="15" x14ac:dyDescent="0.25">
      <c r="A736" s="45" t="str">
        <f t="shared" si="11"/>
        <v>B2 biodiversitySweden2015</v>
      </c>
      <c r="B736">
        <v>8</v>
      </c>
      <c r="C736" t="s">
        <v>2</v>
      </c>
      <c r="D736" t="s">
        <v>158</v>
      </c>
      <c r="E736" t="s">
        <v>105</v>
      </c>
      <c r="F736" t="s">
        <v>114</v>
      </c>
      <c r="G736">
        <v>2015</v>
      </c>
      <c r="H736">
        <v>19581.622890999999</v>
      </c>
      <c r="I736">
        <v>10521.750528</v>
      </c>
      <c r="J736">
        <v>79959.992188000004</v>
      </c>
      <c r="K736">
        <v>90481.742715999993</v>
      </c>
    </row>
    <row r="737" spans="1:11" ht="15" x14ac:dyDescent="0.25">
      <c r="A737" s="45" t="str">
        <f t="shared" si="11"/>
        <v>B2 biodiversitySweden2020</v>
      </c>
      <c r="B737">
        <v>8</v>
      </c>
      <c r="C737" t="s">
        <v>2</v>
      </c>
      <c r="D737" t="s">
        <v>158</v>
      </c>
      <c r="E737" t="s">
        <v>105</v>
      </c>
      <c r="F737" t="s">
        <v>114</v>
      </c>
      <c r="G737">
        <v>2020</v>
      </c>
      <c r="H737">
        <v>19570.104237</v>
      </c>
      <c r="I737">
        <v>8909.8459060000005</v>
      </c>
      <c r="J737">
        <v>79647.390625999993</v>
      </c>
      <c r="K737">
        <v>88557.236531999995</v>
      </c>
    </row>
    <row r="738" spans="1:11" ht="15" x14ac:dyDescent="0.25">
      <c r="A738" s="45" t="str">
        <f t="shared" si="11"/>
        <v>B2 biodiversitySweden2025</v>
      </c>
      <c r="B738">
        <v>8</v>
      </c>
      <c r="C738" t="s">
        <v>2</v>
      </c>
      <c r="D738" t="s">
        <v>158</v>
      </c>
      <c r="E738" t="s">
        <v>105</v>
      </c>
      <c r="F738" t="s">
        <v>114</v>
      </c>
      <c r="G738">
        <v>2025</v>
      </c>
      <c r="H738">
        <v>19556.754907999999</v>
      </c>
      <c r="I738">
        <v>7730.3052019999996</v>
      </c>
      <c r="J738">
        <v>78192.171875999993</v>
      </c>
      <c r="K738">
        <v>85922.477077999996</v>
      </c>
    </row>
    <row r="739" spans="1:11" ht="15" x14ac:dyDescent="0.25">
      <c r="A739" s="45" t="str">
        <f t="shared" si="11"/>
        <v>B2 biodiversitySweden2030</v>
      </c>
      <c r="B739">
        <v>8</v>
      </c>
      <c r="C739" t="s">
        <v>2</v>
      </c>
      <c r="D739" t="s">
        <v>158</v>
      </c>
      <c r="E739" t="s">
        <v>105</v>
      </c>
      <c r="F739" t="s">
        <v>114</v>
      </c>
      <c r="G739">
        <v>2030</v>
      </c>
      <c r="H739">
        <v>19540.452517999998</v>
      </c>
      <c r="I739">
        <v>7024.9489940000003</v>
      </c>
      <c r="J739">
        <v>76752.359375999993</v>
      </c>
      <c r="K739">
        <v>83777.308369999999</v>
      </c>
    </row>
    <row r="740" spans="1:11" ht="15" x14ac:dyDescent="0.25">
      <c r="A740" s="45" t="str">
        <f t="shared" si="11"/>
        <v>B2 biodiversitySlovenia2005</v>
      </c>
      <c r="B740">
        <v>8</v>
      </c>
      <c r="C740" t="s">
        <v>2</v>
      </c>
      <c r="D740" t="s">
        <v>159</v>
      </c>
      <c r="E740" t="s">
        <v>103</v>
      </c>
      <c r="F740" t="s">
        <v>111</v>
      </c>
      <c r="G740">
        <v>2005</v>
      </c>
      <c r="H740">
        <v>1109.2573090000001</v>
      </c>
      <c r="I740">
        <v>2897.7133060000001</v>
      </c>
      <c r="J740">
        <v>11668.775390000001</v>
      </c>
      <c r="K740">
        <v>14566.488696</v>
      </c>
    </row>
    <row r="741" spans="1:11" ht="15" x14ac:dyDescent="0.25">
      <c r="A741" s="45" t="str">
        <f t="shared" si="11"/>
        <v>B2 biodiversitySlovenia2010</v>
      </c>
      <c r="B741">
        <v>8</v>
      </c>
      <c r="C741" t="s">
        <v>2</v>
      </c>
      <c r="D741" t="s">
        <v>159</v>
      </c>
      <c r="E741" t="s">
        <v>103</v>
      </c>
      <c r="F741" t="s">
        <v>111</v>
      </c>
      <c r="G741">
        <v>2010</v>
      </c>
      <c r="H741">
        <v>1118.257828</v>
      </c>
      <c r="I741">
        <v>2930.3851340000001</v>
      </c>
      <c r="J741">
        <v>12050.763671999999</v>
      </c>
      <c r="K741">
        <v>14981.148805999999</v>
      </c>
    </row>
    <row r="742" spans="1:11" ht="15" x14ac:dyDescent="0.25">
      <c r="A742" s="45" t="str">
        <f t="shared" si="11"/>
        <v>B2 biodiversitySlovenia2015</v>
      </c>
      <c r="B742">
        <v>8</v>
      </c>
      <c r="C742" t="s">
        <v>2</v>
      </c>
      <c r="D742" t="s">
        <v>159</v>
      </c>
      <c r="E742" t="s">
        <v>103</v>
      </c>
      <c r="F742" t="s">
        <v>111</v>
      </c>
      <c r="G742">
        <v>2015</v>
      </c>
      <c r="H742">
        <v>1127.257447</v>
      </c>
      <c r="I742">
        <v>2875.2407619999999</v>
      </c>
      <c r="J742">
        <v>12721.348631999999</v>
      </c>
      <c r="K742">
        <v>15596.589394000001</v>
      </c>
    </row>
    <row r="743" spans="1:11" ht="15" x14ac:dyDescent="0.25">
      <c r="A743" s="45" t="str">
        <f t="shared" si="11"/>
        <v>B2 biodiversitySlovenia2020</v>
      </c>
      <c r="B743">
        <v>8</v>
      </c>
      <c r="C743" t="s">
        <v>2</v>
      </c>
      <c r="D743" t="s">
        <v>159</v>
      </c>
      <c r="E743" t="s">
        <v>103</v>
      </c>
      <c r="F743" t="s">
        <v>111</v>
      </c>
      <c r="G743">
        <v>2020</v>
      </c>
      <c r="H743">
        <v>1136.2578269999999</v>
      </c>
      <c r="I743">
        <v>2758.6203340000002</v>
      </c>
      <c r="J743">
        <v>13328.444336</v>
      </c>
      <c r="K743">
        <v>16087.06467</v>
      </c>
    </row>
    <row r="744" spans="1:11" ht="15" x14ac:dyDescent="0.25">
      <c r="A744" s="45" t="str">
        <f t="shared" si="11"/>
        <v>B2 biodiversitySlovenia2025</v>
      </c>
      <c r="B744">
        <v>8</v>
      </c>
      <c r="C744" t="s">
        <v>2</v>
      </c>
      <c r="D744" t="s">
        <v>159</v>
      </c>
      <c r="E744" t="s">
        <v>103</v>
      </c>
      <c r="F744" t="s">
        <v>111</v>
      </c>
      <c r="G744">
        <v>2025</v>
      </c>
      <c r="H744">
        <v>1145.2575690000001</v>
      </c>
      <c r="I744">
        <v>2597.0234700000001</v>
      </c>
      <c r="J744">
        <v>13943.371094</v>
      </c>
      <c r="K744">
        <v>16540.394563999998</v>
      </c>
    </row>
    <row r="745" spans="1:11" ht="15" x14ac:dyDescent="0.25">
      <c r="A745" s="45" t="str">
        <f t="shared" si="11"/>
        <v>B2 biodiversitySlovenia2030</v>
      </c>
      <c r="B745">
        <v>8</v>
      </c>
      <c r="C745" t="s">
        <v>2</v>
      </c>
      <c r="D745" t="s">
        <v>159</v>
      </c>
      <c r="E745" t="s">
        <v>103</v>
      </c>
      <c r="F745" t="s">
        <v>111</v>
      </c>
      <c r="G745">
        <v>2030</v>
      </c>
      <c r="H745">
        <v>1154.257615</v>
      </c>
      <c r="I745">
        <v>2355.2609080000002</v>
      </c>
      <c r="J745">
        <v>14756.756836</v>
      </c>
      <c r="K745">
        <v>17112.017744000001</v>
      </c>
    </row>
    <row r="746" spans="1:11" ht="15" x14ac:dyDescent="0.25">
      <c r="A746" s="45" t="str">
        <f t="shared" si="11"/>
        <v>B2 biodiversitySlovakia2005</v>
      </c>
      <c r="B746">
        <v>8</v>
      </c>
      <c r="C746" t="s">
        <v>2</v>
      </c>
      <c r="D746" t="s">
        <v>160</v>
      </c>
      <c r="E746" t="s">
        <v>102</v>
      </c>
      <c r="F746" t="s">
        <v>113</v>
      </c>
      <c r="G746">
        <v>2005</v>
      </c>
      <c r="H746">
        <v>1672.172943</v>
      </c>
      <c r="I746">
        <v>3630.9482539999999</v>
      </c>
      <c r="J746">
        <v>38960.808594000002</v>
      </c>
      <c r="K746">
        <v>42591.756847999997</v>
      </c>
    </row>
    <row r="747" spans="1:11" ht="15" x14ac:dyDescent="0.25">
      <c r="A747" s="45" t="str">
        <f t="shared" si="11"/>
        <v>B2 biodiversitySlovakia2010</v>
      </c>
      <c r="B747">
        <v>8</v>
      </c>
      <c r="C747" t="s">
        <v>2</v>
      </c>
      <c r="D747" t="s">
        <v>160</v>
      </c>
      <c r="E747" t="s">
        <v>102</v>
      </c>
      <c r="F747" t="s">
        <v>113</v>
      </c>
      <c r="G747">
        <v>2010</v>
      </c>
      <c r="H747">
        <v>1664.4763829999999</v>
      </c>
      <c r="I747">
        <v>3527.1520519999999</v>
      </c>
      <c r="J747">
        <v>38222.328126</v>
      </c>
      <c r="K747">
        <v>41749.480177999998</v>
      </c>
    </row>
    <row r="748" spans="1:11" ht="15" x14ac:dyDescent="0.25">
      <c r="A748" s="45" t="str">
        <f t="shared" si="11"/>
        <v>B2 biodiversitySlovakia2015</v>
      </c>
      <c r="B748">
        <v>8</v>
      </c>
      <c r="C748" t="s">
        <v>2</v>
      </c>
      <c r="D748" t="s">
        <v>160</v>
      </c>
      <c r="E748" t="s">
        <v>102</v>
      </c>
      <c r="F748" t="s">
        <v>113</v>
      </c>
      <c r="G748">
        <v>2015</v>
      </c>
      <c r="H748">
        <v>1657.082228</v>
      </c>
      <c r="I748">
        <v>3168.0049220000001</v>
      </c>
      <c r="J748">
        <v>39283.671876</v>
      </c>
      <c r="K748">
        <v>42451.676798</v>
      </c>
    </row>
    <row r="749" spans="1:11" ht="15" x14ac:dyDescent="0.25">
      <c r="A749" s="45" t="str">
        <f t="shared" si="11"/>
        <v>B2 biodiversitySlovakia2020</v>
      </c>
      <c r="B749">
        <v>8</v>
      </c>
      <c r="C749" t="s">
        <v>2</v>
      </c>
      <c r="D749" t="s">
        <v>160</v>
      </c>
      <c r="E749" t="s">
        <v>102</v>
      </c>
      <c r="F749" t="s">
        <v>113</v>
      </c>
      <c r="G749">
        <v>2020</v>
      </c>
      <c r="H749">
        <v>1649.783093</v>
      </c>
      <c r="I749">
        <v>2705.9657980000002</v>
      </c>
      <c r="J749">
        <v>40348.703126</v>
      </c>
      <c r="K749">
        <v>43054.668923999998</v>
      </c>
    </row>
    <row r="750" spans="1:11" ht="15" x14ac:dyDescent="0.25">
      <c r="A750" s="45" t="str">
        <f t="shared" si="11"/>
        <v>B2 biodiversitySlovakia2025</v>
      </c>
      <c r="B750">
        <v>8</v>
      </c>
      <c r="C750" t="s">
        <v>2</v>
      </c>
      <c r="D750" t="s">
        <v>160</v>
      </c>
      <c r="E750" t="s">
        <v>102</v>
      </c>
      <c r="F750" t="s">
        <v>113</v>
      </c>
      <c r="G750">
        <v>2025</v>
      </c>
      <c r="H750">
        <v>1642.509908</v>
      </c>
      <c r="I750">
        <v>2376.4048280000002</v>
      </c>
      <c r="J750">
        <v>41306.136718000002</v>
      </c>
      <c r="K750">
        <v>43682.541546</v>
      </c>
    </row>
    <row r="751" spans="1:11" ht="15" x14ac:dyDescent="0.25">
      <c r="A751" s="45" t="str">
        <f t="shared" si="11"/>
        <v>B2 biodiversitySlovakia2030</v>
      </c>
      <c r="B751">
        <v>8</v>
      </c>
      <c r="C751" t="s">
        <v>2</v>
      </c>
      <c r="D751" t="s">
        <v>160</v>
      </c>
      <c r="E751" t="s">
        <v>102</v>
      </c>
      <c r="F751" t="s">
        <v>113</v>
      </c>
      <c r="G751">
        <v>2030</v>
      </c>
      <c r="H751">
        <v>1634.7612469999999</v>
      </c>
      <c r="I751">
        <v>2194.9490780000001</v>
      </c>
      <c r="J751">
        <v>42478.609376</v>
      </c>
      <c r="K751">
        <v>44673.558453999998</v>
      </c>
    </row>
    <row r="752" spans="1:11" ht="15" x14ac:dyDescent="0.25">
      <c r="A752" s="45" t="str">
        <f t="shared" si="11"/>
        <v>B2 biodiversityTurkey2005</v>
      </c>
      <c r="B752">
        <v>8</v>
      </c>
      <c r="C752" t="s">
        <v>2</v>
      </c>
      <c r="D752" t="s">
        <v>161</v>
      </c>
      <c r="E752" t="s">
        <v>108</v>
      </c>
      <c r="F752" t="s">
        <v>111</v>
      </c>
      <c r="G752">
        <v>2005</v>
      </c>
      <c r="H752">
        <v>8232.1551039999995</v>
      </c>
      <c r="I752">
        <v>3761.4415079999999</v>
      </c>
      <c r="J752">
        <v>49706.738281999998</v>
      </c>
      <c r="K752">
        <v>53468.179790000002</v>
      </c>
    </row>
    <row r="753" spans="1:11" ht="15" x14ac:dyDescent="0.25">
      <c r="A753" s="45" t="str">
        <f t="shared" si="11"/>
        <v>B2 biodiversityTurkey2010</v>
      </c>
      <c r="B753">
        <v>8</v>
      </c>
      <c r="C753" t="s">
        <v>2</v>
      </c>
      <c r="D753" t="s">
        <v>161</v>
      </c>
      <c r="E753" t="s">
        <v>108</v>
      </c>
      <c r="F753" t="s">
        <v>111</v>
      </c>
      <c r="G753">
        <v>2010</v>
      </c>
      <c r="H753">
        <v>8249.1551639999998</v>
      </c>
      <c r="I753">
        <v>3777.4724179999998</v>
      </c>
      <c r="J753">
        <v>49036.894531999998</v>
      </c>
      <c r="K753">
        <v>52814.366950000003</v>
      </c>
    </row>
    <row r="754" spans="1:11" ht="15" x14ac:dyDescent="0.25">
      <c r="A754" s="45" t="str">
        <f t="shared" si="11"/>
        <v>B2 biodiversityTurkey2015</v>
      </c>
      <c r="B754">
        <v>8</v>
      </c>
      <c r="C754" t="s">
        <v>2</v>
      </c>
      <c r="D754" t="s">
        <v>161</v>
      </c>
      <c r="E754" t="s">
        <v>108</v>
      </c>
      <c r="F754" t="s">
        <v>111</v>
      </c>
      <c r="G754">
        <v>2015</v>
      </c>
      <c r="H754">
        <v>8266.1545760000008</v>
      </c>
      <c r="I754">
        <v>3728.6834979999999</v>
      </c>
      <c r="J754">
        <v>49129.046876</v>
      </c>
      <c r="K754">
        <v>52857.730373999999</v>
      </c>
    </row>
    <row r="755" spans="1:11" ht="15" x14ac:dyDescent="0.25">
      <c r="A755" s="45" t="str">
        <f t="shared" si="11"/>
        <v>B2 biodiversityTurkey2020</v>
      </c>
      <c r="B755">
        <v>8</v>
      </c>
      <c r="C755" t="s">
        <v>2</v>
      </c>
      <c r="D755" t="s">
        <v>161</v>
      </c>
      <c r="E755" t="s">
        <v>108</v>
      </c>
      <c r="F755" t="s">
        <v>111</v>
      </c>
      <c r="G755">
        <v>2020</v>
      </c>
      <c r="H755">
        <v>8283.1547580000006</v>
      </c>
      <c r="I755">
        <v>3639.1887160000001</v>
      </c>
      <c r="J755">
        <v>49282.652344000002</v>
      </c>
      <c r="K755">
        <v>52921.841059999999</v>
      </c>
    </row>
    <row r="756" spans="1:11" ht="15" x14ac:dyDescent="0.25">
      <c r="A756" s="45" t="str">
        <f t="shared" si="11"/>
        <v>B2 biodiversityTurkey2025</v>
      </c>
      <c r="B756">
        <v>8</v>
      </c>
      <c r="C756" t="s">
        <v>2</v>
      </c>
      <c r="D756" t="s">
        <v>161</v>
      </c>
      <c r="E756" t="s">
        <v>108</v>
      </c>
      <c r="F756" t="s">
        <v>111</v>
      </c>
      <c r="G756">
        <v>2025</v>
      </c>
      <c r="H756">
        <v>8300.1546839999992</v>
      </c>
      <c r="I756">
        <v>3550.4744479999999</v>
      </c>
      <c r="J756">
        <v>49462.945312000003</v>
      </c>
      <c r="K756">
        <v>53013.419759999997</v>
      </c>
    </row>
    <row r="757" spans="1:11" ht="15" x14ac:dyDescent="0.25">
      <c r="A757" s="45" t="str">
        <f t="shared" si="11"/>
        <v>B2 biodiversityTurkey2030</v>
      </c>
      <c r="B757">
        <v>8</v>
      </c>
      <c r="C757" t="s">
        <v>2</v>
      </c>
      <c r="D757" t="s">
        <v>161</v>
      </c>
      <c r="E757" t="s">
        <v>108</v>
      </c>
      <c r="F757" t="s">
        <v>111</v>
      </c>
      <c r="G757">
        <v>2030</v>
      </c>
      <c r="H757">
        <v>8317.1550279999901</v>
      </c>
      <c r="I757">
        <v>3459.8312679999999</v>
      </c>
      <c r="J757">
        <v>49574.554687999997</v>
      </c>
      <c r="K757">
        <v>53034.385955999998</v>
      </c>
    </row>
    <row r="758" spans="1:11" ht="15" x14ac:dyDescent="0.25">
      <c r="A758" s="45" t="str">
        <f t="shared" si="11"/>
        <v>B2 biodiversityUkraine2005</v>
      </c>
      <c r="B758">
        <v>8</v>
      </c>
      <c r="C758" t="s">
        <v>2</v>
      </c>
      <c r="D758" t="s">
        <v>162</v>
      </c>
      <c r="E758" t="s">
        <v>109</v>
      </c>
      <c r="F758" t="s">
        <v>113</v>
      </c>
      <c r="G758">
        <v>2005</v>
      </c>
      <c r="H758">
        <v>5672.8502319999998</v>
      </c>
      <c r="I758">
        <v>8869.3183079999999</v>
      </c>
      <c r="J758">
        <v>49843.535155999998</v>
      </c>
      <c r="K758">
        <v>58712.853464</v>
      </c>
    </row>
    <row r="759" spans="1:11" ht="15" x14ac:dyDescent="0.25">
      <c r="A759" s="45" t="str">
        <f t="shared" si="11"/>
        <v>B2 biodiversityUkraine2010</v>
      </c>
      <c r="B759">
        <v>8</v>
      </c>
      <c r="C759" t="s">
        <v>2</v>
      </c>
      <c r="D759" t="s">
        <v>162</v>
      </c>
      <c r="E759" t="s">
        <v>109</v>
      </c>
      <c r="F759" t="s">
        <v>113</v>
      </c>
      <c r="G759">
        <v>2010</v>
      </c>
      <c r="H759">
        <v>5636.7505270000001</v>
      </c>
      <c r="I759">
        <v>9200.8406159999995</v>
      </c>
      <c r="J759">
        <v>52369.757812000003</v>
      </c>
      <c r="K759">
        <v>61570.598427999998</v>
      </c>
    </row>
    <row r="760" spans="1:11" ht="15" x14ac:dyDescent="0.25">
      <c r="A760" s="45" t="str">
        <f t="shared" si="11"/>
        <v>B2 biodiversityUkraine2015</v>
      </c>
      <c r="B760">
        <v>8</v>
      </c>
      <c r="C760" t="s">
        <v>2</v>
      </c>
      <c r="D760" t="s">
        <v>162</v>
      </c>
      <c r="E760" t="s">
        <v>109</v>
      </c>
      <c r="F760" t="s">
        <v>113</v>
      </c>
      <c r="G760">
        <v>2015</v>
      </c>
      <c r="H760">
        <v>5600.1429879999996</v>
      </c>
      <c r="I760">
        <v>9236.681482</v>
      </c>
      <c r="J760">
        <v>55863.878905999998</v>
      </c>
      <c r="K760">
        <v>65100.560387999998</v>
      </c>
    </row>
    <row r="761" spans="1:11" ht="15" x14ac:dyDescent="0.25">
      <c r="A761" s="45" t="str">
        <f t="shared" si="11"/>
        <v>B2 biodiversityUkraine2020</v>
      </c>
      <c r="B761">
        <v>8</v>
      </c>
      <c r="C761" t="s">
        <v>2</v>
      </c>
      <c r="D761" t="s">
        <v>162</v>
      </c>
      <c r="E761" t="s">
        <v>109</v>
      </c>
      <c r="F761" t="s">
        <v>113</v>
      </c>
      <c r="G761">
        <v>2020</v>
      </c>
      <c r="H761">
        <v>5563.49719</v>
      </c>
      <c r="I761">
        <v>9092.4248239999997</v>
      </c>
      <c r="J761">
        <v>58750.859376</v>
      </c>
      <c r="K761">
        <v>67843.284199999995</v>
      </c>
    </row>
    <row r="762" spans="1:11" ht="15" x14ac:dyDescent="0.25">
      <c r="A762" s="45" t="str">
        <f t="shared" si="11"/>
        <v>B2 biodiversityUkraine2025</v>
      </c>
      <c r="B762">
        <v>8</v>
      </c>
      <c r="C762" t="s">
        <v>2</v>
      </c>
      <c r="D762" t="s">
        <v>162</v>
      </c>
      <c r="E762" t="s">
        <v>109</v>
      </c>
      <c r="F762" t="s">
        <v>113</v>
      </c>
      <c r="G762">
        <v>2025</v>
      </c>
      <c r="H762">
        <v>5527.5654599999998</v>
      </c>
      <c r="I762">
        <v>8970.0768260000004</v>
      </c>
      <c r="J762">
        <v>60891.140626</v>
      </c>
      <c r="K762">
        <v>69861.217451999997</v>
      </c>
    </row>
    <row r="763" spans="1:11" ht="15" x14ac:dyDescent="0.25">
      <c r="A763" s="45" t="str">
        <f t="shared" si="11"/>
        <v>B2 biodiversityUkraine2030</v>
      </c>
      <c r="B763">
        <v>8</v>
      </c>
      <c r="C763" t="s">
        <v>2</v>
      </c>
      <c r="D763" t="s">
        <v>162</v>
      </c>
      <c r="E763" t="s">
        <v>109</v>
      </c>
      <c r="F763" t="s">
        <v>113</v>
      </c>
      <c r="G763">
        <v>2030</v>
      </c>
      <c r="H763">
        <v>5492.5690519999998</v>
      </c>
      <c r="I763">
        <v>8971.4144560000004</v>
      </c>
      <c r="J763">
        <v>62332.597655999998</v>
      </c>
      <c r="K763">
        <v>71304.012111999997</v>
      </c>
    </row>
    <row r="764" spans="1:11" ht="15" x14ac:dyDescent="0.25">
      <c r="A764" s="45" t="str">
        <f t="shared" si="11"/>
        <v>B2 biodiversityUnited Kingdom2005</v>
      </c>
      <c r="B764">
        <v>8</v>
      </c>
      <c r="C764" t="s">
        <v>2</v>
      </c>
      <c r="D764" t="s">
        <v>163</v>
      </c>
      <c r="E764" t="s">
        <v>110</v>
      </c>
      <c r="F764" t="s">
        <v>112</v>
      </c>
      <c r="G764">
        <v>2005</v>
      </c>
      <c r="H764">
        <v>2263.4196350000002</v>
      </c>
      <c r="I764">
        <v>2865.7869099999998</v>
      </c>
      <c r="J764">
        <v>33621.183594000002</v>
      </c>
      <c r="K764">
        <v>36486.970503999997</v>
      </c>
    </row>
    <row r="765" spans="1:11" ht="15" x14ac:dyDescent="0.25">
      <c r="A765" s="45" t="str">
        <f t="shared" si="11"/>
        <v>B2 biodiversityUnited Kingdom2010</v>
      </c>
      <c r="B765">
        <v>8</v>
      </c>
      <c r="C765" t="s">
        <v>2</v>
      </c>
      <c r="D765" t="s">
        <v>163</v>
      </c>
      <c r="E765" t="s">
        <v>110</v>
      </c>
      <c r="F765" t="s">
        <v>112</v>
      </c>
      <c r="G765">
        <v>2010</v>
      </c>
      <c r="H765">
        <v>2299.4195639999998</v>
      </c>
      <c r="I765">
        <v>3183.0304959999999</v>
      </c>
      <c r="J765">
        <v>32199.447265999999</v>
      </c>
      <c r="K765">
        <v>35382.477762000002</v>
      </c>
    </row>
    <row r="766" spans="1:11" ht="15" x14ac:dyDescent="0.25">
      <c r="A766" s="45" t="str">
        <f t="shared" si="11"/>
        <v>B2 biodiversityUnited Kingdom2015</v>
      </c>
      <c r="B766">
        <v>8</v>
      </c>
      <c r="C766" t="s">
        <v>2</v>
      </c>
      <c r="D766" t="s">
        <v>163</v>
      </c>
      <c r="E766" t="s">
        <v>110</v>
      </c>
      <c r="F766" t="s">
        <v>112</v>
      </c>
      <c r="G766">
        <v>2015</v>
      </c>
      <c r="H766">
        <v>2335.419551</v>
      </c>
      <c r="I766">
        <v>3474.7900960000002</v>
      </c>
      <c r="J766">
        <v>32377.943360000001</v>
      </c>
      <c r="K766">
        <v>35852.733456000002</v>
      </c>
    </row>
    <row r="767" spans="1:11" ht="15" x14ac:dyDescent="0.25">
      <c r="A767" s="45" t="str">
        <f t="shared" si="11"/>
        <v>B2 biodiversityUnited Kingdom2020</v>
      </c>
      <c r="B767">
        <v>8</v>
      </c>
      <c r="C767" t="s">
        <v>2</v>
      </c>
      <c r="D767" t="s">
        <v>163</v>
      </c>
      <c r="E767" t="s">
        <v>110</v>
      </c>
      <c r="F767" t="s">
        <v>112</v>
      </c>
      <c r="G767">
        <v>2020</v>
      </c>
      <c r="H767">
        <v>2371.419441</v>
      </c>
      <c r="I767">
        <v>3741.1740119999999</v>
      </c>
      <c r="J767">
        <v>33496.238281999998</v>
      </c>
      <c r="K767">
        <v>37237.412294000002</v>
      </c>
    </row>
    <row r="768" spans="1:11" ht="15" x14ac:dyDescent="0.25">
      <c r="A768" s="45" t="str">
        <f t="shared" si="11"/>
        <v>B2 biodiversityUnited Kingdom2025</v>
      </c>
      <c r="B768">
        <v>8</v>
      </c>
      <c r="C768" t="s">
        <v>2</v>
      </c>
      <c r="D768" t="s">
        <v>163</v>
      </c>
      <c r="E768" t="s">
        <v>110</v>
      </c>
      <c r="F768" t="s">
        <v>112</v>
      </c>
      <c r="G768">
        <v>2025</v>
      </c>
      <c r="H768">
        <v>2407.4194900000002</v>
      </c>
      <c r="I768">
        <v>4067.428136</v>
      </c>
      <c r="J768">
        <v>35069.667968000002</v>
      </c>
      <c r="K768">
        <v>39137.096103999997</v>
      </c>
    </row>
    <row r="769" spans="1:11" ht="15" x14ac:dyDescent="0.25">
      <c r="A769" s="45" t="str">
        <f t="shared" si="11"/>
        <v>B2 biodiversityUnited Kingdom2030</v>
      </c>
      <c r="B769">
        <v>8</v>
      </c>
      <c r="C769" t="s">
        <v>2</v>
      </c>
      <c r="D769" t="s">
        <v>163</v>
      </c>
      <c r="E769" t="s">
        <v>110</v>
      </c>
      <c r="F769" t="s">
        <v>112</v>
      </c>
      <c r="G769">
        <v>2030</v>
      </c>
      <c r="H769">
        <v>2443.4196809999999</v>
      </c>
      <c r="I769">
        <v>4478.7264160000004</v>
      </c>
      <c r="J769">
        <v>36304</v>
      </c>
      <c r="K769">
        <v>40782.726415999998</v>
      </c>
    </row>
    <row r="770" spans="1:11" ht="15" x14ac:dyDescent="0.25">
      <c r="A770" s="40" t="s">
        <v>164</v>
      </c>
      <c r="B770" s="40">
        <v>1</v>
      </c>
      <c r="C770" s="40" t="s">
        <v>0</v>
      </c>
      <c r="D770" s="40">
        <v>0</v>
      </c>
      <c r="E770" s="40" t="s">
        <v>111</v>
      </c>
      <c r="F770" s="40">
        <v>0</v>
      </c>
      <c r="G770" s="40">
        <v>2005</v>
      </c>
      <c r="H770" s="40">
        <v>14767.754430000001</v>
      </c>
      <c r="I770" s="40">
        <v>13598.983029999999</v>
      </c>
      <c r="J770" s="40">
        <v>148468.90331999998</v>
      </c>
      <c r="K770" s="40">
        <v>162067.88635000002</v>
      </c>
    </row>
    <row r="771" spans="1:11" ht="15" x14ac:dyDescent="0.25">
      <c r="A771" s="40" t="s">
        <v>165</v>
      </c>
      <c r="B771" s="40">
        <v>1</v>
      </c>
      <c r="C771" s="40" t="s">
        <v>0</v>
      </c>
      <c r="D771" s="40">
        <v>0</v>
      </c>
      <c r="E771" s="40" t="s">
        <v>112</v>
      </c>
      <c r="F771" s="40">
        <v>0</v>
      </c>
      <c r="G771" s="40">
        <v>2005</v>
      </c>
      <c r="H771" s="40">
        <v>33912.865044999999</v>
      </c>
      <c r="I771" s="40">
        <v>39497.200288000007</v>
      </c>
      <c r="J771" s="40">
        <v>596332.37952000019</v>
      </c>
      <c r="K771" s="40">
        <v>635829.57980800001</v>
      </c>
    </row>
    <row r="772" spans="1:11" ht="15" x14ac:dyDescent="0.25">
      <c r="A772" s="40" t="s">
        <v>166</v>
      </c>
      <c r="B772" s="40">
        <v>1</v>
      </c>
      <c r="C772" s="40" t="s">
        <v>0</v>
      </c>
      <c r="D772" s="40">
        <v>0</v>
      </c>
      <c r="E772" s="40" t="s">
        <v>113</v>
      </c>
      <c r="F772" s="40">
        <v>0</v>
      </c>
      <c r="G772" s="40">
        <v>2005</v>
      </c>
      <c r="H772" s="40">
        <v>31789.988604999999</v>
      </c>
      <c r="I772" s="40">
        <v>68377.35300399999</v>
      </c>
      <c r="J772" s="40">
        <v>471828.93872400001</v>
      </c>
      <c r="K772" s="40">
        <v>540206.29172800004</v>
      </c>
    </row>
    <row r="773" spans="1:11" ht="15" x14ac:dyDescent="0.25">
      <c r="A773" s="40" t="s">
        <v>167</v>
      </c>
      <c r="B773" s="40">
        <v>1</v>
      </c>
      <c r="C773" s="40" t="s">
        <v>0</v>
      </c>
      <c r="D773" s="40">
        <v>0</v>
      </c>
      <c r="E773" s="40" t="s">
        <v>114</v>
      </c>
      <c r="F773" s="40">
        <v>0</v>
      </c>
      <c r="G773" s="40">
        <v>2005</v>
      </c>
      <c r="H773" s="40">
        <v>53240.415377999998</v>
      </c>
      <c r="I773" s="40">
        <v>49058.429107999997</v>
      </c>
      <c r="J773" s="40">
        <v>425717.56738399999</v>
      </c>
      <c r="K773" s="40">
        <v>474775.99649200001</v>
      </c>
    </row>
    <row r="774" spans="1:11" ht="15" x14ac:dyDescent="0.25">
      <c r="A774" s="40" t="s">
        <v>168</v>
      </c>
      <c r="B774" s="40">
        <v>1</v>
      </c>
      <c r="C774" s="40" t="s">
        <v>0</v>
      </c>
      <c r="D774" s="40">
        <v>0</v>
      </c>
      <c r="E774" s="40" t="s">
        <v>115</v>
      </c>
      <c r="F774" s="40">
        <v>0</v>
      </c>
      <c r="G774" s="40">
        <v>2005</v>
      </c>
      <c r="H774" s="40">
        <v>23736.322530000001</v>
      </c>
      <c r="I774" s="40">
        <v>9470.7288700000008</v>
      </c>
      <c r="J774" s="40">
        <v>113855.08398600001</v>
      </c>
      <c r="K774" s="40">
        <v>123325.812856</v>
      </c>
    </row>
    <row r="775" spans="1:11" ht="15" x14ac:dyDescent="0.25">
      <c r="A775" s="40" t="s">
        <v>169</v>
      </c>
      <c r="B775" s="40">
        <v>1</v>
      </c>
      <c r="C775" s="40" t="s">
        <v>0</v>
      </c>
      <c r="D775" s="40">
        <v>0</v>
      </c>
      <c r="E775" s="40" t="s">
        <v>111</v>
      </c>
      <c r="F775" s="40">
        <v>0</v>
      </c>
      <c r="G775" s="40">
        <v>2010</v>
      </c>
      <c r="H775" s="40">
        <v>15084.055249000001</v>
      </c>
      <c r="I775" s="40">
        <v>13383.267097999998</v>
      </c>
      <c r="J775" s="40">
        <v>148728.43872000001</v>
      </c>
      <c r="K775" s="40">
        <v>162111.70581800002</v>
      </c>
    </row>
    <row r="776" spans="1:11" ht="15" x14ac:dyDescent="0.25">
      <c r="A776" s="40" t="s">
        <v>170</v>
      </c>
      <c r="B776" s="40">
        <v>1</v>
      </c>
      <c r="C776" s="40" t="s">
        <v>0</v>
      </c>
      <c r="D776" s="40">
        <v>0</v>
      </c>
      <c r="E776" s="40" t="s">
        <v>112</v>
      </c>
      <c r="F776" s="40">
        <v>0</v>
      </c>
      <c r="G776" s="40">
        <v>2010</v>
      </c>
      <c r="H776" s="40">
        <v>34132.923419999999</v>
      </c>
      <c r="I776" s="40">
        <v>38917.926959999997</v>
      </c>
      <c r="J776" s="40">
        <v>590933.29992799996</v>
      </c>
      <c r="K776" s="40">
        <v>629851.22688800003</v>
      </c>
    </row>
    <row r="777" spans="1:11" ht="15" x14ac:dyDescent="0.25">
      <c r="A777" s="40" t="s">
        <v>171</v>
      </c>
      <c r="B777" s="40">
        <v>1</v>
      </c>
      <c r="C777" s="40" t="s">
        <v>0</v>
      </c>
      <c r="D777" s="40">
        <v>0</v>
      </c>
      <c r="E777" s="40" t="s">
        <v>113</v>
      </c>
      <c r="F777" s="40">
        <v>0</v>
      </c>
      <c r="G777" s="40">
        <v>2010</v>
      </c>
      <c r="H777" s="40">
        <v>32000.338113000002</v>
      </c>
      <c r="I777" s="40">
        <v>69100.099355999992</v>
      </c>
      <c r="J777" s="40">
        <v>484365.47607400001</v>
      </c>
      <c r="K777" s="40">
        <v>553465.57542999997</v>
      </c>
    </row>
    <row r="778" spans="1:11" ht="15" x14ac:dyDescent="0.25">
      <c r="A778" s="40" t="s">
        <v>172</v>
      </c>
      <c r="B778" s="40">
        <v>1</v>
      </c>
      <c r="C778" s="40" t="s">
        <v>0</v>
      </c>
      <c r="D778" s="40">
        <v>0</v>
      </c>
      <c r="E778" s="40" t="s">
        <v>114</v>
      </c>
      <c r="F778" s="40">
        <v>0</v>
      </c>
      <c r="G778" s="40">
        <v>2010</v>
      </c>
      <c r="H778" s="40">
        <v>53072.065539000003</v>
      </c>
      <c r="I778" s="40">
        <v>49129.932203999997</v>
      </c>
      <c r="J778" s="40">
        <v>426043.92724799999</v>
      </c>
      <c r="K778" s="40">
        <v>475173.859452</v>
      </c>
    </row>
    <row r="779" spans="1:11" ht="15" x14ac:dyDescent="0.25">
      <c r="A779" s="40" t="s">
        <v>173</v>
      </c>
      <c r="B779" s="40">
        <v>1</v>
      </c>
      <c r="C779" s="40" t="s">
        <v>0</v>
      </c>
      <c r="D779" s="40">
        <v>0</v>
      </c>
      <c r="E779" s="40" t="s">
        <v>115</v>
      </c>
      <c r="F779" s="40">
        <v>0</v>
      </c>
      <c r="G779" s="40">
        <v>2010</v>
      </c>
      <c r="H779" s="40">
        <v>24823.3033</v>
      </c>
      <c r="I779" s="40">
        <v>9368.9135659999993</v>
      </c>
      <c r="J779" s="40">
        <v>112411.121096</v>
      </c>
      <c r="K779" s="40">
        <v>121780.03466199999</v>
      </c>
    </row>
    <row r="780" spans="1:11" ht="15" x14ac:dyDescent="0.25">
      <c r="A780" s="40" t="s">
        <v>174</v>
      </c>
      <c r="B780" s="40">
        <v>1</v>
      </c>
      <c r="C780" s="40" t="s">
        <v>0</v>
      </c>
      <c r="D780" s="40">
        <v>0</v>
      </c>
      <c r="E780" s="40" t="s">
        <v>111</v>
      </c>
      <c r="F780" s="40">
        <v>0</v>
      </c>
      <c r="G780" s="40">
        <v>2015</v>
      </c>
      <c r="H780" s="40">
        <v>15400.353919000001</v>
      </c>
      <c r="I780" s="40">
        <v>13053.455581999999</v>
      </c>
      <c r="J780" s="40">
        <v>147675.68603399998</v>
      </c>
      <c r="K780" s="40">
        <v>160729.14161600001</v>
      </c>
    </row>
    <row r="781" spans="1:11" ht="15" x14ac:dyDescent="0.25">
      <c r="A781" s="40" t="s">
        <v>175</v>
      </c>
      <c r="B781" s="40">
        <v>1</v>
      </c>
      <c r="C781" s="40" t="s">
        <v>0</v>
      </c>
      <c r="D781" s="40">
        <v>0</v>
      </c>
      <c r="E781" s="40" t="s">
        <v>112</v>
      </c>
      <c r="F781" s="40">
        <v>0</v>
      </c>
      <c r="G781" s="40">
        <v>2015</v>
      </c>
      <c r="H781" s="40">
        <v>34339.983374999996</v>
      </c>
      <c r="I781" s="40">
        <v>38687.946341999996</v>
      </c>
      <c r="J781" s="40">
        <v>579800.27001999994</v>
      </c>
      <c r="K781" s="40">
        <v>618488.21636199998</v>
      </c>
    </row>
    <row r="782" spans="1:11" ht="15" x14ac:dyDescent="0.25">
      <c r="A782" s="40" t="s">
        <v>176</v>
      </c>
      <c r="B782" s="40">
        <v>1</v>
      </c>
      <c r="C782" s="40" t="s">
        <v>0</v>
      </c>
      <c r="D782" s="40">
        <v>0</v>
      </c>
      <c r="E782" s="40" t="s">
        <v>113</v>
      </c>
      <c r="F782" s="40">
        <v>0</v>
      </c>
      <c r="G782" s="40">
        <v>2015</v>
      </c>
      <c r="H782" s="40">
        <v>32210.688593999999</v>
      </c>
      <c r="I782" s="40">
        <v>68649.519495999994</v>
      </c>
      <c r="J782" s="40">
        <v>493444.26758000004</v>
      </c>
      <c r="K782" s="40">
        <v>562093.78707600001</v>
      </c>
    </row>
    <row r="783" spans="1:11" ht="15" x14ac:dyDescent="0.25">
      <c r="A783" s="40" t="s">
        <v>177</v>
      </c>
      <c r="B783" s="40">
        <v>1</v>
      </c>
      <c r="C783" s="40" t="s">
        <v>0</v>
      </c>
      <c r="D783" s="40">
        <v>0</v>
      </c>
      <c r="E783" s="40" t="s">
        <v>114</v>
      </c>
      <c r="F783" s="40">
        <v>0</v>
      </c>
      <c r="G783" s="40">
        <v>2015</v>
      </c>
      <c r="H783" s="40">
        <v>52903.707946000002</v>
      </c>
      <c r="I783" s="40">
        <v>47510.144785999997</v>
      </c>
      <c r="J783" s="40">
        <v>425903.46094000002</v>
      </c>
      <c r="K783" s="40">
        <v>473413.60572599998</v>
      </c>
    </row>
    <row r="784" spans="1:11" ht="15" x14ac:dyDescent="0.25">
      <c r="A784" s="40" t="s">
        <v>178</v>
      </c>
      <c r="B784" s="40">
        <v>1</v>
      </c>
      <c r="C784" s="40" t="s">
        <v>0</v>
      </c>
      <c r="D784" s="40">
        <v>0</v>
      </c>
      <c r="E784" s="40" t="s">
        <v>115</v>
      </c>
      <c r="F784" s="40">
        <v>0</v>
      </c>
      <c r="G784" s="40">
        <v>2015</v>
      </c>
      <c r="H784" s="40">
        <v>25910.281906999997</v>
      </c>
      <c r="I784" s="40">
        <v>9439.5342659999988</v>
      </c>
      <c r="J784" s="40">
        <v>110453.808594</v>
      </c>
      <c r="K784" s="40">
        <v>119893.34286</v>
      </c>
    </row>
    <row r="785" spans="1:11" ht="15" x14ac:dyDescent="0.25">
      <c r="A785" s="40" t="s">
        <v>179</v>
      </c>
      <c r="B785" s="40">
        <v>1</v>
      </c>
      <c r="C785" s="40" t="s">
        <v>0</v>
      </c>
      <c r="D785" s="40">
        <v>0</v>
      </c>
      <c r="E785" s="40" t="s">
        <v>111</v>
      </c>
      <c r="F785" s="40">
        <v>0</v>
      </c>
      <c r="G785" s="40">
        <v>2020</v>
      </c>
      <c r="H785" s="40">
        <v>15716.654664999991</v>
      </c>
      <c r="I785" s="40">
        <v>12794.548088000001</v>
      </c>
      <c r="J785" s="40">
        <v>145364.09252999999</v>
      </c>
      <c r="K785" s="40">
        <v>158158.640618</v>
      </c>
    </row>
    <row r="786" spans="1:11" ht="15" x14ac:dyDescent="0.25">
      <c r="A786" s="40" t="s">
        <v>180</v>
      </c>
      <c r="B786" s="40">
        <v>1</v>
      </c>
      <c r="C786" s="40" t="s">
        <v>0</v>
      </c>
      <c r="D786" s="40">
        <v>0</v>
      </c>
      <c r="E786" s="40" t="s">
        <v>112</v>
      </c>
      <c r="F786" s="40">
        <v>0</v>
      </c>
      <c r="G786" s="40">
        <v>2020</v>
      </c>
      <c r="H786" s="40">
        <v>34547.042778999996</v>
      </c>
      <c r="I786" s="40">
        <v>38978.790263999996</v>
      </c>
      <c r="J786" s="40">
        <v>566101.54199000006</v>
      </c>
      <c r="K786" s="40">
        <v>605080.33225400001</v>
      </c>
    </row>
    <row r="787" spans="1:11" ht="15" x14ac:dyDescent="0.25">
      <c r="A787" s="40" t="s">
        <v>181</v>
      </c>
      <c r="B787" s="40">
        <v>1</v>
      </c>
      <c r="C787" s="40" t="s">
        <v>0</v>
      </c>
      <c r="D787" s="40">
        <v>0</v>
      </c>
      <c r="E787" s="40" t="s">
        <v>113</v>
      </c>
      <c r="F787" s="40">
        <v>0</v>
      </c>
      <c r="G787" s="40">
        <v>2020</v>
      </c>
      <c r="H787" s="40">
        <v>32421.038954</v>
      </c>
      <c r="I787" s="40">
        <v>67469.917817999987</v>
      </c>
      <c r="J787" s="40">
        <v>495692.73608599999</v>
      </c>
      <c r="K787" s="40">
        <v>563162.65390400006</v>
      </c>
    </row>
    <row r="788" spans="1:11" ht="15" x14ac:dyDescent="0.25">
      <c r="A788" s="40" t="s">
        <v>182</v>
      </c>
      <c r="B788" s="40">
        <v>1</v>
      </c>
      <c r="C788" s="40" t="s">
        <v>0</v>
      </c>
      <c r="D788" s="40">
        <v>0</v>
      </c>
      <c r="E788" s="40" t="s">
        <v>114</v>
      </c>
      <c r="F788" s="40">
        <v>0</v>
      </c>
      <c r="G788" s="40">
        <v>2020</v>
      </c>
      <c r="H788" s="40">
        <v>52735.353444000008</v>
      </c>
      <c r="I788" s="40">
        <v>45478.341683999999</v>
      </c>
      <c r="J788" s="40">
        <v>422756.78710999998</v>
      </c>
      <c r="K788" s="40">
        <v>468235.12879400002</v>
      </c>
    </row>
    <row r="789" spans="1:11" ht="15" x14ac:dyDescent="0.25">
      <c r="A789" s="40" t="s">
        <v>183</v>
      </c>
      <c r="B789" s="40">
        <v>1</v>
      </c>
      <c r="C789" s="40" t="s">
        <v>0</v>
      </c>
      <c r="D789" s="40">
        <v>0</v>
      </c>
      <c r="E789" s="40" t="s">
        <v>115</v>
      </c>
      <c r="F789" s="40">
        <v>0</v>
      </c>
      <c r="G789" s="40">
        <v>2020</v>
      </c>
      <c r="H789" s="40">
        <v>26274.967345000001</v>
      </c>
      <c r="I789" s="40">
        <v>9516.8157979999996</v>
      </c>
      <c r="J789" s="40">
        <v>108063.09179799999</v>
      </c>
      <c r="K789" s="40">
        <v>117579.907596</v>
      </c>
    </row>
    <row r="790" spans="1:11" ht="15" x14ac:dyDescent="0.25">
      <c r="A790" s="40" t="s">
        <v>184</v>
      </c>
      <c r="B790" s="40">
        <v>1</v>
      </c>
      <c r="C790" s="40" t="s">
        <v>0</v>
      </c>
      <c r="D790" s="40">
        <v>0</v>
      </c>
      <c r="E790" s="40" t="s">
        <v>111</v>
      </c>
      <c r="F790" s="40">
        <v>0</v>
      </c>
      <c r="G790" s="40">
        <v>2025</v>
      </c>
      <c r="H790" s="40">
        <v>15729.954664000012</v>
      </c>
      <c r="I790" s="40">
        <v>12623.348859999998</v>
      </c>
      <c r="J790" s="40">
        <v>143603.50073</v>
      </c>
      <c r="K790" s="40">
        <v>156226.84959</v>
      </c>
    </row>
    <row r="791" spans="1:11" ht="15" x14ac:dyDescent="0.25">
      <c r="A791" s="40" t="s">
        <v>185</v>
      </c>
      <c r="B791" s="40">
        <v>1</v>
      </c>
      <c r="C791" s="40" t="s">
        <v>0</v>
      </c>
      <c r="D791" s="40">
        <v>0</v>
      </c>
      <c r="E791" s="40" t="s">
        <v>112</v>
      </c>
      <c r="F791" s="40">
        <v>0</v>
      </c>
      <c r="G791" s="40">
        <v>2025</v>
      </c>
      <c r="H791" s="40">
        <v>34754.102601000006</v>
      </c>
      <c r="I791" s="40">
        <v>39435.501153999998</v>
      </c>
      <c r="J791" s="40">
        <v>559198.74719400005</v>
      </c>
      <c r="K791" s="40">
        <v>598634.24834799999</v>
      </c>
    </row>
    <row r="792" spans="1:11" ht="15" x14ac:dyDescent="0.25">
      <c r="A792" s="40" t="s">
        <v>186</v>
      </c>
      <c r="B792" s="40">
        <v>1</v>
      </c>
      <c r="C792" s="40" t="s">
        <v>0</v>
      </c>
      <c r="D792" s="40">
        <v>0</v>
      </c>
      <c r="E792" s="40" t="s">
        <v>113</v>
      </c>
      <c r="F792" s="40">
        <v>0</v>
      </c>
      <c r="G792" s="40">
        <v>2025</v>
      </c>
      <c r="H792" s="40">
        <v>32631.388533999998</v>
      </c>
      <c r="I792" s="40">
        <v>66405.406189999994</v>
      </c>
      <c r="J792" s="40">
        <v>496598.74170200003</v>
      </c>
      <c r="K792" s="40">
        <v>563004.14789199992</v>
      </c>
    </row>
    <row r="793" spans="1:11" ht="15" x14ac:dyDescent="0.25">
      <c r="A793" s="40" t="s">
        <v>187</v>
      </c>
      <c r="B793" s="40">
        <v>1</v>
      </c>
      <c r="C793" s="40" t="s">
        <v>0</v>
      </c>
      <c r="D793" s="40">
        <v>0</v>
      </c>
      <c r="E793" s="40" t="s">
        <v>114</v>
      </c>
      <c r="F793" s="40">
        <v>0</v>
      </c>
      <c r="G793" s="40">
        <v>2025</v>
      </c>
      <c r="H793" s="40">
        <v>52566.998296000005</v>
      </c>
      <c r="I793" s="40">
        <v>43934.385953999998</v>
      </c>
      <c r="J793" s="40">
        <v>420143.328614</v>
      </c>
      <c r="K793" s="40">
        <v>464077.714568</v>
      </c>
    </row>
    <row r="794" spans="1:11" ht="15" x14ac:dyDescent="0.25">
      <c r="A794" s="40" t="s">
        <v>188</v>
      </c>
      <c r="B794" s="40">
        <v>1</v>
      </c>
      <c r="C794" s="40" t="s">
        <v>0</v>
      </c>
      <c r="D794" s="40">
        <v>0</v>
      </c>
      <c r="E794" s="40" t="s">
        <v>115</v>
      </c>
      <c r="F794" s="40">
        <v>0</v>
      </c>
      <c r="G794" s="40">
        <v>2025</v>
      </c>
      <c r="H794" s="40">
        <v>26639.626081000002</v>
      </c>
      <c r="I794" s="40">
        <v>9661.3103279999996</v>
      </c>
      <c r="J794" s="40">
        <v>106331.100586</v>
      </c>
      <c r="K794" s="40">
        <v>115992.41091400001</v>
      </c>
    </row>
    <row r="795" spans="1:11" ht="15" x14ac:dyDescent="0.25">
      <c r="A795" s="40" t="s">
        <v>189</v>
      </c>
      <c r="B795" s="40">
        <v>1</v>
      </c>
      <c r="C795" s="40" t="s">
        <v>0</v>
      </c>
      <c r="D795" s="40">
        <v>0</v>
      </c>
      <c r="E795" s="40" t="s">
        <v>111</v>
      </c>
      <c r="F795" s="40">
        <v>0</v>
      </c>
      <c r="G795" s="40">
        <v>2030</v>
      </c>
      <c r="H795" s="40">
        <v>15743.254079999999</v>
      </c>
      <c r="I795" s="40">
        <v>12564.219356000001</v>
      </c>
      <c r="J795" s="40">
        <v>142196.12402600003</v>
      </c>
      <c r="K795" s="40">
        <v>154760.34338199999</v>
      </c>
    </row>
    <row r="796" spans="1:11" ht="15" x14ac:dyDescent="0.25">
      <c r="A796" s="40" t="s">
        <v>190</v>
      </c>
      <c r="B796" s="40">
        <v>1</v>
      </c>
      <c r="C796" s="40" t="s">
        <v>0</v>
      </c>
      <c r="D796" s="40">
        <v>0</v>
      </c>
      <c r="E796" s="40" t="s">
        <v>112</v>
      </c>
      <c r="F796" s="40">
        <v>0</v>
      </c>
      <c r="G796" s="40">
        <v>2030</v>
      </c>
      <c r="H796" s="40">
        <v>34961.164946999997</v>
      </c>
      <c r="I796" s="40">
        <v>40414.077189999996</v>
      </c>
      <c r="J796" s="40">
        <v>554746.13219999999</v>
      </c>
      <c r="K796" s="40">
        <v>595160.20938999997</v>
      </c>
    </row>
    <row r="797" spans="1:11" ht="15" x14ac:dyDescent="0.25">
      <c r="A797" s="40" t="s">
        <v>191</v>
      </c>
      <c r="B797" s="40">
        <v>1</v>
      </c>
      <c r="C797" s="40" t="s">
        <v>0</v>
      </c>
      <c r="D797" s="40">
        <v>0</v>
      </c>
      <c r="E797" s="40" t="s">
        <v>113</v>
      </c>
      <c r="F797" s="40">
        <v>0</v>
      </c>
      <c r="G797" s="40">
        <v>2030</v>
      </c>
      <c r="H797" s="40">
        <v>32841.736394</v>
      </c>
      <c r="I797" s="40">
        <v>65996.179877999995</v>
      </c>
      <c r="J797" s="40">
        <v>498021.99976000004</v>
      </c>
      <c r="K797" s="40">
        <v>564018.17963799997</v>
      </c>
    </row>
    <row r="798" spans="1:11" ht="15" x14ac:dyDescent="0.25">
      <c r="A798" s="40" t="s">
        <v>192</v>
      </c>
      <c r="B798" s="40">
        <v>1</v>
      </c>
      <c r="C798" s="40" t="s">
        <v>0</v>
      </c>
      <c r="D798" s="40">
        <v>0</v>
      </c>
      <c r="E798" s="40" t="s">
        <v>114</v>
      </c>
      <c r="F798" s="40">
        <v>0</v>
      </c>
      <c r="G798" s="40">
        <v>2030</v>
      </c>
      <c r="H798" s="40">
        <v>52398.641443999993</v>
      </c>
      <c r="I798" s="40">
        <v>42839.296618</v>
      </c>
      <c r="J798" s="40">
        <v>419342.39452999999</v>
      </c>
      <c r="K798" s="40">
        <v>462181.69114800007</v>
      </c>
    </row>
    <row r="799" spans="1:11" ht="15" x14ac:dyDescent="0.25">
      <c r="A799" s="40" t="s">
        <v>193</v>
      </c>
      <c r="B799" s="40">
        <v>1</v>
      </c>
      <c r="C799" s="40" t="s">
        <v>0</v>
      </c>
      <c r="D799" s="40">
        <v>0</v>
      </c>
      <c r="E799" s="40" t="s">
        <v>115</v>
      </c>
      <c r="F799" s="40">
        <v>0</v>
      </c>
      <c r="G799" s="40">
        <v>2030</v>
      </c>
      <c r="H799" s="40">
        <v>27004.313428000001</v>
      </c>
      <c r="I799" s="40">
        <v>9906.009509999998</v>
      </c>
      <c r="J799" s="40">
        <v>105248.78222600001</v>
      </c>
      <c r="K799" s="40">
        <v>115154.791736</v>
      </c>
    </row>
    <row r="800" spans="1:11" ht="15" x14ac:dyDescent="0.25">
      <c r="A800" s="40" t="s">
        <v>194</v>
      </c>
      <c r="B800" s="40">
        <v>1</v>
      </c>
      <c r="C800" s="40" t="s">
        <v>1</v>
      </c>
      <c r="D800" s="40">
        <v>0</v>
      </c>
      <c r="E800" s="40" t="s">
        <v>111</v>
      </c>
      <c r="F800" s="40">
        <v>0</v>
      </c>
      <c r="G800" s="40">
        <v>2005</v>
      </c>
      <c r="H800" s="40">
        <v>14775.205737</v>
      </c>
      <c r="I800" s="40">
        <v>13280.427127999999</v>
      </c>
      <c r="J800" s="40">
        <v>147945.06787200001</v>
      </c>
      <c r="K800" s="40">
        <v>161225.495</v>
      </c>
    </row>
    <row r="801" spans="1:11" ht="15" x14ac:dyDescent="0.25">
      <c r="A801" s="40" t="s">
        <v>195</v>
      </c>
      <c r="B801" s="40">
        <v>1</v>
      </c>
      <c r="C801" s="40" t="s">
        <v>1</v>
      </c>
      <c r="D801" s="40">
        <v>0</v>
      </c>
      <c r="E801" s="40" t="s">
        <v>112</v>
      </c>
      <c r="F801" s="40">
        <v>0</v>
      </c>
      <c r="G801" s="40">
        <v>2005</v>
      </c>
      <c r="H801" s="40">
        <v>33912.862590999997</v>
      </c>
      <c r="I801" s="40">
        <v>37924.741418000005</v>
      </c>
      <c r="J801" s="40">
        <v>596179.40795800008</v>
      </c>
      <c r="K801" s="40">
        <v>634104.14937600004</v>
      </c>
    </row>
    <row r="802" spans="1:11" ht="15" x14ac:dyDescent="0.25">
      <c r="A802" s="40" t="s">
        <v>196</v>
      </c>
      <c r="B802" s="40">
        <v>1</v>
      </c>
      <c r="C802" s="40" t="s">
        <v>1</v>
      </c>
      <c r="D802" s="40">
        <v>0</v>
      </c>
      <c r="E802" s="40" t="s">
        <v>113</v>
      </c>
      <c r="F802" s="40">
        <v>0</v>
      </c>
      <c r="G802" s="40">
        <v>2005</v>
      </c>
      <c r="H802" s="40">
        <v>31831.761782000005</v>
      </c>
      <c r="I802" s="40">
        <v>64252.805494</v>
      </c>
      <c r="J802" s="40">
        <v>469506.53076200001</v>
      </c>
      <c r="K802" s="40">
        <v>533759.33625599998</v>
      </c>
    </row>
    <row r="803" spans="1:11" ht="15" x14ac:dyDescent="0.25">
      <c r="A803" s="40" t="s">
        <v>197</v>
      </c>
      <c r="B803" s="40">
        <v>1</v>
      </c>
      <c r="C803" s="40" t="s">
        <v>1</v>
      </c>
      <c r="D803" s="40">
        <v>0</v>
      </c>
      <c r="E803" s="40" t="s">
        <v>114</v>
      </c>
      <c r="F803" s="40">
        <v>0</v>
      </c>
      <c r="G803" s="40">
        <v>2005</v>
      </c>
      <c r="H803" s="40">
        <v>53240.415430000001</v>
      </c>
      <c r="I803" s="40">
        <v>46350.041499999999</v>
      </c>
      <c r="J803" s="40">
        <v>424957.84424200002</v>
      </c>
      <c r="K803" s="40">
        <v>471307.88574200007</v>
      </c>
    </row>
    <row r="804" spans="1:11" ht="15" x14ac:dyDescent="0.25">
      <c r="A804" s="40" t="s">
        <v>198</v>
      </c>
      <c r="B804" s="40">
        <v>1</v>
      </c>
      <c r="C804" s="40" t="s">
        <v>1</v>
      </c>
      <c r="D804" s="40">
        <v>0</v>
      </c>
      <c r="E804" s="40" t="s">
        <v>115</v>
      </c>
      <c r="F804" s="40">
        <v>0</v>
      </c>
      <c r="G804" s="40">
        <v>2005</v>
      </c>
      <c r="H804" s="40">
        <v>23736.326921</v>
      </c>
      <c r="I804" s="40">
        <v>8929.1373960000001</v>
      </c>
      <c r="J804" s="40">
        <v>113939.46679800001</v>
      </c>
      <c r="K804" s="40">
        <v>122868.60419399999</v>
      </c>
    </row>
    <row r="805" spans="1:11" ht="15" x14ac:dyDescent="0.25">
      <c r="A805" s="40" t="s">
        <v>199</v>
      </c>
      <c r="B805" s="40">
        <v>1</v>
      </c>
      <c r="C805" s="40" t="s">
        <v>1</v>
      </c>
      <c r="D805" s="40">
        <v>0</v>
      </c>
      <c r="E805" s="40" t="s">
        <v>111</v>
      </c>
      <c r="F805" s="40">
        <v>0</v>
      </c>
      <c r="G805" s="40">
        <v>2010</v>
      </c>
      <c r="H805" s="40">
        <v>15098.926453999999</v>
      </c>
      <c r="I805" s="40">
        <v>12599.014972000001</v>
      </c>
      <c r="J805" s="40">
        <v>148155.89013799999</v>
      </c>
      <c r="K805" s="40">
        <v>160754.90510999999</v>
      </c>
    </row>
    <row r="806" spans="1:11" ht="15" x14ac:dyDescent="0.25">
      <c r="A806" s="40" t="s">
        <v>200</v>
      </c>
      <c r="B806" s="40">
        <v>1</v>
      </c>
      <c r="C806" s="40" t="s">
        <v>1</v>
      </c>
      <c r="D806" s="40">
        <v>0</v>
      </c>
      <c r="E806" s="40" t="s">
        <v>112</v>
      </c>
      <c r="F806" s="40">
        <v>0</v>
      </c>
      <c r="G806" s="40">
        <v>2010</v>
      </c>
      <c r="H806" s="40">
        <v>34132.922052000002</v>
      </c>
      <c r="I806" s="40">
        <v>35337.107092000006</v>
      </c>
      <c r="J806" s="40">
        <v>592270.37536999991</v>
      </c>
      <c r="K806" s="40">
        <v>627607.48246199999</v>
      </c>
    </row>
    <row r="807" spans="1:11" ht="15" x14ac:dyDescent="0.25">
      <c r="A807" s="40" t="s">
        <v>201</v>
      </c>
      <c r="B807" s="40">
        <v>1</v>
      </c>
      <c r="C807" s="40" t="s">
        <v>1</v>
      </c>
      <c r="D807" s="40">
        <v>0</v>
      </c>
      <c r="E807" s="40" t="s">
        <v>113</v>
      </c>
      <c r="F807" s="40">
        <v>0</v>
      </c>
      <c r="G807" s="40">
        <v>2010</v>
      </c>
      <c r="H807" s="40">
        <v>32080.267647000001</v>
      </c>
      <c r="I807" s="40">
        <v>63403.961287999991</v>
      </c>
      <c r="J807" s="40">
        <v>482220.58960000001</v>
      </c>
      <c r="K807" s="40">
        <v>545624.55088800006</v>
      </c>
    </row>
    <row r="808" spans="1:11" ht="15" x14ac:dyDescent="0.25">
      <c r="A808" s="40" t="s">
        <v>202</v>
      </c>
      <c r="B808" s="40">
        <v>1</v>
      </c>
      <c r="C808" s="40" t="s">
        <v>1</v>
      </c>
      <c r="D808" s="40">
        <v>0</v>
      </c>
      <c r="E808" s="40" t="s">
        <v>114</v>
      </c>
      <c r="F808" s="40">
        <v>0</v>
      </c>
      <c r="G808" s="40">
        <v>2010</v>
      </c>
      <c r="H808" s="40">
        <v>53072.064538000006</v>
      </c>
      <c r="I808" s="40">
        <v>46141.844762000001</v>
      </c>
      <c r="J808" s="40">
        <v>424678.461916</v>
      </c>
      <c r="K808" s="40">
        <v>470820.30667800002</v>
      </c>
    </row>
    <row r="809" spans="1:11" ht="15" x14ac:dyDescent="0.25">
      <c r="A809" s="40" t="s">
        <v>203</v>
      </c>
      <c r="B809" s="40">
        <v>1</v>
      </c>
      <c r="C809" s="40" t="s">
        <v>1</v>
      </c>
      <c r="D809" s="40">
        <v>0</v>
      </c>
      <c r="E809" s="40" t="s">
        <v>115</v>
      </c>
      <c r="F809" s="40">
        <v>0</v>
      </c>
      <c r="G809" s="40">
        <v>2010</v>
      </c>
      <c r="H809" s="40">
        <v>24823.302839999997</v>
      </c>
      <c r="I809" s="40">
        <v>8672.3329419999991</v>
      </c>
      <c r="J809" s="40">
        <v>112184.05078199999</v>
      </c>
      <c r="K809" s="40">
        <v>120856.38372399998</v>
      </c>
    </row>
    <row r="810" spans="1:11" ht="15" x14ac:dyDescent="0.25">
      <c r="A810" s="40" t="s">
        <v>204</v>
      </c>
      <c r="B810" s="40">
        <v>1</v>
      </c>
      <c r="C810" s="40" t="s">
        <v>1</v>
      </c>
      <c r="D810" s="40">
        <v>0</v>
      </c>
      <c r="E810" s="40" t="s">
        <v>111</v>
      </c>
      <c r="F810" s="40">
        <v>0</v>
      </c>
      <c r="G810" s="40">
        <v>2015</v>
      </c>
      <c r="H810" s="40">
        <v>15422.462767000001</v>
      </c>
      <c r="I810" s="40">
        <v>11435.109897999999</v>
      </c>
      <c r="J810" s="40">
        <v>147158.994874</v>
      </c>
      <c r="K810" s="40">
        <v>158594.10477199999</v>
      </c>
    </row>
    <row r="811" spans="1:11" ht="15" x14ac:dyDescent="0.25">
      <c r="A811" s="40" t="s">
        <v>205</v>
      </c>
      <c r="B811" s="40">
        <v>1</v>
      </c>
      <c r="C811" s="40" t="s">
        <v>1</v>
      </c>
      <c r="D811" s="40">
        <v>0</v>
      </c>
      <c r="E811" s="40" t="s">
        <v>112</v>
      </c>
      <c r="F811" s="40">
        <v>0</v>
      </c>
      <c r="G811" s="40">
        <v>2015</v>
      </c>
      <c r="H811" s="40">
        <v>34339.984488000002</v>
      </c>
      <c r="I811" s="40">
        <v>31367.132304000002</v>
      </c>
      <c r="J811" s="40">
        <v>582554.95568999997</v>
      </c>
      <c r="K811" s="40">
        <v>613922.08799400006</v>
      </c>
    </row>
    <row r="812" spans="1:11" ht="15" x14ac:dyDescent="0.25">
      <c r="A812" s="40" t="s">
        <v>206</v>
      </c>
      <c r="B812" s="40">
        <v>1</v>
      </c>
      <c r="C812" s="40" t="s">
        <v>1</v>
      </c>
      <c r="D812" s="40">
        <v>0</v>
      </c>
      <c r="E812" s="40" t="s">
        <v>113</v>
      </c>
      <c r="F812" s="40">
        <v>0</v>
      </c>
      <c r="G812" s="40">
        <v>2015</v>
      </c>
      <c r="H812" s="40">
        <v>32328.577128000001</v>
      </c>
      <c r="I812" s="40">
        <v>59411.463923999996</v>
      </c>
      <c r="J812" s="40">
        <v>491787.75195400004</v>
      </c>
      <c r="K812" s="40">
        <v>551199.2158779999</v>
      </c>
    </row>
    <row r="813" spans="1:11" ht="15" x14ac:dyDescent="0.25">
      <c r="A813" s="40" t="s">
        <v>207</v>
      </c>
      <c r="B813" s="40">
        <v>1</v>
      </c>
      <c r="C813" s="40" t="s">
        <v>1</v>
      </c>
      <c r="D813" s="40">
        <v>0</v>
      </c>
      <c r="E813" s="40" t="s">
        <v>114</v>
      </c>
      <c r="F813" s="40">
        <v>0</v>
      </c>
      <c r="G813" s="40">
        <v>2015</v>
      </c>
      <c r="H813" s="40">
        <v>52903.708399000003</v>
      </c>
      <c r="I813" s="40">
        <v>43411.283671999998</v>
      </c>
      <c r="J813" s="40">
        <v>424113.15283400001</v>
      </c>
      <c r="K813" s="40">
        <v>467524.436506</v>
      </c>
    </row>
    <row r="814" spans="1:11" ht="15" x14ac:dyDescent="0.25">
      <c r="A814" s="40" t="s">
        <v>208</v>
      </c>
      <c r="B814" s="40">
        <v>1</v>
      </c>
      <c r="C814" s="40" t="s">
        <v>1</v>
      </c>
      <c r="D814" s="40">
        <v>0</v>
      </c>
      <c r="E814" s="40" t="s">
        <v>115</v>
      </c>
      <c r="F814" s="40">
        <v>0</v>
      </c>
      <c r="G814" s="40">
        <v>2015</v>
      </c>
      <c r="H814" s="40">
        <v>25910.290255</v>
      </c>
      <c r="I814" s="40">
        <v>8395.840760000001</v>
      </c>
      <c r="J814" s="40">
        <v>110095.423828</v>
      </c>
      <c r="K814" s="40">
        <v>118491.26458799999</v>
      </c>
    </row>
    <row r="815" spans="1:11" ht="15" x14ac:dyDescent="0.25">
      <c r="A815" s="40" t="s">
        <v>209</v>
      </c>
      <c r="B815" s="40">
        <v>1</v>
      </c>
      <c r="C815" s="40" t="s">
        <v>1</v>
      </c>
      <c r="D815" s="40">
        <v>0</v>
      </c>
      <c r="E815" s="40" t="s">
        <v>111</v>
      </c>
      <c r="F815" s="40">
        <v>0</v>
      </c>
      <c r="G815" s="40">
        <v>2020</v>
      </c>
      <c r="H815" s="40">
        <v>15745.993021999999</v>
      </c>
      <c r="I815" s="40">
        <v>10336.109195999999</v>
      </c>
      <c r="J815" s="40">
        <v>144790.533692</v>
      </c>
      <c r="K815" s="40">
        <v>155126.642888</v>
      </c>
    </row>
    <row r="816" spans="1:11" ht="15" x14ac:dyDescent="0.25">
      <c r="A816" s="40" t="s">
        <v>210</v>
      </c>
      <c r="B816" s="40">
        <v>1</v>
      </c>
      <c r="C816" s="40" t="s">
        <v>1</v>
      </c>
      <c r="D816" s="40">
        <v>0</v>
      </c>
      <c r="E816" s="40" t="s">
        <v>112</v>
      </c>
      <c r="F816" s="40">
        <v>0</v>
      </c>
      <c r="G816" s="40">
        <v>2020</v>
      </c>
      <c r="H816" s="40">
        <v>34547.041365999998</v>
      </c>
      <c r="I816" s="40">
        <v>28458.718816000004</v>
      </c>
      <c r="J816" s="40">
        <v>569885.64636199991</v>
      </c>
      <c r="K816" s="40">
        <v>598344.36517799995</v>
      </c>
    </row>
    <row r="817" spans="1:11" ht="15" x14ac:dyDescent="0.25">
      <c r="A817" s="40" t="s">
        <v>211</v>
      </c>
      <c r="B817" s="40">
        <v>1</v>
      </c>
      <c r="C817" s="40" t="s">
        <v>1</v>
      </c>
      <c r="D817" s="40">
        <v>0</v>
      </c>
      <c r="E817" s="40" t="s">
        <v>113</v>
      </c>
      <c r="F817" s="40">
        <v>0</v>
      </c>
      <c r="G817" s="40">
        <v>2020</v>
      </c>
      <c r="H817" s="40">
        <v>32576.427643999999</v>
      </c>
      <c r="I817" s="40">
        <v>54645.950613999994</v>
      </c>
      <c r="J817" s="40">
        <v>493666.28930599993</v>
      </c>
      <c r="K817" s="40">
        <v>548312.23991999996</v>
      </c>
    </row>
    <row r="818" spans="1:11" ht="15" x14ac:dyDescent="0.25">
      <c r="A818" s="40" t="s">
        <v>212</v>
      </c>
      <c r="B818" s="40">
        <v>1</v>
      </c>
      <c r="C818" s="40" t="s">
        <v>1</v>
      </c>
      <c r="D818" s="40">
        <v>0</v>
      </c>
      <c r="E818" s="40" t="s">
        <v>114</v>
      </c>
      <c r="F818" s="40">
        <v>0</v>
      </c>
      <c r="G818" s="40">
        <v>2020</v>
      </c>
      <c r="H818" s="40">
        <v>52735.354509999997</v>
      </c>
      <c r="I818" s="40">
        <v>40178.927188000001</v>
      </c>
      <c r="J818" s="40">
        <v>420364.523438</v>
      </c>
      <c r="K818" s="40">
        <v>460543.45062600001</v>
      </c>
    </row>
    <row r="819" spans="1:11" ht="15" x14ac:dyDescent="0.25">
      <c r="A819" s="40" t="s">
        <v>213</v>
      </c>
      <c r="B819" s="40">
        <v>1</v>
      </c>
      <c r="C819" s="40" t="s">
        <v>1</v>
      </c>
      <c r="D819" s="40">
        <v>0</v>
      </c>
      <c r="E819" s="40" t="s">
        <v>115</v>
      </c>
      <c r="F819" s="40">
        <v>0</v>
      </c>
      <c r="G819" s="40">
        <v>2020</v>
      </c>
      <c r="H819" s="40">
        <v>26274.959064999999</v>
      </c>
      <c r="I819" s="40">
        <v>8024.6686659999996</v>
      </c>
      <c r="J819" s="40">
        <v>107613.37304800001</v>
      </c>
      <c r="K819" s="40">
        <v>115638.04171400001</v>
      </c>
    </row>
    <row r="820" spans="1:11" ht="15" x14ac:dyDescent="0.25">
      <c r="A820" s="40" t="s">
        <v>214</v>
      </c>
      <c r="B820" s="40">
        <v>1</v>
      </c>
      <c r="C820" s="40" t="s">
        <v>1</v>
      </c>
      <c r="D820" s="40">
        <v>0</v>
      </c>
      <c r="E820" s="40" t="s">
        <v>111</v>
      </c>
      <c r="F820" s="40">
        <v>0</v>
      </c>
      <c r="G820" s="40">
        <v>2025</v>
      </c>
      <c r="H820" s="40">
        <v>15766.518488999998</v>
      </c>
      <c r="I820" s="40">
        <v>9443.1820459999999</v>
      </c>
      <c r="J820" s="40">
        <v>142655.88061599998</v>
      </c>
      <c r="K820" s="40">
        <v>152099.06266200001</v>
      </c>
    </row>
    <row r="821" spans="1:11" ht="15" x14ac:dyDescent="0.25">
      <c r="A821" s="40" t="s">
        <v>215</v>
      </c>
      <c r="B821" s="40">
        <v>1</v>
      </c>
      <c r="C821" s="40" t="s">
        <v>1</v>
      </c>
      <c r="D821" s="40">
        <v>0</v>
      </c>
      <c r="E821" s="40" t="s">
        <v>112</v>
      </c>
      <c r="F821" s="40">
        <v>0</v>
      </c>
      <c r="G821" s="40">
        <v>2025</v>
      </c>
      <c r="H821" s="40">
        <v>34754.098976000001</v>
      </c>
      <c r="I821" s="40">
        <v>27200.625891999996</v>
      </c>
      <c r="J821" s="40">
        <v>562482.18298399984</v>
      </c>
      <c r="K821" s="40">
        <v>589682.808876</v>
      </c>
    </row>
    <row r="822" spans="1:11" ht="15" x14ac:dyDescent="0.25">
      <c r="A822" s="40" t="s">
        <v>216</v>
      </c>
      <c r="B822" s="40">
        <v>1</v>
      </c>
      <c r="C822" s="40" t="s">
        <v>1</v>
      </c>
      <c r="D822" s="40">
        <v>0</v>
      </c>
      <c r="E822" s="40" t="s">
        <v>113</v>
      </c>
      <c r="F822" s="40">
        <v>0</v>
      </c>
      <c r="G822" s="40">
        <v>2025</v>
      </c>
      <c r="H822" s="40">
        <v>32825.443757000001</v>
      </c>
      <c r="I822" s="40">
        <v>50808.043314000002</v>
      </c>
      <c r="J822" s="40">
        <v>492975.44165399997</v>
      </c>
      <c r="K822" s="40">
        <v>543783.48496799998</v>
      </c>
    </row>
    <row r="823" spans="1:11" ht="15" x14ac:dyDescent="0.25">
      <c r="A823" s="40" t="s">
        <v>217</v>
      </c>
      <c r="B823" s="40">
        <v>1</v>
      </c>
      <c r="C823" s="40" t="s">
        <v>1</v>
      </c>
      <c r="D823" s="40">
        <v>0</v>
      </c>
      <c r="E823" s="40" t="s">
        <v>114</v>
      </c>
      <c r="F823" s="40">
        <v>0</v>
      </c>
      <c r="G823" s="40">
        <v>2025</v>
      </c>
      <c r="H823" s="40">
        <v>52566.997847000006</v>
      </c>
      <c r="I823" s="40">
        <v>37605.344882000005</v>
      </c>
      <c r="J823" s="40">
        <v>416795.03808600002</v>
      </c>
      <c r="K823" s="40">
        <v>454400.38296800002</v>
      </c>
    </row>
    <row r="824" spans="1:11" ht="15" x14ac:dyDescent="0.25">
      <c r="A824" s="40" t="s">
        <v>218</v>
      </c>
      <c r="B824" s="40">
        <v>1</v>
      </c>
      <c r="C824" s="40" t="s">
        <v>1</v>
      </c>
      <c r="D824" s="40">
        <v>0</v>
      </c>
      <c r="E824" s="40" t="s">
        <v>115</v>
      </c>
      <c r="F824" s="40">
        <v>0</v>
      </c>
      <c r="G824" s="40">
        <v>2025</v>
      </c>
      <c r="H824" s="40">
        <v>26639.633425</v>
      </c>
      <c r="I824" s="40">
        <v>7742.3557819999996</v>
      </c>
      <c r="J824" s="40">
        <v>105644.739256</v>
      </c>
      <c r="K824" s="40">
        <v>113387.09503800001</v>
      </c>
    </row>
    <row r="825" spans="1:11" ht="15" x14ac:dyDescent="0.25">
      <c r="A825" s="40" t="s">
        <v>219</v>
      </c>
      <c r="B825" s="40">
        <v>1</v>
      </c>
      <c r="C825" s="40" t="s">
        <v>1</v>
      </c>
      <c r="D825" s="40">
        <v>0</v>
      </c>
      <c r="E825" s="40" t="s">
        <v>111</v>
      </c>
      <c r="F825" s="40">
        <v>0</v>
      </c>
      <c r="G825" s="40">
        <v>2030</v>
      </c>
      <c r="H825" s="40">
        <v>15787.122771999999</v>
      </c>
      <c r="I825" s="40">
        <v>8812.7621560000007</v>
      </c>
      <c r="J825" s="40">
        <v>141041.642578</v>
      </c>
      <c r="K825" s="40">
        <v>149854.40473399998</v>
      </c>
    </row>
    <row r="826" spans="1:11" ht="15" x14ac:dyDescent="0.25">
      <c r="A826" s="40" t="s">
        <v>220</v>
      </c>
      <c r="B826" s="40">
        <v>1</v>
      </c>
      <c r="C826" s="40" t="s">
        <v>1</v>
      </c>
      <c r="D826" s="40">
        <v>0</v>
      </c>
      <c r="E826" s="40" t="s">
        <v>112</v>
      </c>
      <c r="F826" s="40">
        <v>0</v>
      </c>
      <c r="G826" s="40">
        <v>2030</v>
      </c>
      <c r="H826" s="40">
        <v>34961.161652000003</v>
      </c>
      <c r="I826" s="40">
        <v>27532.066085999999</v>
      </c>
      <c r="J826" s="40">
        <v>557699.30822599994</v>
      </c>
      <c r="K826" s="40">
        <v>585231.37431200012</v>
      </c>
    </row>
    <row r="827" spans="1:11" ht="15" x14ac:dyDescent="0.25">
      <c r="A827" s="40" t="s">
        <v>221</v>
      </c>
      <c r="B827" s="40">
        <v>1</v>
      </c>
      <c r="C827" s="40" t="s">
        <v>1</v>
      </c>
      <c r="D827" s="40">
        <v>0</v>
      </c>
      <c r="E827" s="40" t="s">
        <v>113</v>
      </c>
      <c r="F827" s="40">
        <v>0</v>
      </c>
      <c r="G827" s="40">
        <v>2030</v>
      </c>
      <c r="H827" s="40">
        <v>33076.694388999997</v>
      </c>
      <c r="I827" s="40">
        <v>48030.28284800001</v>
      </c>
      <c r="J827" s="40">
        <v>491805.72607400001</v>
      </c>
      <c r="K827" s="40">
        <v>539836.00892199995</v>
      </c>
    </row>
    <row r="828" spans="1:11" ht="15" x14ac:dyDescent="0.25">
      <c r="A828" s="40" t="s">
        <v>222</v>
      </c>
      <c r="B828" s="40">
        <v>1</v>
      </c>
      <c r="C828" s="40" t="s">
        <v>1</v>
      </c>
      <c r="D828" s="40">
        <v>0</v>
      </c>
      <c r="E828" s="40" t="s">
        <v>114</v>
      </c>
      <c r="F828" s="40">
        <v>0</v>
      </c>
      <c r="G828" s="40">
        <v>2030</v>
      </c>
      <c r="H828" s="40">
        <v>52398.643960000001</v>
      </c>
      <c r="I828" s="40">
        <v>35689.723876000004</v>
      </c>
      <c r="J828" s="40">
        <v>414824.60449199995</v>
      </c>
      <c r="K828" s="40">
        <v>450514.32836800005</v>
      </c>
    </row>
    <row r="829" spans="1:11" ht="15" x14ac:dyDescent="0.25">
      <c r="A829" s="40" t="s">
        <v>223</v>
      </c>
      <c r="B829" s="40">
        <v>1</v>
      </c>
      <c r="C829" s="40" t="s">
        <v>1</v>
      </c>
      <c r="D829" s="40">
        <v>0</v>
      </c>
      <c r="E829" s="40" t="s">
        <v>115</v>
      </c>
      <c r="F829" s="40">
        <v>0</v>
      </c>
      <c r="G829" s="40">
        <v>2030</v>
      </c>
      <c r="H829" s="40">
        <v>27004.283265000002</v>
      </c>
      <c r="I829" s="40">
        <v>7592.3966620000001</v>
      </c>
      <c r="J829" s="40">
        <v>104204.274416</v>
      </c>
      <c r="K829" s="40">
        <v>111796.671078</v>
      </c>
    </row>
    <row r="830" spans="1:11" ht="15" x14ac:dyDescent="0.25">
      <c r="A830" s="40" t="s">
        <v>224</v>
      </c>
      <c r="B830" s="40">
        <v>1</v>
      </c>
      <c r="C830" s="40" t="s">
        <v>3</v>
      </c>
      <c r="D830" s="40">
        <v>0</v>
      </c>
      <c r="E830" s="40" t="s">
        <v>111</v>
      </c>
      <c r="F830" s="40">
        <v>0</v>
      </c>
      <c r="G830" s="40">
        <v>2005</v>
      </c>
      <c r="H830" s="40">
        <v>14767.754430000001</v>
      </c>
      <c r="I830" s="40">
        <v>13598.983029999999</v>
      </c>
      <c r="J830" s="40">
        <v>148457.39452999999</v>
      </c>
      <c r="K830" s="40">
        <v>162056.37755999999</v>
      </c>
    </row>
    <row r="831" spans="1:11" ht="15" x14ac:dyDescent="0.25">
      <c r="A831" s="40" t="s">
        <v>225</v>
      </c>
      <c r="B831" s="40">
        <v>1</v>
      </c>
      <c r="C831" s="40" t="s">
        <v>3</v>
      </c>
      <c r="D831" s="40">
        <v>0</v>
      </c>
      <c r="E831" s="40" t="s">
        <v>112</v>
      </c>
      <c r="F831" s="40">
        <v>0</v>
      </c>
      <c r="G831" s="40">
        <v>2005</v>
      </c>
      <c r="H831" s="40">
        <v>33912.865044999999</v>
      </c>
      <c r="I831" s="40">
        <v>39497.200288000007</v>
      </c>
      <c r="J831" s="40">
        <v>595149.49084600015</v>
      </c>
      <c r="K831" s="40">
        <v>634646.69113399996</v>
      </c>
    </row>
    <row r="832" spans="1:11" ht="15" x14ac:dyDescent="0.25">
      <c r="A832" s="40" t="s">
        <v>226</v>
      </c>
      <c r="B832" s="40">
        <v>1</v>
      </c>
      <c r="C832" s="40" t="s">
        <v>3</v>
      </c>
      <c r="D832" s="40">
        <v>0</v>
      </c>
      <c r="E832" s="40" t="s">
        <v>113</v>
      </c>
      <c r="F832" s="40">
        <v>0</v>
      </c>
      <c r="G832" s="40">
        <v>2005</v>
      </c>
      <c r="H832" s="40">
        <v>31789.988604999999</v>
      </c>
      <c r="I832" s="40">
        <v>68377.316586000001</v>
      </c>
      <c r="J832" s="40">
        <v>471340.134036</v>
      </c>
      <c r="K832" s="40">
        <v>539717.45062200003</v>
      </c>
    </row>
    <row r="833" spans="1:11" ht="15" x14ac:dyDescent="0.25">
      <c r="A833" s="40" t="s">
        <v>227</v>
      </c>
      <c r="B833" s="40">
        <v>1</v>
      </c>
      <c r="C833" s="40" t="s">
        <v>3</v>
      </c>
      <c r="D833" s="40">
        <v>0</v>
      </c>
      <c r="E833" s="40" t="s">
        <v>114</v>
      </c>
      <c r="F833" s="40">
        <v>0</v>
      </c>
      <c r="G833" s="40">
        <v>2005</v>
      </c>
      <c r="H833" s="40">
        <v>53240.415377999998</v>
      </c>
      <c r="I833" s="40">
        <v>49058.426612000003</v>
      </c>
      <c r="J833" s="40">
        <v>425608.77441400004</v>
      </c>
      <c r="K833" s="40">
        <v>474667.20102600008</v>
      </c>
    </row>
    <row r="834" spans="1:11" ht="15" x14ac:dyDescent="0.25">
      <c r="A834" s="40" t="s">
        <v>228</v>
      </c>
      <c r="B834" s="40">
        <v>1</v>
      </c>
      <c r="C834" s="40" t="s">
        <v>3</v>
      </c>
      <c r="D834" s="40">
        <v>0</v>
      </c>
      <c r="E834" s="40" t="s">
        <v>115</v>
      </c>
      <c r="F834" s="40">
        <v>0</v>
      </c>
      <c r="G834" s="40">
        <v>2005</v>
      </c>
      <c r="H834" s="40">
        <v>23736.322530000001</v>
      </c>
      <c r="I834" s="40">
        <v>9470.7268120000008</v>
      </c>
      <c r="J834" s="40">
        <v>113855.08398600001</v>
      </c>
      <c r="K834" s="40">
        <v>123325.81079799999</v>
      </c>
    </row>
    <row r="835" spans="1:11" ht="15" x14ac:dyDescent="0.25">
      <c r="A835" s="40" t="s">
        <v>229</v>
      </c>
      <c r="B835" s="40">
        <v>1</v>
      </c>
      <c r="C835" s="40" t="s">
        <v>3</v>
      </c>
      <c r="D835" s="40">
        <v>0</v>
      </c>
      <c r="E835" s="40" t="s">
        <v>111</v>
      </c>
      <c r="F835" s="40">
        <v>0</v>
      </c>
      <c r="G835" s="40">
        <v>2010</v>
      </c>
      <c r="H835" s="40">
        <v>15084.055249000001</v>
      </c>
      <c r="I835" s="40">
        <v>13383.267217999999</v>
      </c>
      <c r="J835" s="40">
        <v>148375.34424000001</v>
      </c>
      <c r="K835" s="40">
        <v>161758.611458</v>
      </c>
    </row>
    <row r="836" spans="1:11" ht="15" x14ac:dyDescent="0.25">
      <c r="A836" s="40" t="s">
        <v>230</v>
      </c>
      <c r="B836" s="40">
        <v>1</v>
      </c>
      <c r="C836" s="40" t="s">
        <v>3</v>
      </c>
      <c r="D836" s="40">
        <v>0</v>
      </c>
      <c r="E836" s="40" t="s">
        <v>112</v>
      </c>
      <c r="F836" s="40">
        <v>0</v>
      </c>
      <c r="G836" s="40">
        <v>2010</v>
      </c>
      <c r="H836" s="40">
        <v>34132.923797999996</v>
      </c>
      <c r="I836" s="40">
        <v>38917.929743999994</v>
      </c>
      <c r="J836" s="40">
        <v>586326.76745599997</v>
      </c>
      <c r="K836" s="40">
        <v>625244.69720000005</v>
      </c>
    </row>
    <row r="837" spans="1:11" ht="15" x14ac:dyDescent="0.25">
      <c r="A837" s="40" t="s">
        <v>231</v>
      </c>
      <c r="B837" s="40">
        <v>1</v>
      </c>
      <c r="C837" s="40" t="s">
        <v>3</v>
      </c>
      <c r="D837" s="40">
        <v>0</v>
      </c>
      <c r="E837" s="40" t="s">
        <v>113</v>
      </c>
      <c r="F837" s="40">
        <v>0</v>
      </c>
      <c r="G837" s="40">
        <v>2010</v>
      </c>
      <c r="H837" s="40">
        <v>32000.338197000001</v>
      </c>
      <c r="I837" s="40">
        <v>69100.073879999996</v>
      </c>
      <c r="J837" s="40">
        <v>481577.06347600004</v>
      </c>
      <c r="K837" s="40">
        <v>550677.13735600002</v>
      </c>
    </row>
    <row r="838" spans="1:11" ht="15" x14ac:dyDescent="0.25">
      <c r="A838" s="40" t="s">
        <v>232</v>
      </c>
      <c r="B838" s="40">
        <v>1</v>
      </c>
      <c r="C838" s="40" t="s">
        <v>3</v>
      </c>
      <c r="D838" s="40">
        <v>0</v>
      </c>
      <c r="E838" s="40" t="s">
        <v>114</v>
      </c>
      <c r="F838" s="40">
        <v>0</v>
      </c>
      <c r="G838" s="40">
        <v>2010</v>
      </c>
      <c r="H838" s="40">
        <v>53072.065212000001</v>
      </c>
      <c r="I838" s="40">
        <v>49129.934732000002</v>
      </c>
      <c r="J838" s="40">
        <v>422980.82373200002</v>
      </c>
      <c r="K838" s="40">
        <v>472110.75846400007</v>
      </c>
    </row>
    <row r="839" spans="1:11" ht="15" x14ac:dyDescent="0.25">
      <c r="A839" s="40" t="s">
        <v>233</v>
      </c>
      <c r="B839" s="40">
        <v>1</v>
      </c>
      <c r="C839" s="40" t="s">
        <v>3</v>
      </c>
      <c r="D839" s="40">
        <v>0</v>
      </c>
      <c r="E839" s="40" t="s">
        <v>115</v>
      </c>
      <c r="F839" s="40">
        <v>0</v>
      </c>
      <c r="G839" s="40">
        <v>2010</v>
      </c>
      <c r="H839" s="40">
        <v>24823.303444999998</v>
      </c>
      <c r="I839" s="40">
        <v>9368.9116919999979</v>
      </c>
      <c r="J839" s="40">
        <v>112135.21679799998</v>
      </c>
      <c r="K839" s="40">
        <v>121504.12849</v>
      </c>
    </row>
    <row r="840" spans="1:11" ht="15" x14ac:dyDescent="0.25">
      <c r="A840" s="40" t="s">
        <v>234</v>
      </c>
      <c r="B840" s="40">
        <v>1</v>
      </c>
      <c r="C840" s="40" t="s">
        <v>3</v>
      </c>
      <c r="D840" s="40">
        <v>0</v>
      </c>
      <c r="E840" s="40" t="s">
        <v>111</v>
      </c>
      <c r="F840" s="40">
        <v>0</v>
      </c>
      <c r="G840" s="40">
        <v>2015</v>
      </c>
      <c r="H840" s="40">
        <v>15400.354200000002</v>
      </c>
      <c r="I840" s="40">
        <v>13051.302892000002</v>
      </c>
      <c r="J840" s="40">
        <v>146725.012452</v>
      </c>
      <c r="K840" s="40">
        <v>159776.315344</v>
      </c>
    </row>
    <row r="841" spans="1:11" ht="15" x14ac:dyDescent="0.25">
      <c r="A841" s="40" t="s">
        <v>235</v>
      </c>
      <c r="B841" s="40">
        <v>1</v>
      </c>
      <c r="C841" s="40" t="s">
        <v>3</v>
      </c>
      <c r="D841" s="40">
        <v>0</v>
      </c>
      <c r="E841" s="40" t="s">
        <v>112</v>
      </c>
      <c r="F841" s="40">
        <v>0</v>
      </c>
      <c r="G841" s="40">
        <v>2015</v>
      </c>
      <c r="H841" s="40">
        <v>34339.983888000002</v>
      </c>
      <c r="I841" s="40">
        <v>38667.756858000008</v>
      </c>
      <c r="J841" s="40">
        <v>570305.26916600007</v>
      </c>
      <c r="K841" s="40">
        <v>608973.02602400002</v>
      </c>
    </row>
    <row r="842" spans="1:11" ht="15" x14ac:dyDescent="0.25">
      <c r="A842" s="40" t="s">
        <v>236</v>
      </c>
      <c r="B842" s="40">
        <v>1</v>
      </c>
      <c r="C842" s="40" t="s">
        <v>3</v>
      </c>
      <c r="D842" s="40">
        <v>0</v>
      </c>
      <c r="E842" s="40" t="s">
        <v>113</v>
      </c>
      <c r="F842" s="40">
        <v>0</v>
      </c>
      <c r="G842" s="40">
        <v>2015</v>
      </c>
      <c r="H842" s="40">
        <v>32210.688313000002</v>
      </c>
      <c r="I842" s="40">
        <v>68662.51584800001</v>
      </c>
      <c r="J842" s="40">
        <v>486738.97852000006</v>
      </c>
      <c r="K842" s="40">
        <v>555401.49436800007</v>
      </c>
    </row>
    <row r="843" spans="1:11" ht="15" x14ac:dyDescent="0.25">
      <c r="A843" s="40" t="s">
        <v>237</v>
      </c>
      <c r="B843" s="40">
        <v>1</v>
      </c>
      <c r="C843" s="40" t="s">
        <v>3</v>
      </c>
      <c r="D843" s="40">
        <v>0</v>
      </c>
      <c r="E843" s="40" t="s">
        <v>114</v>
      </c>
      <c r="F843" s="40">
        <v>0</v>
      </c>
      <c r="G843" s="40">
        <v>2015</v>
      </c>
      <c r="H843" s="40">
        <v>52903.707804999998</v>
      </c>
      <c r="I843" s="40">
        <v>47412.383785999999</v>
      </c>
      <c r="J843" s="40">
        <v>418422.58886999998</v>
      </c>
      <c r="K843" s="40">
        <v>465834.97265599994</v>
      </c>
    </row>
    <row r="844" spans="1:11" ht="15" x14ac:dyDescent="0.25">
      <c r="A844" s="40" t="s">
        <v>238</v>
      </c>
      <c r="B844" s="40">
        <v>1</v>
      </c>
      <c r="C844" s="40" t="s">
        <v>3</v>
      </c>
      <c r="D844" s="40">
        <v>0</v>
      </c>
      <c r="E844" s="40" t="s">
        <v>115</v>
      </c>
      <c r="F844" s="40">
        <v>0</v>
      </c>
      <c r="G844" s="40">
        <v>2015</v>
      </c>
      <c r="H844" s="40">
        <v>25910.289413999999</v>
      </c>
      <c r="I844" s="40">
        <v>9416.9117619999997</v>
      </c>
      <c r="J844" s="40">
        <v>109790.320312</v>
      </c>
      <c r="K844" s="40">
        <v>119207.23207399999</v>
      </c>
    </row>
    <row r="845" spans="1:11" ht="15" x14ac:dyDescent="0.25">
      <c r="A845" s="40" t="s">
        <v>239</v>
      </c>
      <c r="B845" s="40">
        <v>1</v>
      </c>
      <c r="C845" s="40" t="s">
        <v>3</v>
      </c>
      <c r="D845" s="40">
        <v>0</v>
      </c>
      <c r="E845" s="40" t="s">
        <v>111</v>
      </c>
      <c r="F845" s="40">
        <v>0</v>
      </c>
      <c r="G845" s="40">
        <v>2020</v>
      </c>
      <c r="H845" s="40">
        <v>15716.655494000001</v>
      </c>
      <c r="I845" s="40">
        <v>12784.891147999999</v>
      </c>
      <c r="J845" s="40">
        <v>143644.73193400001</v>
      </c>
      <c r="K845" s="40">
        <v>156429.62308200001</v>
      </c>
    </row>
    <row r="846" spans="1:11" ht="15" x14ac:dyDescent="0.25">
      <c r="A846" s="40" t="s">
        <v>240</v>
      </c>
      <c r="B846" s="40">
        <v>1</v>
      </c>
      <c r="C846" s="40" t="s">
        <v>3</v>
      </c>
      <c r="D846" s="40">
        <v>0</v>
      </c>
      <c r="E846" s="40" t="s">
        <v>112</v>
      </c>
      <c r="F846" s="40">
        <v>0</v>
      </c>
      <c r="G846" s="40">
        <v>2020</v>
      </c>
      <c r="H846" s="40">
        <v>34547.044380000007</v>
      </c>
      <c r="I846" s="40">
        <v>38875.513729999999</v>
      </c>
      <c r="J846" s="40">
        <v>550351.22143799998</v>
      </c>
      <c r="K846" s="40">
        <v>589226.73516799987</v>
      </c>
    </row>
    <row r="847" spans="1:11" ht="15" x14ac:dyDescent="0.25">
      <c r="A847" s="40" t="s">
        <v>241</v>
      </c>
      <c r="B847" s="40">
        <v>1</v>
      </c>
      <c r="C847" s="40" t="s">
        <v>3</v>
      </c>
      <c r="D847" s="40">
        <v>0</v>
      </c>
      <c r="E847" s="40" t="s">
        <v>113</v>
      </c>
      <c r="F847" s="40">
        <v>0</v>
      </c>
      <c r="G847" s="40">
        <v>2020</v>
      </c>
      <c r="H847" s="40">
        <v>32421.036367000001</v>
      </c>
      <c r="I847" s="40">
        <v>67387.118065999995</v>
      </c>
      <c r="J847" s="40">
        <v>484341.23461799999</v>
      </c>
      <c r="K847" s="40">
        <v>551728.35268400004</v>
      </c>
    </row>
    <row r="848" spans="1:11" ht="15" x14ac:dyDescent="0.25">
      <c r="A848" s="40" t="s">
        <v>242</v>
      </c>
      <c r="B848" s="40">
        <v>1</v>
      </c>
      <c r="C848" s="40" t="s">
        <v>3</v>
      </c>
      <c r="D848" s="40">
        <v>0</v>
      </c>
      <c r="E848" s="40" t="s">
        <v>114</v>
      </c>
      <c r="F848" s="40">
        <v>0</v>
      </c>
      <c r="G848" s="40">
        <v>2020</v>
      </c>
      <c r="H848" s="40">
        <v>52735.353625000003</v>
      </c>
      <c r="I848" s="40">
        <v>45053.370225999999</v>
      </c>
      <c r="J848" s="40">
        <v>409928.32959199999</v>
      </c>
      <c r="K848" s="40">
        <v>454981.69981800002</v>
      </c>
    </row>
    <row r="849" spans="1:11" ht="15" x14ac:dyDescent="0.25">
      <c r="A849" s="40" t="s">
        <v>243</v>
      </c>
      <c r="B849" s="40">
        <v>1</v>
      </c>
      <c r="C849" s="40" t="s">
        <v>3</v>
      </c>
      <c r="D849" s="40">
        <v>0</v>
      </c>
      <c r="E849" s="40" t="s">
        <v>115</v>
      </c>
      <c r="F849" s="40">
        <v>0</v>
      </c>
      <c r="G849" s="40">
        <v>2020</v>
      </c>
      <c r="H849" s="40">
        <v>26274.955637999999</v>
      </c>
      <c r="I849" s="40">
        <v>9421.9763060000005</v>
      </c>
      <c r="J849" s="40">
        <v>106901.20996199999</v>
      </c>
      <c r="K849" s="40">
        <v>116323.18626799999</v>
      </c>
    </row>
    <row r="850" spans="1:11" ht="15" x14ac:dyDescent="0.25">
      <c r="A850" s="40" t="s">
        <v>244</v>
      </c>
      <c r="B850" s="40">
        <v>1</v>
      </c>
      <c r="C850" s="40" t="s">
        <v>3</v>
      </c>
      <c r="D850" s="40">
        <v>0</v>
      </c>
      <c r="E850" s="40" t="s">
        <v>111</v>
      </c>
      <c r="F850" s="40">
        <v>0</v>
      </c>
      <c r="G850" s="40">
        <v>2025</v>
      </c>
      <c r="H850" s="40">
        <v>15729.953901000001</v>
      </c>
      <c r="I850" s="40">
        <v>12546.680634</v>
      </c>
      <c r="J850" s="40">
        <v>141535.55371199999</v>
      </c>
      <c r="K850" s="40">
        <v>154082.23434600001</v>
      </c>
    </row>
    <row r="851" spans="1:11" ht="15" x14ac:dyDescent="0.25">
      <c r="A851" s="40" t="s">
        <v>245</v>
      </c>
      <c r="B851" s="40">
        <v>1</v>
      </c>
      <c r="C851" s="40" t="s">
        <v>3</v>
      </c>
      <c r="D851" s="40">
        <v>0</v>
      </c>
      <c r="E851" s="40" t="s">
        <v>112</v>
      </c>
      <c r="F851" s="40">
        <v>0</v>
      </c>
      <c r="G851" s="40">
        <v>2025</v>
      </c>
      <c r="H851" s="40">
        <v>34754.099246999998</v>
      </c>
      <c r="I851" s="40">
        <v>38971.532013999997</v>
      </c>
      <c r="J851" s="40">
        <v>540123.17785799992</v>
      </c>
      <c r="K851" s="40">
        <v>579094.70987200004</v>
      </c>
    </row>
    <row r="852" spans="1:11" ht="15" x14ac:dyDescent="0.25">
      <c r="A852" s="40" t="s">
        <v>246</v>
      </c>
      <c r="B852" s="40">
        <v>1</v>
      </c>
      <c r="C852" s="40" t="s">
        <v>3</v>
      </c>
      <c r="D852" s="40">
        <v>0</v>
      </c>
      <c r="E852" s="40" t="s">
        <v>113</v>
      </c>
      <c r="F852" s="40">
        <v>0</v>
      </c>
      <c r="G852" s="40">
        <v>2025</v>
      </c>
      <c r="H852" s="40">
        <v>32631.386308000001</v>
      </c>
      <c r="I852" s="40">
        <v>65866.383192000008</v>
      </c>
      <c r="J852" s="40">
        <v>482494.97876199998</v>
      </c>
      <c r="K852" s="40">
        <v>548361.36195399996</v>
      </c>
    </row>
    <row r="853" spans="1:11" ht="15" x14ac:dyDescent="0.25">
      <c r="A853" s="40" t="s">
        <v>247</v>
      </c>
      <c r="B853" s="40">
        <v>1</v>
      </c>
      <c r="C853" s="40" t="s">
        <v>3</v>
      </c>
      <c r="D853" s="40">
        <v>0</v>
      </c>
      <c r="E853" s="40" t="s">
        <v>114</v>
      </c>
      <c r="F853" s="40">
        <v>0</v>
      </c>
      <c r="G853" s="40">
        <v>2025</v>
      </c>
      <c r="H853" s="40">
        <v>52566.999400000001</v>
      </c>
      <c r="I853" s="40">
        <v>42856.094266</v>
      </c>
      <c r="J853" s="40">
        <v>403134.39892599999</v>
      </c>
      <c r="K853" s="40">
        <v>445990.49319200002</v>
      </c>
    </row>
    <row r="854" spans="1:11" ht="15" x14ac:dyDescent="0.25">
      <c r="A854" s="40" t="s">
        <v>248</v>
      </c>
      <c r="B854" s="40">
        <v>1</v>
      </c>
      <c r="C854" s="40" t="s">
        <v>3</v>
      </c>
      <c r="D854" s="40">
        <v>0</v>
      </c>
      <c r="E854" s="40" t="s">
        <v>115</v>
      </c>
      <c r="F854" s="40">
        <v>0</v>
      </c>
      <c r="G854" s="40">
        <v>2025</v>
      </c>
      <c r="H854" s="40">
        <v>26639.63853</v>
      </c>
      <c r="I854" s="40">
        <v>9450.2322000000004</v>
      </c>
      <c r="J854" s="40">
        <v>104814.97070399999</v>
      </c>
      <c r="K854" s="40">
        <v>114265.20290400001</v>
      </c>
    </row>
    <row r="855" spans="1:11" ht="15" x14ac:dyDescent="0.25">
      <c r="A855" s="40" t="s">
        <v>249</v>
      </c>
      <c r="B855" s="40">
        <v>1</v>
      </c>
      <c r="C855" s="40" t="s">
        <v>3</v>
      </c>
      <c r="D855" s="40">
        <v>0</v>
      </c>
      <c r="E855" s="40" t="s">
        <v>111</v>
      </c>
      <c r="F855" s="40">
        <v>0</v>
      </c>
      <c r="G855" s="40">
        <v>2030</v>
      </c>
      <c r="H855" s="40">
        <v>15743.253358</v>
      </c>
      <c r="I855" s="40">
        <v>12430.318887999998</v>
      </c>
      <c r="J855" s="40">
        <v>139627.67724399999</v>
      </c>
      <c r="K855" s="40">
        <v>152057.996132</v>
      </c>
    </row>
    <row r="856" spans="1:11" ht="15" x14ac:dyDescent="0.25">
      <c r="A856" s="40" t="s">
        <v>250</v>
      </c>
      <c r="B856" s="40">
        <v>1</v>
      </c>
      <c r="C856" s="40" t="s">
        <v>3</v>
      </c>
      <c r="D856" s="40">
        <v>0</v>
      </c>
      <c r="E856" s="40" t="s">
        <v>112</v>
      </c>
      <c r="F856" s="40">
        <v>0</v>
      </c>
      <c r="G856" s="40">
        <v>2030</v>
      </c>
      <c r="H856" s="40">
        <v>34961.158399000007</v>
      </c>
      <c r="I856" s="40">
        <v>39573.818734</v>
      </c>
      <c r="J856" s="40">
        <v>532509.95349400002</v>
      </c>
      <c r="K856" s="40">
        <v>572083.77222799999</v>
      </c>
    </row>
    <row r="857" spans="1:11" ht="15" x14ac:dyDescent="0.25">
      <c r="A857" s="40" t="s">
        <v>251</v>
      </c>
      <c r="B857" s="40">
        <v>1</v>
      </c>
      <c r="C857" s="40" t="s">
        <v>3</v>
      </c>
      <c r="D857" s="40">
        <v>0</v>
      </c>
      <c r="E857" s="40" t="s">
        <v>113</v>
      </c>
      <c r="F857" s="40">
        <v>0</v>
      </c>
      <c r="G857" s="40">
        <v>2030</v>
      </c>
      <c r="H857" s="40">
        <v>32841.736574000002</v>
      </c>
      <c r="I857" s="40">
        <v>65012.682346000001</v>
      </c>
      <c r="J857" s="40">
        <v>481186.28369200003</v>
      </c>
      <c r="K857" s="40">
        <v>546198.96603799996</v>
      </c>
    </row>
    <row r="858" spans="1:11" ht="15" x14ac:dyDescent="0.25">
      <c r="A858" s="40" t="s">
        <v>252</v>
      </c>
      <c r="B858" s="40">
        <v>1</v>
      </c>
      <c r="C858" s="40" t="s">
        <v>3</v>
      </c>
      <c r="D858" s="40">
        <v>0</v>
      </c>
      <c r="E858" s="40" t="s">
        <v>114</v>
      </c>
      <c r="F858" s="40">
        <v>0</v>
      </c>
      <c r="G858" s="40">
        <v>2030</v>
      </c>
      <c r="H858" s="40">
        <v>52398.647067999998</v>
      </c>
      <c r="I858" s="40">
        <v>41138.095994000003</v>
      </c>
      <c r="J858" s="40">
        <v>397878.61230800004</v>
      </c>
      <c r="K858" s="40">
        <v>439016.70830200007</v>
      </c>
    </row>
    <row r="859" spans="1:11" ht="15" x14ac:dyDescent="0.25">
      <c r="A859" s="40" t="s">
        <v>253</v>
      </c>
      <c r="B859" s="40">
        <v>1</v>
      </c>
      <c r="C859" s="40" t="s">
        <v>3</v>
      </c>
      <c r="D859" s="40">
        <v>0</v>
      </c>
      <c r="E859" s="40" t="s">
        <v>115</v>
      </c>
      <c r="F859" s="40">
        <v>0</v>
      </c>
      <c r="G859" s="40">
        <v>2030</v>
      </c>
      <c r="H859" s="40">
        <v>27004.308652</v>
      </c>
      <c r="I859" s="40">
        <v>9554.2215419999993</v>
      </c>
      <c r="J859" s="40">
        <v>103419.26953199999</v>
      </c>
      <c r="K859" s="40">
        <v>112973.49107399999</v>
      </c>
    </row>
    <row r="860" spans="1:11" ht="15" x14ac:dyDescent="0.25">
      <c r="A860" s="40" t="s">
        <v>254</v>
      </c>
      <c r="B860" s="40">
        <v>1</v>
      </c>
      <c r="C860" s="40" t="s">
        <v>2</v>
      </c>
      <c r="D860" s="40">
        <v>0</v>
      </c>
      <c r="E860" s="40" t="s">
        <v>111</v>
      </c>
      <c r="F860" s="40">
        <v>0</v>
      </c>
      <c r="G860" s="40">
        <v>2005</v>
      </c>
      <c r="H860" s="40">
        <v>14056.528758999999</v>
      </c>
      <c r="I860" s="40">
        <v>12686.750686000001</v>
      </c>
      <c r="J860" s="40">
        <v>140388.19824399997</v>
      </c>
      <c r="K860" s="40">
        <v>153074.94892999998</v>
      </c>
    </row>
    <row r="861" spans="1:11" ht="15" x14ac:dyDescent="0.25">
      <c r="A861" s="40" t="s">
        <v>255</v>
      </c>
      <c r="B861" s="40">
        <v>1</v>
      </c>
      <c r="C861" s="40" t="s">
        <v>2</v>
      </c>
      <c r="D861" s="40">
        <v>0</v>
      </c>
      <c r="E861" s="40" t="s">
        <v>112</v>
      </c>
      <c r="F861" s="40">
        <v>0</v>
      </c>
      <c r="G861" s="40">
        <v>2005</v>
      </c>
      <c r="H861" s="40">
        <v>32250.033074999999</v>
      </c>
      <c r="I861" s="40">
        <v>36251.279220000004</v>
      </c>
      <c r="J861" s="40">
        <v>563446.96521400008</v>
      </c>
      <c r="K861" s="40">
        <v>599698.24443399999</v>
      </c>
    </row>
    <row r="862" spans="1:11" ht="15" x14ac:dyDescent="0.25">
      <c r="A862" s="40" t="s">
        <v>256</v>
      </c>
      <c r="B862" s="40">
        <v>1</v>
      </c>
      <c r="C862" s="40" t="s">
        <v>2</v>
      </c>
      <c r="D862" s="40">
        <v>0</v>
      </c>
      <c r="E862" s="40" t="s">
        <v>113</v>
      </c>
      <c r="F862" s="40">
        <v>0</v>
      </c>
      <c r="G862" s="40">
        <v>2005</v>
      </c>
      <c r="H862" s="40">
        <v>30641.120501000001</v>
      </c>
      <c r="I862" s="40">
        <v>62870.723162000002</v>
      </c>
      <c r="J862" s="40">
        <v>433843.67700200004</v>
      </c>
      <c r="K862" s="40">
        <v>496714.40016400005</v>
      </c>
    </row>
    <row r="863" spans="1:11" ht="15" x14ac:dyDescent="0.25">
      <c r="A863" s="40" t="s">
        <v>257</v>
      </c>
      <c r="B863" s="40">
        <v>1</v>
      </c>
      <c r="C863" s="40" t="s">
        <v>2</v>
      </c>
      <c r="D863" s="40">
        <v>0</v>
      </c>
      <c r="E863" s="40" t="s">
        <v>114</v>
      </c>
      <c r="F863" s="40">
        <v>0</v>
      </c>
      <c r="G863" s="40">
        <v>2005</v>
      </c>
      <c r="H863" s="40">
        <v>50617.165203999997</v>
      </c>
      <c r="I863" s="40">
        <v>43554.807207999998</v>
      </c>
      <c r="J863" s="40">
        <v>402758.74560600001</v>
      </c>
      <c r="K863" s="40">
        <v>446313.552814</v>
      </c>
    </row>
    <row r="864" spans="1:11" ht="15" x14ac:dyDescent="0.25">
      <c r="A864" s="40" t="s">
        <v>258</v>
      </c>
      <c r="B864" s="40">
        <v>1</v>
      </c>
      <c r="C864" s="40" t="s">
        <v>2</v>
      </c>
      <c r="D864" s="40">
        <v>0</v>
      </c>
      <c r="E864" s="40" t="s">
        <v>115</v>
      </c>
      <c r="F864" s="40">
        <v>0</v>
      </c>
      <c r="G864" s="40">
        <v>2005</v>
      </c>
      <c r="H864" s="40">
        <v>22600.561785999998</v>
      </c>
      <c r="I864" s="40">
        <v>9024.9549500000012</v>
      </c>
      <c r="J864" s="40">
        <v>107325.183594</v>
      </c>
      <c r="K864" s="40">
        <v>116350.138544</v>
      </c>
    </row>
    <row r="865" spans="1:11" ht="15" x14ac:dyDescent="0.25">
      <c r="A865" s="40" t="s">
        <v>259</v>
      </c>
      <c r="B865" s="40">
        <v>1</v>
      </c>
      <c r="C865" s="40" t="s">
        <v>2</v>
      </c>
      <c r="D865" s="40">
        <v>0</v>
      </c>
      <c r="E865" s="40" t="s">
        <v>111</v>
      </c>
      <c r="F865" s="40">
        <v>0</v>
      </c>
      <c r="G865" s="40">
        <v>2010</v>
      </c>
      <c r="H865" s="40">
        <v>14373.499023</v>
      </c>
      <c r="I865" s="40">
        <v>12674.805988</v>
      </c>
      <c r="J865" s="40">
        <v>138474.715088</v>
      </c>
      <c r="K865" s="40">
        <v>151149.521076</v>
      </c>
    </row>
    <row r="866" spans="1:11" ht="15" x14ac:dyDescent="0.25">
      <c r="A866" s="40" t="s">
        <v>260</v>
      </c>
      <c r="B866" s="40">
        <v>1</v>
      </c>
      <c r="C866" s="40" t="s">
        <v>2</v>
      </c>
      <c r="D866" s="40">
        <v>0</v>
      </c>
      <c r="E866" s="40" t="s">
        <v>112</v>
      </c>
      <c r="F866" s="40">
        <v>0</v>
      </c>
      <c r="G866" s="40">
        <v>2010</v>
      </c>
      <c r="H866" s="40">
        <v>32470.087978</v>
      </c>
      <c r="I866" s="40">
        <v>36906.712733999993</v>
      </c>
      <c r="J866" s="40">
        <v>548290.64697400003</v>
      </c>
      <c r="K866" s="40">
        <v>585197.35970800009</v>
      </c>
    </row>
    <row r="867" spans="1:11" ht="15" x14ac:dyDescent="0.25">
      <c r="A867" s="40" t="s">
        <v>261</v>
      </c>
      <c r="B867" s="40">
        <v>1</v>
      </c>
      <c r="C867" s="40" t="s">
        <v>2</v>
      </c>
      <c r="D867" s="40">
        <v>0</v>
      </c>
      <c r="E867" s="40" t="s">
        <v>113</v>
      </c>
      <c r="F867" s="40">
        <v>0</v>
      </c>
      <c r="G867" s="40">
        <v>2010</v>
      </c>
      <c r="H867" s="40">
        <v>30923.574406999996</v>
      </c>
      <c r="I867" s="40">
        <v>65608.279479999983</v>
      </c>
      <c r="J867" s="40">
        <v>435957.37402400002</v>
      </c>
      <c r="K867" s="40">
        <v>501565.65350399999</v>
      </c>
    </row>
    <row r="868" spans="1:11" ht="15" x14ac:dyDescent="0.25">
      <c r="A868" s="40" t="s">
        <v>262</v>
      </c>
      <c r="B868" s="40">
        <v>1</v>
      </c>
      <c r="C868" s="40" t="s">
        <v>2</v>
      </c>
      <c r="D868" s="40">
        <v>0</v>
      </c>
      <c r="E868" s="40" t="s">
        <v>114</v>
      </c>
      <c r="F868" s="40">
        <v>0</v>
      </c>
      <c r="G868" s="40">
        <v>2010</v>
      </c>
      <c r="H868" s="40">
        <v>50688.919420000006</v>
      </c>
      <c r="I868" s="40">
        <v>44008.268315999987</v>
      </c>
      <c r="J868" s="40">
        <v>398217.40136800002</v>
      </c>
      <c r="K868" s="40">
        <v>442225.66968399996</v>
      </c>
    </row>
    <row r="869" spans="1:11" ht="15" x14ac:dyDescent="0.25">
      <c r="A869" s="40" t="s">
        <v>263</v>
      </c>
      <c r="B869" s="40">
        <v>1</v>
      </c>
      <c r="C869" s="40" t="s">
        <v>2</v>
      </c>
      <c r="D869" s="40">
        <v>0</v>
      </c>
      <c r="E869" s="40" t="s">
        <v>115</v>
      </c>
      <c r="F869" s="40">
        <v>0</v>
      </c>
      <c r="G869" s="40">
        <v>2010</v>
      </c>
      <c r="H869" s="40">
        <v>23687.545886</v>
      </c>
      <c r="I869" s="40">
        <v>8938.6681559999997</v>
      </c>
      <c r="J869" s="40">
        <v>106345.79297000001</v>
      </c>
      <c r="K869" s="40">
        <v>115284.46112600001</v>
      </c>
    </row>
    <row r="870" spans="1:11" ht="15" x14ac:dyDescent="0.25">
      <c r="A870" s="40" t="s">
        <v>264</v>
      </c>
      <c r="B870" s="40">
        <v>1</v>
      </c>
      <c r="C870" s="40" t="s">
        <v>2</v>
      </c>
      <c r="D870" s="40">
        <v>0</v>
      </c>
      <c r="E870" s="40" t="s">
        <v>111</v>
      </c>
      <c r="F870" s="40">
        <v>0</v>
      </c>
      <c r="G870" s="40">
        <v>2015</v>
      </c>
      <c r="H870" s="40">
        <v>14690.494838000001</v>
      </c>
      <c r="I870" s="40">
        <v>12246.654456</v>
      </c>
      <c r="J870" s="40">
        <v>138884.608886</v>
      </c>
      <c r="K870" s="40">
        <v>151131.26334199999</v>
      </c>
    </row>
    <row r="871" spans="1:11" ht="15" x14ac:dyDescent="0.25">
      <c r="A871" s="40" t="s">
        <v>265</v>
      </c>
      <c r="B871" s="40">
        <v>1</v>
      </c>
      <c r="C871" s="40" t="s">
        <v>2</v>
      </c>
      <c r="D871" s="40">
        <v>0</v>
      </c>
      <c r="E871" s="40" t="s">
        <v>112</v>
      </c>
      <c r="F871" s="40">
        <v>0</v>
      </c>
      <c r="G871" s="40">
        <v>2015</v>
      </c>
      <c r="H871" s="40">
        <v>32677.152859999995</v>
      </c>
      <c r="I871" s="40">
        <v>36920.852832000004</v>
      </c>
      <c r="J871" s="40">
        <v>551904.14136000001</v>
      </c>
      <c r="K871" s="40">
        <v>588824.9941919999</v>
      </c>
    </row>
    <row r="872" spans="1:11" ht="15" x14ac:dyDescent="0.25">
      <c r="A872" s="40" t="s">
        <v>266</v>
      </c>
      <c r="B872" s="40">
        <v>1</v>
      </c>
      <c r="C872" s="40" t="s">
        <v>2</v>
      </c>
      <c r="D872" s="40">
        <v>0</v>
      </c>
      <c r="E872" s="40" t="s">
        <v>113</v>
      </c>
      <c r="F872" s="40">
        <v>0</v>
      </c>
      <c r="G872" s="40">
        <v>2015</v>
      </c>
      <c r="H872" s="40">
        <v>31205.823257</v>
      </c>
      <c r="I872" s="40">
        <v>65155.971641999997</v>
      </c>
      <c r="J872" s="40">
        <v>452193.640136</v>
      </c>
      <c r="K872" s="40">
        <v>517349.61177800002</v>
      </c>
    </row>
    <row r="873" spans="1:11" ht="15" x14ac:dyDescent="0.25">
      <c r="A873" s="40" t="s">
        <v>267</v>
      </c>
      <c r="B873" s="40">
        <v>1</v>
      </c>
      <c r="C873" s="40" t="s">
        <v>2</v>
      </c>
      <c r="D873" s="40">
        <v>0</v>
      </c>
      <c r="E873" s="40" t="s">
        <v>114</v>
      </c>
      <c r="F873" s="40">
        <v>0</v>
      </c>
      <c r="G873" s="40">
        <v>2015</v>
      </c>
      <c r="H873" s="40">
        <v>50749.679330999999</v>
      </c>
      <c r="I873" s="40">
        <v>41645.917655999991</v>
      </c>
      <c r="J873" s="40">
        <v>401667.81689800002</v>
      </c>
      <c r="K873" s="40">
        <v>443313.73455399997</v>
      </c>
    </row>
    <row r="874" spans="1:11" ht="15" x14ac:dyDescent="0.25">
      <c r="A874" s="40" t="s">
        <v>268</v>
      </c>
      <c r="B874" s="40">
        <v>1</v>
      </c>
      <c r="C874" s="40" t="s">
        <v>2</v>
      </c>
      <c r="D874" s="40">
        <v>0</v>
      </c>
      <c r="E874" s="40" t="s">
        <v>115</v>
      </c>
      <c r="F874" s="40">
        <v>0</v>
      </c>
      <c r="G874" s="40">
        <v>2015</v>
      </c>
      <c r="H874" s="40">
        <v>24774.524778000003</v>
      </c>
      <c r="I874" s="40">
        <v>8763.2679060000009</v>
      </c>
      <c r="J874" s="40">
        <v>106678.089844</v>
      </c>
      <c r="K874" s="40">
        <v>115441.35775</v>
      </c>
    </row>
    <row r="875" spans="1:11" ht="15" x14ac:dyDescent="0.25">
      <c r="A875" s="40" t="s">
        <v>269</v>
      </c>
      <c r="B875" s="40">
        <v>1</v>
      </c>
      <c r="C875" s="40" t="s">
        <v>2</v>
      </c>
      <c r="D875" s="40">
        <v>0</v>
      </c>
      <c r="E875" s="40" t="s">
        <v>111</v>
      </c>
      <c r="F875" s="40">
        <v>0</v>
      </c>
      <c r="G875" s="40">
        <v>2020</v>
      </c>
      <c r="H875" s="40">
        <v>15007.532787</v>
      </c>
      <c r="I875" s="40">
        <v>11693.339153999999</v>
      </c>
      <c r="J875" s="40">
        <v>139393.07739399999</v>
      </c>
      <c r="K875" s="40">
        <v>151086.41654800001</v>
      </c>
    </row>
    <row r="876" spans="1:11" ht="15" x14ac:dyDescent="0.25">
      <c r="A876" s="40" t="s">
        <v>270</v>
      </c>
      <c r="B876" s="40">
        <v>1</v>
      </c>
      <c r="C876" s="40" t="s">
        <v>2</v>
      </c>
      <c r="D876" s="40">
        <v>0</v>
      </c>
      <c r="E876" s="40" t="s">
        <v>112</v>
      </c>
      <c r="F876" s="40">
        <v>0</v>
      </c>
      <c r="G876" s="40">
        <v>2020</v>
      </c>
      <c r="H876" s="40">
        <v>32884.211922000002</v>
      </c>
      <c r="I876" s="40">
        <v>36565.123028000002</v>
      </c>
      <c r="J876" s="40">
        <v>559509.26562799991</v>
      </c>
      <c r="K876" s="40">
        <v>596074.38865600002</v>
      </c>
    </row>
    <row r="877" spans="1:11" ht="15" x14ac:dyDescent="0.25">
      <c r="A877" s="40" t="s">
        <v>271</v>
      </c>
      <c r="B877" s="40">
        <v>1</v>
      </c>
      <c r="C877" s="40" t="s">
        <v>2</v>
      </c>
      <c r="D877" s="40">
        <v>0</v>
      </c>
      <c r="E877" s="40" t="s">
        <v>113</v>
      </c>
      <c r="F877" s="40">
        <v>0</v>
      </c>
      <c r="G877" s="40">
        <v>2020</v>
      </c>
      <c r="H877" s="40">
        <v>31488.127572999998</v>
      </c>
      <c r="I877" s="40">
        <v>62593.345871999998</v>
      </c>
      <c r="J877" s="40">
        <v>468060.37305000005</v>
      </c>
      <c r="K877" s="40">
        <v>530653.71892199991</v>
      </c>
    </row>
    <row r="878" spans="1:11" ht="15" x14ac:dyDescent="0.25">
      <c r="A878" s="40" t="s">
        <v>272</v>
      </c>
      <c r="B878" s="40">
        <v>1</v>
      </c>
      <c r="C878" s="40" t="s">
        <v>2</v>
      </c>
      <c r="D878" s="40">
        <v>0</v>
      </c>
      <c r="E878" s="40" t="s">
        <v>114</v>
      </c>
      <c r="F878" s="40">
        <v>0</v>
      </c>
      <c r="G878" s="40">
        <v>2020</v>
      </c>
      <c r="H878" s="40">
        <v>50797.769264000002</v>
      </c>
      <c r="I878" s="40">
        <v>38191.510324000003</v>
      </c>
      <c r="J878" s="40">
        <v>403003.06201200001</v>
      </c>
      <c r="K878" s="40">
        <v>441194.57233599998</v>
      </c>
    </row>
    <row r="879" spans="1:11" ht="15" x14ac:dyDescent="0.25">
      <c r="A879" s="40" t="s">
        <v>273</v>
      </c>
      <c r="B879" s="40">
        <v>1</v>
      </c>
      <c r="C879" s="40" t="s">
        <v>2</v>
      </c>
      <c r="D879" s="40">
        <v>0</v>
      </c>
      <c r="E879" s="40" t="s">
        <v>115</v>
      </c>
      <c r="F879" s="40">
        <v>0</v>
      </c>
      <c r="G879" s="40">
        <v>2020</v>
      </c>
      <c r="H879" s="40">
        <v>25139.197974999999</v>
      </c>
      <c r="I879" s="40">
        <v>8520.3575519999995</v>
      </c>
      <c r="J879" s="40">
        <v>105261.152344</v>
      </c>
      <c r="K879" s="40">
        <v>113781.509896</v>
      </c>
    </row>
    <row r="880" spans="1:11" ht="15" x14ac:dyDescent="0.25">
      <c r="A880" s="40" t="s">
        <v>274</v>
      </c>
      <c r="B880" s="40">
        <v>1</v>
      </c>
      <c r="C880" s="40" t="s">
        <v>2</v>
      </c>
      <c r="D880" s="40">
        <v>0</v>
      </c>
      <c r="E880" s="40" t="s">
        <v>111</v>
      </c>
      <c r="F880" s="40">
        <v>0</v>
      </c>
      <c r="G880" s="40">
        <v>2025</v>
      </c>
      <c r="H880" s="40">
        <v>15021.626016999999</v>
      </c>
      <c r="I880" s="40">
        <v>11266.560421999999</v>
      </c>
      <c r="J880" s="40">
        <v>139977.38256599999</v>
      </c>
      <c r="K880" s="40">
        <v>151243.942988</v>
      </c>
    </row>
    <row r="881" spans="1:11" ht="15" x14ac:dyDescent="0.25">
      <c r="A881" s="40" t="s">
        <v>275</v>
      </c>
      <c r="B881" s="40">
        <v>1</v>
      </c>
      <c r="C881" s="40" t="s">
        <v>2</v>
      </c>
      <c r="D881" s="40">
        <v>0</v>
      </c>
      <c r="E881" s="40" t="s">
        <v>112</v>
      </c>
      <c r="F881" s="40">
        <v>0</v>
      </c>
      <c r="G881" s="40">
        <v>2025</v>
      </c>
      <c r="H881" s="40">
        <v>33091.270067999998</v>
      </c>
      <c r="I881" s="40">
        <v>36465.561618</v>
      </c>
      <c r="J881" s="40">
        <v>570633.67578200018</v>
      </c>
      <c r="K881" s="40">
        <v>607099.23739999987</v>
      </c>
    </row>
    <row r="882" spans="1:11" ht="15" x14ac:dyDescent="0.25">
      <c r="A882" s="40" t="s">
        <v>276</v>
      </c>
      <c r="B882" s="40">
        <v>1</v>
      </c>
      <c r="C882" s="40" t="s">
        <v>2</v>
      </c>
      <c r="D882" s="40">
        <v>0</v>
      </c>
      <c r="E882" s="40" t="s">
        <v>113</v>
      </c>
      <c r="F882" s="40">
        <v>0</v>
      </c>
      <c r="G882" s="40">
        <v>2025</v>
      </c>
      <c r="H882" s="40">
        <v>31771.173935999999</v>
      </c>
      <c r="I882" s="40">
        <v>60269.013913999996</v>
      </c>
      <c r="J882" s="40">
        <v>482292.72461400001</v>
      </c>
      <c r="K882" s="40">
        <v>542561.73852799996</v>
      </c>
    </row>
    <row r="883" spans="1:11" ht="15" x14ac:dyDescent="0.25">
      <c r="A883" s="40" t="s">
        <v>277</v>
      </c>
      <c r="B883" s="40">
        <v>1</v>
      </c>
      <c r="C883" s="40" t="s">
        <v>2</v>
      </c>
      <c r="D883" s="40">
        <v>0</v>
      </c>
      <c r="E883" s="40" t="s">
        <v>114</v>
      </c>
      <c r="F883" s="40">
        <v>0</v>
      </c>
      <c r="G883" s="40">
        <v>2025</v>
      </c>
      <c r="H883" s="40">
        <v>50843.989289999998</v>
      </c>
      <c r="I883" s="40">
        <v>35877.163236</v>
      </c>
      <c r="J883" s="40">
        <v>404409.92871200002</v>
      </c>
      <c r="K883" s="40">
        <v>440287.0919479999</v>
      </c>
    </row>
    <row r="884" spans="1:11" ht="15" x14ac:dyDescent="0.25">
      <c r="A884" s="40" t="s">
        <v>278</v>
      </c>
      <c r="B884" s="40">
        <v>1</v>
      </c>
      <c r="C884" s="40" t="s">
        <v>2</v>
      </c>
      <c r="D884" s="40">
        <v>0</v>
      </c>
      <c r="E884" s="40" t="s">
        <v>115</v>
      </c>
      <c r="F884" s="40">
        <v>0</v>
      </c>
      <c r="G884" s="40">
        <v>2025</v>
      </c>
      <c r="H884" s="40">
        <v>25503.868457</v>
      </c>
      <c r="I884" s="40">
        <v>8360.2569719999992</v>
      </c>
      <c r="J884" s="40">
        <v>104442.406248</v>
      </c>
      <c r="K884" s="40">
        <v>112802.66322</v>
      </c>
    </row>
    <row r="885" spans="1:11" ht="15" x14ac:dyDescent="0.25">
      <c r="A885" s="40" t="s">
        <v>279</v>
      </c>
      <c r="B885" s="40">
        <v>1</v>
      </c>
      <c r="C885" s="40" t="s">
        <v>2</v>
      </c>
      <c r="D885" s="40">
        <v>0</v>
      </c>
      <c r="E885" s="40" t="s">
        <v>111</v>
      </c>
      <c r="F885" s="40">
        <v>0</v>
      </c>
      <c r="G885" s="40">
        <v>2030</v>
      </c>
      <c r="H885" s="40">
        <v>15035.794236999991</v>
      </c>
      <c r="I885" s="40">
        <v>10976.213142000001</v>
      </c>
      <c r="J885" s="40">
        <v>140794.35400600001</v>
      </c>
      <c r="K885" s="40">
        <v>151770.567148</v>
      </c>
    </row>
    <row r="886" spans="1:11" ht="15" x14ac:dyDescent="0.25">
      <c r="A886" s="40" t="s">
        <v>280</v>
      </c>
      <c r="B886" s="40">
        <v>1</v>
      </c>
      <c r="C886" s="40" t="s">
        <v>2</v>
      </c>
      <c r="D886" s="40">
        <v>0</v>
      </c>
      <c r="E886" s="40" t="s">
        <v>112</v>
      </c>
      <c r="F886" s="40">
        <v>0</v>
      </c>
      <c r="G886" s="40">
        <v>2030</v>
      </c>
      <c r="H886" s="40">
        <v>33298.327797000005</v>
      </c>
      <c r="I886" s="40">
        <v>37084.315303999996</v>
      </c>
      <c r="J886" s="40">
        <v>580742.31884999992</v>
      </c>
      <c r="K886" s="40">
        <v>617826.63415400009</v>
      </c>
    </row>
    <row r="887" spans="1:11" ht="15" x14ac:dyDescent="0.25">
      <c r="A887" s="40" t="s">
        <v>281</v>
      </c>
      <c r="B887" s="40">
        <v>1</v>
      </c>
      <c r="C887" s="40" t="s">
        <v>2</v>
      </c>
      <c r="D887" s="40">
        <v>0</v>
      </c>
      <c r="E887" s="40" t="s">
        <v>113</v>
      </c>
      <c r="F887" s="40">
        <v>0</v>
      </c>
      <c r="G887" s="40">
        <v>2030</v>
      </c>
      <c r="H887" s="40">
        <v>32054.678505</v>
      </c>
      <c r="I887" s="40">
        <v>58744.930328000002</v>
      </c>
      <c r="J887" s="40">
        <v>494761.52221999998</v>
      </c>
      <c r="K887" s="40">
        <v>553506.45254800003</v>
      </c>
    </row>
    <row r="888" spans="1:11" ht="15" x14ac:dyDescent="0.25">
      <c r="A888" s="40" t="s">
        <v>282</v>
      </c>
      <c r="B888" s="40">
        <v>1</v>
      </c>
      <c r="C888" s="40" t="s">
        <v>2</v>
      </c>
      <c r="D888" s="40">
        <v>0</v>
      </c>
      <c r="E888" s="40" t="s">
        <v>114</v>
      </c>
      <c r="F888" s="40">
        <v>0</v>
      </c>
      <c r="G888" s="40">
        <v>2030</v>
      </c>
      <c r="H888" s="40">
        <v>50872.426570999996</v>
      </c>
      <c r="I888" s="40">
        <v>34493.522938000002</v>
      </c>
      <c r="J888" s="40">
        <v>409660.44922200002</v>
      </c>
      <c r="K888" s="40">
        <v>444153.97216</v>
      </c>
    </row>
    <row r="889" spans="1:11" ht="15" x14ac:dyDescent="0.25">
      <c r="A889" s="40" t="s">
        <v>283</v>
      </c>
      <c r="B889" s="40">
        <v>1</v>
      </c>
      <c r="C889" s="40" t="s">
        <v>2</v>
      </c>
      <c r="D889" s="40">
        <v>0</v>
      </c>
      <c r="E889" s="40" t="s">
        <v>115</v>
      </c>
      <c r="F889" s="40">
        <v>0</v>
      </c>
      <c r="G889" s="40">
        <v>2030</v>
      </c>
      <c r="H889" s="40">
        <v>25868.538806</v>
      </c>
      <c r="I889" s="40">
        <v>8307.6100200000001</v>
      </c>
      <c r="J889" s="40">
        <v>104643.93457</v>
      </c>
      <c r="K889" s="40">
        <v>112951.54458999999</v>
      </c>
    </row>
    <row r="890" spans="1:11" ht="15" x14ac:dyDescent="0.25">
      <c r="A890" s="40" t="s">
        <v>284</v>
      </c>
      <c r="B890" s="40">
        <v>1</v>
      </c>
      <c r="C890" s="40" t="s">
        <v>0</v>
      </c>
      <c r="D890" s="40">
        <v>0</v>
      </c>
      <c r="E890" s="40" t="s">
        <v>116</v>
      </c>
      <c r="F890" s="40">
        <v>0</v>
      </c>
      <c r="G890" s="40">
        <v>2005</v>
      </c>
      <c r="H890" s="40">
        <v>157447.34598799999</v>
      </c>
      <c r="I890" s="40">
        <v>180002.69430000003</v>
      </c>
      <c r="J890" s="40">
        <v>1756202.8729340001</v>
      </c>
      <c r="K890" s="40">
        <v>1936205.5672340007</v>
      </c>
    </row>
    <row r="891" spans="1:11" ht="15" x14ac:dyDescent="0.25">
      <c r="A891" s="40" t="s">
        <v>285</v>
      </c>
      <c r="B891" s="40">
        <v>1</v>
      </c>
      <c r="C891" s="40" t="s">
        <v>0</v>
      </c>
      <c r="D891" s="40">
        <v>0</v>
      </c>
      <c r="E891" s="40" t="s">
        <v>116</v>
      </c>
      <c r="F891" s="40">
        <v>0</v>
      </c>
      <c r="G891" s="40">
        <v>2010</v>
      </c>
      <c r="H891" s="40">
        <v>159112.68562099998</v>
      </c>
      <c r="I891" s="40">
        <v>179900.13918400006</v>
      </c>
      <c r="J891" s="40">
        <v>1762482.2630660003</v>
      </c>
      <c r="K891" s="40">
        <v>1942382.4022499996</v>
      </c>
    </row>
    <row r="892" spans="1:11" ht="15" x14ac:dyDescent="0.25">
      <c r="A892" s="40" t="s">
        <v>286</v>
      </c>
      <c r="B892" s="40">
        <v>1</v>
      </c>
      <c r="C892" s="40" t="s">
        <v>0</v>
      </c>
      <c r="D892" s="40">
        <v>0</v>
      </c>
      <c r="E892" s="40" t="s">
        <v>116</v>
      </c>
      <c r="F892" s="40">
        <v>0</v>
      </c>
      <c r="G892" s="40">
        <v>2015</v>
      </c>
      <c r="H892" s="40">
        <v>160765.01574100001</v>
      </c>
      <c r="I892" s="40">
        <v>177340.60047200002</v>
      </c>
      <c r="J892" s="40">
        <v>1757277.4931679999</v>
      </c>
      <c r="K892" s="40">
        <v>1934618.0936399999</v>
      </c>
    </row>
    <row r="893" spans="1:11" ht="15" x14ac:dyDescent="0.25">
      <c r="A893" s="40" t="s">
        <v>287</v>
      </c>
      <c r="B893" s="40">
        <v>1</v>
      </c>
      <c r="C893" s="40" t="s">
        <v>0</v>
      </c>
      <c r="D893" s="40">
        <v>0</v>
      </c>
      <c r="E893" s="40" t="s">
        <v>116</v>
      </c>
      <c r="F893" s="40">
        <v>0</v>
      </c>
      <c r="G893" s="40">
        <v>2020</v>
      </c>
      <c r="H893" s="40">
        <v>161695.05718699997</v>
      </c>
      <c r="I893" s="40">
        <v>174238.41365200002</v>
      </c>
      <c r="J893" s="40">
        <v>1737978.249514</v>
      </c>
      <c r="K893" s="40">
        <v>1912216.663166</v>
      </c>
    </row>
    <row r="894" spans="1:11" ht="15" x14ac:dyDescent="0.25">
      <c r="A894" s="40" t="s">
        <v>288</v>
      </c>
      <c r="B894" s="40">
        <v>1</v>
      </c>
      <c r="C894" s="40" t="s">
        <v>0</v>
      </c>
      <c r="D894" s="40">
        <v>0</v>
      </c>
      <c r="E894" s="40" t="s">
        <v>116</v>
      </c>
      <c r="F894" s="40">
        <v>0</v>
      </c>
      <c r="G894" s="40">
        <v>2025</v>
      </c>
      <c r="H894" s="40">
        <v>162322.07017600004</v>
      </c>
      <c r="I894" s="40">
        <v>172059.95248599997</v>
      </c>
      <c r="J894" s="40">
        <v>1725875.4188259998</v>
      </c>
      <c r="K894" s="40">
        <v>1897935.3713119996</v>
      </c>
    </row>
    <row r="895" spans="1:11" ht="15" x14ac:dyDescent="0.25">
      <c r="A895" s="40" t="s">
        <v>289</v>
      </c>
      <c r="B895" s="40">
        <v>1</v>
      </c>
      <c r="C895" s="40" t="s">
        <v>0</v>
      </c>
      <c r="D895" s="40">
        <v>0</v>
      </c>
      <c r="E895" s="40" t="s">
        <v>116</v>
      </c>
      <c r="F895" s="40">
        <v>0</v>
      </c>
      <c r="G895" s="40">
        <v>2030</v>
      </c>
      <c r="H895" s="40">
        <v>162949.11029300001</v>
      </c>
      <c r="I895" s="40">
        <v>171719.78255200002</v>
      </c>
      <c r="J895" s="40">
        <v>1719555.4327420003</v>
      </c>
      <c r="K895" s="40">
        <v>1891275.2152940005</v>
      </c>
    </row>
    <row r="896" spans="1:11" ht="15" x14ac:dyDescent="0.25">
      <c r="A896" s="40" t="s">
        <v>290</v>
      </c>
      <c r="B896" s="40">
        <v>1</v>
      </c>
      <c r="C896" s="40" t="s">
        <v>1</v>
      </c>
      <c r="D896" s="40">
        <v>0</v>
      </c>
      <c r="E896" s="40" t="s">
        <v>116</v>
      </c>
      <c r="F896" s="40">
        <v>0</v>
      </c>
      <c r="G896" s="40">
        <v>2005</v>
      </c>
      <c r="H896" s="40">
        <v>157496.572461</v>
      </c>
      <c r="I896" s="40">
        <v>170737.152936</v>
      </c>
      <c r="J896" s="40">
        <v>1752528.317632</v>
      </c>
      <c r="K896" s="40">
        <v>1923265.4705679994</v>
      </c>
    </row>
    <row r="897" spans="1:11" ht="15" x14ac:dyDescent="0.25">
      <c r="A897" s="40" t="s">
        <v>291</v>
      </c>
      <c r="B897" s="40">
        <v>1</v>
      </c>
      <c r="C897" s="40" t="s">
        <v>1</v>
      </c>
      <c r="D897" s="40">
        <v>0</v>
      </c>
      <c r="E897" s="40" t="s">
        <v>116</v>
      </c>
      <c r="F897" s="40">
        <v>0</v>
      </c>
      <c r="G897" s="40">
        <v>2010</v>
      </c>
      <c r="H897" s="40">
        <v>159207.48353099998</v>
      </c>
      <c r="I897" s="40">
        <v>166154.26105599996</v>
      </c>
      <c r="J897" s="40">
        <v>1759509.3678059999</v>
      </c>
      <c r="K897" s="40">
        <v>1925663.6288620001</v>
      </c>
    </row>
    <row r="898" spans="1:11" ht="15" x14ac:dyDescent="0.25">
      <c r="A898" s="40" t="s">
        <v>292</v>
      </c>
      <c r="B898" s="40">
        <v>1</v>
      </c>
      <c r="C898" s="40" t="s">
        <v>1</v>
      </c>
      <c r="D898" s="40">
        <v>0</v>
      </c>
      <c r="E898" s="40" t="s">
        <v>116</v>
      </c>
      <c r="F898" s="40">
        <v>0</v>
      </c>
      <c r="G898" s="40">
        <v>2015</v>
      </c>
      <c r="H898" s="40">
        <v>160905.02303700001</v>
      </c>
      <c r="I898" s="40">
        <v>154020.83055799999</v>
      </c>
      <c r="J898" s="40">
        <v>1755710.2791800001</v>
      </c>
      <c r="K898" s="40">
        <v>1909731.109738</v>
      </c>
    </row>
    <row r="899" spans="1:11" ht="15" x14ac:dyDescent="0.25">
      <c r="A899" s="40" t="s">
        <v>293</v>
      </c>
      <c r="B899" s="40">
        <v>1</v>
      </c>
      <c r="C899" s="40" t="s">
        <v>1</v>
      </c>
      <c r="D899" s="40">
        <v>0</v>
      </c>
      <c r="E899" s="40" t="s">
        <v>116</v>
      </c>
      <c r="F899" s="40">
        <v>0</v>
      </c>
      <c r="G899" s="40">
        <v>2020</v>
      </c>
      <c r="H899" s="40">
        <v>161879.77560700002</v>
      </c>
      <c r="I899" s="40">
        <v>141644.37448</v>
      </c>
      <c r="J899" s="40">
        <v>1736320.3658460001</v>
      </c>
      <c r="K899" s="40">
        <v>1877964.7403259997</v>
      </c>
    </row>
    <row r="900" spans="1:11" ht="15" x14ac:dyDescent="0.25">
      <c r="A900" s="40" t="s">
        <v>294</v>
      </c>
      <c r="B900" s="40">
        <v>1</v>
      </c>
      <c r="C900" s="40" t="s">
        <v>1</v>
      </c>
      <c r="D900" s="40">
        <v>0</v>
      </c>
      <c r="E900" s="40" t="s">
        <v>116</v>
      </c>
      <c r="F900" s="40">
        <v>0</v>
      </c>
      <c r="G900" s="40">
        <v>2025</v>
      </c>
      <c r="H900" s="40">
        <v>162552.69249400005</v>
      </c>
      <c r="I900" s="40">
        <v>132799.55191599997</v>
      </c>
      <c r="J900" s="40">
        <v>1720553.2825960002</v>
      </c>
      <c r="K900" s="40">
        <v>1853352.8345120002</v>
      </c>
    </row>
    <row r="901" spans="1:11" ht="15" x14ac:dyDescent="0.25">
      <c r="A901" s="40" t="s">
        <v>295</v>
      </c>
      <c r="B901" s="40">
        <v>1</v>
      </c>
      <c r="C901" s="40" t="s">
        <v>1</v>
      </c>
      <c r="D901" s="40">
        <v>0</v>
      </c>
      <c r="E901" s="40" t="s">
        <v>116</v>
      </c>
      <c r="F901" s="40">
        <v>0</v>
      </c>
      <c r="G901" s="40">
        <v>2030</v>
      </c>
      <c r="H901" s="40">
        <v>163227.90603799999</v>
      </c>
      <c r="I901" s="40">
        <v>127657.23162800001</v>
      </c>
      <c r="J901" s="40">
        <v>1709575.5557860003</v>
      </c>
      <c r="K901" s="40">
        <v>1837232.7874140004</v>
      </c>
    </row>
    <row r="902" spans="1:11" ht="15" x14ac:dyDescent="0.25">
      <c r="A902" s="40" t="s">
        <v>296</v>
      </c>
      <c r="B902" s="40">
        <v>1</v>
      </c>
      <c r="C902" s="40" t="s">
        <v>3</v>
      </c>
      <c r="D902" s="40">
        <v>0</v>
      </c>
      <c r="E902" s="40" t="s">
        <v>116</v>
      </c>
      <c r="F902" s="40">
        <v>0</v>
      </c>
      <c r="G902" s="40">
        <v>2005</v>
      </c>
      <c r="H902" s="40">
        <v>157447.34598799999</v>
      </c>
      <c r="I902" s="40">
        <v>180002.65332800001</v>
      </c>
      <c r="J902" s="40">
        <v>1754410.877812</v>
      </c>
      <c r="K902" s="40">
        <v>1934413.5311400006</v>
      </c>
    </row>
    <row r="903" spans="1:11" ht="15" x14ac:dyDescent="0.25">
      <c r="A903" s="40" t="s">
        <v>297</v>
      </c>
      <c r="B903" s="40">
        <v>1</v>
      </c>
      <c r="C903" s="40" t="s">
        <v>3</v>
      </c>
      <c r="D903" s="40">
        <v>0</v>
      </c>
      <c r="E903" s="40" t="s">
        <v>116</v>
      </c>
      <c r="F903" s="40">
        <v>0</v>
      </c>
      <c r="G903" s="40">
        <v>2010</v>
      </c>
      <c r="H903" s="40">
        <v>159112.68590099996</v>
      </c>
      <c r="I903" s="40">
        <v>179900.11726600007</v>
      </c>
      <c r="J903" s="40">
        <v>1751395.2157020003</v>
      </c>
      <c r="K903" s="40">
        <v>1931295.3329679996</v>
      </c>
    </row>
    <row r="904" spans="1:11" ht="15" x14ac:dyDescent="0.25">
      <c r="A904" s="40" t="s">
        <v>298</v>
      </c>
      <c r="B904" s="40">
        <v>1</v>
      </c>
      <c r="C904" s="40" t="s">
        <v>3</v>
      </c>
      <c r="D904" s="40">
        <v>0</v>
      </c>
      <c r="E904" s="40" t="s">
        <v>116</v>
      </c>
      <c r="F904" s="40">
        <v>0</v>
      </c>
      <c r="G904" s="40">
        <v>2015</v>
      </c>
      <c r="H904" s="40">
        <v>160765.02361999999</v>
      </c>
      <c r="I904" s="40">
        <v>177210.87114599993</v>
      </c>
      <c r="J904" s="40">
        <v>1731982.1693199994</v>
      </c>
      <c r="K904" s="40">
        <v>1909193.0404660001</v>
      </c>
    </row>
    <row r="905" spans="1:11" ht="15" x14ac:dyDescent="0.25">
      <c r="A905" s="40" t="s">
        <v>299</v>
      </c>
      <c r="B905" s="40">
        <v>1</v>
      </c>
      <c r="C905" s="40" t="s">
        <v>3</v>
      </c>
      <c r="D905" s="40">
        <v>0</v>
      </c>
      <c r="E905" s="40" t="s">
        <v>116</v>
      </c>
      <c r="F905" s="40">
        <v>0</v>
      </c>
      <c r="G905" s="40">
        <v>2020</v>
      </c>
      <c r="H905" s="40">
        <v>161695.04550399998</v>
      </c>
      <c r="I905" s="40">
        <v>173522.86947600005</v>
      </c>
      <c r="J905" s="40">
        <v>1695166.7275440006</v>
      </c>
      <c r="K905" s="40">
        <v>1868689.59702</v>
      </c>
    </row>
    <row r="906" spans="1:11" ht="15" x14ac:dyDescent="0.25">
      <c r="A906" s="40" t="s">
        <v>300</v>
      </c>
      <c r="B906" s="40">
        <v>1</v>
      </c>
      <c r="C906" s="40" t="s">
        <v>3</v>
      </c>
      <c r="D906" s="40">
        <v>0</v>
      </c>
      <c r="E906" s="40" t="s">
        <v>116</v>
      </c>
      <c r="F906" s="40">
        <v>0</v>
      </c>
      <c r="G906" s="40">
        <v>2025</v>
      </c>
      <c r="H906" s="40">
        <v>162322.07738600002</v>
      </c>
      <c r="I906" s="40">
        <v>169690.92230600002</v>
      </c>
      <c r="J906" s="40">
        <v>1672103.0799619998</v>
      </c>
      <c r="K906" s="40">
        <v>1841794.002268</v>
      </c>
    </row>
    <row r="907" spans="1:11" ht="15" x14ac:dyDescent="0.25">
      <c r="A907" s="40" t="s">
        <v>301</v>
      </c>
      <c r="B907" s="40">
        <v>1</v>
      </c>
      <c r="C907" s="40" t="s">
        <v>3</v>
      </c>
      <c r="D907" s="40">
        <v>0</v>
      </c>
      <c r="E907" s="40" t="s">
        <v>116</v>
      </c>
      <c r="F907" s="40">
        <v>0</v>
      </c>
      <c r="G907" s="40">
        <v>2030</v>
      </c>
      <c r="H907" s="40">
        <v>162949.10405100003</v>
      </c>
      <c r="I907" s="40">
        <v>167709.13750400004</v>
      </c>
      <c r="J907" s="40">
        <v>1654621.7962700005</v>
      </c>
      <c r="K907" s="40">
        <v>1822330.933774</v>
      </c>
    </row>
    <row r="908" spans="1:11" ht="15" x14ac:dyDescent="0.25">
      <c r="A908" s="40" t="s">
        <v>302</v>
      </c>
      <c r="B908" s="40">
        <v>1</v>
      </c>
      <c r="C908" s="40" t="s">
        <v>2</v>
      </c>
      <c r="D908" s="40">
        <v>0</v>
      </c>
      <c r="E908" s="40" t="s">
        <v>116</v>
      </c>
      <c r="F908" s="40">
        <v>0</v>
      </c>
      <c r="G908" s="40">
        <v>2005</v>
      </c>
      <c r="H908" s="40">
        <v>150165.40932500004</v>
      </c>
      <c r="I908" s="40">
        <v>164388.51522599996</v>
      </c>
      <c r="J908" s="40">
        <v>1647762.76966</v>
      </c>
      <c r="K908" s="40">
        <v>1812151.2848859995</v>
      </c>
    </row>
    <row r="909" spans="1:11" ht="15" x14ac:dyDescent="0.25">
      <c r="A909" s="40" t="s">
        <v>303</v>
      </c>
      <c r="B909" s="40">
        <v>1</v>
      </c>
      <c r="C909" s="40" t="s">
        <v>2</v>
      </c>
      <c r="D909" s="40">
        <v>0</v>
      </c>
      <c r="E909" s="40" t="s">
        <v>116</v>
      </c>
      <c r="F909" s="40">
        <v>0</v>
      </c>
      <c r="G909" s="40">
        <v>2010</v>
      </c>
      <c r="H909" s="40">
        <v>152143.62671399998</v>
      </c>
      <c r="I909" s="40">
        <v>168136.73467400001</v>
      </c>
      <c r="J909" s="40">
        <v>1627285.9304240004</v>
      </c>
      <c r="K909" s="40">
        <v>1795422.6650979999</v>
      </c>
    </row>
    <row r="910" spans="1:11" ht="15" x14ac:dyDescent="0.25">
      <c r="A910" s="40" t="s">
        <v>304</v>
      </c>
      <c r="B910" s="40">
        <v>1</v>
      </c>
      <c r="C910" s="40" t="s">
        <v>2</v>
      </c>
      <c r="D910" s="40">
        <v>0</v>
      </c>
      <c r="E910" s="40" t="s">
        <v>116</v>
      </c>
      <c r="F910" s="40">
        <v>0</v>
      </c>
      <c r="G910" s="40">
        <v>2015</v>
      </c>
      <c r="H910" s="40">
        <v>154097.67506400004</v>
      </c>
      <c r="I910" s="40">
        <v>164732.66449200001</v>
      </c>
      <c r="J910" s="40">
        <v>1651328.2971239998</v>
      </c>
      <c r="K910" s="40">
        <v>1816060.9616160002</v>
      </c>
    </row>
    <row r="911" spans="1:11" ht="15" x14ac:dyDescent="0.25">
      <c r="A911" s="40" t="s">
        <v>305</v>
      </c>
      <c r="B911" s="40">
        <v>1</v>
      </c>
      <c r="C911" s="40" t="s">
        <v>2</v>
      </c>
      <c r="D911" s="40">
        <v>0</v>
      </c>
      <c r="E911" s="40" t="s">
        <v>116</v>
      </c>
      <c r="F911" s="40">
        <v>0</v>
      </c>
      <c r="G911" s="40">
        <v>2020</v>
      </c>
      <c r="H911" s="40">
        <v>155316.83952099999</v>
      </c>
      <c r="I911" s="40">
        <v>157563.67592999997</v>
      </c>
      <c r="J911" s="40">
        <v>1675226.9304279999</v>
      </c>
      <c r="K911" s="40">
        <v>1832790.6063580001</v>
      </c>
    </row>
    <row r="912" spans="1:11" ht="15" x14ac:dyDescent="0.25">
      <c r="A912" s="40" t="s">
        <v>306</v>
      </c>
      <c r="B912" s="40">
        <v>1</v>
      </c>
      <c r="C912" s="40" t="s">
        <v>2</v>
      </c>
      <c r="D912" s="40">
        <v>0</v>
      </c>
      <c r="E912" s="40" t="s">
        <v>116</v>
      </c>
      <c r="F912" s="40">
        <v>0</v>
      </c>
      <c r="G912" s="40">
        <v>2025</v>
      </c>
      <c r="H912" s="40">
        <v>156231.92776800005</v>
      </c>
      <c r="I912" s="40">
        <v>152238.55616200002</v>
      </c>
      <c r="J912" s="40">
        <v>1701756.1179220006</v>
      </c>
      <c r="K912" s="40">
        <v>1853994.6740840001</v>
      </c>
    </row>
    <row r="913" spans="1:11" ht="15" x14ac:dyDescent="0.25">
      <c r="A913" s="40" t="s">
        <v>307</v>
      </c>
      <c r="B913" s="40">
        <v>1</v>
      </c>
      <c r="C913" s="40" t="s">
        <v>2</v>
      </c>
      <c r="D913" s="40">
        <v>0</v>
      </c>
      <c r="E913" s="40" t="s">
        <v>116</v>
      </c>
      <c r="F913" s="40">
        <v>0</v>
      </c>
      <c r="G913" s="40">
        <v>2030</v>
      </c>
      <c r="H913" s="40">
        <v>157129.76591599997</v>
      </c>
      <c r="I913" s="40">
        <v>149606.591732</v>
      </c>
      <c r="J913" s="40">
        <v>1730602.5788680001</v>
      </c>
      <c r="K913" s="40">
        <v>1880209.1706000005</v>
      </c>
    </row>
    <row r="914" spans="1:11" ht="15" x14ac:dyDescent="0.25">
      <c r="A914" s="45" t="str">
        <f t="shared" ref="A914:A977" si="12">CONCATENATE(C914,E914,G914)</f>
        <v>B2 biodiversityBosnia and Herzegovina2010</v>
      </c>
      <c r="B914">
        <v>8</v>
      </c>
      <c r="C914" t="s">
        <v>2</v>
      </c>
      <c r="D914" t="s">
        <v>128</v>
      </c>
      <c r="E914" t="s">
        <v>75</v>
      </c>
      <c r="F914" t="s">
        <v>111</v>
      </c>
      <c r="G914">
        <v>2010</v>
      </c>
      <c r="H914" t="s">
        <v>321</v>
      </c>
      <c r="I914" t="s">
        <v>321</v>
      </c>
      <c r="J914" t="s">
        <v>321</v>
      </c>
      <c r="K914" t="s">
        <v>321</v>
      </c>
    </row>
    <row r="915" spans="1:11" ht="15" x14ac:dyDescent="0.25">
      <c r="A915" s="45" t="str">
        <f t="shared" si="12"/>
        <v>B2 biodiversityBosnia and Herzegovina2015</v>
      </c>
      <c r="B915">
        <v>8</v>
      </c>
      <c r="C915" t="s">
        <v>2</v>
      </c>
      <c r="D915" t="s">
        <v>128</v>
      </c>
      <c r="E915" t="s">
        <v>75</v>
      </c>
      <c r="F915" t="s">
        <v>111</v>
      </c>
      <c r="G915">
        <v>2015</v>
      </c>
      <c r="H915" t="s">
        <v>321</v>
      </c>
      <c r="I915" t="s">
        <v>321</v>
      </c>
      <c r="J915" t="s">
        <v>321</v>
      </c>
      <c r="K915" t="s">
        <v>321</v>
      </c>
    </row>
    <row r="916" spans="1:11" ht="15" x14ac:dyDescent="0.25">
      <c r="A916" s="45" t="str">
        <f t="shared" si="12"/>
        <v>B2 biodiversityBosnia and Herzegovina2020</v>
      </c>
      <c r="B916">
        <v>8</v>
      </c>
      <c r="C916" t="s">
        <v>2</v>
      </c>
      <c r="D916" t="s">
        <v>128</v>
      </c>
      <c r="E916" t="s">
        <v>75</v>
      </c>
      <c r="F916" t="s">
        <v>111</v>
      </c>
      <c r="G916">
        <v>2020</v>
      </c>
      <c r="H916" t="s">
        <v>321</v>
      </c>
      <c r="I916" t="s">
        <v>321</v>
      </c>
      <c r="J916" t="s">
        <v>321</v>
      </c>
      <c r="K916" t="s">
        <v>321</v>
      </c>
    </row>
    <row r="917" spans="1:11" ht="15" x14ac:dyDescent="0.25">
      <c r="A917" s="45" t="str">
        <f t="shared" si="12"/>
        <v>B2 biodiversityBosnia and Herzegovina2025</v>
      </c>
      <c r="B917">
        <v>8</v>
      </c>
      <c r="C917" t="s">
        <v>2</v>
      </c>
      <c r="D917" t="s">
        <v>128</v>
      </c>
      <c r="E917" t="s">
        <v>75</v>
      </c>
      <c r="F917" t="s">
        <v>111</v>
      </c>
      <c r="G917">
        <v>2025</v>
      </c>
      <c r="H917" t="s">
        <v>321</v>
      </c>
      <c r="I917" t="s">
        <v>321</v>
      </c>
      <c r="J917" t="s">
        <v>321</v>
      </c>
      <c r="K917" t="s">
        <v>321</v>
      </c>
    </row>
    <row r="918" spans="1:11" ht="15" x14ac:dyDescent="0.25">
      <c r="A918" s="45" t="str">
        <f t="shared" si="12"/>
        <v>B2 biodiversityBosnia and Herzegovina2030</v>
      </c>
      <c r="B918">
        <v>8</v>
      </c>
      <c r="C918" t="s">
        <v>2</v>
      </c>
      <c r="D918" t="s">
        <v>128</v>
      </c>
      <c r="E918" t="s">
        <v>75</v>
      </c>
      <c r="F918" t="s">
        <v>111</v>
      </c>
      <c r="G918">
        <v>2030</v>
      </c>
      <c r="H918" t="s">
        <v>321</v>
      </c>
      <c r="I918" t="s">
        <v>321</v>
      </c>
      <c r="J918" t="s">
        <v>321</v>
      </c>
      <c r="K918" t="s">
        <v>321</v>
      </c>
    </row>
    <row r="919" spans="1:11" ht="15" x14ac:dyDescent="0.25">
      <c r="A919" s="45" t="str">
        <f t="shared" si="12"/>
        <v>B2 biodiversityCyprus2010</v>
      </c>
      <c r="B919">
        <v>8</v>
      </c>
      <c r="C919" t="s">
        <v>2</v>
      </c>
      <c r="D919" t="s">
        <v>133</v>
      </c>
      <c r="E919" t="s">
        <v>78</v>
      </c>
      <c r="F919" t="s">
        <v>111</v>
      </c>
      <c r="G919">
        <v>2010</v>
      </c>
      <c r="H919" t="s">
        <v>321</v>
      </c>
      <c r="I919" t="s">
        <v>321</v>
      </c>
      <c r="J919" t="s">
        <v>321</v>
      </c>
      <c r="K919" t="s">
        <v>321</v>
      </c>
    </row>
    <row r="920" spans="1:11" ht="15" x14ac:dyDescent="0.25">
      <c r="A920" s="45" t="str">
        <f t="shared" si="12"/>
        <v>B2 biodiversityCyprus2015</v>
      </c>
      <c r="B920">
        <v>8</v>
      </c>
      <c r="C920" t="s">
        <v>2</v>
      </c>
      <c r="D920" t="s">
        <v>133</v>
      </c>
      <c r="E920" t="s">
        <v>78</v>
      </c>
      <c r="F920" t="s">
        <v>111</v>
      </c>
      <c r="G920">
        <v>2015</v>
      </c>
      <c r="H920" t="s">
        <v>321</v>
      </c>
      <c r="I920" t="s">
        <v>321</v>
      </c>
      <c r="J920" t="s">
        <v>321</v>
      </c>
      <c r="K920" t="s">
        <v>321</v>
      </c>
    </row>
    <row r="921" spans="1:11" ht="15" x14ac:dyDescent="0.25">
      <c r="A921" s="45" t="str">
        <f t="shared" si="12"/>
        <v>B2 biodiversityCyprus2020</v>
      </c>
      <c r="B921">
        <v>8</v>
      </c>
      <c r="C921" t="s">
        <v>2</v>
      </c>
      <c r="D921" t="s">
        <v>133</v>
      </c>
      <c r="E921" t="s">
        <v>78</v>
      </c>
      <c r="F921" t="s">
        <v>111</v>
      </c>
      <c r="G921">
        <v>2020</v>
      </c>
      <c r="H921" t="s">
        <v>321</v>
      </c>
      <c r="I921" t="s">
        <v>321</v>
      </c>
      <c r="J921" t="s">
        <v>321</v>
      </c>
      <c r="K921" t="s">
        <v>321</v>
      </c>
    </row>
    <row r="922" spans="1:11" ht="15" x14ac:dyDescent="0.25">
      <c r="A922" s="45" t="str">
        <f t="shared" si="12"/>
        <v>B2 biodiversityCyprus2025</v>
      </c>
      <c r="B922">
        <v>8</v>
      </c>
      <c r="C922" t="s">
        <v>2</v>
      </c>
      <c r="D922" t="s">
        <v>133</v>
      </c>
      <c r="E922" t="s">
        <v>78</v>
      </c>
      <c r="F922" t="s">
        <v>111</v>
      </c>
      <c r="G922">
        <v>2025</v>
      </c>
      <c r="H922" t="s">
        <v>321</v>
      </c>
      <c r="I922" t="s">
        <v>321</v>
      </c>
      <c r="J922" t="s">
        <v>321</v>
      </c>
      <c r="K922" t="s">
        <v>321</v>
      </c>
    </row>
    <row r="923" spans="1:11" ht="15" x14ac:dyDescent="0.25">
      <c r="A923" s="45" t="str">
        <f t="shared" si="12"/>
        <v>B2 biodiversityCyprus2030</v>
      </c>
      <c r="B923">
        <v>8</v>
      </c>
      <c r="C923" t="s">
        <v>2</v>
      </c>
      <c r="D923" t="s">
        <v>133</v>
      </c>
      <c r="E923" t="s">
        <v>78</v>
      </c>
      <c r="F923" t="s">
        <v>111</v>
      </c>
      <c r="G923">
        <v>2030</v>
      </c>
      <c r="H923" t="s">
        <v>321</v>
      </c>
      <c r="I923" t="s">
        <v>321</v>
      </c>
      <c r="J923" t="s">
        <v>321</v>
      </c>
      <c r="K923" t="s">
        <v>321</v>
      </c>
    </row>
    <row r="924" spans="1:11" ht="15" x14ac:dyDescent="0.25">
      <c r="A924" s="45" t="str">
        <f t="shared" si="12"/>
        <v>B2 biodiversityGreece2010</v>
      </c>
      <c r="B924">
        <v>8</v>
      </c>
      <c r="C924" t="s">
        <v>2</v>
      </c>
      <c r="D924" t="s">
        <v>141</v>
      </c>
      <c r="E924" t="s">
        <v>85</v>
      </c>
      <c r="F924" t="s">
        <v>111</v>
      </c>
      <c r="G924">
        <v>2010</v>
      </c>
      <c r="H924" t="s">
        <v>321</v>
      </c>
      <c r="I924" t="s">
        <v>321</v>
      </c>
      <c r="J924" t="s">
        <v>321</v>
      </c>
      <c r="K924" t="s">
        <v>321</v>
      </c>
    </row>
    <row r="925" spans="1:11" ht="15" x14ac:dyDescent="0.25">
      <c r="A925" s="45" t="str">
        <f t="shared" si="12"/>
        <v>B2 biodiversityGreece2015</v>
      </c>
      <c r="B925">
        <v>8</v>
      </c>
      <c r="C925" t="s">
        <v>2</v>
      </c>
      <c r="D925" t="s">
        <v>141</v>
      </c>
      <c r="E925" t="s">
        <v>85</v>
      </c>
      <c r="F925" t="s">
        <v>111</v>
      </c>
      <c r="G925">
        <v>2015</v>
      </c>
      <c r="H925" t="s">
        <v>321</v>
      </c>
      <c r="I925" t="s">
        <v>321</v>
      </c>
      <c r="J925" t="s">
        <v>321</v>
      </c>
      <c r="K925" t="s">
        <v>321</v>
      </c>
    </row>
    <row r="926" spans="1:11" ht="15" x14ac:dyDescent="0.25">
      <c r="A926" s="45" t="str">
        <f t="shared" si="12"/>
        <v>B2 biodiversityGreece2020</v>
      </c>
      <c r="B926">
        <v>8</v>
      </c>
      <c r="C926" t="s">
        <v>2</v>
      </c>
      <c r="D926" t="s">
        <v>141</v>
      </c>
      <c r="E926" t="s">
        <v>85</v>
      </c>
      <c r="F926" t="s">
        <v>111</v>
      </c>
      <c r="G926">
        <v>2020</v>
      </c>
      <c r="H926" t="s">
        <v>321</v>
      </c>
      <c r="I926" t="s">
        <v>321</v>
      </c>
      <c r="J926" t="s">
        <v>321</v>
      </c>
      <c r="K926" t="s">
        <v>321</v>
      </c>
    </row>
    <row r="927" spans="1:11" ht="15" x14ac:dyDescent="0.25">
      <c r="A927" s="45" t="str">
        <f t="shared" si="12"/>
        <v>B2 biodiversityGreece2025</v>
      </c>
      <c r="B927">
        <v>8</v>
      </c>
      <c r="C927" t="s">
        <v>2</v>
      </c>
      <c r="D927" t="s">
        <v>141</v>
      </c>
      <c r="E927" t="s">
        <v>85</v>
      </c>
      <c r="F927" t="s">
        <v>111</v>
      </c>
      <c r="G927">
        <v>2025</v>
      </c>
      <c r="H927" t="s">
        <v>321</v>
      </c>
      <c r="I927" t="s">
        <v>321</v>
      </c>
      <c r="J927" t="s">
        <v>321</v>
      </c>
      <c r="K927" t="s">
        <v>321</v>
      </c>
    </row>
    <row r="928" spans="1:11" ht="15" x14ac:dyDescent="0.25">
      <c r="A928" s="45" t="str">
        <f t="shared" si="12"/>
        <v>B2 biodiversityGreece2030</v>
      </c>
      <c r="B928">
        <v>8</v>
      </c>
      <c r="C928" t="s">
        <v>2</v>
      </c>
      <c r="D928" t="s">
        <v>141</v>
      </c>
      <c r="E928" t="s">
        <v>85</v>
      </c>
      <c r="F928" t="s">
        <v>111</v>
      </c>
      <c r="G928">
        <v>2030</v>
      </c>
      <c r="H928" t="s">
        <v>321</v>
      </c>
      <c r="I928" t="s">
        <v>321</v>
      </c>
      <c r="J928" t="s">
        <v>321</v>
      </c>
      <c r="K928" t="s">
        <v>321</v>
      </c>
    </row>
    <row r="929" spans="1:11" ht="15" x14ac:dyDescent="0.25">
      <c r="A929" s="45" t="str">
        <f t="shared" si="12"/>
        <v>B2 biodiversityThe former Yugoslav Republic of Macedonia2010</v>
      </c>
      <c r="B929">
        <v>8</v>
      </c>
      <c r="C929" t="s">
        <v>2</v>
      </c>
      <c r="D929" t="s">
        <v>151</v>
      </c>
      <c r="E929" t="s">
        <v>107</v>
      </c>
      <c r="F929" t="s">
        <v>111</v>
      </c>
      <c r="G929">
        <v>2010</v>
      </c>
      <c r="H929" t="s">
        <v>321</v>
      </c>
      <c r="I929" t="s">
        <v>321</v>
      </c>
      <c r="J929" t="s">
        <v>321</v>
      </c>
      <c r="K929" t="s">
        <v>321</v>
      </c>
    </row>
    <row r="930" spans="1:11" ht="15" x14ac:dyDescent="0.25">
      <c r="A930" s="45" t="str">
        <f t="shared" si="12"/>
        <v>B2 biodiversityThe former Yugoslav Republic of Macedonia2015</v>
      </c>
      <c r="B930">
        <v>8</v>
      </c>
      <c r="C930" t="s">
        <v>2</v>
      </c>
      <c r="D930" t="s">
        <v>151</v>
      </c>
      <c r="E930" t="s">
        <v>107</v>
      </c>
      <c r="F930" t="s">
        <v>111</v>
      </c>
      <c r="G930">
        <v>2015</v>
      </c>
      <c r="H930" t="s">
        <v>321</v>
      </c>
      <c r="I930" t="s">
        <v>321</v>
      </c>
      <c r="J930" t="s">
        <v>321</v>
      </c>
      <c r="K930" t="s">
        <v>321</v>
      </c>
    </row>
    <row r="931" spans="1:11" ht="15" x14ac:dyDescent="0.25">
      <c r="A931" s="45" t="str">
        <f t="shared" si="12"/>
        <v>B2 biodiversityThe former Yugoslav Republic of Macedonia2020</v>
      </c>
      <c r="B931">
        <v>8</v>
      </c>
      <c r="C931" t="s">
        <v>2</v>
      </c>
      <c r="D931" t="s">
        <v>151</v>
      </c>
      <c r="E931" t="s">
        <v>107</v>
      </c>
      <c r="F931" t="s">
        <v>111</v>
      </c>
      <c r="G931">
        <v>2020</v>
      </c>
      <c r="H931" t="s">
        <v>321</v>
      </c>
      <c r="I931" t="s">
        <v>321</v>
      </c>
      <c r="J931" t="s">
        <v>321</v>
      </c>
      <c r="K931" t="s">
        <v>321</v>
      </c>
    </row>
    <row r="932" spans="1:11" ht="15" x14ac:dyDescent="0.25">
      <c r="A932" s="45" t="str">
        <f t="shared" si="12"/>
        <v>B2 biodiversityThe former Yugoslav Republic of Macedonia2025</v>
      </c>
      <c r="B932">
        <v>8</v>
      </c>
      <c r="C932" t="s">
        <v>2</v>
      </c>
      <c r="D932" t="s">
        <v>151</v>
      </c>
      <c r="E932" t="s">
        <v>107</v>
      </c>
      <c r="F932" t="s">
        <v>111</v>
      </c>
      <c r="G932">
        <v>2025</v>
      </c>
      <c r="H932" t="s">
        <v>321</v>
      </c>
      <c r="I932" t="s">
        <v>321</v>
      </c>
      <c r="J932" t="s">
        <v>321</v>
      </c>
      <c r="K932" t="s">
        <v>321</v>
      </c>
    </row>
    <row r="933" spans="1:11" ht="15" x14ac:dyDescent="0.25">
      <c r="A933" s="45" t="str">
        <f t="shared" si="12"/>
        <v>B2 biodiversityThe former Yugoslav Republic of Macedonia2030</v>
      </c>
      <c r="B933">
        <v>8</v>
      </c>
      <c r="C933" t="s">
        <v>2</v>
      </c>
      <c r="D933" t="s">
        <v>151</v>
      </c>
      <c r="E933" t="s">
        <v>107</v>
      </c>
      <c r="F933" t="s">
        <v>111</v>
      </c>
      <c r="G933">
        <v>2030</v>
      </c>
      <c r="H933" t="s">
        <v>321</v>
      </c>
      <c r="I933" t="s">
        <v>321</v>
      </c>
      <c r="J933" t="s">
        <v>321</v>
      </c>
      <c r="K933" t="s">
        <v>321</v>
      </c>
    </row>
    <row r="934" spans="1:11" ht="15" x14ac:dyDescent="0.25">
      <c r="A934" s="45" t="str">
        <f t="shared" si="12"/>
        <v>B2 biodiversityMontenegro2010</v>
      </c>
      <c r="B934">
        <v>8</v>
      </c>
      <c r="C934" t="s">
        <v>2</v>
      </c>
      <c r="D934" t="s">
        <v>150</v>
      </c>
      <c r="E934" t="s">
        <v>94</v>
      </c>
      <c r="F934" t="s">
        <v>111</v>
      </c>
      <c r="G934">
        <v>2010</v>
      </c>
      <c r="H934" t="s">
        <v>321</v>
      </c>
      <c r="I934" t="s">
        <v>321</v>
      </c>
      <c r="J934" t="s">
        <v>321</v>
      </c>
      <c r="K934" t="s">
        <v>321</v>
      </c>
    </row>
    <row r="935" spans="1:11" ht="15" x14ac:dyDescent="0.25">
      <c r="A935" s="45" t="str">
        <f t="shared" si="12"/>
        <v>B2 biodiversityMontenegro2015</v>
      </c>
      <c r="B935">
        <v>8</v>
      </c>
      <c r="C935" t="s">
        <v>2</v>
      </c>
      <c r="D935" t="s">
        <v>150</v>
      </c>
      <c r="E935" t="s">
        <v>94</v>
      </c>
      <c r="F935" t="s">
        <v>111</v>
      </c>
      <c r="G935">
        <v>2015</v>
      </c>
      <c r="H935" t="s">
        <v>321</v>
      </c>
      <c r="I935" t="s">
        <v>321</v>
      </c>
      <c r="J935" t="s">
        <v>321</v>
      </c>
      <c r="K935" t="s">
        <v>321</v>
      </c>
    </row>
    <row r="936" spans="1:11" ht="15" x14ac:dyDescent="0.25">
      <c r="A936" s="45" t="str">
        <f t="shared" si="12"/>
        <v>B2 biodiversityMontenegro2020</v>
      </c>
      <c r="B936">
        <v>8</v>
      </c>
      <c r="C936" t="s">
        <v>2</v>
      </c>
      <c r="D936" t="s">
        <v>150</v>
      </c>
      <c r="E936" t="s">
        <v>94</v>
      </c>
      <c r="F936" t="s">
        <v>111</v>
      </c>
      <c r="G936">
        <v>2020</v>
      </c>
      <c r="H936" t="s">
        <v>321</v>
      </c>
      <c r="I936" t="s">
        <v>321</v>
      </c>
      <c r="J936" t="s">
        <v>321</v>
      </c>
      <c r="K936" t="s">
        <v>321</v>
      </c>
    </row>
    <row r="937" spans="1:11" ht="15" x14ac:dyDescent="0.25">
      <c r="A937" s="45" t="str">
        <f t="shared" si="12"/>
        <v>B2 biodiversityMontenegro2025</v>
      </c>
      <c r="B937">
        <v>8</v>
      </c>
      <c r="C937" t="s">
        <v>2</v>
      </c>
      <c r="D937" t="s">
        <v>150</v>
      </c>
      <c r="E937" t="s">
        <v>94</v>
      </c>
      <c r="F937" t="s">
        <v>111</v>
      </c>
      <c r="G937">
        <v>2025</v>
      </c>
      <c r="H937" t="s">
        <v>321</v>
      </c>
      <c r="I937" t="s">
        <v>321</v>
      </c>
      <c r="J937" t="s">
        <v>321</v>
      </c>
      <c r="K937" t="s">
        <v>321</v>
      </c>
    </row>
    <row r="938" spans="1:11" ht="15" x14ac:dyDescent="0.25">
      <c r="A938" s="45" t="str">
        <f t="shared" si="12"/>
        <v>B2 biodiversityMontenegro2030</v>
      </c>
      <c r="B938">
        <v>8</v>
      </c>
      <c r="C938" t="s">
        <v>2</v>
      </c>
      <c r="D938" t="s">
        <v>150</v>
      </c>
      <c r="E938" t="s">
        <v>94</v>
      </c>
      <c r="F938" t="s">
        <v>111</v>
      </c>
      <c r="G938">
        <v>2030</v>
      </c>
      <c r="H938" t="s">
        <v>321</v>
      </c>
      <c r="I938" t="s">
        <v>321</v>
      </c>
      <c r="J938" t="s">
        <v>321</v>
      </c>
      <c r="K938" t="s">
        <v>321</v>
      </c>
    </row>
    <row r="939" spans="1:11" ht="15" x14ac:dyDescent="0.25">
      <c r="A939" s="45" t="str">
        <f t="shared" si="12"/>
        <v>B2 biodiversitySerbia2005</v>
      </c>
      <c r="B939">
        <v>8</v>
      </c>
      <c r="C939" t="s">
        <v>2</v>
      </c>
      <c r="D939" t="s">
        <v>157</v>
      </c>
      <c r="E939" t="s">
        <v>101</v>
      </c>
      <c r="F939" t="s">
        <v>111</v>
      </c>
      <c r="G939">
        <v>2005</v>
      </c>
      <c r="H939" t="s">
        <v>321</v>
      </c>
      <c r="I939" t="s">
        <v>321</v>
      </c>
      <c r="J939" t="s">
        <v>321</v>
      </c>
      <c r="K939" t="s">
        <v>321</v>
      </c>
    </row>
    <row r="940" spans="1:11" ht="15" x14ac:dyDescent="0.25">
      <c r="A940" s="45" t="str">
        <f t="shared" si="12"/>
        <v>B2 biodiversitySerbia2010</v>
      </c>
      <c r="B940">
        <v>8</v>
      </c>
      <c r="C940" t="s">
        <v>2</v>
      </c>
      <c r="D940" t="s">
        <v>157</v>
      </c>
      <c r="E940" t="s">
        <v>101</v>
      </c>
      <c r="F940" t="s">
        <v>111</v>
      </c>
      <c r="G940">
        <v>2010</v>
      </c>
      <c r="H940" t="s">
        <v>321</v>
      </c>
      <c r="I940" t="s">
        <v>321</v>
      </c>
      <c r="J940" t="s">
        <v>321</v>
      </c>
      <c r="K940" t="s">
        <v>321</v>
      </c>
    </row>
    <row r="941" spans="1:11" ht="15" x14ac:dyDescent="0.25">
      <c r="A941" s="45" t="str">
        <f t="shared" si="12"/>
        <v>B2 biodiversitySerbia2015</v>
      </c>
      <c r="B941">
        <v>8</v>
      </c>
      <c r="C941" t="s">
        <v>2</v>
      </c>
      <c r="D941" t="s">
        <v>157</v>
      </c>
      <c r="E941" t="s">
        <v>101</v>
      </c>
      <c r="F941" t="s">
        <v>111</v>
      </c>
      <c r="G941">
        <v>2015</v>
      </c>
      <c r="H941" t="s">
        <v>321</v>
      </c>
      <c r="I941" t="s">
        <v>321</v>
      </c>
      <c r="J941" t="s">
        <v>321</v>
      </c>
      <c r="K941" t="s">
        <v>321</v>
      </c>
    </row>
    <row r="942" spans="1:11" ht="15" x14ac:dyDescent="0.25">
      <c r="A942" s="45" t="str">
        <f t="shared" si="12"/>
        <v>B2 biodiversitySerbia2020</v>
      </c>
      <c r="B942">
        <v>8</v>
      </c>
      <c r="C942" t="s">
        <v>2</v>
      </c>
      <c r="D942" t="s">
        <v>157</v>
      </c>
      <c r="E942" t="s">
        <v>101</v>
      </c>
      <c r="F942" t="s">
        <v>111</v>
      </c>
      <c r="G942">
        <v>2020</v>
      </c>
      <c r="H942" t="s">
        <v>321</v>
      </c>
      <c r="I942" t="s">
        <v>321</v>
      </c>
      <c r="J942" t="s">
        <v>321</v>
      </c>
      <c r="K942" t="s">
        <v>321</v>
      </c>
    </row>
    <row r="943" spans="1:11" ht="15" x14ac:dyDescent="0.25">
      <c r="A943" s="45" t="str">
        <f t="shared" si="12"/>
        <v>B2 biodiversitySerbia2025</v>
      </c>
      <c r="B943">
        <v>8</v>
      </c>
      <c r="C943" t="s">
        <v>2</v>
      </c>
      <c r="D943" t="s">
        <v>157</v>
      </c>
      <c r="E943" t="s">
        <v>101</v>
      </c>
      <c r="F943" t="s">
        <v>111</v>
      </c>
      <c r="G943">
        <v>2025</v>
      </c>
      <c r="H943" t="s">
        <v>321</v>
      </c>
      <c r="I943" t="s">
        <v>321</v>
      </c>
      <c r="J943" t="s">
        <v>321</v>
      </c>
      <c r="K943" t="s">
        <v>321</v>
      </c>
    </row>
    <row r="944" spans="1:11" ht="15" x14ac:dyDescent="0.25">
      <c r="A944" s="45" t="str">
        <f t="shared" si="12"/>
        <v>B2 biodiversitySerbia2030</v>
      </c>
      <c r="B944">
        <v>8</v>
      </c>
      <c r="C944" t="s">
        <v>2</v>
      </c>
      <c r="D944" t="s">
        <v>157</v>
      </c>
      <c r="E944" t="s">
        <v>101</v>
      </c>
      <c r="F944" t="s">
        <v>111</v>
      </c>
      <c r="G944">
        <v>2030</v>
      </c>
      <c r="H944" t="s">
        <v>321</v>
      </c>
      <c r="I944" t="s">
        <v>321</v>
      </c>
      <c r="J944" t="s">
        <v>321</v>
      </c>
      <c r="K944" t="s">
        <v>321</v>
      </c>
    </row>
    <row r="945" spans="1:11" ht="15" x14ac:dyDescent="0.25">
      <c r="A945" s="45" t="str">
        <f t="shared" si="12"/>
        <v>B2 referenceBosnia and Herzegovina2010</v>
      </c>
      <c r="B945">
        <v>5</v>
      </c>
      <c r="C945" t="s">
        <v>0</v>
      </c>
      <c r="D945" t="s">
        <v>128</v>
      </c>
      <c r="E945" t="s">
        <v>75</v>
      </c>
      <c r="F945" t="s">
        <v>111</v>
      </c>
      <c r="G945">
        <v>2010</v>
      </c>
      <c r="H945" t="s">
        <v>321</v>
      </c>
      <c r="I945" t="s">
        <v>321</v>
      </c>
      <c r="J945" t="s">
        <v>321</v>
      </c>
      <c r="K945" t="s">
        <v>321</v>
      </c>
    </row>
    <row r="946" spans="1:11" ht="15" x14ac:dyDescent="0.25">
      <c r="A946" s="45" t="str">
        <f t="shared" si="12"/>
        <v>B2 referenceBosnia and Herzegovina2015</v>
      </c>
      <c r="B946">
        <v>5</v>
      </c>
      <c r="C946" t="s">
        <v>0</v>
      </c>
      <c r="D946" t="s">
        <v>128</v>
      </c>
      <c r="E946" t="s">
        <v>75</v>
      </c>
      <c r="F946" t="s">
        <v>111</v>
      </c>
      <c r="G946">
        <v>2015</v>
      </c>
      <c r="H946" t="s">
        <v>321</v>
      </c>
      <c r="I946" t="s">
        <v>321</v>
      </c>
      <c r="J946" t="s">
        <v>321</v>
      </c>
      <c r="K946" t="s">
        <v>321</v>
      </c>
    </row>
    <row r="947" spans="1:11" ht="15" x14ac:dyDescent="0.25">
      <c r="A947" s="45" t="str">
        <f t="shared" si="12"/>
        <v>B2 referenceBosnia and Herzegovina2020</v>
      </c>
      <c r="B947">
        <v>5</v>
      </c>
      <c r="C947" t="s">
        <v>0</v>
      </c>
      <c r="D947" t="s">
        <v>128</v>
      </c>
      <c r="E947" t="s">
        <v>75</v>
      </c>
      <c r="F947" t="s">
        <v>111</v>
      </c>
      <c r="G947">
        <v>2020</v>
      </c>
      <c r="H947" t="s">
        <v>321</v>
      </c>
      <c r="I947" t="s">
        <v>321</v>
      </c>
      <c r="J947" t="s">
        <v>321</v>
      </c>
      <c r="K947" t="s">
        <v>321</v>
      </c>
    </row>
    <row r="948" spans="1:11" ht="15" x14ac:dyDescent="0.25">
      <c r="A948" s="45" t="str">
        <f t="shared" si="12"/>
        <v>B2 referenceBosnia and Herzegovina2025</v>
      </c>
      <c r="B948">
        <v>5</v>
      </c>
      <c r="C948" t="s">
        <v>0</v>
      </c>
      <c r="D948" t="s">
        <v>128</v>
      </c>
      <c r="E948" t="s">
        <v>75</v>
      </c>
      <c r="F948" t="s">
        <v>111</v>
      </c>
      <c r="G948">
        <v>2025</v>
      </c>
      <c r="H948" t="s">
        <v>321</v>
      </c>
      <c r="I948" t="s">
        <v>321</v>
      </c>
      <c r="J948" t="s">
        <v>321</v>
      </c>
      <c r="K948" t="s">
        <v>321</v>
      </c>
    </row>
    <row r="949" spans="1:11" ht="15" x14ac:dyDescent="0.25">
      <c r="A949" s="45" t="str">
        <f t="shared" si="12"/>
        <v>B2 referenceBosnia and Herzegovina2030</v>
      </c>
      <c r="B949">
        <v>5</v>
      </c>
      <c r="C949" t="s">
        <v>0</v>
      </c>
      <c r="D949" t="s">
        <v>128</v>
      </c>
      <c r="E949" t="s">
        <v>75</v>
      </c>
      <c r="F949" t="s">
        <v>111</v>
      </c>
      <c r="G949">
        <v>2030</v>
      </c>
      <c r="H949" t="s">
        <v>321</v>
      </c>
      <c r="I949" t="s">
        <v>321</v>
      </c>
      <c r="J949" t="s">
        <v>321</v>
      </c>
      <c r="K949" t="s">
        <v>321</v>
      </c>
    </row>
    <row r="950" spans="1:11" ht="15" x14ac:dyDescent="0.25">
      <c r="A950" s="45" t="str">
        <f t="shared" si="12"/>
        <v>B2 referenceCyprus2010</v>
      </c>
      <c r="B950">
        <v>5</v>
      </c>
      <c r="C950" t="s">
        <v>0</v>
      </c>
      <c r="D950" t="s">
        <v>133</v>
      </c>
      <c r="E950" t="s">
        <v>78</v>
      </c>
      <c r="F950" t="s">
        <v>111</v>
      </c>
      <c r="G950">
        <v>2010</v>
      </c>
      <c r="H950" t="s">
        <v>321</v>
      </c>
      <c r="I950" t="s">
        <v>321</v>
      </c>
      <c r="J950" t="s">
        <v>321</v>
      </c>
      <c r="K950" t="s">
        <v>321</v>
      </c>
    </row>
    <row r="951" spans="1:11" ht="15" x14ac:dyDescent="0.25">
      <c r="A951" s="45" t="str">
        <f t="shared" si="12"/>
        <v>B2 referenceCyprus2015</v>
      </c>
      <c r="B951">
        <v>5</v>
      </c>
      <c r="C951" t="s">
        <v>0</v>
      </c>
      <c r="D951" t="s">
        <v>133</v>
      </c>
      <c r="E951" t="s">
        <v>78</v>
      </c>
      <c r="F951" t="s">
        <v>111</v>
      </c>
      <c r="G951">
        <v>2015</v>
      </c>
      <c r="H951" t="s">
        <v>321</v>
      </c>
      <c r="I951" t="s">
        <v>321</v>
      </c>
      <c r="J951" t="s">
        <v>321</v>
      </c>
      <c r="K951" t="s">
        <v>321</v>
      </c>
    </row>
    <row r="952" spans="1:11" ht="15" x14ac:dyDescent="0.25">
      <c r="A952" s="45" t="str">
        <f t="shared" si="12"/>
        <v>B2 referenceCyprus2020</v>
      </c>
      <c r="B952">
        <v>5</v>
      </c>
      <c r="C952" t="s">
        <v>0</v>
      </c>
      <c r="D952" t="s">
        <v>133</v>
      </c>
      <c r="E952" t="s">
        <v>78</v>
      </c>
      <c r="F952" t="s">
        <v>111</v>
      </c>
      <c r="G952">
        <v>2020</v>
      </c>
      <c r="H952" t="s">
        <v>321</v>
      </c>
      <c r="I952" t="s">
        <v>321</v>
      </c>
      <c r="J952" t="s">
        <v>321</v>
      </c>
      <c r="K952" t="s">
        <v>321</v>
      </c>
    </row>
    <row r="953" spans="1:11" ht="15" x14ac:dyDescent="0.25">
      <c r="A953" s="45" t="str">
        <f t="shared" si="12"/>
        <v>B2 referenceCyprus2025</v>
      </c>
      <c r="B953">
        <v>5</v>
      </c>
      <c r="C953" t="s">
        <v>0</v>
      </c>
      <c r="D953" t="s">
        <v>133</v>
      </c>
      <c r="E953" t="s">
        <v>78</v>
      </c>
      <c r="F953" t="s">
        <v>111</v>
      </c>
      <c r="G953">
        <v>2025</v>
      </c>
      <c r="H953" t="s">
        <v>321</v>
      </c>
      <c r="I953" t="s">
        <v>321</v>
      </c>
      <c r="J953" t="s">
        <v>321</v>
      </c>
      <c r="K953" t="s">
        <v>321</v>
      </c>
    </row>
    <row r="954" spans="1:11" ht="15" x14ac:dyDescent="0.25">
      <c r="A954" s="45" t="str">
        <f t="shared" si="12"/>
        <v>B2 referenceCyprus2030</v>
      </c>
      <c r="B954">
        <v>5</v>
      </c>
      <c r="C954" t="s">
        <v>0</v>
      </c>
      <c r="D954" t="s">
        <v>133</v>
      </c>
      <c r="E954" t="s">
        <v>78</v>
      </c>
      <c r="F954" t="s">
        <v>111</v>
      </c>
      <c r="G954">
        <v>2030</v>
      </c>
      <c r="H954" t="s">
        <v>321</v>
      </c>
      <c r="I954" t="s">
        <v>321</v>
      </c>
      <c r="J954" t="s">
        <v>321</v>
      </c>
      <c r="K954" t="s">
        <v>321</v>
      </c>
    </row>
    <row r="955" spans="1:11" ht="15" x14ac:dyDescent="0.25">
      <c r="A955" s="45" t="str">
        <f t="shared" si="12"/>
        <v>B2 referenceGreece2010</v>
      </c>
      <c r="B955">
        <v>5</v>
      </c>
      <c r="C955" t="s">
        <v>0</v>
      </c>
      <c r="D955" t="s">
        <v>141</v>
      </c>
      <c r="E955" t="s">
        <v>85</v>
      </c>
      <c r="F955" t="s">
        <v>111</v>
      </c>
      <c r="G955">
        <v>2010</v>
      </c>
      <c r="H955" t="s">
        <v>321</v>
      </c>
      <c r="I955" t="s">
        <v>321</v>
      </c>
      <c r="J955" t="s">
        <v>321</v>
      </c>
      <c r="K955" t="s">
        <v>321</v>
      </c>
    </row>
    <row r="956" spans="1:11" ht="15" x14ac:dyDescent="0.25">
      <c r="A956" s="45" t="str">
        <f t="shared" si="12"/>
        <v>B2 referenceGreece2015</v>
      </c>
      <c r="B956">
        <v>5</v>
      </c>
      <c r="C956" t="s">
        <v>0</v>
      </c>
      <c r="D956" t="s">
        <v>141</v>
      </c>
      <c r="E956" t="s">
        <v>85</v>
      </c>
      <c r="F956" t="s">
        <v>111</v>
      </c>
      <c r="G956">
        <v>2015</v>
      </c>
      <c r="H956" t="s">
        <v>321</v>
      </c>
      <c r="I956" t="s">
        <v>321</v>
      </c>
      <c r="J956" t="s">
        <v>321</v>
      </c>
      <c r="K956" t="s">
        <v>321</v>
      </c>
    </row>
    <row r="957" spans="1:11" ht="15" x14ac:dyDescent="0.25">
      <c r="A957" s="45" t="str">
        <f t="shared" si="12"/>
        <v>B2 referenceGreece2020</v>
      </c>
      <c r="B957">
        <v>5</v>
      </c>
      <c r="C957" t="s">
        <v>0</v>
      </c>
      <c r="D957" t="s">
        <v>141</v>
      </c>
      <c r="E957" t="s">
        <v>85</v>
      </c>
      <c r="F957" t="s">
        <v>111</v>
      </c>
      <c r="G957">
        <v>2020</v>
      </c>
      <c r="H957" t="s">
        <v>321</v>
      </c>
      <c r="I957" t="s">
        <v>321</v>
      </c>
      <c r="J957" t="s">
        <v>321</v>
      </c>
      <c r="K957" t="s">
        <v>321</v>
      </c>
    </row>
    <row r="958" spans="1:11" ht="15" x14ac:dyDescent="0.25">
      <c r="A958" s="45" t="str">
        <f t="shared" si="12"/>
        <v>B2 referenceGreece2025</v>
      </c>
      <c r="B958">
        <v>5</v>
      </c>
      <c r="C958" t="s">
        <v>0</v>
      </c>
      <c r="D958" t="s">
        <v>141</v>
      </c>
      <c r="E958" t="s">
        <v>85</v>
      </c>
      <c r="F958" t="s">
        <v>111</v>
      </c>
      <c r="G958">
        <v>2025</v>
      </c>
      <c r="H958" t="s">
        <v>321</v>
      </c>
      <c r="I958" t="s">
        <v>321</v>
      </c>
      <c r="J958" t="s">
        <v>321</v>
      </c>
      <c r="K958" t="s">
        <v>321</v>
      </c>
    </row>
    <row r="959" spans="1:11" ht="15" x14ac:dyDescent="0.25">
      <c r="A959" s="45" t="str">
        <f t="shared" si="12"/>
        <v>B2 referenceGreece2030</v>
      </c>
      <c r="B959">
        <v>5</v>
      </c>
      <c r="C959" t="s">
        <v>0</v>
      </c>
      <c r="D959" t="s">
        <v>141</v>
      </c>
      <c r="E959" t="s">
        <v>85</v>
      </c>
      <c r="F959" t="s">
        <v>111</v>
      </c>
      <c r="G959">
        <v>2030</v>
      </c>
      <c r="H959" t="s">
        <v>321</v>
      </c>
      <c r="I959" t="s">
        <v>321</v>
      </c>
      <c r="J959" t="s">
        <v>321</v>
      </c>
      <c r="K959" t="s">
        <v>321</v>
      </c>
    </row>
    <row r="960" spans="1:11" ht="15" x14ac:dyDescent="0.25">
      <c r="A960" s="45" t="str">
        <f t="shared" si="12"/>
        <v>B2 referenceThe former Yugoslav Republic of Macedonia2010</v>
      </c>
      <c r="B960">
        <v>5</v>
      </c>
      <c r="C960" t="s">
        <v>0</v>
      </c>
      <c r="D960" t="s">
        <v>151</v>
      </c>
      <c r="E960" t="s">
        <v>107</v>
      </c>
      <c r="F960" t="s">
        <v>111</v>
      </c>
      <c r="G960">
        <v>2010</v>
      </c>
      <c r="H960" t="s">
        <v>321</v>
      </c>
      <c r="I960" t="s">
        <v>321</v>
      </c>
      <c r="J960" t="s">
        <v>321</v>
      </c>
      <c r="K960" t="s">
        <v>321</v>
      </c>
    </row>
    <row r="961" spans="1:11" ht="15" x14ac:dyDescent="0.25">
      <c r="A961" s="45" t="str">
        <f t="shared" si="12"/>
        <v>B2 referenceThe former Yugoslav Republic of Macedonia2015</v>
      </c>
      <c r="B961">
        <v>5</v>
      </c>
      <c r="C961" t="s">
        <v>0</v>
      </c>
      <c r="D961" t="s">
        <v>151</v>
      </c>
      <c r="E961" t="s">
        <v>107</v>
      </c>
      <c r="F961" t="s">
        <v>111</v>
      </c>
      <c r="G961">
        <v>2015</v>
      </c>
      <c r="H961" t="s">
        <v>321</v>
      </c>
      <c r="I961" t="s">
        <v>321</v>
      </c>
      <c r="J961" t="s">
        <v>321</v>
      </c>
      <c r="K961" t="s">
        <v>321</v>
      </c>
    </row>
    <row r="962" spans="1:11" ht="15" x14ac:dyDescent="0.25">
      <c r="A962" s="45" t="str">
        <f t="shared" si="12"/>
        <v>B2 referenceThe former Yugoslav Republic of Macedonia2020</v>
      </c>
      <c r="B962">
        <v>5</v>
      </c>
      <c r="C962" t="s">
        <v>0</v>
      </c>
      <c r="D962" t="s">
        <v>151</v>
      </c>
      <c r="E962" t="s">
        <v>107</v>
      </c>
      <c r="F962" t="s">
        <v>111</v>
      </c>
      <c r="G962">
        <v>2020</v>
      </c>
      <c r="H962" t="s">
        <v>321</v>
      </c>
      <c r="I962" t="s">
        <v>321</v>
      </c>
      <c r="J962" t="s">
        <v>321</v>
      </c>
      <c r="K962" t="s">
        <v>321</v>
      </c>
    </row>
    <row r="963" spans="1:11" ht="15" x14ac:dyDescent="0.25">
      <c r="A963" s="45" t="str">
        <f t="shared" si="12"/>
        <v>B2 referenceThe former Yugoslav Republic of Macedonia2025</v>
      </c>
      <c r="B963">
        <v>5</v>
      </c>
      <c r="C963" t="s">
        <v>0</v>
      </c>
      <c r="D963" t="s">
        <v>151</v>
      </c>
      <c r="E963" t="s">
        <v>107</v>
      </c>
      <c r="F963" t="s">
        <v>111</v>
      </c>
      <c r="G963">
        <v>2025</v>
      </c>
      <c r="H963" t="s">
        <v>321</v>
      </c>
      <c r="I963" t="s">
        <v>321</v>
      </c>
      <c r="J963" t="s">
        <v>321</v>
      </c>
      <c r="K963" t="s">
        <v>321</v>
      </c>
    </row>
    <row r="964" spans="1:11" ht="15" x14ac:dyDescent="0.25">
      <c r="A964" s="45" t="str">
        <f t="shared" si="12"/>
        <v>B2 referenceThe former Yugoslav Republic of Macedonia2030</v>
      </c>
      <c r="B964">
        <v>5</v>
      </c>
      <c r="C964" t="s">
        <v>0</v>
      </c>
      <c r="D964" t="s">
        <v>151</v>
      </c>
      <c r="E964" t="s">
        <v>107</v>
      </c>
      <c r="F964" t="s">
        <v>111</v>
      </c>
      <c r="G964">
        <v>2030</v>
      </c>
      <c r="H964" t="s">
        <v>321</v>
      </c>
      <c r="I964" t="s">
        <v>321</v>
      </c>
      <c r="J964" t="s">
        <v>321</v>
      </c>
      <c r="K964" t="s">
        <v>321</v>
      </c>
    </row>
    <row r="965" spans="1:11" ht="15" x14ac:dyDescent="0.25">
      <c r="A965" s="45" t="str">
        <f t="shared" si="12"/>
        <v>B2 referenceMontenegro2010</v>
      </c>
      <c r="B965">
        <v>5</v>
      </c>
      <c r="C965" t="s">
        <v>0</v>
      </c>
      <c r="D965" t="s">
        <v>150</v>
      </c>
      <c r="E965" t="s">
        <v>94</v>
      </c>
      <c r="F965" t="s">
        <v>111</v>
      </c>
      <c r="G965">
        <v>2010</v>
      </c>
      <c r="H965" t="s">
        <v>321</v>
      </c>
      <c r="I965" t="s">
        <v>321</v>
      </c>
      <c r="J965" t="s">
        <v>321</v>
      </c>
      <c r="K965" t="s">
        <v>321</v>
      </c>
    </row>
    <row r="966" spans="1:11" ht="15" x14ac:dyDescent="0.25">
      <c r="A966" s="45" t="str">
        <f t="shared" si="12"/>
        <v>B2 referenceMontenegro2015</v>
      </c>
      <c r="B966">
        <v>5</v>
      </c>
      <c r="C966" t="s">
        <v>0</v>
      </c>
      <c r="D966" t="s">
        <v>150</v>
      </c>
      <c r="E966" t="s">
        <v>94</v>
      </c>
      <c r="F966" t="s">
        <v>111</v>
      </c>
      <c r="G966">
        <v>2015</v>
      </c>
      <c r="H966" t="s">
        <v>321</v>
      </c>
      <c r="I966" t="s">
        <v>321</v>
      </c>
      <c r="J966" t="s">
        <v>321</v>
      </c>
      <c r="K966" t="s">
        <v>321</v>
      </c>
    </row>
    <row r="967" spans="1:11" ht="15" x14ac:dyDescent="0.25">
      <c r="A967" s="45" t="str">
        <f t="shared" si="12"/>
        <v>B2 referenceMontenegro2020</v>
      </c>
      <c r="B967">
        <v>5</v>
      </c>
      <c r="C967" t="s">
        <v>0</v>
      </c>
      <c r="D967" t="s">
        <v>150</v>
      </c>
      <c r="E967" t="s">
        <v>94</v>
      </c>
      <c r="F967" t="s">
        <v>111</v>
      </c>
      <c r="G967">
        <v>2020</v>
      </c>
      <c r="H967" t="s">
        <v>321</v>
      </c>
      <c r="I967" t="s">
        <v>321</v>
      </c>
      <c r="J967" t="s">
        <v>321</v>
      </c>
      <c r="K967" t="s">
        <v>321</v>
      </c>
    </row>
    <row r="968" spans="1:11" ht="15" x14ac:dyDescent="0.25">
      <c r="A968" s="45" t="str">
        <f t="shared" si="12"/>
        <v>B2 referenceMontenegro2025</v>
      </c>
      <c r="B968">
        <v>5</v>
      </c>
      <c r="C968" t="s">
        <v>0</v>
      </c>
      <c r="D968" t="s">
        <v>150</v>
      </c>
      <c r="E968" t="s">
        <v>94</v>
      </c>
      <c r="F968" t="s">
        <v>111</v>
      </c>
      <c r="G968">
        <v>2025</v>
      </c>
      <c r="H968" t="s">
        <v>321</v>
      </c>
      <c r="I968" t="s">
        <v>321</v>
      </c>
      <c r="J968" t="s">
        <v>321</v>
      </c>
      <c r="K968" t="s">
        <v>321</v>
      </c>
    </row>
    <row r="969" spans="1:11" ht="15" x14ac:dyDescent="0.25">
      <c r="A969" s="45" t="str">
        <f t="shared" si="12"/>
        <v>B2 referenceMontenegro2030</v>
      </c>
      <c r="B969">
        <v>5</v>
      </c>
      <c r="C969" t="s">
        <v>0</v>
      </c>
      <c r="D969" t="s">
        <v>150</v>
      </c>
      <c r="E969" t="s">
        <v>94</v>
      </c>
      <c r="F969" t="s">
        <v>111</v>
      </c>
      <c r="G969">
        <v>2030</v>
      </c>
      <c r="H969" t="s">
        <v>321</v>
      </c>
      <c r="I969" t="s">
        <v>321</v>
      </c>
      <c r="J969" t="s">
        <v>321</v>
      </c>
      <c r="K969" t="s">
        <v>321</v>
      </c>
    </row>
    <row r="970" spans="1:11" ht="15" x14ac:dyDescent="0.25">
      <c r="A970" s="45" t="str">
        <f t="shared" si="12"/>
        <v>B2 referenceSerbia2005</v>
      </c>
      <c r="B970">
        <v>5</v>
      </c>
      <c r="C970" t="s">
        <v>0</v>
      </c>
      <c r="D970" t="s">
        <v>157</v>
      </c>
      <c r="E970" t="s">
        <v>101</v>
      </c>
      <c r="F970" t="s">
        <v>111</v>
      </c>
      <c r="G970">
        <v>2005</v>
      </c>
      <c r="H970" t="s">
        <v>321</v>
      </c>
      <c r="I970" t="s">
        <v>321</v>
      </c>
      <c r="J970" t="s">
        <v>321</v>
      </c>
      <c r="K970" t="s">
        <v>321</v>
      </c>
    </row>
    <row r="971" spans="1:11" ht="15" x14ac:dyDescent="0.25">
      <c r="A971" s="45" t="str">
        <f t="shared" si="12"/>
        <v>B2 referenceSerbia2010</v>
      </c>
      <c r="B971">
        <v>5</v>
      </c>
      <c r="C971" t="s">
        <v>0</v>
      </c>
      <c r="D971" t="s">
        <v>157</v>
      </c>
      <c r="E971" t="s">
        <v>101</v>
      </c>
      <c r="F971" t="s">
        <v>111</v>
      </c>
      <c r="G971">
        <v>2010</v>
      </c>
      <c r="H971" t="s">
        <v>321</v>
      </c>
      <c r="I971" t="s">
        <v>321</v>
      </c>
      <c r="J971" t="s">
        <v>321</v>
      </c>
      <c r="K971" t="s">
        <v>321</v>
      </c>
    </row>
    <row r="972" spans="1:11" ht="15" x14ac:dyDescent="0.25">
      <c r="A972" s="45" t="str">
        <f t="shared" si="12"/>
        <v>B2 referenceSerbia2015</v>
      </c>
      <c r="B972">
        <v>5</v>
      </c>
      <c r="C972" t="s">
        <v>0</v>
      </c>
      <c r="D972" t="s">
        <v>157</v>
      </c>
      <c r="E972" t="s">
        <v>101</v>
      </c>
      <c r="F972" t="s">
        <v>111</v>
      </c>
      <c r="G972">
        <v>2015</v>
      </c>
      <c r="H972" t="s">
        <v>321</v>
      </c>
      <c r="I972" t="s">
        <v>321</v>
      </c>
      <c r="J972" t="s">
        <v>321</v>
      </c>
      <c r="K972" t="s">
        <v>321</v>
      </c>
    </row>
    <row r="973" spans="1:11" ht="15" x14ac:dyDescent="0.25">
      <c r="A973" s="45" t="str">
        <f t="shared" si="12"/>
        <v>B2 referenceSerbia2020</v>
      </c>
      <c r="B973">
        <v>5</v>
      </c>
      <c r="C973" t="s">
        <v>0</v>
      </c>
      <c r="D973" t="s">
        <v>157</v>
      </c>
      <c r="E973" t="s">
        <v>101</v>
      </c>
      <c r="F973" t="s">
        <v>111</v>
      </c>
      <c r="G973">
        <v>2020</v>
      </c>
      <c r="H973" t="s">
        <v>321</v>
      </c>
      <c r="I973" t="s">
        <v>321</v>
      </c>
      <c r="J973" t="s">
        <v>321</v>
      </c>
      <c r="K973" t="s">
        <v>321</v>
      </c>
    </row>
    <row r="974" spans="1:11" ht="15" x14ac:dyDescent="0.25">
      <c r="A974" s="45" t="str">
        <f t="shared" si="12"/>
        <v>B2 referenceSerbia2025</v>
      </c>
      <c r="B974">
        <v>5</v>
      </c>
      <c r="C974" t="s">
        <v>0</v>
      </c>
      <c r="D974" t="s">
        <v>157</v>
      </c>
      <c r="E974" t="s">
        <v>101</v>
      </c>
      <c r="F974" t="s">
        <v>111</v>
      </c>
      <c r="G974">
        <v>2025</v>
      </c>
      <c r="H974" t="s">
        <v>321</v>
      </c>
      <c r="I974" t="s">
        <v>321</v>
      </c>
      <c r="J974" t="s">
        <v>321</v>
      </c>
      <c r="K974" t="s">
        <v>321</v>
      </c>
    </row>
    <row r="975" spans="1:11" ht="15" x14ac:dyDescent="0.25">
      <c r="A975" s="45" t="str">
        <f t="shared" si="12"/>
        <v>B2 referenceSerbia2030</v>
      </c>
      <c r="B975">
        <v>5</v>
      </c>
      <c r="C975" t="s">
        <v>0</v>
      </c>
      <c r="D975" t="s">
        <v>157</v>
      </c>
      <c r="E975" t="s">
        <v>101</v>
      </c>
      <c r="F975" t="s">
        <v>111</v>
      </c>
      <c r="G975">
        <v>2030</v>
      </c>
      <c r="H975" t="s">
        <v>321</v>
      </c>
      <c r="I975" t="s">
        <v>321</v>
      </c>
      <c r="J975" t="s">
        <v>321</v>
      </c>
      <c r="K975" t="s">
        <v>321</v>
      </c>
    </row>
    <row r="976" spans="1:11" ht="15" x14ac:dyDescent="0.25">
      <c r="A976" s="45" t="str">
        <f t="shared" si="12"/>
        <v>A1 referenceBosnia and Herzegovina2010</v>
      </c>
      <c r="B976">
        <v>1</v>
      </c>
      <c r="C976" t="s">
        <v>322</v>
      </c>
      <c r="D976" t="s">
        <v>128</v>
      </c>
      <c r="E976" t="s">
        <v>75</v>
      </c>
      <c r="F976" t="s">
        <v>111</v>
      </c>
      <c r="G976">
        <v>2010</v>
      </c>
      <c r="H976" t="s">
        <v>321</v>
      </c>
      <c r="I976" t="s">
        <v>321</v>
      </c>
      <c r="J976" t="s">
        <v>321</v>
      </c>
      <c r="K976" t="s">
        <v>321</v>
      </c>
    </row>
    <row r="977" spans="1:11" ht="15" x14ac:dyDescent="0.25">
      <c r="A977" s="45" t="str">
        <f t="shared" si="12"/>
        <v>A1 referenceBosnia and Herzegovina2015</v>
      </c>
      <c r="B977">
        <v>1</v>
      </c>
      <c r="C977" t="s">
        <v>322</v>
      </c>
      <c r="D977" t="s">
        <v>128</v>
      </c>
      <c r="E977" t="s">
        <v>75</v>
      </c>
      <c r="F977" t="s">
        <v>111</v>
      </c>
      <c r="G977">
        <v>2015</v>
      </c>
      <c r="H977" t="s">
        <v>321</v>
      </c>
      <c r="I977" t="s">
        <v>321</v>
      </c>
      <c r="J977" t="s">
        <v>321</v>
      </c>
      <c r="K977" t="s">
        <v>321</v>
      </c>
    </row>
    <row r="978" spans="1:11" ht="15" x14ac:dyDescent="0.25">
      <c r="A978" s="45" t="str">
        <f t="shared" ref="A978:A1041" si="13">CONCATENATE(C978,E978,G978)</f>
        <v>A1 referenceBosnia and Herzegovina2020</v>
      </c>
      <c r="B978">
        <v>1</v>
      </c>
      <c r="C978" t="s">
        <v>322</v>
      </c>
      <c r="D978" t="s">
        <v>128</v>
      </c>
      <c r="E978" t="s">
        <v>75</v>
      </c>
      <c r="F978" t="s">
        <v>111</v>
      </c>
      <c r="G978">
        <v>2020</v>
      </c>
      <c r="H978" t="s">
        <v>321</v>
      </c>
      <c r="I978" t="s">
        <v>321</v>
      </c>
      <c r="J978" t="s">
        <v>321</v>
      </c>
      <c r="K978" t="s">
        <v>321</v>
      </c>
    </row>
    <row r="979" spans="1:11" ht="15" x14ac:dyDescent="0.25">
      <c r="A979" s="45" t="str">
        <f t="shared" si="13"/>
        <v>A1 referenceBosnia and Herzegovina2025</v>
      </c>
      <c r="B979">
        <v>1</v>
      </c>
      <c r="C979" t="s">
        <v>322</v>
      </c>
      <c r="D979" t="s">
        <v>128</v>
      </c>
      <c r="E979" t="s">
        <v>75</v>
      </c>
      <c r="F979" t="s">
        <v>111</v>
      </c>
      <c r="G979">
        <v>2025</v>
      </c>
      <c r="H979" t="s">
        <v>321</v>
      </c>
      <c r="I979" t="s">
        <v>321</v>
      </c>
      <c r="J979" t="s">
        <v>321</v>
      </c>
      <c r="K979" t="s">
        <v>321</v>
      </c>
    </row>
    <row r="980" spans="1:11" ht="15" x14ac:dyDescent="0.25">
      <c r="A980" s="45" t="str">
        <f t="shared" si="13"/>
        <v>A1 referenceBosnia and Herzegovina2030</v>
      </c>
      <c r="B980">
        <v>1</v>
      </c>
      <c r="C980" t="s">
        <v>322</v>
      </c>
      <c r="D980" t="s">
        <v>128</v>
      </c>
      <c r="E980" t="s">
        <v>75</v>
      </c>
      <c r="F980" t="s">
        <v>111</v>
      </c>
      <c r="G980">
        <v>2030</v>
      </c>
      <c r="H980" t="s">
        <v>321</v>
      </c>
      <c r="I980" t="s">
        <v>321</v>
      </c>
      <c r="J980" t="s">
        <v>321</v>
      </c>
      <c r="K980" t="s">
        <v>321</v>
      </c>
    </row>
    <row r="981" spans="1:11" ht="15" x14ac:dyDescent="0.25">
      <c r="A981" s="45" t="str">
        <f t="shared" si="13"/>
        <v>A1 referenceCyprus2010</v>
      </c>
      <c r="B981">
        <v>1</v>
      </c>
      <c r="C981" t="s">
        <v>322</v>
      </c>
      <c r="D981" t="s">
        <v>133</v>
      </c>
      <c r="E981" t="s">
        <v>78</v>
      </c>
      <c r="F981" t="s">
        <v>111</v>
      </c>
      <c r="G981">
        <v>2010</v>
      </c>
      <c r="H981" t="s">
        <v>321</v>
      </c>
      <c r="I981" t="s">
        <v>321</v>
      </c>
      <c r="J981" t="s">
        <v>321</v>
      </c>
      <c r="K981" t="s">
        <v>321</v>
      </c>
    </row>
    <row r="982" spans="1:11" ht="15" x14ac:dyDescent="0.25">
      <c r="A982" s="45" t="str">
        <f t="shared" si="13"/>
        <v>A1 referenceCyprus2015</v>
      </c>
      <c r="B982">
        <v>1</v>
      </c>
      <c r="C982" t="s">
        <v>322</v>
      </c>
      <c r="D982" t="s">
        <v>133</v>
      </c>
      <c r="E982" t="s">
        <v>78</v>
      </c>
      <c r="F982" t="s">
        <v>111</v>
      </c>
      <c r="G982">
        <v>2015</v>
      </c>
      <c r="H982" t="s">
        <v>321</v>
      </c>
      <c r="I982" t="s">
        <v>321</v>
      </c>
      <c r="J982" t="s">
        <v>321</v>
      </c>
      <c r="K982" t="s">
        <v>321</v>
      </c>
    </row>
    <row r="983" spans="1:11" ht="15" x14ac:dyDescent="0.25">
      <c r="A983" s="45" t="str">
        <f t="shared" si="13"/>
        <v>A1 referenceCyprus2020</v>
      </c>
      <c r="B983">
        <v>1</v>
      </c>
      <c r="C983" t="s">
        <v>322</v>
      </c>
      <c r="D983" t="s">
        <v>133</v>
      </c>
      <c r="E983" t="s">
        <v>78</v>
      </c>
      <c r="F983" t="s">
        <v>111</v>
      </c>
      <c r="G983">
        <v>2020</v>
      </c>
      <c r="H983" t="s">
        <v>321</v>
      </c>
      <c r="I983" t="s">
        <v>321</v>
      </c>
      <c r="J983" t="s">
        <v>321</v>
      </c>
      <c r="K983" t="s">
        <v>321</v>
      </c>
    </row>
    <row r="984" spans="1:11" ht="15" x14ac:dyDescent="0.25">
      <c r="A984" s="45" t="str">
        <f t="shared" si="13"/>
        <v>A1 referenceCyprus2025</v>
      </c>
      <c r="B984">
        <v>1</v>
      </c>
      <c r="C984" t="s">
        <v>322</v>
      </c>
      <c r="D984" t="s">
        <v>133</v>
      </c>
      <c r="E984" t="s">
        <v>78</v>
      </c>
      <c r="F984" t="s">
        <v>111</v>
      </c>
      <c r="G984">
        <v>2025</v>
      </c>
      <c r="H984" t="s">
        <v>321</v>
      </c>
      <c r="I984" t="s">
        <v>321</v>
      </c>
      <c r="J984" t="s">
        <v>321</v>
      </c>
      <c r="K984" t="s">
        <v>321</v>
      </c>
    </row>
    <row r="985" spans="1:11" ht="15" x14ac:dyDescent="0.25">
      <c r="A985" s="45" t="str">
        <f t="shared" si="13"/>
        <v>A1 referenceCyprus2030</v>
      </c>
      <c r="B985">
        <v>1</v>
      </c>
      <c r="C985" t="s">
        <v>322</v>
      </c>
      <c r="D985" t="s">
        <v>133</v>
      </c>
      <c r="E985" t="s">
        <v>78</v>
      </c>
      <c r="F985" t="s">
        <v>111</v>
      </c>
      <c r="G985">
        <v>2030</v>
      </c>
      <c r="H985" t="s">
        <v>321</v>
      </c>
      <c r="I985" t="s">
        <v>321</v>
      </c>
      <c r="J985" t="s">
        <v>321</v>
      </c>
      <c r="K985" t="s">
        <v>321</v>
      </c>
    </row>
    <row r="986" spans="1:11" ht="15" x14ac:dyDescent="0.25">
      <c r="A986" s="45" t="str">
        <f t="shared" si="13"/>
        <v>A1 referenceGreece2010</v>
      </c>
      <c r="B986">
        <v>1</v>
      </c>
      <c r="C986" t="s">
        <v>322</v>
      </c>
      <c r="D986" t="s">
        <v>141</v>
      </c>
      <c r="E986" t="s">
        <v>85</v>
      </c>
      <c r="F986" t="s">
        <v>111</v>
      </c>
      <c r="G986">
        <v>2010</v>
      </c>
      <c r="H986" t="s">
        <v>321</v>
      </c>
      <c r="I986" t="s">
        <v>321</v>
      </c>
      <c r="J986" t="s">
        <v>321</v>
      </c>
      <c r="K986" t="s">
        <v>321</v>
      </c>
    </row>
    <row r="987" spans="1:11" ht="15" x14ac:dyDescent="0.25">
      <c r="A987" s="45" t="str">
        <f t="shared" si="13"/>
        <v>A1 referenceGreece2015</v>
      </c>
      <c r="B987">
        <v>1</v>
      </c>
      <c r="C987" t="s">
        <v>322</v>
      </c>
      <c r="D987" t="s">
        <v>141</v>
      </c>
      <c r="E987" t="s">
        <v>85</v>
      </c>
      <c r="F987" t="s">
        <v>111</v>
      </c>
      <c r="G987">
        <v>2015</v>
      </c>
      <c r="H987" t="s">
        <v>321</v>
      </c>
      <c r="I987" t="s">
        <v>321</v>
      </c>
      <c r="J987" t="s">
        <v>321</v>
      </c>
      <c r="K987" t="s">
        <v>321</v>
      </c>
    </row>
    <row r="988" spans="1:11" ht="15" x14ac:dyDescent="0.25">
      <c r="A988" s="45" t="str">
        <f t="shared" si="13"/>
        <v>A1 referenceGreece2020</v>
      </c>
      <c r="B988">
        <v>1</v>
      </c>
      <c r="C988" t="s">
        <v>322</v>
      </c>
      <c r="D988" t="s">
        <v>141</v>
      </c>
      <c r="E988" t="s">
        <v>85</v>
      </c>
      <c r="F988" t="s">
        <v>111</v>
      </c>
      <c r="G988">
        <v>2020</v>
      </c>
      <c r="H988" t="s">
        <v>321</v>
      </c>
      <c r="I988" t="s">
        <v>321</v>
      </c>
      <c r="J988" t="s">
        <v>321</v>
      </c>
      <c r="K988" t="s">
        <v>321</v>
      </c>
    </row>
    <row r="989" spans="1:11" ht="15" x14ac:dyDescent="0.25">
      <c r="A989" s="45" t="str">
        <f t="shared" si="13"/>
        <v>A1 referenceGreece2025</v>
      </c>
      <c r="B989">
        <v>1</v>
      </c>
      <c r="C989" t="s">
        <v>322</v>
      </c>
      <c r="D989" t="s">
        <v>141</v>
      </c>
      <c r="E989" t="s">
        <v>85</v>
      </c>
      <c r="F989" t="s">
        <v>111</v>
      </c>
      <c r="G989">
        <v>2025</v>
      </c>
      <c r="H989" t="s">
        <v>321</v>
      </c>
      <c r="I989" t="s">
        <v>321</v>
      </c>
      <c r="J989" t="s">
        <v>321</v>
      </c>
      <c r="K989" t="s">
        <v>321</v>
      </c>
    </row>
    <row r="990" spans="1:11" ht="15" x14ac:dyDescent="0.25">
      <c r="A990" s="45" t="str">
        <f t="shared" si="13"/>
        <v>A1 referenceGreece2030</v>
      </c>
      <c r="B990">
        <v>1</v>
      </c>
      <c r="C990" t="s">
        <v>322</v>
      </c>
      <c r="D990" t="s">
        <v>141</v>
      </c>
      <c r="E990" t="s">
        <v>85</v>
      </c>
      <c r="F990" t="s">
        <v>111</v>
      </c>
      <c r="G990">
        <v>2030</v>
      </c>
      <c r="H990" t="s">
        <v>321</v>
      </c>
      <c r="I990" t="s">
        <v>321</v>
      </c>
      <c r="J990" t="s">
        <v>321</v>
      </c>
      <c r="K990" t="s">
        <v>321</v>
      </c>
    </row>
    <row r="991" spans="1:11" ht="15" x14ac:dyDescent="0.25">
      <c r="A991" s="45" t="str">
        <f t="shared" si="13"/>
        <v>A1 referenceThe former Yugoslav Republic of Macedonia2010</v>
      </c>
      <c r="B991">
        <v>1</v>
      </c>
      <c r="C991" t="s">
        <v>322</v>
      </c>
      <c r="D991" t="s">
        <v>151</v>
      </c>
      <c r="E991" t="s">
        <v>107</v>
      </c>
      <c r="F991" t="s">
        <v>111</v>
      </c>
      <c r="G991">
        <v>2010</v>
      </c>
      <c r="H991" t="s">
        <v>321</v>
      </c>
      <c r="I991" t="s">
        <v>321</v>
      </c>
      <c r="J991" t="s">
        <v>321</v>
      </c>
      <c r="K991" t="s">
        <v>321</v>
      </c>
    </row>
    <row r="992" spans="1:11" ht="15" x14ac:dyDescent="0.25">
      <c r="A992" s="45" t="str">
        <f t="shared" si="13"/>
        <v>A1 referenceThe former Yugoslav Republic of Macedonia2015</v>
      </c>
      <c r="B992">
        <v>1</v>
      </c>
      <c r="C992" t="s">
        <v>322</v>
      </c>
      <c r="D992" t="s">
        <v>151</v>
      </c>
      <c r="E992" t="s">
        <v>107</v>
      </c>
      <c r="F992" t="s">
        <v>111</v>
      </c>
      <c r="G992">
        <v>2015</v>
      </c>
      <c r="H992" t="s">
        <v>321</v>
      </c>
      <c r="I992" t="s">
        <v>321</v>
      </c>
      <c r="J992" t="s">
        <v>321</v>
      </c>
      <c r="K992" t="s">
        <v>321</v>
      </c>
    </row>
    <row r="993" spans="1:11" ht="15" x14ac:dyDescent="0.25">
      <c r="A993" s="45" t="str">
        <f t="shared" si="13"/>
        <v>A1 referenceThe former Yugoslav Republic of Macedonia2020</v>
      </c>
      <c r="B993">
        <v>1</v>
      </c>
      <c r="C993" t="s">
        <v>322</v>
      </c>
      <c r="D993" t="s">
        <v>151</v>
      </c>
      <c r="E993" t="s">
        <v>107</v>
      </c>
      <c r="F993" t="s">
        <v>111</v>
      </c>
      <c r="G993">
        <v>2020</v>
      </c>
      <c r="H993" t="s">
        <v>321</v>
      </c>
      <c r="I993" t="s">
        <v>321</v>
      </c>
      <c r="J993" t="s">
        <v>321</v>
      </c>
      <c r="K993" t="s">
        <v>321</v>
      </c>
    </row>
    <row r="994" spans="1:11" ht="15" x14ac:dyDescent="0.25">
      <c r="A994" s="45" t="str">
        <f t="shared" si="13"/>
        <v>A1 referenceThe former Yugoslav Republic of Macedonia2025</v>
      </c>
      <c r="B994">
        <v>1</v>
      </c>
      <c r="C994" t="s">
        <v>322</v>
      </c>
      <c r="D994" t="s">
        <v>151</v>
      </c>
      <c r="E994" t="s">
        <v>107</v>
      </c>
      <c r="F994" t="s">
        <v>111</v>
      </c>
      <c r="G994">
        <v>2025</v>
      </c>
      <c r="H994" t="s">
        <v>321</v>
      </c>
      <c r="I994" t="s">
        <v>321</v>
      </c>
      <c r="J994" t="s">
        <v>321</v>
      </c>
      <c r="K994" t="s">
        <v>321</v>
      </c>
    </row>
    <row r="995" spans="1:11" ht="15" x14ac:dyDescent="0.25">
      <c r="A995" s="45" t="str">
        <f t="shared" si="13"/>
        <v>A1 referenceThe former Yugoslav Republic of Macedonia2030</v>
      </c>
      <c r="B995">
        <v>1</v>
      </c>
      <c r="C995" t="s">
        <v>322</v>
      </c>
      <c r="D995" t="s">
        <v>151</v>
      </c>
      <c r="E995" t="s">
        <v>107</v>
      </c>
      <c r="F995" t="s">
        <v>111</v>
      </c>
      <c r="G995">
        <v>2030</v>
      </c>
      <c r="H995" t="s">
        <v>321</v>
      </c>
      <c r="I995" t="s">
        <v>321</v>
      </c>
      <c r="J995" t="s">
        <v>321</v>
      </c>
      <c r="K995" t="s">
        <v>321</v>
      </c>
    </row>
    <row r="996" spans="1:11" ht="15" x14ac:dyDescent="0.25">
      <c r="A996" s="45" t="str">
        <f t="shared" si="13"/>
        <v>A1 referenceMontenegro2010</v>
      </c>
      <c r="B996">
        <v>1</v>
      </c>
      <c r="C996" t="s">
        <v>322</v>
      </c>
      <c r="D996" t="s">
        <v>150</v>
      </c>
      <c r="E996" t="s">
        <v>94</v>
      </c>
      <c r="F996" t="s">
        <v>111</v>
      </c>
      <c r="G996">
        <v>2010</v>
      </c>
      <c r="H996" t="s">
        <v>321</v>
      </c>
      <c r="I996" t="s">
        <v>321</v>
      </c>
      <c r="J996" t="s">
        <v>321</v>
      </c>
      <c r="K996" t="s">
        <v>321</v>
      </c>
    </row>
    <row r="997" spans="1:11" ht="15" x14ac:dyDescent="0.25">
      <c r="A997" s="45" t="str">
        <f t="shared" si="13"/>
        <v>A1 referenceMontenegro2015</v>
      </c>
      <c r="B997">
        <v>1</v>
      </c>
      <c r="C997" t="s">
        <v>322</v>
      </c>
      <c r="D997" t="s">
        <v>150</v>
      </c>
      <c r="E997" t="s">
        <v>94</v>
      </c>
      <c r="F997" t="s">
        <v>111</v>
      </c>
      <c r="G997">
        <v>2015</v>
      </c>
      <c r="H997" t="s">
        <v>321</v>
      </c>
      <c r="I997" t="s">
        <v>321</v>
      </c>
      <c r="J997" t="s">
        <v>321</v>
      </c>
      <c r="K997" t="s">
        <v>321</v>
      </c>
    </row>
    <row r="998" spans="1:11" ht="15" x14ac:dyDescent="0.25">
      <c r="A998" s="45" t="str">
        <f t="shared" si="13"/>
        <v>A1 referenceMontenegro2020</v>
      </c>
      <c r="B998">
        <v>1</v>
      </c>
      <c r="C998" t="s">
        <v>322</v>
      </c>
      <c r="D998" t="s">
        <v>150</v>
      </c>
      <c r="E998" t="s">
        <v>94</v>
      </c>
      <c r="F998" t="s">
        <v>111</v>
      </c>
      <c r="G998">
        <v>2020</v>
      </c>
      <c r="H998" t="s">
        <v>321</v>
      </c>
      <c r="I998" t="s">
        <v>321</v>
      </c>
      <c r="J998" t="s">
        <v>321</v>
      </c>
      <c r="K998" t="s">
        <v>321</v>
      </c>
    </row>
    <row r="999" spans="1:11" ht="15" x14ac:dyDescent="0.25">
      <c r="A999" s="45" t="str">
        <f t="shared" si="13"/>
        <v>A1 referenceMontenegro2025</v>
      </c>
      <c r="B999">
        <v>1</v>
      </c>
      <c r="C999" t="s">
        <v>322</v>
      </c>
      <c r="D999" t="s">
        <v>150</v>
      </c>
      <c r="E999" t="s">
        <v>94</v>
      </c>
      <c r="F999" t="s">
        <v>111</v>
      </c>
      <c r="G999">
        <v>2025</v>
      </c>
      <c r="H999" t="s">
        <v>321</v>
      </c>
      <c r="I999" t="s">
        <v>321</v>
      </c>
      <c r="J999" t="s">
        <v>321</v>
      </c>
      <c r="K999" t="s">
        <v>321</v>
      </c>
    </row>
    <row r="1000" spans="1:11" ht="15" x14ac:dyDescent="0.25">
      <c r="A1000" s="45" t="str">
        <f t="shared" si="13"/>
        <v>A1 referenceMontenegro2030</v>
      </c>
      <c r="B1000">
        <v>1</v>
      </c>
      <c r="C1000" t="s">
        <v>322</v>
      </c>
      <c r="D1000" t="s">
        <v>150</v>
      </c>
      <c r="E1000" t="s">
        <v>94</v>
      </c>
      <c r="F1000" t="s">
        <v>111</v>
      </c>
      <c r="G1000">
        <v>2030</v>
      </c>
      <c r="H1000" t="s">
        <v>321</v>
      </c>
      <c r="I1000" t="s">
        <v>321</v>
      </c>
      <c r="J1000" t="s">
        <v>321</v>
      </c>
      <c r="K1000" t="s">
        <v>321</v>
      </c>
    </row>
    <row r="1001" spans="1:11" ht="15" x14ac:dyDescent="0.25">
      <c r="A1001" s="45" t="str">
        <f t="shared" si="13"/>
        <v>A1 referenceSerbia2005</v>
      </c>
      <c r="B1001">
        <v>1</v>
      </c>
      <c r="C1001" t="s">
        <v>322</v>
      </c>
      <c r="D1001" t="s">
        <v>157</v>
      </c>
      <c r="E1001" t="s">
        <v>101</v>
      </c>
      <c r="F1001" t="s">
        <v>111</v>
      </c>
      <c r="G1001">
        <v>2005</v>
      </c>
      <c r="H1001" t="s">
        <v>321</v>
      </c>
      <c r="I1001" t="s">
        <v>321</v>
      </c>
      <c r="J1001" t="s">
        <v>321</v>
      </c>
      <c r="K1001" t="s">
        <v>321</v>
      </c>
    </row>
    <row r="1002" spans="1:11" ht="15" x14ac:dyDescent="0.25">
      <c r="A1002" s="45" t="str">
        <f t="shared" si="13"/>
        <v>A1 referenceSerbia2010</v>
      </c>
      <c r="B1002">
        <v>1</v>
      </c>
      <c r="C1002" t="s">
        <v>322</v>
      </c>
      <c r="D1002" t="s">
        <v>157</v>
      </c>
      <c r="E1002" t="s">
        <v>101</v>
      </c>
      <c r="F1002" t="s">
        <v>111</v>
      </c>
      <c r="G1002">
        <v>2010</v>
      </c>
      <c r="H1002" t="s">
        <v>321</v>
      </c>
      <c r="I1002" t="s">
        <v>321</v>
      </c>
      <c r="J1002" t="s">
        <v>321</v>
      </c>
      <c r="K1002" t="s">
        <v>321</v>
      </c>
    </row>
    <row r="1003" spans="1:11" ht="15" x14ac:dyDescent="0.25">
      <c r="A1003" s="45" t="str">
        <f t="shared" si="13"/>
        <v>A1 referenceSerbia2015</v>
      </c>
      <c r="B1003">
        <v>1</v>
      </c>
      <c r="C1003" t="s">
        <v>322</v>
      </c>
      <c r="D1003" t="s">
        <v>157</v>
      </c>
      <c r="E1003" t="s">
        <v>101</v>
      </c>
      <c r="F1003" t="s">
        <v>111</v>
      </c>
      <c r="G1003">
        <v>2015</v>
      </c>
      <c r="H1003" t="s">
        <v>321</v>
      </c>
      <c r="I1003" t="s">
        <v>321</v>
      </c>
      <c r="J1003" t="s">
        <v>321</v>
      </c>
      <c r="K1003" t="s">
        <v>321</v>
      </c>
    </row>
    <row r="1004" spans="1:11" ht="15" x14ac:dyDescent="0.25">
      <c r="A1004" s="45" t="str">
        <f t="shared" si="13"/>
        <v>A1 referenceSerbia2020</v>
      </c>
      <c r="B1004">
        <v>1</v>
      </c>
      <c r="C1004" t="s">
        <v>322</v>
      </c>
      <c r="D1004" t="s">
        <v>157</v>
      </c>
      <c r="E1004" t="s">
        <v>101</v>
      </c>
      <c r="F1004" t="s">
        <v>111</v>
      </c>
      <c r="G1004">
        <v>2020</v>
      </c>
      <c r="H1004" t="s">
        <v>321</v>
      </c>
      <c r="I1004" t="s">
        <v>321</v>
      </c>
      <c r="J1004" t="s">
        <v>321</v>
      </c>
      <c r="K1004" t="s">
        <v>321</v>
      </c>
    </row>
    <row r="1005" spans="1:11" ht="15" x14ac:dyDescent="0.25">
      <c r="A1005" s="45" t="str">
        <f t="shared" si="13"/>
        <v>A1 referenceSerbia2025</v>
      </c>
      <c r="B1005">
        <v>1</v>
      </c>
      <c r="C1005" t="s">
        <v>322</v>
      </c>
      <c r="D1005" t="s">
        <v>157</v>
      </c>
      <c r="E1005" t="s">
        <v>101</v>
      </c>
      <c r="F1005" t="s">
        <v>111</v>
      </c>
      <c r="G1005">
        <v>2025</v>
      </c>
      <c r="H1005" t="s">
        <v>321</v>
      </c>
      <c r="I1005" t="s">
        <v>321</v>
      </c>
      <c r="J1005" t="s">
        <v>321</v>
      </c>
      <c r="K1005" t="s">
        <v>321</v>
      </c>
    </row>
    <row r="1006" spans="1:11" ht="15" x14ac:dyDescent="0.25">
      <c r="A1006" s="45" t="str">
        <f t="shared" si="13"/>
        <v>A1 referenceSerbia2030</v>
      </c>
      <c r="B1006">
        <v>1</v>
      </c>
      <c r="C1006" t="s">
        <v>322</v>
      </c>
      <c r="D1006" t="s">
        <v>157</v>
      </c>
      <c r="E1006" t="s">
        <v>101</v>
      </c>
      <c r="F1006" t="s">
        <v>111</v>
      </c>
      <c r="G1006">
        <v>2030</v>
      </c>
      <c r="H1006" t="s">
        <v>321</v>
      </c>
      <c r="I1006" t="s">
        <v>321</v>
      </c>
      <c r="J1006" t="s">
        <v>321</v>
      </c>
      <c r="K1006" t="s">
        <v>321</v>
      </c>
    </row>
    <row r="1007" spans="1:11" ht="15" x14ac:dyDescent="0.25">
      <c r="A1007" s="45" t="str">
        <f t="shared" si="13"/>
        <v>B2 carbonBosnia and Herzegovina2010</v>
      </c>
      <c r="B1007">
        <v>6</v>
      </c>
      <c r="C1007" t="s">
        <v>1</v>
      </c>
      <c r="D1007" t="s">
        <v>128</v>
      </c>
      <c r="E1007" t="s">
        <v>75</v>
      </c>
      <c r="F1007" t="s">
        <v>111</v>
      </c>
      <c r="G1007">
        <v>2010</v>
      </c>
      <c r="H1007" t="s">
        <v>321</v>
      </c>
      <c r="I1007" t="s">
        <v>321</v>
      </c>
      <c r="J1007" t="s">
        <v>321</v>
      </c>
      <c r="K1007" t="s">
        <v>321</v>
      </c>
    </row>
    <row r="1008" spans="1:11" ht="15" x14ac:dyDescent="0.25">
      <c r="A1008" s="45" t="str">
        <f t="shared" si="13"/>
        <v>B2 carbonBosnia and Herzegovina2015</v>
      </c>
      <c r="B1008">
        <v>6</v>
      </c>
      <c r="C1008" t="s">
        <v>1</v>
      </c>
      <c r="D1008" t="s">
        <v>128</v>
      </c>
      <c r="E1008" t="s">
        <v>75</v>
      </c>
      <c r="F1008" t="s">
        <v>111</v>
      </c>
      <c r="G1008">
        <v>2015</v>
      </c>
      <c r="H1008" t="s">
        <v>321</v>
      </c>
      <c r="I1008" t="s">
        <v>321</v>
      </c>
      <c r="J1008" t="s">
        <v>321</v>
      </c>
      <c r="K1008" t="s">
        <v>321</v>
      </c>
    </row>
    <row r="1009" spans="1:11" ht="15" x14ac:dyDescent="0.25">
      <c r="A1009" s="45" t="str">
        <f t="shared" si="13"/>
        <v>B2 carbonBosnia and Herzegovina2020</v>
      </c>
      <c r="B1009">
        <v>6</v>
      </c>
      <c r="C1009" t="s">
        <v>1</v>
      </c>
      <c r="D1009" t="s">
        <v>128</v>
      </c>
      <c r="E1009" t="s">
        <v>75</v>
      </c>
      <c r="F1009" t="s">
        <v>111</v>
      </c>
      <c r="G1009">
        <v>2020</v>
      </c>
      <c r="H1009" t="s">
        <v>321</v>
      </c>
      <c r="I1009" t="s">
        <v>321</v>
      </c>
      <c r="J1009" t="s">
        <v>321</v>
      </c>
      <c r="K1009" t="s">
        <v>321</v>
      </c>
    </row>
    <row r="1010" spans="1:11" ht="15" x14ac:dyDescent="0.25">
      <c r="A1010" s="45" t="str">
        <f t="shared" si="13"/>
        <v>B2 carbonBosnia and Herzegovina2025</v>
      </c>
      <c r="B1010">
        <v>6</v>
      </c>
      <c r="C1010" t="s">
        <v>1</v>
      </c>
      <c r="D1010" t="s">
        <v>128</v>
      </c>
      <c r="E1010" t="s">
        <v>75</v>
      </c>
      <c r="F1010" t="s">
        <v>111</v>
      </c>
      <c r="G1010">
        <v>2025</v>
      </c>
      <c r="H1010" t="s">
        <v>321</v>
      </c>
      <c r="I1010" t="s">
        <v>321</v>
      </c>
      <c r="J1010" t="s">
        <v>321</v>
      </c>
      <c r="K1010" t="s">
        <v>321</v>
      </c>
    </row>
    <row r="1011" spans="1:11" ht="15" x14ac:dyDescent="0.25">
      <c r="A1011" s="45" t="str">
        <f t="shared" si="13"/>
        <v>B2 carbonBosnia and Herzegovina2030</v>
      </c>
      <c r="B1011">
        <v>6</v>
      </c>
      <c r="C1011" t="s">
        <v>1</v>
      </c>
      <c r="D1011" t="s">
        <v>128</v>
      </c>
      <c r="E1011" t="s">
        <v>75</v>
      </c>
      <c r="F1011" t="s">
        <v>111</v>
      </c>
      <c r="G1011">
        <v>2030</v>
      </c>
      <c r="H1011" t="s">
        <v>321</v>
      </c>
      <c r="I1011" t="s">
        <v>321</v>
      </c>
      <c r="J1011" t="s">
        <v>321</v>
      </c>
      <c r="K1011" t="s">
        <v>321</v>
      </c>
    </row>
    <row r="1012" spans="1:11" ht="15" x14ac:dyDescent="0.25">
      <c r="A1012" s="45" t="str">
        <f t="shared" si="13"/>
        <v>B2 carbonCyprus2010</v>
      </c>
      <c r="B1012">
        <v>6</v>
      </c>
      <c r="C1012" t="s">
        <v>1</v>
      </c>
      <c r="D1012" t="s">
        <v>133</v>
      </c>
      <c r="E1012" t="s">
        <v>78</v>
      </c>
      <c r="F1012" t="s">
        <v>111</v>
      </c>
      <c r="G1012">
        <v>2010</v>
      </c>
      <c r="H1012" t="s">
        <v>321</v>
      </c>
      <c r="I1012" t="s">
        <v>321</v>
      </c>
      <c r="J1012" t="s">
        <v>321</v>
      </c>
      <c r="K1012" t="s">
        <v>321</v>
      </c>
    </row>
    <row r="1013" spans="1:11" ht="15" x14ac:dyDescent="0.25">
      <c r="A1013" s="45" t="str">
        <f t="shared" si="13"/>
        <v>B2 carbonCyprus2015</v>
      </c>
      <c r="B1013">
        <v>6</v>
      </c>
      <c r="C1013" t="s">
        <v>1</v>
      </c>
      <c r="D1013" t="s">
        <v>133</v>
      </c>
      <c r="E1013" t="s">
        <v>78</v>
      </c>
      <c r="F1013" t="s">
        <v>111</v>
      </c>
      <c r="G1013">
        <v>2015</v>
      </c>
      <c r="H1013" t="s">
        <v>321</v>
      </c>
      <c r="I1013" t="s">
        <v>321</v>
      </c>
      <c r="J1013" t="s">
        <v>321</v>
      </c>
      <c r="K1013" t="s">
        <v>321</v>
      </c>
    </row>
    <row r="1014" spans="1:11" ht="15" x14ac:dyDescent="0.25">
      <c r="A1014" s="45" t="str">
        <f t="shared" si="13"/>
        <v>B2 carbonCyprus2020</v>
      </c>
      <c r="B1014">
        <v>6</v>
      </c>
      <c r="C1014" t="s">
        <v>1</v>
      </c>
      <c r="D1014" t="s">
        <v>133</v>
      </c>
      <c r="E1014" t="s">
        <v>78</v>
      </c>
      <c r="F1014" t="s">
        <v>111</v>
      </c>
      <c r="G1014">
        <v>2020</v>
      </c>
      <c r="H1014" t="s">
        <v>321</v>
      </c>
      <c r="I1014" t="s">
        <v>321</v>
      </c>
      <c r="J1014" t="s">
        <v>321</v>
      </c>
      <c r="K1014" t="s">
        <v>321</v>
      </c>
    </row>
    <row r="1015" spans="1:11" ht="15" x14ac:dyDescent="0.25">
      <c r="A1015" s="45" t="str">
        <f t="shared" si="13"/>
        <v>B2 carbonCyprus2025</v>
      </c>
      <c r="B1015">
        <v>6</v>
      </c>
      <c r="C1015" t="s">
        <v>1</v>
      </c>
      <c r="D1015" t="s">
        <v>133</v>
      </c>
      <c r="E1015" t="s">
        <v>78</v>
      </c>
      <c r="F1015" t="s">
        <v>111</v>
      </c>
      <c r="G1015">
        <v>2025</v>
      </c>
      <c r="H1015" t="s">
        <v>321</v>
      </c>
      <c r="I1015" t="s">
        <v>321</v>
      </c>
      <c r="J1015" t="s">
        <v>321</v>
      </c>
      <c r="K1015" t="s">
        <v>321</v>
      </c>
    </row>
    <row r="1016" spans="1:11" ht="15" x14ac:dyDescent="0.25">
      <c r="A1016" s="45" t="str">
        <f t="shared" si="13"/>
        <v>B2 carbonCyprus2030</v>
      </c>
      <c r="B1016">
        <v>6</v>
      </c>
      <c r="C1016" t="s">
        <v>1</v>
      </c>
      <c r="D1016" t="s">
        <v>133</v>
      </c>
      <c r="E1016" t="s">
        <v>78</v>
      </c>
      <c r="F1016" t="s">
        <v>111</v>
      </c>
      <c r="G1016">
        <v>2030</v>
      </c>
      <c r="H1016" t="s">
        <v>321</v>
      </c>
      <c r="I1016" t="s">
        <v>321</v>
      </c>
      <c r="J1016" t="s">
        <v>321</v>
      </c>
      <c r="K1016" t="s">
        <v>321</v>
      </c>
    </row>
    <row r="1017" spans="1:11" ht="15" x14ac:dyDescent="0.25">
      <c r="A1017" s="45" t="str">
        <f t="shared" si="13"/>
        <v>B2 carbonGreece2010</v>
      </c>
      <c r="B1017">
        <v>6</v>
      </c>
      <c r="C1017" t="s">
        <v>1</v>
      </c>
      <c r="D1017" t="s">
        <v>141</v>
      </c>
      <c r="E1017" t="s">
        <v>85</v>
      </c>
      <c r="F1017" t="s">
        <v>111</v>
      </c>
      <c r="G1017">
        <v>2010</v>
      </c>
      <c r="H1017" t="s">
        <v>321</v>
      </c>
      <c r="I1017" t="s">
        <v>321</v>
      </c>
      <c r="J1017" t="s">
        <v>321</v>
      </c>
      <c r="K1017" t="s">
        <v>321</v>
      </c>
    </row>
    <row r="1018" spans="1:11" ht="15" x14ac:dyDescent="0.25">
      <c r="A1018" s="45" t="str">
        <f t="shared" si="13"/>
        <v>B2 carbonGreece2015</v>
      </c>
      <c r="B1018">
        <v>6</v>
      </c>
      <c r="C1018" t="s">
        <v>1</v>
      </c>
      <c r="D1018" t="s">
        <v>141</v>
      </c>
      <c r="E1018" t="s">
        <v>85</v>
      </c>
      <c r="F1018" t="s">
        <v>111</v>
      </c>
      <c r="G1018">
        <v>2015</v>
      </c>
      <c r="H1018" t="s">
        <v>321</v>
      </c>
      <c r="I1018" t="s">
        <v>321</v>
      </c>
      <c r="J1018" t="s">
        <v>321</v>
      </c>
      <c r="K1018" t="s">
        <v>321</v>
      </c>
    </row>
    <row r="1019" spans="1:11" ht="15" x14ac:dyDescent="0.25">
      <c r="A1019" s="45" t="str">
        <f t="shared" si="13"/>
        <v>B2 carbonGreece2020</v>
      </c>
      <c r="B1019">
        <v>6</v>
      </c>
      <c r="C1019" t="s">
        <v>1</v>
      </c>
      <c r="D1019" t="s">
        <v>141</v>
      </c>
      <c r="E1019" t="s">
        <v>85</v>
      </c>
      <c r="F1019" t="s">
        <v>111</v>
      </c>
      <c r="G1019">
        <v>2020</v>
      </c>
      <c r="H1019" t="s">
        <v>321</v>
      </c>
      <c r="I1019" t="s">
        <v>321</v>
      </c>
      <c r="J1019" t="s">
        <v>321</v>
      </c>
      <c r="K1019" t="s">
        <v>321</v>
      </c>
    </row>
    <row r="1020" spans="1:11" ht="15" x14ac:dyDescent="0.25">
      <c r="A1020" s="45" t="str">
        <f t="shared" si="13"/>
        <v>B2 carbonGreece2025</v>
      </c>
      <c r="B1020">
        <v>6</v>
      </c>
      <c r="C1020" t="s">
        <v>1</v>
      </c>
      <c r="D1020" t="s">
        <v>141</v>
      </c>
      <c r="E1020" t="s">
        <v>85</v>
      </c>
      <c r="F1020" t="s">
        <v>111</v>
      </c>
      <c r="G1020">
        <v>2025</v>
      </c>
      <c r="H1020" t="s">
        <v>321</v>
      </c>
      <c r="I1020" t="s">
        <v>321</v>
      </c>
      <c r="J1020" t="s">
        <v>321</v>
      </c>
      <c r="K1020" t="s">
        <v>321</v>
      </c>
    </row>
    <row r="1021" spans="1:11" ht="15" x14ac:dyDescent="0.25">
      <c r="A1021" s="45" t="str">
        <f t="shared" si="13"/>
        <v>B2 carbonGreece2030</v>
      </c>
      <c r="B1021">
        <v>6</v>
      </c>
      <c r="C1021" t="s">
        <v>1</v>
      </c>
      <c r="D1021" t="s">
        <v>141</v>
      </c>
      <c r="E1021" t="s">
        <v>85</v>
      </c>
      <c r="F1021" t="s">
        <v>111</v>
      </c>
      <c r="G1021">
        <v>2030</v>
      </c>
      <c r="H1021" t="s">
        <v>321</v>
      </c>
      <c r="I1021" t="s">
        <v>321</v>
      </c>
      <c r="J1021" t="s">
        <v>321</v>
      </c>
      <c r="K1021" t="s">
        <v>321</v>
      </c>
    </row>
    <row r="1022" spans="1:11" ht="15" x14ac:dyDescent="0.25">
      <c r="A1022" s="45" t="str">
        <f t="shared" si="13"/>
        <v>B2 carbonThe former Yugoslav Republic of Macedonia2010</v>
      </c>
      <c r="B1022">
        <v>6</v>
      </c>
      <c r="C1022" t="s">
        <v>1</v>
      </c>
      <c r="D1022" t="s">
        <v>151</v>
      </c>
      <c r="E1022" t="s">
        <v>107</v>
      </c>
      <c r="F1022" t="s">
        <v>111</v>
      </c>
      <c r="G1022">
        <v>2010</v>
      </c>
      <c r="H1022" t="s">
        <v>321</v>
      </c>
      <c r="I1022" t="s">
        <v>321</v>
      </c>
      <c r="J1022" t="s">
        <v>321</v>
      </c>
      <c r="K1022" t="s">
        <v>321</v>
      </c>
    </row>
    <row r="1023" spans="1:11" ht="15" x14ac:dyDescent="0.25">
      <c r="A1023" s="45" t="str">
        <f t="shared" si="13"/>
        <v>B2 carbonThe former Yugoslav Republic of Macedonia2015</v>
      </c>
      <c r="B1023">
        <v>6</v>
      </c>
      <c r="C1023" t="s">
        <v>1</v>
      </c>
      <c r="D1023" t="s">
        <v>151</v>
      </c>
      <c r="E1023" t="s">
        <v>107</v>
      </c>
      <c r="F1023" t="s">
        <v>111</v>
      </c>
      <c r="G1023">
        <v>2015</v>
      </c>
      <c r="H1023" t="s">
        <v>321</v>
      </c>
      <c r="I1023" t="s">
        <v>321</v>
      </c>
      <c r="J1023" t="s">
        <v>321</v>
      </c>
      <c r="K1023" t="s">
        <v>321</v>
      </c>
    </row>
    <row r="1024" spans="1:11" ht="15" x14ac:dyDescent="0.25">
      <c r="A1024" s="45" t="str">
        <f t="shared" si="13"/>
        <v>B2 carbonThe former Yugoslav Republic of Macedonia2020</v>
      </c>
      <c r="B1024">
        <v>6</v>
      </c>
      <c r="C1024" t="s">
        <v>1</v>
      </c>
      <c r="D1024" t="s">
        <v>151</v>
      </c>
      <c r="E1024" t="s">
        <v>107</v>
      </c>
      <c r="F1024" t="s">
        <v>111</v>
      </c>
      <c r="G1024">
        <v>2020</v>
      </c>
      <c r="H1024" t="s">
        <v>321</v>
      </c>
      <c r="I1024" t="s">
        <v>321</v>
      </c>
      <c r="J1024" t="s">
        <v>321</v>
      </c>
      <c r="K1024" t="s">
        <v>321</v>
      </c>
    </row>
    <row r="1025" spans="1:11" ht="15" x14ac:dyDescent="0.25">
      <c r="A1025" s="45" t="str">
        <f t="shared" si="13"/>
        <v>B2 carbonThe former Yugoslav Republic of Macedonia2025</v>
      </c>
      <c r="B1025">
        <v>6</v>
      </c>
      <c r="C1025" t="s">
        <v>1</v>
      </c>
      <c r="D1025" t="s">
        <v>151</v>
      </c>
      <c r="E1025" t="s">
        <v>107</v>
      </c>
      <c r="F1025" t="s">
        <v>111</v>
      </c>
      <c r="G1025">
        <v>2025</v>
      </c>
      <c r="H1025" t="s">
        <v>321</v>
      </c>
      <c r="I1025" t="s">
        <v>321</v>
      </c>
      <c r="J1025" t="s">
        <v>321</v>
      </c>
      <c r="K1025" t="s">
        <v>321</v>
      </c>
    </row>
    <row r="1026" spans="1:11" ht="15" x14ac:dyDescent="0.25">
      <c r="A1026" s="45" t="str">
        <f t="shared" si="13"/>
        <v>B2 carbonThe former Yugoslav Republic of Macedonia2030</v>
      </c>
      <c r="B1026">
        <v>6</v>
      </c>
      <c r="C1026" t="s">
        <v>1</v>
      </c>
      <c r="D1026" t="s">
        <v>151</v>
      </c>
      <c r="E1026" t="s">
        <v>107</v>
      </c>
      <c r="F1026" t="s">
        <v>111</v>
      </c>
      <c r="G1026">
        <v>2030</v>
      </c>
      <c r="H1026" t="s">
        <v>321</v>
      </c>
      <c r="I1026" t="s">
        <v>321</v>
      </c>
      <c r="J1026" t="s">
        <v>321</v>
      </c>
      <c r="K1026" t="s">
        <v>321</v>
      </c>
    </row>
    <row r="1027" spans="1:11" ht="15" x14ac:dyDescent="0.25">
      <c r="A1027" s="45" t="str">
        <f t="shared" si="13"/>
        <v>B2 carbonMontenegro2010</v>
      </c>
      <c r="B1027">
        <v>6</v>
      </c>
      <c r="C1027" t="s">
        <v>1</v>
      </c>
      <c r="D1027" t="s">
        <v>150</v>
      </c>
      <c r="E1027" t="s">
        <v>94</v>
      </c>
      <c r="F1027" t="s">
        <v>111</v>
      </c>
      <c r="G1027">
        <v>2010</v>
      </c>
      <c r="H1027" t="s">
        <v>321</v>
      </c>
      <c r="I1027" t="s">
        <v>321</v>
      </c>
      <c r="J1027" t="s">
        <v>321</v>
      </c>
      <c r="K1027" t="s">
        <v>321</v>
      </c>
    </row>
    <row r="1028" spans="1:11" ht="15" x14ac:dyDescent="0.25">
      <c r="A1028" s="45" t="str">
        <f t="shared" si="13"/>
        <v>B2 carbonMontenegro2015</v>
      </c>
      <c r="B1028">
        <v>6</v>
      </c>
      <c r="C1028" t="s">
        <v>1</v>
      </c>
      <c r="D1028" t="s">
        <v>150</v>
      </c>
      <c r="E1028" t="s">
        <v>94</v>
      </c>
      <c r="F1028" t="s">
        <v>111</v>
      </c>
      <c r="G1028">
        <v>2015</v>
      </c>
      <c r="H1028" t="s">
        <v>321</v>
      </c>
      <c r="I1028" t="s">
        <v>321</v>
      </c>
      <c r="J1028" t="s">
        <v>321</v>
      </c>
      <c r="K1028" t="s">
        <v>321</v>
      </c>
    </row>
    <row r="1029" spans="1:11" ht="15" x14ac:dyDescent="0.25">
      <c r="A1029" s="45" t="str">
        <f t="shared" si="13"/>
        <v>B2 carbonMontenegro2020</v>
      </c>
      <c r="B1029">
        <v>6</v>
      </c>
      <c r="C1029" t="s">
        <v>1</v>
      </c>
      <c r="D1029" t="s">
        <v>150</v>
      </c>
      <c r="E1029" t="s">
        <v>94</v>
      </c>
      <c r="F1029" t="s">
        <v>111</v>
      </c>
      <c r="G1029">
        <v>2020</v>
      </c>
      <c r="H1029" t="s">
        <v>321</v>
      </c>
      <c r="I1029" t="s">
        <v>321</v>
      </c>
      <c r="J1029" t="s">
        <v>321</v>
      </c>
      <c r="K1029" t="s">
        <v>321</v>
      </c>
    </row>
    <row r="1030" spans="1:11" ht="15" x14ac:dyDescent="0.25">
      <c r="A1030" s="45" t="str">
        <f t="shared" si="13"/>
        <v>B2 carbonMontenegro2025</v>
      </c>
      <c r="B1030">
        <v>6</v>
      </c>
      <c r="C1030" t="s">
        <v>1</v>
      </c>
      <c r="D1030" t="s">
        <v>150</v>
      </c>
      <c r="E1030" t="s">
        <v>94</v>
      </c>
      <c r="F1030" t="s">
        <v>111</v>
      </c>
      <c r="G1030">
        <v>2025</v>
      </c>
      <c r="H1030" t="s">
        <v>321</v>
      </c>
      <c r="I1030" t="s">
        <v>321</v>
      </c>
      <c r="J1030" t="s">
        <v>321</v>
      </c>
      <c r="K1030" t="s">
        <v>321</v>
      </c>
    </row>
    <row r="1031" spans="1:11" ht="15" x14ac:dyDescent="0.25">
      <c r="A1031" s="45" t="str">
        <f t="shared" si="13"/>
        <v>B2 carbonMontenegro2030</v>
      </c>
      <c r="B1031">
        <v>6</v>
      </c>
      <c r="C1031" t="s">
        <v>1</v>
      </c>
      <c r="D1031" t="s">
        <v>150</v>
      </c>
      <c r="E1031" t="s">
        <v>94</v>
      </c>
      <c r="F1031" t="s">
        <v>111</v>
      </c>
      <c r="G1031">
        <v>2030</v>
      </c>
      <c r="H1031" t="s">
        <v>321</v>
      </c>
      <c r="I1031" t="s">
        <v>321</v>
      </c>
      <c r="J1031" t="s">
        <v>321</v>
      </c>
      <c r="K1031" t="s">
        <v>321</v>
      </c>
    </row>
    <row r="1032" spans="1:11" ht="15" x14ac:dyDescent="0.25">
      <c r="A1032" s="45" t="str">
        <f t="shared" si="13"/>
        <v>B2 carbonSerbia2005</v>
      </c>
      <c r="B1032">
        <v>6</v>
      </c>
      <c r="C1032" t="s">
        <v>1</v>
      </c>
      <c r="D1032" t="s">
        <v>157</v>
      </c>
      <c r="E1032" t="s">
        <v>101</v>
      </c>
      <c r="F1032" t="s">
        <v>111</v>
      </c>
      <c r="G1032">
        <v>2005</v>
      </c>
      <c r="H1032" t="s">
        <v>321</v>
      </c>
      <c r="I1032" t="s">
        <v>321</v>
      </c>
      <c r="J1032" t="s">
        <v>321</v>
      </c>
      <c r="K1032" t="s">
        <v>321</v>
      </c>
    </row>
    <row r="1033" spans="1:11" ht="15" x14ac:dyDescent="0.25">
      <c r="A1033" s="45" t="str">
        <f t="shared" si="13"/>
        <v>B2 carbonSerbia2010</v>
      </c>
      <c r="B1033">
        <v>6</v>
      </c>
      <c r="C1033" t="s">
        <v>1</v>
      </c>
      <c r="D1033" t="s">
        <v>157</v>
      </c>
      <c r="E1033" t="s">
        <v>101</v>
      </c>
      <c r="F1033" t="s">
        <v>111</v>
      </c>
      <c r="G1033">
        <v>2010</v>
      </c>
      <c r="H1033" t="s">
        <v>321</v>
      </c>
      <c r="I1033" t="s">
        <v>321</v>
      </c>
      <c r="J1033" t="s">
        <v>321</v>
      </c>
      <c r="K1033" t="s">
        <v>321</v>
      </c>
    </row>
    <row r="1034" spans="1:11" ht="15" x14ac:dyDescent="0.25">
      <c r="A1034" s="45" t="str">
        <f t="shared" si="13"/>
        <v>B2 carbonSerbia2015</v>
      </c>
      <c r="B1034">
        <v>6</v>
      </c>
      <c r="C1034" t="s">
        <v>1</v>
      </c>
      <c r="D1034" t="s">
        <v>157</v>
      </c>
      <c r="E1034" t="s">
        <v>101</v>
      </c>
      <c r="F1034" t="s">
        <v>111</v>
      </c>
      <c r="G1034">
        <v>2015</v>
      </c>
      <c r="H1034" t="s">
        <v>321</v>
      </c>
      <c r="I1034" t="s">
        <v>321</v>
      </c>
      <c r="J1034" t="s">
        <v>321</v>
      </c>
      <c r="K1034" t="s">
        <v>321</v>
      </c>
    </row>
    <row r="1035" spans="1:11" ht="15" x14ac:dyDescent="0.25">
      <c r="A1035" s="45" t="str">
        <f t="shared" si="13"/>
        <v>B2 carbonSerbia2020</v>
      </c>
      <c r="B1035">
        <v>6</v>
      </c>
      <c r="C1035" t="s">
        <v>1</v>
      </c>
      <c r="D1035" t="s">
        <v>157</v>
      </c>
      <c r="E1035" t="s">
        <v>101</v>
      </c>
      <c r="F1035" t="s">
        <v>111</v>
      </c>
      <c r="G1035">
        <v>2020</v>
      </c>
      <c r="H1035" t="s">
        <v>321</v>
      </c>
      <c r="I1035" t="s">
        <v>321</v>
      </c>
      <c r="J1035" t="s">
        <v>321</v>
      </c>
      <c r="K1035" t="s">
        <v>321</v>
      </c>
    </row>
    <row r="1036" spans="1:11" ht="15" x14ac:dyDescent="0.25">
      <c r="A1036" s="45" t="str">
        <f t="shared" si="13"/>
        <v>B2 carbonSerbia2025</v>
      </c>
      <c r="B1036">
        <v>6</v>
      </c>
      <c r="C1036" t="s">
        <v>1</v>
      </c>
      <c r="D1036" t="s">
        <v>157</v>
      </c>
      <c r="E1036" t="s">
        <v>101</v>
      </c>
      <c r="F1036" t="s">
        <v>111</v>
      </c>
      <c r="G1036">
        <v>2025</v>
      </c>
      <c r="H1036" t="s">
        <v>321</v>
      </c>
      <c r="I1036" t="s">
        <v>321</v>
      </c>
      <c r="J1036" t="s">
        <v>321</v>
      </c>
      <c r="K1036" t="s">
        <v>321</v>
      </c>
    </row>
    <row r="1037" spans="1:11" ht="15" x14ac:dyDescent="0.25">
      <c r="A1037" s="45" t="str">
        <f t="shared" si="13"/>
        <v>B2 carbonSerbia2030</v>
      </c>
      <c r="B1037">
        <v>6</v>
      </c>
      <c r="C1037" t="s">
        <v>1</v>
      </c>
      <c r="D1037" t="s">
        <v>157</v>
      </c>
      <c r="E1037" t="s">
        <v>101</v>
      </c>
      <c r="F1037" t="s">
        <v>111</v>
      </c>
      <c r="G1037">
        <v>2030</v>
      </c>
      <c r="H1037" t="s">
        <v>321</v>
      </c>
      <c r="I1037" t="s">
        <v>321</v>
      </c>
      <c r="J1037" t="s">
        <v>321</v>
      </c>
      <c r="K1037" t="s">
        <v>321</v>
      </c>
    </row>
    <row r="1038" spans="1:11" ht="15" x14ac:dyDescent="0.25">
      <c r="A1038" s="45" t="str">
        <f t="shared" si="13"/>
        <v>B2 energyBosnia and Herzegovina2010</v>
      </c>
      <c r="B1038">
        <v>7</v>
      </c>
      <c r="C1038" t="s">
        <v>323</v>
      </c>
      <c r="D1038" t="s">
        <v>128</v>
      </c>
      <c r="E1038" t="s">
        <v>75</v>
      </c>
      <c r="F1038" t="s">
        <v>111</v>
      </c>
      <c r="G1038">
        <v>2010</v>
      </c>
      <c r="H1038" t="s">
        <v>321</v>
      </c>
      <c r="I1038" t="s">
        <v>321</v>
      </c>
      <c r="J1038" t="s">
        <v>321</v>
      </c>
      <c r="K1038" t="s">
        <v>321</v>
      </c>
    </row>
    <row r="1039" spans="1:11" ht="15" x14ac:dyDescent="0.25">
      <c r="A1039" s="45" t="str">
        <f t="shared" si="13"/>
        <v>B2 energyBosnia and Herzegovina2015</v>
      </c>
      <c r="B1039">
        <v>7</v>
      </c>
      <c r="C1039" t="s">
        <v>323</v>
      </c>
      <c r="D1039" t="s">
        <v>128</v>
      </c>
      <c r="E1039" t="s">
        <v>75</v>
      </c>
      <c r="F1039" t="s">
        <v>111</v>
      </c>
      <c r="G1039">
        <v>2015</v>
      </c>
      <c r="H1039" t="s">
        <v>321</v>
      </c>
      <c r="I1039" t="s">
        <v>321</v>
      </c>
      <c r="J1039" t="s">
        <v>321</v>
      </c>
      <c r="K1039" t="s">
        <v>321</v>
      </c>
    </row>
    <row r="1040" spans="1:11" ht="15" x14ac:dyDescent="0.25">
      <c r="A1040" s="45" t="str">
        <f t="shared" si="13"/>
        <v>B2 energyBosnia and Herzegovina2020</v>
      </c>
      <c r="B1040">
        <v>7</v>
      </c>
      <c r="C1040" t="s">
        <v>323</v>
      </c>
      <c r="D1040" t="s">
        <v>128</v>
      </c>
      <c r="E1040" t="s">
        <v>75</v>
      </c>
      <c r="F1040" t="s">
        <v>111</v>
      </c>
      <c r="G1040">
        <v>2020</v>
      </c>
      <c r="H1040" t="s">
        <v>321</v>
      </c>
      <c r="I1040" t="s">
        <v>321</v>
      </c>
      <c r="J1040" t="s">
        <v>321</v>
      </c>
      <c r="K1040" t="s">
        <v>321</v>
      </c>
    </row>
    <row r="1041" spans="1:11" ht="15" x14ac:dyDescent="0.25">
      <c r="A1041" s="45" t="str">
        <f t="shared" si="13"/>
        <v>B2 energyBosnia and Herzegovina2025</v>
      </c>
      <c r="B1041">
        <v>7</v>
      </c>
      <c r="C1041" t="s">
        <v>323</v>
      </c>
      <c r="D1041" t="s">
        <v>128</v>
      </c>
      <c r="E1041" t="s">
        <v>75</v>
      </c>
      <c r="F1041" t="s">
        <v>111</v>
      </c>
      <c r="G1041">
        <v>2025</v>
      </c>
      <c r="H1041" t="s">
        <v>321</v>
      </c>
      <c r="I1041" t="s">
        <v>321</v>
      </c>
      <c r="J1041" t="s">
        <v>321</v>
      </c>
      <c r="K1041" t="s">
        <v>321</v>
      </c>
    </row>
    <row r="1042" spans="1:11" ht="15" x14ac:dyDescent="0.25">
      <c r="A1042" s="45" t="str">
        <f t="shared" ref="A1042:A1068" si="14">CONCATENATE(C1042,E1042,G1042)</f>
        <v>B2 energyBosnia and Herzegovina2030</v>
      </c>
      <c r="B1042">
        <v>7</v>
      </c>
      <c r="C1042" t="s">
        <v>323</v>
      </c>
      <c r="D1042" t="s">
        <v>128</v>
      </c>
      <c r="E1042" t="s">
        <v>75</v>
      </c>
      <c r="F1042" t="s">
        <v>111</v>
      </c>
      <c r="G1042">
        <v>2030</v>
      </c>
      <c r="H1042" t="s">
        <v>321</v>
      </c>
      <c r="I1042" t="s">
        <v>321</v>
      </c>
      <c r="J1042" t="s">
        <v>321</v>
      </c>
      <c r="K1042" t="s">
        <v>321</v>
      </c>
    </row>
    <row r="1043" spans="1:11" ht="15" x14ac:dyDescent="0.25">
      <c r="A1043" s="45" t="str">
        <f t="shared" si="14"/>
        <v>B2 energyCyprus2010</v>
      </c>
      <c r="B1043">
        <v>7</v>
      </c>
      <c r="C1043" t="s">
        <v>323</v>
      </c>
      <c r="D1043" t="s">
        <v>133</v>
      </c>
      <c r="E1043" t="s">
        <v>78</v>
      </c>
      <c r="F1043" t="s">
        <v>111</v>
      </c>
      <c r="G1043">
        <v>2010</v>
      </c>
      <c r="H1043" t="s">
        <v>321</v>
      </c>
      <c r="I1043" t="s">
        <v>321</v>
      </c>
      <c r="J1043" t="s">
        <v>321</v>
      </c>
      <c r="K1043" t="s">
        <v>321</v>
      </c>
    </row>
    <row r="1044" spans="1:11" ht="15" x14ac:dyDescent="0.25">
      <c r="A1044" s="45" t="str">
        <f t="shared" si="14"/>
        <v>B2 energyCyprus2015</v>
      </c>
      <c r="B1044">
        <v>7</v>
      </c>
      <c r="C1044" t="s">
        <v>323</v>
      </c>
      <c r="D1044" t="s">
        <v>133</v>
      </c>
      <c r="E1044" t="s">
        <v>78</v>
      </c>
      <c r="F1044" t="s">
        <v>111</v>
      </c>
      <c r="G1044">
        <v>2015</v>
      </c>
      <c r="H1044" t="s">
        <v>321</v>
      </c>
      <c r="I1044" t="s">
        <v>321</v>
      </c>
      <c r="J1044" t="s">
        <v>321</v>
      </c>
      <c r="K1044" t="s">
        <v>321</v>
      </c>
    </row>
    <row r="1045" spans="1:11" ht="15" x14ac:dyDescent="0.25">
      <c r="A1045" s="45" t="str">
        <f t="shared" si="14"/>
        <v>B2 energyCyprus2020</v>
      </c>
      <c r="B1045">
        <v>7</v>
      </c>
      <c r="C1045" t="s">
        <v>323</v>
      </c>
      <c r="D1045" t="s">
        <v>133</v>
      </c>
      <c r="E1045" t="s">
        <v>78</v>
      </c>
      <c r="F1045" t="s">
        <v>111</v>
      </c>
      <c r="G1045">
        <v>2020</v>
      </c>
      <c r="H1045" t="s">
        <v>321</v>
      </c>
      <c r="I1045" t="s">
        <v>321</v>
      </c>
      <c r="J1045" t="s">
        <v>321</v>
      </c>
      <c r="K1045" t="s">
        <v>321</v>
      </c>
    </row>
    <row r="1046" spans="1:11" ht="15" x14ac:dyDescent="0.25">
      <c r="A1046" s="45" t="str">
        <f t="shared" si="14"/>
        <v>B2 energyCyprus2025</v>
      </c>
      <c r="B1046">
        <v>7</v>
      </c>
      <c r="C1046" t="s">
        <v>323</v>
      </c>
      <c r="D1046" t="s">
        <v>133</v>
      </c>
      <c r="E1046" t="s">
        <v>78</v>
      </c>
      <c r="F1046" t="s">
        <v>111</v>
      </c>
      <c r="G1046">
        <v>2025</v>
      </c>
      <c r="H1046" t="s">
        <v>321</v>
      </c>
      <c r="I1046" t="s">
        <v>321</v>
      </c>
      <c r="J1046" t="s">
        <v>321</v>
      </c>
      <c r="K1046" t="s">
        <v>321</v>
      </c>
    </row>
    <row r="1047" spans="1:11" ht="15" x14ac:dyDescent="0.25">
      <c r="A1047" s="45" t="str">
        <f t="shared" si="14"/>
        <v>B2 energyCyprus2030</v>
      </c>
      <c r="B1047">
        <v>7</v>
      </c>
      <c r="C1047" t="s">
        <v>323</v>
      </c>
      <c r="D1047" t="s">
        <v>133</v>
      </c>
      <c r="E1047" t="s">
        <v>78</v>
      </c>
      <c r="F1047" t="s">
        <v>111</v>
      </c>
      <c r="G1047">
        <v>2030</v>
      </c>
      <c r="H1047" t="s">
        <v>321</v>
      </c>
      <c r="I1047" t="s">
        <v>321</v>
      </c>
      <c r="J1047" t="s">
        <v>321</v>
      </c>
      <c r="K1047" t="s">
        <v>321</v>
      </c>
    </row>
    <row r="1048" spans="1:11" ht="15" x14ac:dyDescent="0.25">
      <c r="A1048" s="45" t="str">
        <f t="shared" si="14"/>
        <v>B2 energyGreece2010</v>
      </c>
      <c r="B1048">
        <v>7</v>
      </c>
      <c r="C1048" t="s">
        <v>323</v>
      </c>
      <c r="D1048" t="s">
        <v>141</v>
      </c>
      <c r="E1048" t="s">
        <v>85</v>
      </c>
      <c r="F1048" t="s">
        <v>111</v>
      </c>
      <c r="G1048">
        <v>2010</v>
      </c>
      <c r="H1048" t="s">
        <v>321</v>
      </c>
      <c r="I1048" t="s">
        <v>321</v>
      </c>
      <c r="J1048" t="s">
        <v>321</v>
      </c>
      <c r="K1048" t="s">
        <v>321</v>
      </c>
    </row>
    <row r="1049" spans="1:11" ht="15" x14ac:dyDescent="0.25">
      <c r="A1049" s="45" t="str">
        <f t="shared" si="14"/>
        <v>B2 energyGreece2015</v>
      </c>
      <c r="B1049">
        <v>7</v>
      </c>
      <c r="C1049" t="s">
        <v>323</v>
      </c>
      <c r="D1049" t="s">
        <v>141</v>
      </c>
      <c r="E1049" t="s">
        <v>85</v>
      </c>
      <c r="F1049" t="s">
        <v>111</v>
      </c>
      <c r="G1049">
        <v>2015</v>
      </c>
      <c r="H1049" t="s">
        <v>321</v>
      </c>
      <c r="I1049" t="s">
        <v>321</v>
      </c>
      <c r="J1049" t="s">
        <v>321</v>
      </c>
      <c r="K1049" t="s">
        <v>321</v>
      </c>
    </row>
    <row r="1050" spans="1:11" ht="15" x14ac:dyDescent="0.25">
      <c r="A1050" s="45" t="str">
        <f t="shared" si="14"/>
        <v>B2 energyGreece2020</v>
      </c>
      <c r="B1050">
        <v>7</v>
      </c>
      <c r="C1050" t="s">
        <v>323</v>
      </c>
      <c r="D1050" t="s">
        <v>141</v>
      </c>
      <c r="E1050" t="s">
        <v>85</v>
      </c>
      <c r="F1050" t="s">
        <v>111</v>
      </c>
      <c r="G1050">
        <v>2020</v>
      </c>
      <c r="H1050" t="s">
        <v>321</v>
      </c>
      <c r="I1050" t="s">
        <v>321</v>
      </c>
      <c r="J1050" t="s">
        <v>321</v>
      </c>
      <c r="K1050" t="s">
        <v>321</v>
      </c>
    </row>
    <row r="1051" spans="1:11" ht="15" x14ac:dyDescent="0.25">
      <c r="A1051" s="45" t="str">
        <f t="shared" si="14"/>
        <v>B2 energyGreece2025</v>
      </c>
      <c r="B1051">
        <v>7</v>
      </c>
      <c r="C1051" t="s">
        <v>323</v>
      </c>
      <c r="D1051" t="s">
        <v>141</v>
      </c>
      <c r="E1051" t="s">
        <v>85</v>
      </c>
      <c r="F1051" t="s">
        <v>111</v>
      </c>
      <c r="G1051">
        <v>2025</v>
      </c>
      <c r="H1051" t="s">
        <v>321</v>
      </c>
      <c r="I1051" t="s">
        <v>321</v>
      </c>
      <c r="J1051" t="s">
        <v>321</v>
      </c>
      <c r="K1051" t="s">
        <v>321</v>
      </c>
    </row>
    <row r="1052" spans="1:11" ht="15" x14ac:dyDescent="0.25">
      <c r="A1052" s="45" t="str">
        <f t="shared" si="14"/>
        <v>B2 energyGreece2030</v>
      </c>
      <c r="B1052">
        <v>7</v>
      </c>
      <c r="C1052" t="s">
        <v>323</v>
      </c>
      <c r="D1052" t="s">
        <v>141</v>
      </c>
      <c r="E1052" t="s">
        <v>85</v>
      </c>
      <c r="F1052" t="s">
        <v>111</v>
      </c>
      <c r="G1052">
        <v>2030</v>
      </c>
      <c r="H1052" t="s">
        <v>321</v>
      </c>
      <c r="I1052" t="s">
        <v>321</v>
      </c>
      <c r="J1052" t="s">
        <v>321</v>
      </c>
      <c r="K1052" t="s">
        <v>321</v>
      </c>
    </row>
    <row r="1053" spans="1:11" ht="15" x14ac:dyDescent="0.25">
      <c r="A1053" s="45" t="str">
        <f t="shared" si="14"/>
        <v>B2 energyThe former Yugoslav Republic of Macedonia2010</v>
      </c>
      <c r="B1053">
        <v>7</v>
      </c>
      <c r="C1053" t="s">
        <v>323</v>
      </c>
      <c r="D1053" t="s">
        <v>151</v>
      </c>
      <c r="E1053" t="s">
        <v>107</v>
      </c>
      <c r="F1053" t="s">
        <v>111</v>
      </c>
      <c r="G1053">
        <v>2010</v>
      </c>
      <c r="H1053" t="s">
        <v>321</v>
      </c>
      <c r="I1053" t="s">
        <v>321</v>
      </c>
      <c r="J1053" t="s">
        <v>321</v>
      </c>
      <c r="K1053" t="s">
        <v>321</v>
      </c>
    </row>
    <row r="1054" spans="1:11" ht="15" x14ac:dyDescent="0.25">
      <c r="A1054" s="45" t="str">
        <f t="shared" si="14"/>
        <v>B2 energyThe former Yugoslav Republic of Macedonia2015</v>
      </c>
      <c r="B1054">
        <v>7</v>
      </c>
      <c r="C1054" t="s">
        <v>323</v>
      </c>
      <c r="D1054" t="s">
        <v>151</v>
      </c>
      <c r="E1054" t="s">
        <v>107</v>
      </c>
      <c r="F1054" t="s">
        <v>111</v>
      </c>
      <c r="G1054">
        <v>2015</v>
      </c>
      <c r="H1054" t="s">
        <v>321</v>
      </c>
      <c r="I1054" t="s">
        <v>321</v>
      </c>
      <c r="J1054" t="s">
        <v>321</v>
      </c>
      <c r="K1054" t="s">
        <v>321</v>
      </c>
    </row>
    <row r="1055" spans="1:11" ht="15" x14ac:dyDescent="0.25">
      <c r="A1055" s="45" t="str">
        <f t="shared" si="14"/>
        <v>B2 energyThe former Yugoslav Republic of Macedonia2020</v>
      </c>
      <c r="B1055">
        <v>7</v>
      </c>
      <c r="C1055" t="s">
        <v>323</v>
      </c>
      <c r="D1055" t="s">
        <v>151</v>
      </c>
      <c r="E1055" t="s">
        <v>107</v>
      </c>
      <c r="F1055" t="s">
        <v>111</v>
      </c>
      <c r="G1055">
        <v>2020</v>
      </c>
      <c r="H1055" t="s">
        <v>321</v>
      </c>
      <c r="I1055" t="s">
        <v>321</v>
      </c>
      <c r="J1055" t="s">
        <v>321</v>
      </c>
      <c r="K1055" t="s">
        <v>321</v>
      </c>
    </row>
    <row r="1056" spans="1:11" ht="15" x14ac:dyDescent="0.25">
      <c r="A1056" s="45" t="str">
        <f t="shared" si="14"/>
        <v>B2 energyThe former Yugoslav Republic of Macedonia2025</v>
      </c>
      <c r="B1056">
        <v>7</v>
      </c>
      <c r="C1056" t="s">
        <v>323</v>
      </c>
      <c r="D1056" t="s">
        <v>151</v>
      </c>
      <c r="E1056" t="s">
        <v>107</v>
      </c>
      <c r="F1056" t="s">
        <v>111</v>
      </c>
      <c r="G1056">
        <v>2025</v>
      </c>
      <c r="H1056" t="s">
        <v>321</v>
      </c>
      <c r="I1056" t="s">
        <v>321</v>
      </c>
      <c r="J1056" t="s">
        <v>321</v>
      </c>
      <c r="K1056" t="s">
        <v>321</v>
      </c>
    </row>
    <row r="1057" spans="1:11" ht="15" x14ac:dyDescent="0.25">
      <c r="A1057" s="45" t="str">
        <f t="shared" si="14"/>
        <v>B2 energyThe former Yugoslav Republic of Macedonia2030</v>
      </c>
      <c r="B1057">
        <v>7</v>
      </c>
      <c r="C1057" t="s">
        <v>323</v>
      </c>
      <c r="D1057" t="s">
        <v>151</v>
      </c>
      <c r="E1057" t="s">
        <v>107</v>
      </c>
      <c r="F1057" t="s">
        <v>111</v>
      </c>
      <c r="G1057">
        <v>2030</v>
      </c>
      <c r="H1057" t="s">
        <v>321</v>
      </c>
      <c r="I1057" t="s">
        <v>321</v>
      </c>
      <c r="J1057" t="s">
        <v>321</v>
      </c>
      <c r="K1057" t="s">
        <v>321</v>
      </c>
    </row>
    <row r="1058" spans="1:11" ht="15" x14ac:dyDescent="0.25">
      <c r="A1058" s="45" t="str">
        <f t="shared" si="14"/>
        <v>B2 energyMontenegro2010</v>
      </c>
      <c r="B1058">
        <v>7</v>
      </c>
      <c r="C1058" t="s">
        <v>323</v>
      </c>
      <c r="D1058" t="s">
        <v>150</v>
      </c>
      <c r="E1058" t="s">
        <v>94</v>
      </c>
      <c r="F1058" t="s">
        <v>111</v>
      </c>
      <c r="G1058">
        <v>2010</v>
      </c>
      <c r="H1058" t="s">
        <v>321</v>
      </c>
      <c r="I1058" t="s">
        <v>321</v>
      </c>
      <c r="J1058" t="s">
        <v>321</v>
      </c>
      <c r="K1058" t="s">
        <v>321</v>
      </c>
    </row>
    <row r="1059" spans="1:11" ht="15" x14ac:dyDescent="0.25">
      <c r="A1059" s="45" t="str">
        <f t="shared" si="14"/>
        <v>B2 energyMontenegro2015</v>
      </c>
      <c r="B1059">
        <v>7</v>
      </c>
      <c r="C1059" t="s">
        <v>323</v>
      </c>
      <c r="D1059" t="s">
        <v>150</v>
      </c>
      <c r="E1059" t="s">
        <v>94</v>
      </c>
      <c r="F1059" t="s">
        <v>111</v>
      </c>
      <c r="G1059">
        <v>2015</v>
      </c>
      <c r="H1059" t="s">
        <v>321</v>
      </c>
      <c r="I1059" t="s">
        <v>321</v>
      </c>
      <c r="J1059" t="s">
        <v>321</v>
      </c>
      <c r="K1059" t="s">
        <v>321</v>
      </c>
    </row>
    <row r="1060" spans="1:11" ht="15" x14ac:dyDescent="0.25">
      <c r="A1060" s="45" t="str">
        <f t="shared" si="14"/>
        <v>B2 energyMontenegro2020</v>
      </c>
      <c r="B1060">
        <v>7</v>
      </c>
      <c r="C1060" t="s">
        <v>323</v>
      </c>
      <c r="D1060" t="s">
        <v>150</v>
      </c>
      <c r="E1060" t="s">
        <v>94</v>
      </c>
      <c r="F1060" t="s">
        <v>111</v>
      </c>
      <c r="G1060">
        <v>2020</v>
      </c>
      <c r="H1060" t="s">
        <v>321</v>
      </c>
      <c r="I1060" t="s">
        <v>321</v>
      </c>
      <c r="J1060" t="s">
        <v>321</v>
      </c>
      <c r="K1060" t="s">
        <v>321</v>
      </c>
    </row>
    <row r="1061" spans="1:11" ht="15" x14ac:dyDescent="0.25">
      <c r="A1061" s="45" t="str">
        <f t="shared" si="14"/>
        <v>B2 energyMontenegro2025</v>
      </c>
      <c r="B1061">
        <v>7</v>
      </c>
      <c r="C1061" t="s">
        <v>323</v>
      </c>
      <c r="D1061" t="s">
        <v>150</v>
      </c>
      <c r="E1061" t="s">
        <v>94</v>
      </c>
      <c r="F1061" t="s">
        <v>111</v>
      </c>
      <c r="G1061">
        <v>2025</v>
      </c>
      <c r="H1061" t="s">
        <v>321</v>
      </c>
      <c r="I1061" t="s">
        <v>321</v>
      </c>
      <c r="J1061" t="s">
        <v>321</v>
      </c>
      <c r="K1061" t="s">
        <v>321</v>
      </c>
    </row>
    <row r="1062" spans="1:11" ht="15" x14ac:dyDescent="0.25">
      <c r="A1062" s="45" t="str">
        <f t="shared" si="14"/>
        <v>B2 energyMontenegro2030</v>
      </c>
      <c r="B1062">
        <v>7</v>
      </c>
      <c r="C1062" t="s">
        <v>323</v>
      </c>
      <c r="D1062" t="s">
        <v>150</v>
      </c>
      <c r="E1062" t="s">
        <v>94</v>
      </c>
      <c r="F1062" t="s">
        <v>111</v>
      </c>
      <c r="G1062">
        <v>2030</v>
      </c>
      <c r="H1062" t="s">
        <v>321</v>
      </c>
      <c r="I1062" t="s">
        <v>321</v>
      </c>
      <c r="J1062" t="s">
        <v>321</v>
      </c>
      <c r="K1062" t="s">
        <v>321</v>
      </c>
    </row>
    <row r="1063" spans="1:11" ht="15" x14ac:dyDescent="0.25">
      <c r="A1063" s="45" t="str">
        <f t="shared" si="14"/>
        <v>B2 energySerbia2005</v>
      </c>
      <c r="B1063">
        <v>7</v>
      </c>
      <c r="C1063" t="s">
        <v>323</v>
      </c>
      <c r="D1063" t="s">
        <v>157</v>
      </c>
      <c r="E1063" t="s">
        <v>101</v>
      </c>
      <c r="F1063" t="s">
        <v>111</v>
      </c>
      <c r="G1063">
        <v>2005</v>
      </c>
      <c r="H1063" t="s">
        <v>321</v>
      </c>
      <c r="I1063" t="s">
        <v>321</v>
      </c>
      <c r="J1063" t="s">
        <v>321</v>
      </c>
      <c r="K1063" t="s">
        <v>321</v>
      </c>
    </row>
    <row r="1064" spans="1:11" ht="15" x14ac:dyDescent="0.25">
      <c r="A1064" s="45" t="str">
        <f t="shared" si="14"/>
        <v>B2 energySerbia2010</v>
      </c>
      <c r="B1064">
        <v>7</v>
      </c>
      <c r="C1064" t="s">
        <v>323</v>
      </c>
      <c r="D1064" t="s">
        <v>157</v>
      </c>
      <c r="E1064" t="s">
        <v>101</v>
      </c>
      <c r="F1064" t="s">
        <v>111</v>
      </c>
      <c r="G1064">
        <v>2010</v>
      </c>
      <c r="H1064" t="s">
        <v>321</v>
      </c>
      <c r="I1064" t="s">
        <v>321</v>
      </c>
      <c r="J1064" t="s">
        <v>321</v>
      </c>
      <c r="K1064" t="s">
        <v>321</v>
      </c>
    </row>
    <row r="1065" spans="1:11" ht="15" x14ac:dyDescent="0.25">
      <c r="A1065" s="45" t="str">
        <f t="shared" si="14"/>
        <v>B2 energySerbia2015</v>
      </c>
      <c r="B1065">
        <v>7</v>
      </c>
      <c r="C1065" t="s">
        <v>323</v>
      </c>
      <c r="D1065" t="s">
        <v>157</v>
      </c>
      <c r="E1065" t="s">
        <v>101</v>
      </c>
      <c r="F1065" t="s">
        <v>111</v>
      </c>
      <c r="G1065">
        <v>2015</v>
      </c>
      <c r="H1065" t="s">
        <v>321</v>
      </c>
      <c r="I1065" t="s">
        <v>321</v>
      </c>
      <c r="J1065" t="s">
        <v>321</v>
      </c>
      <c r="K1065" t="s">
        <v>321</v>
      </c>
    </row>
    <row r="1066" spans="1:11" ht="15" x14ac:dyDescent="0.25">
      <c r="A1066" s="45" t="str">
        <f t="shared" si="14"/>
        <v>B2 energySerbia2020</v>
      </c>
      <c r="B1066">
        <v>7</v>
      </c>
      <c r="C1066" t="s">
        <v>323</v>
      </c>
      <c r="D1066" t="s">
        <v>157</v>
      </c>
      <c r="E1066" t="s">
        <v>101</v>
      </c>
      <c r="F1066" t="s">
        <v>111</v>
      </c>
      <c r="G1066">
        <v>2020</v>
      </c>
      <c r="H1066" t="s">
        <v>321</v>
      </c>
      <c r="I1066" t="s">
        <v>321</v>
      </c>
      <c r="J1066" t="s">
        <v>321</v>
      </c>
      <c r="K1066" t="s">
        <v>321</v>
      </c>
    </row>
    <row r="1067" spans="1:11" ht="15" x14ac:dyDescent="0.25">
      <c r="A1067" s="45" t="str">
        <f t="shared" si="14"/>
        <v>B2 energySerbia2025</v>
      </c>
      <c r="B1067">
        <v>7</v>
      </c>
      <c r="C1067" t="s">
        <v>323</v>
      </c>
      <c r="D1067" t="s">
        <v>157</v>
      </c>
      <c r="E1067" t="s">
        <v>101</v>
      </c>
      <c r="F1067" t="s">
        <v>111</v>
      </c>
      <c r="G1067">
        <v>2025</v>
      </c>
      <c r="H1067" t="s">
        <v>321</v>
      </c>
      <c r="I1067" t="s">
        <v>321</v>
      </c>
      <c r="J1067" t="s">
        <v>321</v>
      </c>
      <c r="K1067" t="s">
        <v>321</v>
      </c>
    </row>
    <row r="1068" spans="1:11" ht="15" x14ac:dyDescent="0.25">
      <c r="A1068" s="45" t="str">
        <f t="shared" si="14"/>
        <v>B2 energySerbia2030</v>
      </c>
      <c r="B1068">
        <v>7</v>
      </c>
      <c r="C1068" t="s">
        <v>323</v>
      </c>
      <c r="D1068" t="s">
        <v>157</v>
      </c>
      <c r="E1068" t="s">
        <v>101</v>
      </c>
      <c r="F1068" t="s">
        <v>111</v>
      </c>
      <c r="G1068">
        <v>2030</v>
      </c>
      <c r="H1068" t="s">
        <v>321</v>
      </c>
      <c r="I1068" t="s">
        <v>321</v>
      </c>
      <c r="J1068" t="s">
        <v>321</v>
      </c>
      <c r="K1068" t="s">
        <v>321</v>
      </c>
    </row>
    <row r="1069" spans="1:11" x14ac:dyDescent="0.2">
      <c r="A1069" s="46"/>
      <c r="B1069" s="46"/>
      <c r="C1069" s="46"/>
      <c r="D1069" s="46"/>
      <c r="E1069" s="46"/>
      <c r="F1069" s="46"/>
      <c r="G1069" s="46"/>
      <c r="H1069" s="46"/>
      <c r="I1069" s="46"/>
      <c r="J1069" s="46"/>
      <c r="K1069" s="46"/>
    </row>
    <row r="1070" spans="1:11" x14ac:dyDescent="0.2">
      <c r="A1070" s="46"/>
      <c r="B1070" s="46"/>
      <c r="C1070" s="46"/>
      <c r="D1070" s="46"/>
      <c r="E1070" s="46"/>
      <c r="F1070" s="46"/>
      <c r="G1070" s="46"/>
      <c r="H1070" s="46"/>
      <c r="I1070" s="46"/>
      <c r="J1070" s="46"/>
      <c r="K1070" s="46"/>
    </row>
    <row r="1071" spans="1:11" x14ac:dyDescent="0.2">
      <c r="A1071" s="46"/>
      <c r="B1071" s="46"/>
      <c r="C1071" s="46"/>
      <c r="D1071" s="46"/>
      <c r="E1071" s="46"/>
      <c r="F1071" s="46"/>
      <c r="G1071" s="46"/>
      <c r="H1071" s="46"/>
      <c r="I1071" s="46"/>
      <c r="J1071" s="46"/>
      <c r="K1071" s="46"/>
    </row>
    <row r="1072" spans="1:11" x14ac:dyDescent="0.2">
      <c r="A1072" s="46"/>
      <c r="B1072" s="46"/>
      <c r="C1072" s="46"/>
      <c r="D1072" s="46"/>
      <c r="E1072" s="46"/>
      <c r="F1072" s="46"/>
      <c r="G1072" s="46"/>
      <c r="H1072" s="46"/>
      <c r="I1072" s="46"/>
      <c r="J1072" s="46"/>
      <c r="K1072" s="46"/>
    </row>
    <row r="1073" spans="1:11" x14ac:dyDescent="0.2">
      <c r="A1073" s="46"/>
      <c r="B1073" s="46"/>
      <c r="C1073" s="46"/>
      <c r="D1073" s="46"/>
      <c r="E1073" s="46"/>
      <c r="F1073" s="46"/>
      <c r="G1073" s="46"/>
      <c r="H1073" s="46"/>
      <c r="I1073" s="46"/>
      <c r="J1073" s="46"/>
      <c r="K1073" s="46"/>
    </row>
    <row r="1074" spans="1:11" x14ac:dyDescent="0.2">
      <c r="A1074" s="46"/>
      <c r="B1074" s="46"/>
      <c r="C1074" s="46"/>
      <c r="D1074" s="46"/>
      <c r="E1074" s="46"/>
      <c r="F1074" s="46"/>
      <c r="G1074" s="46"/>
      <c r="H1074" s="46"/>
      <c r="I1074" s="46"/>
      <c r="J1074" s="46"/>
      <c r="K1074" s="46"/>
    </row>
    <row r="1075" spans="1:11" x14ac:dyDescent="0.2">
      <c r="A1075" s="46"/>
      <c r="B1075" s="46"/>
      <c r="C1075" s="46"/>
      <c r="D1075" s="46"/>
      <c r="E1075" s="46"/>
      <c r="F1075" s="46"/>
      <c r="G1075" s="46"/>
      <c r="H1075" s="46"/>
      <c r="I1075" s="46"/>
      <c r="J1075" s="46"/>
      <c r="K1075" s="46"/>
    </row>
    <row r="1076" spans="1:11" x14ac:dyDescent="0.2">
      <c r="A1076" s="46"/>
      <c r="B1076" s="46"/>
      <c r="C1076" s="46"/>
      <c r="D1076" s="46"/>
      <c r="E1076" s="46"/>
      <c r="F1076" s="46"/>
      <c r="G1076" s="46"/>
      <c r="H1076" s="46"/>
      <c r="I1076" s="46"/>
      <c r="J1076" s="46"/>
      <c r="K1076" s="46"/>
    </row>
    <row r="1077" spans="1:11" x14ac:dyDescent="0.2">
      <c r="A1077" s="46"/>
      <c r="B1077" s="46"/>
      <c r="C1077" s="46"/>
      <c r="D1077" s="46"/>
      <c r="E1077" s="46"/>
      <c r="F1077" s="46"/>
      <c r="G1077" s="46"/>
      <c r="H1077" s="46"/>
      <c r="I1077" s="46"/>
      <c r="J1077" s="46"/>
      <c r="K1077" s="46"/>
    </row>
    <row r="1078" spans="1:11" x14ac:dyDescent="0.2">
      <c r="A1078" s="46"/>
      <c r="B1078" s="46"/>
      <c r="C1078" s="46"/>
      <c r="D1078" s="46"/>
      <c r="E1078" s="46"/>
      <c r="F1078" s="46"/>
      <c r="G1078" s="46"/>
      <c r="H1078" s="46"/>
      <c r="I1078" s="46"/>
      <c r="J1078" s="46"/>
      <c r="K1078" s="46"/>
    </row>
    <row r="1079" spans="1:11" x14ac:dyDescent="0.2">
      <c r="A1079" s="46"/>
      <c r="B1079" s="46"/>
      <c r="C1079" s="46"/>
      <c r="D1079" s="46"/>
      <c r="E1079" s="46"/>
      <c r="F1079" s="46"/>
      <c r="G1079" s="46"/>
      <c r="H1079" s="46"/>
      <c r="I1079" s="46"/>
      <c r="J1079" s="46"/>
      <c r="K1079" s="46"/>
    </row>
    <row r="1080" spans="1:11" x14ac:dyDescent="0.2">
      <c r="A1080" s="46"/>
      <c r="B1080" s="46"/>
      <c r="C1080" s="46"/>
      <c r="D1080" s="46"/>
      <c r="E1080" s="46"/>
      <c r="F1080" s="46"/>
      <c r="G1080" s="46"/>
      <c r="H1080" s="46"/>
      <c r="I1080" s="46"/>
      <c r="J1080" s="46"/>
      <c r="K1080" s="46"/>
    </row>
    <row r="1081" spans="1:11" x14ac:dyDescent="0.2">
      <c r="A1081" s="46"/>
      <c r="B1081" s="46"/>
      <c r="C1081" s="46"/>
      <c r="D1081" s="46"/>
      <c r="E1081" s="46"/>
      <c r="F1081" s="46"/>
      <c r="G1081" s="46"/>
      <c r="H1081" s="46"/>
      <c r="I1081" s="46"/>
      <c r="J1081" s="46"/>
      <c r="K1081" s="46"/>
    </row>
    <row r="1082" spans="1:11" x14ac:dyDescent="0.2">
      <c r="A1082" s="46"/>
      <c r="B1082" s="46"/>
      <c r="C1082" s="46"/>
      <c r="D1082" s="46"/>
      <c r="E1082" s="46"/>
      <c r="F1082" s="46"/>
      <c r="G1082" s="46"/>
      <c r="H1082" s="46"/>
      <c r="I1082" s="46"/>
      <c r="J1082" s="46"/>
      <c r="K1082" s="46"/>
    </row>
    <row r="1083" spans="1:11" x14ac:dyDescent="0.2">
      <c r="A1083" s="46"/>
      <c r="B1083" s="46"/>
      <c r="C1083" s="46"/>
      <c r="D1083" s="46"/>
      <c r="E1083" s="46"/>
      <c r="F1083" s="46"/>
      <c r="G1083" s="46"/>
      <c r="H1083" s="46"/>
      <c r="I1083" s="46"/>
      <c r="J1083" s="46"/>
      <c r="K1083" s="46"/>
    </row>
    <row r="1084" spans="1:11" x14ac:dyDescent="0.2">
      <c r="A1084" s="46"/>
      <c r="B1084" s="46"/>
      <c r="C1084" s="46"/>
      <c r="D1084" s="46"/>
      <c r="E1084" s="46"/>
      <c r="F1084" s="46"/>
      <c r="G1084" s="46"/>
      <c r="H1084" s="46"/>
      <c r="I1084" s="46"/>
      <c r="J1084" s="46"/>
      <c r="K1084" s="46"/>
    </row>
    <row r="1085" spans="1:11" x14ac:dyDescent="0.2">
      <c r="A1085" s="46"/>
      <c r="B1085" s="46"/>
      <c r="C1085" s="46"/>
      <c r="D1085" s="46"/>
      <c r="E1085" s="46"/>
      <c r="F1085" s="46"/>
      <c r="G1085" s="46"/>
      <c r="H1085" s="46"/>
      <c r="I1085" s="46"/>
      <c r="J1085" s="46"/>
      <c r="K1085" s="46"/>
    </row>
    <row r="1086" spans="1:11" x14ac:dyDescent="0.2">
      <c r="A1086" s="46"/>
      <c r="B1086" s="46"/>
      <c r="C1086" s="46"/>
      <c r="D1086" s="46"/>
      <c r="E1086" s="46"/>
      <c r="F1086" s="46"/>
      <c r="G1086" s="46"/>
      <c r="H1086" s="46"/>
      <c r="I1086" s="46"/>
      <c r="J1086" s="46"/>
      <c r="K1086" s="46"/>
    </row>
    <row r="1087" spans="1:11" x14ac:dyDescent="0.2">
      <c r="A1087" s="46"/>
      <c r="B1087" s="46"/>
      <c r="C1087" s="46"/>
      <c r="D1087" s="46"/>
      <c r="E1087" s="46"/>
      <c r="F1087" s="46"/>
      <c r="G1087" s="46"/>
      <c r="H1087" s="46"/>
      <c r="I1087" s="46"/>
      <c r="J1087" s="46"/>
      <c r="K1087" s="46"/>
    </row>
    <row r="1088" spans="1:11" x14ac:dyDescent="0.2">
      <c r="A1088" s="46"/>
      <c r="B1088" s="46"/>
      <c r="C1088" s="46"/>
      <c r="D1088" s="46"/>
      <c r="E1088" s="46"/>
      <c r="F1088" s="46"/>
      <c r="G1088" s="46"/>
      <c r="H1088" s="46"/>
      <c r="I1088" s="46"/>
      <c r="J1088" s="46"/>
      <c r="K1088" s="46"/>
    </row>
    <row r="1089" spans="1:11" x14ac:dyDescent="0.2">
      <c r="A1089" s="46"/>
      <c r="B1089" s="46"/>
      <c r="C1089" s="46"/>
      <c r="D1089" s="46"/>
      <c r="E1089" s="46"/>
      <c r="F1089" s="46"/>
      <c r="G1089" s="46"/>
      <c r="H1089" s="46"/>
      <c r="I1089" s="46"/>
      <c r="J1089" s="46"/>
      <c r="K1089" s="46"/>
    </row>
    <row r="1090" spans="1:11" x14ac:dyDescent="0.2">
      <c r="A1090" s="46"/>
      <c r="B1090" s="46"/>
      <c r="C1090" s="46"/>
      <c r="D1090" s="46"/>
      <c r="E1090" s="46"/>
      <c r="F1090" s="46"/>
      <c r="G1090" s="46"/>
      <c r="H1090" s="46"/>
      <c r="I1090" s="46"/>
      <c r="J1090" s="46"/>
      <c r="K1090" s="46"/>
    </row>
    <row r="1091" spans="1:11" x14ac:dyDescent="0.2">
      <c r="A1091" s="46"/>
      <c r="B1091" s="46"/>
      <c r="C1091" s="46"/>
      <c r="D1091" s="46"/>
      <c r="E1091" s="46"/>
      <c r="F1091" s="46"/>
      <c r="G1091" s="46"/>
      <c r="H1091" s="46"/>
      <c r="I1091" s="46"/>
      <c r="J1091" s="46"/>
      <c r="K1091" s="46"/>
    </row>
    <row r="1092" spans="1:11" x14ac:dyDescent="0.2">
      <c r="A1092" s="46"/>
      <c r="B1092" s="46"/>
      <c r="C1092" s="46"/>
      <c r="D1092" s="46"/>
      <c r="E1092" s="46"/>
      <c r="F1092" s="46"/>
      <c r="G1092" s="46"/>
      <c r="H1092" s="46"/>
      <c r="I1092" s="46"/>
      <c r="J1092" s="46"/>
      <c r="K1092" s="46"/>
    </row>
    <row r="1093" spans="1:11" x14ac:dyDescent="0.2">
      <c r="A1093" s="46"/>
      <c r="B1093" s="46"/>
      <c r="C1093" s="46"/>
      <c r="D1093" s="46"/>
      <c r="E1093" s="46"/>
      <c r="F1093" s="46"/>
      <c r="G1093" s="46"/>
      <c r="H1093" s="46"/>
      <c r="I1093" s="46"/>
      <c r="J1093" s="46"/>
      <c r="K1093" s="46"/>
    </row>
    <row r="1094" spans="1:11" x14ac:dyDescent="0.2">
      <c r="A1094" s="46"/>
      <c r="B1094" s="46"/>
      <c r="C1094" s="46"/>
      <c r="D1094" s="46"/>
      <c r="E1094" s="46"/>
      <c r="F1094" s="46"/>
      <c r="G1094" s="46"/>
      <c r="H1094" s="46"/>
      <c r="I1094" s="46"/>
      <c r="J1094" s="46"/>
      <c r="K1094" s="46"/>
    </row>
  </sheetData>
  <autoFilter ref="A1:K1249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1068"/>
  <sheetViews>
    <sheetView workbookViewId="0">
      <pane ySplit="1" topLeftCell="A78" activePane="bottomLeft" state="frozen"/>
      <selection sqref="A1:XFD1"/>
      <selection pane="bottomLeft" sqref="A1:XFD1"/>
    </sheetView>
  </sheetViews>
  <sheetFormatPr defaultRowHeight="12.75" x14ac:dyDescent="0.2"/>
  <cols>
    <col min="1" max="1" width="9.140625" style="45"/>
    <col min="2" max="16" width="9.140625" style="47"/>
    <col min="17" max="16384" width="9.140625" style="45"/>
  </cols>
  <sheetData>
    <row r="1" spans="1:16" x14ac:dyDescent="0.2">
      <c r="A1" s="44" t="s">
        <v>23</v>
      </c>
      <c r="B1" s="47" t="s">
        <v>69</v>
      </c>
      <c r="C1" s="47" t="s">
        <v>119</v>
      </c>
      <c r="D1" s="47" t="s">
        <v>120</v>
      </c>
      <c r="E1" s="47" t="s">
        <v>121</v>
      </c>
      <c r="F1" s="47" t="s">
        <v>122</v>
      </c>
      <c r="G1" s="47" t="s">
        <v>123</v>
      </c>
      <c r="H1" s="47" t="s">
        <v>7</v>
      </c>
      <c r="I1" s="47" t="s">
        <v>324</v>
      </c>
      <c r="J1" s="47" t="s">
        <v>325</v>
      </c>
      <c r="K1" s="47" t="s">
        <v>326</v>
      </c>
      <c r="L1" s="47" t="s">
        <v>327</v>
      </c>
      <c r="M1" s="47" t="s">
        <v>328</v>
      </c>
      <c r="N1" s="47" t="s">
        <v>329</v>
      </c>
      <c r="O1" s="47" t="s">
        <v>330</v>
      </c>
      <c r="P1" s="47" t="s">
        <v>331</v>
      </c>
    </row>
    <row r="2" spans="1:16" x14ac:dyDescent="0.2">
      <c r="A2" s="45" t="str">
        <f t="shared" ref="A2:A65" si="0">CONCATENATE(C2,E2,G2)</f>
        <v>B2 referenceAlbania2005</v>
      </c>
      <c r="B2" s="47">
        <v>5</v>
      </c>
      <c r="C2" s="47" t="s">
        <v>0</v>
      </c>
      <c r="D2" s="47" t="s">
        <v>126</v>
      </c>
      <c r="E2" s="47" t="s">
        <v>71</v>
      </c>
      <c r="F2" s="47" t="s">
        <v>111</v>
      </c>
      <c r="G2" s="47">
        <v>2005</v>
      </c>
      <c r="H2" s="47">
        <v>631.10673399999996</v>
      </c>
      <c r="I2" s="47">
        <v>133.099245</v>
      </c>
      <c r="J2" s="47">
        <v>216.814179</v>
      </c>
      <c r="K2" s="47">
        <v>83.934521000000004</v>
      </c>
      <c r="L2" s="47">
        <v>45.622985</v>
      </c>
      <c r="M2" s="47">
        <v>39.539498000000002</v>
      </c>
      <c r="N2" s="47">
        <v>37.641848000000003</v>
      </c>
      <c r="O2" s="47">
        <v>74.454458000000002</v>
      </c>
      <c r="P2" s="47">
        <v>0</v>
      </c>
    </row>
    <row r="3" spans="1:16" x14ac:dyDescent="0.2">
      <c r="A3" s="45" t="str">
        <f t="shared" si="0"/>
        <v>B2 referenceAlbania2010</v>
      </c>
      <c r="B3" s="47">
        <v>5</v>
      </c>
      <c r="C3" s="47" t="s">
        <v>0</v>
      </c>
      <c r="D3" s="47" t="s">
        <v>126</v>
      </c>
      <c r="E3" s="47" t="s">
        <v>71</v>
      </c>
      <c r="F3" s="47" t="s">
        <v>111</v>
      </c>
      <c r="G3" s="47">
        <v>2010</v>
      </c>
      <c r="H3" s="47">
        <v>622.40662999999995</v>
      </c>
      <c r="I3" s="47">
        <v>38.036802000000101</v>
      </c>
      <c r="J3" s="47">
        <v>291.257879</v>
      </c>
      <c r="K3" s="47">
        <v>79.370490000000004</v>
      </c>
      <c r="L3" s="47">
        <v>56.798923000000002</v>
      </c>
      <c r="M3" s="47">
        <v>38.791919999999998</v>
      </c>
      <c r="N3" s="47">
        <v>39.418855999999998</v>
      </c>
      <c r="O3" s="47">
        <v>78.731759999999994</v>
      </c>
      <c r="P3" s="47">
        <v>0</v>
      </c>
    </row>
    <row r="4" spans="1:16" x14ac:dyDescent="0.2">
      <c r="A4" s="45" t="str">
        <f t="shared" si="0"/>
        <v>B2 referenceAlbania2015</v>
      </c>
      <c r="B4" s="47">
        <v>5</v>
      </c>
      <c r="C4" s="47" t="s">
        <v>0</v>
      </c>
      <c r="D4" s="47" t="s">
        <v>126</v>
      </c>
      <c r="E4" s="47" t="s">
        <v>71</v>
      </c>
      <c r="F4" s="47" t="s">
        <v>111</v>
      </c>
      <c r="G4" s="47">
        <v>2015</v>
      </c>
      <c r="H4" s="47">
        <v>613.70668699999999</v>
      </c>
      <c r="I4" s="47">
        <v>38.274658000000102</v>
      </c>
      <c r="J4" s="47">
        <v>258.518913</v>
      </c>
      <c r="K4" s="47">
        <v>91.257424</v>
      </c>
      <c r="L4" s="47">
        <v>67.135908000000001</v>
      </c>
      <c r="M4" s="47">
        <v>34.895358999999999</v>
      </c>
      <c r="N4" s="47">
        <v>38.510281999999997</v>
      </c>
      <c r="O4" s="47">
        <v>85.114142999999999</v>
      </c>
      <c r="P4" s="47">
        <v>0</v>
      </c>
    </row>
    <row r="5" spans="1:16" x14ac:dyDescent="0.2">
      <c r="A5" s="45" t="str">
        <f t="shared" si="0"/>
        <v>B2 referenceAlbania2020</v>
      </c>
      <c r="B5" s="47">
        <v>5</v>
      </c>
      <c r="C5" s="47" t="s">
        <v>0</v>
      </c>
      <c r="D5" s="47" t="s">
        <v>126</v>
      </c>
      <c r="E5" s="47" t="s">
        <v>71</v>
      </c>
      <c r="F5" s="47" t="s">
        <v>111</v>
      </c>
      <c r="G5" s="47">
        <v>2020</v>
      </c>
      <c r="H5" s="47">
        <v>605.00662699999998</v>
      </c>
      <c r="I5" s="47">
        <v>41.814844999999998</v>
      </c>
      <c r="J5" s="47">
        <v>222.74549200000001</v>
      </c>
      <c r="K5" s="47">
        <v>102.936418</v>
      </c>
      <c r="L5" s="47">
        <v>77.257673999999994</v>
      </c>
      <c r="M5" s="47">
        <v>31.087790999999999</v>
      </c>
      <c r="N5" s="47">
        <v>37.758679000000001</v>
      </c>
      <c r="O5" s="47">
        <v>91.405727999999996</v>
      </c>
      <c r="P5" s="47">
        <v>0</v>
      </c>
    </row>
    <row r="6" spans="1:16" x14ac:dyDescent="0.2">
      <c r="A6" s="45" t="str">
        <f t="shared" si="0"/>
        <v>B2 referenceAlbania2025</v>
      </c>
      <c r="B6" s="47">
        <v>5</v>
      </c>
      <c r="C6" s="47" t="s">
        <v>0</v>
      </c>
      <c r="D6" s="47" t="s">
        <v>126</v>
      </c>
      <c r="E6" s="47" t="s">
        <v>71</v>
      </c>
      <c r="F6" s="47" t="s">
        <v>111</v>
      </c>
      <c r="G6" s="47">
        <v>2025</v>
      </c>
      <c r="H6" s="47">
        <v>596.30668400000002</v>
      </c>
      <c r="I6" s="47">
        <v>45.9913939999999</v>
      </c>
      <c r="J6" s="47">
        <v>177.03374500000001</v>
      </c>
      <c r="K6" s="47">
        <v>124.416172</v>
      </c>
      <c r="L6" s="47">
        <v>86.724846999999997</v>
      </c>
      <c r="M6" s="47">
        <v>27.364553000000001</v>
      </c>
      <c r="N6" s="47">
        <v>37.130575</v>
      </c>
      <c r="O6" s="47">
        <v>97.645398</v>
      </c>
      <c r="P6" s="47">
        <v>0</v>
      </c>
    </row>
    <row r="7" spans="1:16" x14ac:dyDescent="0.2">
      <c r="A7" s="45" t="str">
        <f t="shared" si="0"/>
        <v>B2 referenceAlbania2030</v>
      </c>
      <c r="B7" s="47">
        <v>5</v>
      </c>
      <c r="C7" s="47" t="s">
        <v>0</v>
      </c>
      <c r="D7" s="47" t="s">
        <v>126</v>
      </c>
      <c r="E7" s="47" t="s">
        <v>71</v>
      </c>
      <c r="F7" s="47" t="s">
        <v>111</v>
      </c>
      <c r="G7" s="47">
        <v>2030</v>
      </c>
      <c r="H7" s="47">
        <v>587.60667999999998</v>
      </c>
      <c r="I7" s="47">
        <v>47.425785999999803</v>
      </c>
      <c r="J7" s="47">
        <v>134.455578</v>
      </c>
      <c r="K7" s="47">
        <v>145.24680699999999</v>
      </c>
      <c r="L7" s="47">
        <v>96.352746999999994</v>
      </c>
      <c r="M7" s="47">
        <v>23.667159999999999</v>
      </c>
      <c r="N7" s="47">
        <v>36.560617999999998</v>
      </c>
      <c r="O7" s="47">
        <v>103.89798399999999</v>
      </c>
      <c r="P7" s="47">
        <v>0</v>
      </c>
    </row>
    <row r="8" spans="1:16" x14ac:dyDescent="0.2">
      <c r="A8" s="45" t="str">
        <f t="shared" si="0"/>
        <v>B2 referenceAustria2005</v>
      </c>
      <c r="B8" s="47">
        <v>5</v>
      </c>
      <c r="C8" s="47" t="s">
        <v>0</v>
      </c>
      <c r="D8" s="47" t="s">
        <v>127</v>
      </c>
      <c r="E8" s="47" t="s">
        <v>72</v>
      </c>
      <c r="F8" s="47" t="s">
        <v>112</v>
      </c>
      <c r="G8" s="47">
        <v>2005</v>
      </c>
      <c r="H8" s="47">
        <v>3343.0591060000002</v>
      </c>
      <c r="I8" s="47">
        <v>548.396512999999</v>
      </c>
      <c r="J8" s="47">
        <v>773.98295599999994</v>
      </c>
      <c r="K8" s="47">
        <v>602.42191800000001</v>
      </c>
      <c r="L8" s="47">
        <v>423.11265500000002</v>
      </c>
      <c r="M8" s="47">
        <v>346.80510299999997</v>
      </c>
      <c r="N8" s="47">
        <v>255.95855599999999</v>
      </c>
      <c r="O8" s="47">
        <v>163.996138</v>
      </c>
      <c r="P8" s="47">
        <v>228.385267</v>
      </c>
    </row>
    <row r="9" spans="1:16" x14ac:dyDescent="0.2">
      <c r="A9" s="45" t="str">
        <f t="shared" si="0"/>
        <v>B2 referenceAustria2010</v>
      </c>
      <c r="B9" s="47">
        <v>5</v>
      </c>
      <c r="C9" s="47" t="s">
        <v>0</v>
      </c>
      <c r="D9" s="47" t="s">
        <v>127</v>
      </c>
      <c r="E9" s="47" t="s">
        <v>72</v>
      </c>
      <c r="F9" s="47" t="s">
        <v>112</v>
      </c>
      <c r="G9" s="47">
        <v>2010</v>
      </c>
      <c r="H9" s="47">
        <v>3343.0597579999999</v>
      </c>
      <c r="I9" s="47">
        <v>598.026502999998</v>
      </c>
      <c r="J9" s="47">
        <v>696.37719500000003</v>
      </c>
      <c r="K9" s="47">
        <v>685.47751700000003</v>
      </c>
      <c r="L9" s="47">
        <v>448.19335799999999</v>
      </c>
      <c r="M9" s="47">
        <v>327.53147200000001</v>
      </c>
      <c r="N9" s="47">
        <v>237.380044</v>
      </c>
      <c r="O9" s="47">
        <v>146.692984</v>
      </c>
      <c r="P9" s="47">
        <v>203.380685</v>
      </c>
    </row>
    <row r="10" spans="1:16" x14ac:dyDescent="0.2">
      <c r="A10" s="45" t="str">
        <f t="shared" si="0"/>
        <v>B2 referenceAustria2015</v>
      </c>
      <c r="B10" s="47">
        <v>5</v>
      </c>
      <c r="C10" s="47" t="s">
        <v>0</v>
      </c>
      <c r="D10" s="47" t="s">
        <v>127</v>
      </c>
      <c r="E10" s="47" t="s">
        <v>72</v>
      </c>
      <c r="F10" s="47" t="s">
        <v>112</v>
      </c>
      <c r="G10" s="47">
        <v>2015</v>
      </c>
      <c r="H10" s="47">
        <v>3343.059401</v>
      </c>
      <c r="I10" s="47">
        <v>648.36907499999995</v>
      </c>
      <c r="J10" s="47">
        <v>618.77143799999999</v>
      </c>
      <c r="K10" s="47">
        <v>768.53310799999997</v>
      </c>
      <c r="L10" s="47">
        <v>474.903006</v>
      </c>
      <c r="M10" s="47">
        <v>312.076188</v>
      </c>
      <c r="N10" s="47">
        <v>220.97832</v>
      </c>
      <c r="O10" s="47">
        <v>127.68763800000001</v>
      </c>
      <c r="P10" s="47">
        <v>171.74062799999999</v>
      </c>
    </row>
    <row r="11" spans="1:16" x14ac:dyDescent="0.2">
      <c r="A11" s="45" t="str">
        <f t="shared" si="0"/>
        <v>B2 referenceAustria2020</v>
      </c>
      <c r="B11" s="47">
        <v>5</v>
      </c>
      <c r="C11" s="47" t="s">
        <v>0</v>
      </c>
      <c r="D11" s="47" t="s">
        <v>127</v>
      </c>
      <c r="E11" s="47" t="s">
        <v>72</v>
      </c>
      <c r="F11" s="47" t="s">
        <v>112</v>
      </c>
      <c r="G11" s="47">
        <v>2020</v>
      </c>
      <c r="H11" s="47">
        <v>3343.0595739999999</v>
      </c>
      <c r="I11" s="47">
        <v>693.91166199999998</v>
      </c>
      <c r="J11" s="47">
        <v>541.16567899999995</v>
      </c>
      <c r="K11" s="47">
        <v>851.58871699999997</v>
      </c>
      <c r="L11" s="47">
        <v>500.249167</v>
      </c>
      <c r="M11" s="47">
        <v>300.910303</v>
      </c>
      <c r="N11" s="47">
        <v>207.27301</v>
      </c>
      <c r="O11" s="47">
        <v>109.605982</v>
      </c>
      <c r="P11" s="47">
        <v>138.355054</v>
      </c>
    </row>
    <row r="12" spans="1:16" x14ac:dyDescent="0.2">
      <c r="A12" s="45" t="str">
        <f t="shared" si="0"/>
        <v>B2 referenceAustria2025</v>
      </c>
      <c r="B12" s="47">
        <v>5</v>
      </c>
      <c r="C12" s="47" t="s">
        <v>0</v>
      </c>
      <c r="D12" s="47" t="s">
        <v>127</v>
      </c>
      <c r="E12" s="47" t="s">
        <v>72</v>
      </c>
      <c r="F12" s="47" t="s">
        <v>112</v>
      </c>
      <c r="G12" s="47">
        <v>2025</v>
      </c>
      <c r="H12" s="47">
        <v>3343.059745</v>
      </c>
      <c r="I12" s="47">
        <v>774.40323699999897</v>
      </c>
      <c r="J12" s="47">
        <v>502.536946</v>
      </c>
      <c r="K12" s="47">
        <v>773.98295099999996</v>
      </c>
      <c r="L12" s="47">
        <v>581.38127299999996</v>
      </c>
      <c r="M12" s="47">
        <v>310.983093</v>
      </c>
      <c r="N12" s="47">
        <v>190.2167</v>
      </c>
      <c r="O12" s="47">
        <v>96.284891999999999</v>
      </c>
      <c r="P12" s="47">
        <v>113.270653</v>
      </c>
    </row>
    <row r="13" spans="1:16" x14ac:dyDescent="0.2">
      <c r="A13" s="45" t="str">
        <f t="shared" si="0"/>
        <v>B2 referenceAustria2030</v>
      </c>
      <c r="B13" s="47">
        <v>5</v>
      </c>
      <c r="C13" s="47" t="s">
        <v>0</v>
      </c>
      <c r="D13" s="47" t="s">
        <v>127</v>
      </c>
      <c r="E13" s="47" t="s">
        <v>72</v>
      </c>
      <c r="F13" s="47" t="s">
        <v>112</v>
      </c>
      <c r="G13" s="47">
        <v>2030</v>
      </c>
      <c r="H13" s="47">
        <v>3343.0593720000002</v>
      </c>
      <c r="I13" s="47">
        <v>795.14940599999898</v>
      </c>
      <c r="J13" s="47">
        <v>523.18241599999999</v>
      </c>
      <c r="K13" s="47">
        <v>696.37718800000005</v>
      </c>
      <c r="L13" s="47">
        <v>661.98588900000004</v>
      </c>
      <c r="M13" s="47">
        <v>318.29829100000001</v>
      </c>
      <c r="N13" s="47">
        <v>176.355557</v>
      </c>
      <c r="O13" s="47">
        <v>84.674632000000003</v>
      </c>
      <c r="P13" s="47">
        <v>87.035993000000005</v>
      </c>
    </row>
    <row r="14" spans="1:16" x14ac:dyDescent="0.2">
      <c r="A14" s="45" t="str">
        <f t="shared" si="0"/>
        <v>B2 referenceBelgium2005</v>
      </c>
      <c r="B14" s="47">
        <v>5</v>
      </c>
      <c r="C14" s="47" t="s">
        <v>0</v>
      </c>
      <c r="D14" s="47" t="s">
        <v>129</v>
      </c>
      <c r="E14" s="47" t="s">
        <v>74</v>
      </c>
      <c r="F14" s="47" t="s">
        <v>112</v>
      </c>
      <c r="G14" s="47">
        <v>2005</v>
      </c>
      <c r="H14" s="47">
        <v>666.97924999999998</v>
      </c>
      <c r="I14" s="47">
        <v>158.94202899999999</v>
      </c>
      <c r="J14" s="47">
        <v>106.26016</v>
      </c>
      <c r="K14" s="47">
        <v>166.34168099999999</v>
      </c>
      <c r="L14" s="47">
        <v>90.214265999999995</v>
      </c>
      <c r="M14" s="47">
        <v>57.040404000000002</v>
      </c>
      <c r="N14" s="47">
        <v>36.969321999999998</v>
      </c>
      <c r="O14" s="47">
        <v>21.096519000000001</v>
      </c>
      <c r="P14" s="47">
        <v>30.114868999999999</v>
      </c>
    </row>
    <row r="15" spans="1:16" x14ac:dyDescent="0.2">
      <c r="A15" s="45" t="str">
        <f t="shared" si="0"/>
        <v>B2 referenceBelgium2010</v>
      </c>
      <c r="B15" s="47">
        <v>5</v>
      </c>
      <c r="C15" s="47" t="s">
        <v>0</v>
      </c>
      <c r="D15" s="47" t="s">
        <v>129</v>
      </c>
      <c r="E15" s="47" t="s">
        <v>74</v>
      </c>
      <c r="F15" s="47" t="s">
        <v>112</v>
      </c>
      <c r="G15" s="47">
        <v>2010</v>
      </c>
      <c r="H15" s="47">
        <v>672.17942700000003</v>
      </c>
      <c r="I15" s="47">
        <v>210.31869800000001</v>
      </c>
      <c r="J15" s="47">
        <v>74.083156000000002</v>
      </c>
      <c r="K15" s="47">
        <v>162.96170100000001</v>
      </c>
      <c r="L15" s="47">
        <v>93.257013000000001</v>
      </c>
      <c r="M15" s="47">
        <v>57.462674999999997</v>
      </c>
      <c r="N15" s="47">
        <v>36.456007999999997</v>
      </c>
      <c r="O15" s="47">
        <v>18.489483</v>
      </c>
      <c r="P15" s="47">
        <v>19.150693</v>
      </c>
    </row>
    <row r="16" spans="1:16" x14ac:dyDescent="0.2">
      <c r="A16" s="45" t="str">
        <f t="shared" si="0"/>
        <v>B2 referenceBelgium2015</v>
      </c>
      <c r="B16" s="47">
        <v>5</v>
      </c>
      <c r="C16" s="47" t="s">
        <v>0</v>
      </c>
      <c r="D16" s="47" t="s">
        <v>129</v>
      </c>
      <c r="E16" s="47" t="s">
        <v>74</v>
      </c>
      <c r="F16" s="47" t="s">
        <v>112</v>
      </c>
      <c r="G16" s="47">
        <v>2015</v>
      </c>
      <c r="H16" s="47">
        <v>677.37929899999995</v>
      </c>
      <c r="I16" s="47">
        <v>254.42514499999999</v>
      </c>
      <c r="J16" s="47">
        <v>43.499220000000001</v>
      </c>
      <c r="K16" s="47">
        <v>159.91832500000001</v>
      </c>
      <c r="L16" s="47">
        <v>95.156122999999994</v>
      </c>
      <c r="M16" s="47">
        <v>58.004106999999998</v>
      </c>
      <c r="N16" s="47">
        <v>36.292734000000003</v>
      </c>
      <c r="O16" s="47">
        <v>17.227550999999998</v>
      </c>
      <c r="P16" s="47">
        <v>12.856094000000001</v>
      </c>
    </row>
    <row r="17" spans="1:16" x14ac:dyDescent="0.2">
      <c r="A17" s="45" t="str">
        <f t="shared" si="0"/>
        <v>B2 referenceBelgium2020</v>
      </c>
      <c r="B17" s="47">
        <v>5</v>
      </c>
      <c r="C17" s="47" t="s">
        <v>0</v>
      </c>
      <c r="D17" s="47" t="s">
        <v>129</v>
      </c>
      <c r="E17" s="47" t="s">
        <v>74</v>
      </c>
      <c r="F17" s="47" t="s">
        <v>112</v>
      </c>
      <c r="G17" s="47">
        <v>2020</v>
      </c>
      <c r="H17" s="47">
        <v>682.57941400000004</v>
      </c>
      <c r="I17" s="47">
        <v>238.22036600000001</v>
      </c>
      <c r="J17" s="47">
        <v>87.819291000000007</v>
      </c>
      <c r="K17" s="47">
        <v>130.08254099999999</v>
      </c>
      <c r="L17" s="47">
        <v>104.37967500000001</v>
      </c>
      <c r="M17" s="47">
        <v>56.147111000000002</v>
      </c>
      <c r="N17" s="47">
        <v>37.917971000000001</v>
      </c>
      <c r="O17" s="47">
        <v>17.788900000000002</v>
      </c>
      <c r="P17" s="47">
        <v>10.223559</v>
      </c>
    </row>
    <row r="18" spans="1:16" x14ac:dyDescent="0.2">
      <c r="A18" s="45" t="str">
        <f t="shared" si="0"/>
        <v>B2 referenceBelgium2025</v>
      </c>
      <c r="B18" s="47">
        <v>5</v>
      </c>
      <c r="C18" s="47" t="s">
        <v>0</v>
      </c>
      <c r="D18" s="47" t="s">
        <v>129</v>
      </c>
      <c r="E18" s="47" t="s">
        <v>74</v>
      </c>
      <c r="F18" s="47" t="s">
        <v>112</v>
      </c>
      <c r="G18" s="47">
        <v>2025</v>
      </c>
      <c r="H18" s="47">
        <v>687.77941499999997</v>
      </c>
      <c r="I18" s="47">
        <v>222.567925</v>
      </c>
      <c r="J18" s="47">
        <v>126.66152200000001</v>
      </c>
      <c r="K18" s="47">
        <v>101.16305</v>
      </c>
      <c r="L18" s="47">
        <v>114.000326</v>
      </c>
      <c r="M18" s="47">
        <v>54.881799999999998</v>
      </c>
      <c r="N18" s="47">
        <v>40.017195000000001</v>
      </c>
      <c r="O18" s="47">
        <v>19.032485000000001</v>
      </c>
      <c r="P18" s="47">
        <v>9.4551119999999997</v>
      </c>
    </row>
    <row r="19" spans="1:16" x14ac:dyDescent="0.2">
      <c r="A19" s="45" t="str">
        <f t="shared" si="0"/>
        <v>B2 referenceBelgium2030</v>
      </c>
      <c r="B19" s="47">
        <v>5</v>
      </c>
      <c r="C19" s="47" t="s">
        <v>0</v>
      </c>
      <c r="D19" s="47" t="s">
        <v>129</v>
      </c>
      <c r="E19" s="47" t="s">
        <v>74</v>
      </c>
      <c r="F19" s="47" t="s">
        <v>112</v>
      </c>
      <c r="G19" s="47">
        <v>2030</v>
      </c>
      <c r="H19" s="47">
        <v>692.97942999999998</v>
      </c>
      <c r="I19" s="47">
        <v>204.61916500000001</v>
      </c>
      <c r="J19" s="47">
        <v>174.732474</v>
      </c>
      <c r="K19" s="47">
        <v>71.382688999999999</v>
      </c>
      <c r="L19" s="47">
        <v>114.62079</v>
      </c>
      <c r="M19" s="47">
        <v>54.880445000000002</v>
      </c>
      <c r="N19" s="47">
        <v>42.492035000000001</v>
      </c>
      <c r="O19" s="47">
        <v>20.639513000000001</v>
      </c>
      <c r="P19" s="47">
        <v>9.6123189999999994</v>
      </c>
    </row>
    <row r="20" spans="1:16" x14ac:dyDescent="0.2">
      <c r="A20" s="45" t="str">
        <f t="shared" si="0"/>
        <v>B2 referenceBulgaria2005</v>
      </c>
      <c r="B20" s="47">
        <v>5</v>
      </c>
      <c r="C20" s="47" t="s">
        <v>0</v>
      </c>
      <c r="D20" s="47" t="s">
        <v>130</v>
      </c>
      <c r="E20" s="47" t="s">
        <v>76</v>
      </c>
      <c r="F20" s="47" t="s">
        <v>111</v>
      </c>
      <c r="G20" s="47">
        <v>2005</v>
      </c>
      <c r="H20" s="47">
        <v>2560.8745050000002</v>
      </c>
      <c r="I20" s="47">
        <v>768.97722299999998</v>
      </c>
      <c r="J20" s="47">
        <v>498.847599</v>
      </c>
      <c r="K20" s="47">
        <v>618.54461200000003</v>
      </c>
      <c r="L20" s="47">
        <v>333.21069899999998</v>
      </c>
      <c r="M20" s="47">
        <v>140.993439</v>
      </c>
      <c r="N20" s="47">
        <v>102.384079</v>
      </c>
      <c r="O20" s="47">
        <v>54.928066999999999</v>
      </c>
      <c r="P20" s="47">
        <v>42.988787000000002</v>
      </c>
    </row>
    <row r="21" spans="1:16" x14ac:dyDescent="0.2">
      <c r="A21" s="45" t="str">
        <f t="shared" si="0"/>
        <v>B2 referenceBulgaria2010</v>
      </c>
      <c r="B21" s="47">
        <v>5</v>
      </c>
      <c r="C21" s="47" t="s">
        <v>0</v>
      </c>
      <c r="D21" s="47" t="s">
        <v>130</v>
      </c>
      <c r="E21" s="47" t="s">
        <v>76</v>
      </c>
      <c r="F21" s="47" t="s">
        <v>111</v>
      </c>
      <c r="G21" s="47">
        <v>2010</v>
      </c>
      <c r="H21" s="47">
        <v>2863.8744360000001</v>
      </c>
      <c r="I21" s="47">
        <v>1184.683659</v>
      </c>
      <c r="J21" s="47">
        <v>438.69508400000001</v>
      </c>
      <c r="K21" s="47">
        <v>578.68402500000002</v>
      </c>
      <c r="L21" s="47">
        <v>365.88120199999997</v>
      </c>
      <c r="M21" s="47">
        <v>128.991748</v>
      </c>
      <c r="N21" s="47">
        <v>98.519277000000002</v>
      </c>
      <c r="O21" s="47">
        <v>41.186275000000002</v>
      </c>
      <c r="P21" s="47">
        <v>27.233166000000001</v>
      </c>
    </row>
    <row r="22" spans="1:16" x14ac:dyDescent="0.2">
      <c r="A22" s="45" t="str">
        <f t="shared" si="0"/>
        <v>B2 referenceBulgaria2015</v>
      </c>
      <c r="B22" s="47">
        <v>5</v>
      </c>
      <c r="C22" s="47" t="s">
        <v>0</v>
      </c>
      <c r="D22" s="47" t="s">
        <v>130</v>
      </c>
      <c r="E22" s="47" t="s">
        <v>76</v>
      </c>
      <c r="F22" s="47" t="s">
        <v>111</v>
      </c>
      <c r="G22" s="47">
        <v>2015</v>
      </c>
      <c r="H22" s="47">
        <v>3166.8744259999999</v>
      </c>
      <c r="I22" s="47">
        <v>1597.9828769999999</v>
      </c>
      <c r="J22" s="47">
        <v>374.30237599999998</v>
      </c>
      <c r="K22" s="47">
        <v>533.86438299999998</v>
      </c>
      <c r="L22" s="47">
        <v>401.72703999999999</v>
      </c>
      <c r="M22" s="47">
        <v>116.80082400000001</v>
      </c>
      <c r="N22" s="47">
        <v>96.796898999999996</v>
      </c>
      <c r="O22" s="47">
        <v>31.490835000000001</v>
      </c>
      <c r="P22" s="47">
        <v>13.909192000000001</v>
      </c>
    </row>
    <row r="23" spans="1:16" x14ac:dyDescent="0.2">
      <c r="A23" s="45" t="str">
        <f t="shared" si="0"/>
        <v>B2 referenceBulgaria2020</v>
      </c>
      <c r="B23" s="47">
        <v>5</v>
      </c>
      <c r="C23" s="47" t="s">
        <v>0</v>
      </c>
      <c r="D23" s="47" t="s">
        <v>130</v>
      </c>
      <c r="E23" s="47" t="s">
        <v>76</v>
      </c>
      <c r="F23" s="47" t="s">
        <v>111</v>
      </c>
      <c r="G23" s="47">
        <v>2020</v>
      </c>
      <c r="H23" s="47">
        <v>3469.8745159999999</v>
      </c>
      <c r="I23" s="47">
        <v>2015.059761</v>
      </c>
      <c r="J23" s="47">
        <v>296.28077300000001</v>
      </c>
      <c r="K23" s="47">
        <v>537.42629999999997</v>
      </c>
      <c r="L23" s="47">
        <v>390.92352699999998</v>
      </c>
      <c r="M23" s="47">
        <v>104.940567</v>
      </c>
      <c r="N23" s="47">
        <v>95.364711</v>
      </c>
      <c r="O23" s="47">
        <v>24.511571</v>
      </c>
      <c r="P23" s="47">
        <v>5.3673060000000001</v>
      </c>
    </row>
    <row r="24" spans="1:16" x14ac:dyDescent="0.2">
      <c r="A24" s="45" t="str">
        <f t="shared" si="0"/>
        <v>B2 referenceBulgaria2025</v>
      </c>
      <c r="B24" s="47">
        <v>5</v>
      </c>
      <c r="C24" s="47" t="s">
        <v>0</v>
      </c>
      <c r="D24" s="47" t="s">
        <v>130</v>
      </c>
      <c r="E24" s="47" t="s">
        <v>76</v>
      </c>
      <c r="F24" s="47" t="s">
        <v>111</v>
      </c>
      <c r="G24" s="47">
        <v>2025</v>
      </c>
      <c r="H24" s="47">
        <v>3469.8743629999999</v>
      </c>
      <c r="I24" s="47">
        <v>1920.7429549999999</v>
      </c>
      <c r="J24" s="47">
        <v>476.11796900000002</v>
      </c>
      <c r="K24" s="47">
        <v>447.15875299999999</v>
      </c>
      <c r="L24" s="47">
        <v>409.888555</v>
      </c>
      <c r="M24" s="47">
        <v>110.124171</v>
      </c>
      <c r="N24" s="47">
        <v>82.830926000000005</v>
      </c>
      <c r="O24" s="47">
        <v>21.541512000000001</v>
      </c>
      <c r="P24" s="47">
        <v>1.469522</v>
      </c>
    </row>
    <row r="25" spans="1:16" x14ac:dyDescent="0.2">
      <c r="A25" s="45" t="str">
        <f t="shared" si="0"/>
        <v>B2 referenceBulgaria2030</v>
      </c>
      <c r="B25" s="47">
        <v>5</v>
      </c>
      <c r="C25" s="47" t="s">
        <v>0</v>
      </c>
      <c r="D25" s="47" t="s">
        <v>130</v>
      </c>
      <c r="E25" s="47" t="s">
        <v>76</v>
      </c>
      <c r="F25" s="47" t="s">
        <v>111</v>
      </c>
      <c r="G25" s="47">
        <v>2030</v>
      </c>
      <c r="H25" s="47">
        <v>3469.8740349999998</v>
      </c>
      <c r="I25" s="47">
        <v>1699.6151729999999</v>
      </c>
      <c r="J25" s="47">
        <v>756.28565200000003</v>
      </c>
      <c r="K25" s="47">
        <v>380.17532899999998</v>
      </c>
      <c r="L25" s="47">
        <v>427.82088700000003</v>
      </c>
      <c r="M25" s="47">
        <v>112.27531999999999</v>
      </c>
      <c r="N25" s="47">
        <v>73.114530999999999</v>
      </c>
      <c r="O25" s="47">
        <v>20.109974999999999</v>
      </c>
      <c r="P25" s="47">
        <v>0.47716799999999998</v>
      </c>
    </row>
    <row r="26" spans="1:16" x14ac:dyDescent="0.2">
      <c r="A26" s="45" t="str">
        <f t="shared" si="0"/>
        <v>B2 referenceBelarus2005</v>
      </c>
      <c r="B26" s="47">
        <v>5</v>
      </c>
      <c r="C26" s="47" t="s">
        <v>0</v>
      </c>
      <c r="D26" s="47" t="s">
        <v>131</v>
      </c>
      <c r="E26" s="47" t="s">
        <v>73</v>
      </c>
      <c r="F26" s="47" t="s">
        <v>113</v>
      </c>
      <c r="G26" s="47">
        <v>2005</v>
      </c>
      <c r="H26" s="47">
        <v>6375.8865649999998</v>
      </c>
      <c r="I26" s="47">
        <v>798.42076399999803</v>
      </c>
      <c r="J26" s="47">
        <v>1522.108412</v>
      </c>
      <c r="K26" s="47">
        <v>2304.1445910000002</v>
      </c>
      <c r="L26" s="47">
        <v>1295.7802139999999</v>
      </c>
      <c r="M26" s="47">
        <v>372.31493699999999</v>
      </c>
      <c r="N26" s="47">
        <v>76.109397000000001</v>
      </c>
      <c r="O26" s="47">
        <v>7.0082500000000003</v>
      </c>
      <c r="P26" s="47">
        <v>0</v>
      </c>
    </row>
    <row r="27" spans="1:16" x14ac:dyDescent="0.2">
      <c r="A27" s="45" t="str">
        <f t="shared" si="0"/>
        <v>B2 referenceBelarus2010</v>
      </c>
      <c r="B27" s="47">
        <v>5</v>
      </c>
      <c r="C27" s="47" t="s">
        <v>0</v>
      </c>
      <c r="D27" s="47" t="s">
        <v>131</v>
      </c>
      <c r="E27" s="47" t="s">
        <v>73</v>
      </c>
      <c r="F27" s="47" t="s">
        <v>113</v>
      </c>
      <c r="G27" s="47">
        <v>2010</v>
      </c>
      <c r="H27" s="47">
        <v>6440.8868970000003</v>
      </c>
      <c r="I27" s="47">
        <v>910.352468999998</v>
      </c>
      <c r="J27" s="47">
        <v>1308.4198610000001</v>
      </c>
      <c r="K27" s="47">
        <v>2070.2746299999999</v>
      </c>
      <c r="L27" s="47">
        <v>1558.3709839999999</v>
      </c>
      <c r="M27" s="47">
        <v>471.64128499999998</v>
      </c>
      <c r="N27" s="47">
        <v>108.99775200000001</v>
      </c>
      <c r="O27" s="47">
        <v>12.829916000000001</v>
      </c>
      <c r="P27" s="47">
        <v>0</v>
      </c>
    </row>
    <row r="28" spans="1:16" x14ac:dyDescent="0.2">
      <c r="A28" s="45" t="str">
        <f t="shared" si="0"/>
        <v>B2 referenceBelarus2015</v>
      </c>
      <c r="B28" s="47">
        <v>5</v>
      </c>
      <c r="C28" s="47" t="s">
        <v>0</v>
      </c>
      <c r="D28" s="47" t="s">
        <v>131</v>
      </c>
      <c r="E28" s="47" t="s">
        <v>73</v>
      </c>
      <c r="F28" s="47" t="s">
        <v>113</v>
      </c>
      <c r="G28" s="47">
        <v>2015</v>
      </c>
      <c r="H28" s="47">
        <v>6505.8866930000004</v>
      </c>
      <c r="I28" s="47">
        <v>1081.7396369999999</v>
      </c>
      <c r="J28" s="47">
        <v>1016.2402990000001</v>
      </c>
      <c r="K28" s="47">
        <v>1835.4520219999999</v>
      </c>
      <c r="L28" s="47">
        <v>1855.8935509999999</v>
      </c>
      <c r="M28" s="47">
        <v>563.16986899999995</v>
      </c>
      <c r="N28" s="47">
        <v>135.44069200000001</v>
      </c>
      <c r="O28" s="47">
        <v>17.950623</v>
      </c>
      <c r="P28" s="47">
        <v>0</v>
      </c>
    </row>
    <row r="29" spans="1:16" x14ac:dyDescent="0.2">
      <c r="A29" s="45" t="str">
        <f t="shared" si="0"/>
        <v>B2 referenceBelarus2020</v>
      </c>
      <c r="B29" s="47">
        <v>5</v>
      </c>
      <c r="C29" s="47" t="s">
        <v>0</v>
      </c>
      <c r="D29" s="47" t="s">
        <v>131</v>
      </c>
      <c r="E29" s="47" t="s">
        <v>73</v>
      </c>
      <c r="F29" s="47" t="s">
        <v>113</v>
      </c>
      <c r="G29" s="47">
        <v>2020</v>
      </c>
      <c r="H29" s="47">
        <v>6570.8866660000003</v>
      </c>
      <c r="I29" s="47">
        <v>1259.266588</v>
      </c>
      <c r="J29" s="47">
        <v>724.97727499999996</v>
      </c>
      <c r="K29" s="47">
        <v>1617.2769189999999</v>
      </c>
      <c r="L29" s="47">
        <v>2142.2634840000001</v>
      </c>
      <c r="M29" s="47">
        <v>647.23469299999999</v>
      </c>
      <c r="N29" s="47">
        <v>157.34161900000001</v>
      </c>
      <c r="O29" s="47">
        <v>22.526088000000001</v>
      </c>
      <c r="P29" s="47">
        <v>0</v>
      </c>
    </row>
    <row r="30" spans="1:16" x14ac:dyDescent="0.2">
      <c r="A30" s="45" t="str">
        <f t="shared" si="0"/>
        <v>B2 referenceBelarus2025</v>
      </c>
      <c r="B30" s="47">
        <v>5</v>
      </c>
      <c r="C30" s="47" t="s">
        <v>0</v>
      </c>
      <c r="D30" s="47" t="s">
        <v>131</v>
      </c>
      <c r="E30" s="47" t="s">
        <v>73</v>
      </c>
      <c r="F30" s="47" t="s">
        <v>113</v>
      </c>
      <c r="G30" s="47">
        <v>2025</v>
      </c>
      <c r="H30" s="47">
        <v>6635.8867060000002</v>
      </c>
      <c r="I30" s="47">
        <v>1386.456915</v>
      </c>
      <c r="J30" s="47">
        <v>723.86335499999996</v>
      </c>
      <c r="K30" s="47">
        <v>1410.532813</v>
      </c>
      <c r="L30" s="47">
        <v>2016.5755260000001</v>
      </c>
      <c r="M30" s="47">
        <v>799.67247499999996</v>
      </c>
      <c r="N30" s="47">
        <v>243.20255499999999</v>
      </c>
      <c r="O30" s="47">
        <v>55.583067</v>
      </c>
      <c r="P30" s="47">
        <v>0</v>
      </c>
    </row>
    <row r="31" spans="1:16" x14ac:dyDescent="0.2">
      <c r="A31" s="45" t="str">
        <f t="shared" si="0"/>
        <v>B2 referenceBelarus2030</v>
      </c>
      <c r="B31" s="47">
        <v>5</v>
      </c>
      <c r="C31" s="47" t="s">
        <v>0</v>
      </c>
      <c r="D31" s="47" t="s">
        <v>131</v>
      </c>
      <c r="E31" s="47" t="s">
        <v>73</v>
      </c>
      <c r="F31" s="47" t="s">
        <v>113</v>
      </c>
      <c r="G31" s="47">
        <v>2030</v>
      </c>
      <c r="H31" s="47">
        <v>6700.8861999999999</v>
      </c>
      <c r="I31" s="47">
        <v>1503.633945</v>
      </c>
      <c r="J31" s="47">
        <v>802.73202600000002</v>
      </c>
      <c r="K31" s="47">
        <v>1200.996281</v>
      </c>
      <c r="L31" s="47">
        <v>1870.088297</v>
      </c>
      <c r="M31" s="47">
        <v>930.55613800000003</v>
      </c>
      <c r="N31" s="47">
        <v>311.92837600000001</v>
      </c>
      <c r="O31" s="47">
        <v>80.951137000000003</v>
      </c>
      <c r="P31" s="47">
        <v>0</v>
      </c>
    </row>
    <row r="32" spans="1:16" x14ac:dyDescent="0.2">
      <c r="A32" s="45" t="str">
        <f t="shared" si="0"/>
        <v>B2 referenceSwitzerland2005</v>
      </c>
      <c r="B32" s="47">
        <v>5</v>
      </c>
      <c r="C32" s="47" t="s">
        <v>0</v>
      </c>
      <c r="D32" s="47" t="s">
        <v>132</v>
      </c>
      <c r="E32" s="47" t="s">
        <v>106</v>
      </c>
      <c r="F32" s="47" t="s">
        <v>112</v>
      </c>
      <c r="G32" s="47">
        <v>2005</v>
      </c>
      <c r="H32" s="47">
        <v>1177.9875050000001</v>
      </c>
      <c r="I32" s="47">
        <v>170.687027</v>
      </c>
      <c r="J32" s="47">
        <v>139.198644</v>
      </c>
      <c r="K32" s="47">
        <v>106.303624</v>
      </c>
      <c r="L32" s="47">
        <v>126.565155</v>
      </c>
      <c r="M32" s="47">
        <v>176.21425600000001</v>
      </c>
      <c r="N32" s="47">
        <v>161.70387700000001</v>
      </c>
      <c r="O32" s="47">
        <v>93.783766999999997</v>
      </c>
      <c r="P32" s="47">
        <v>203.53115500000001</v>
      </c>
    </row>
    <row r="33" spans="1:16" x14ac:dyDescent="0.2">
      <c r="A33" s="45" t="str">
        <f t="shared" si="0"/>
        <v>B2 referenceSwitzerland2010</v>
      </c>
      <c r="B33" s="47">
        <v>5</v>
      </c>
      <c r="C33" s="47" t="s">
        <v>0</v>
      </c>
      <c r="D33" s="47" t="s">
        <v>132</v>
      </c>
      <c r="E33" s="47" t="s">
        <v>106</v>
      </c>
      <c r="F33" s="47" t="s">
        <v>112</v>
      </c>
      <c r="G33" s="47">
        <v>2010</v>
      </c>
      <c r="H33" s="47">
        <v>1199.987374</v>
      </c>
      <c r="I33" s="47">
        <v>218.28337500000001</v>
      </c>
      <c r="J33" s="47">
        <v>124.19454</v>
      </c>
      <c r="K33" s="47">
        <v>112.985275</v>
      </c>
      <c r="L33" s="47">
        <v>109.752752</v>
      </c>
      <c r="M33" s="47">
        <v>168.20212000000001</v>
      </c>
      <c r="N33" s="47">
        <v>173.73413199999999</v>
      </c>
      <c r="O33" s="47">
        <v>95.703331000000006</v>
      </c>
      <c r="P33" s="47">
        <v>197.13184899999999</v>
      </c>
    </row>
    <row r="34" spans="1:16" x14ac:dyDescent="0.2">
      <c r="A34" s="45" t="str">
        <f t="shared" si="0"/>
        <v>B2 referenceSwitzerland2015</v>
      </c>
      <c r="B34" s="47">
        <v>5</v>
      </c>
      <c r="C34" s="47" t="s">
        <v>0</v>
      </c>
      <c r="D34" s="47" t="s">
        <v>132</v>
      </c>
      <c r="E34" s="47" t="s">
        <v>106</v>
      </c>
      <c r="F34" s="47" t="s">
        <v>112</v>
      </c>
      <c r="G34" s="47">
        <v>2015</v>
      </c>
      <c r="H34" s="47">
        <v>1208.987173</v>
      </c>
      <c r="I34" s="47">
        <v>249.38591299999999</v>
      </c>
      <c r="J34" s="47">
        <v>109.19044100000001</v>
      </c>
      <c r="K34" s="47">
        <v>119.66692</v>
      </c>
      <c r="L34" s="47">
        <v>92.940336000000002</v>
      </c>
      <c r="M34" s="47">
        <v>160.189975</v>
      </c>
      <c r="N34" s="47">
        <v>185.151264</v>
      </c>
      <c r="O34" s="47">
        <v>100.573841</v>
      </c>
      <c r="P34" s="47">
        <v>191.88848300000001</v>
      </c>
    </row>
    <row r="35" spans="1:16" x14ac:dyDescent="0.2">
      <c r="A35" s="45" t="str">
        <f t="shared" si="0"/>
        <v>B2 referenceSwitzerland2020</v>
      </c>
      <c r="B35" s="47">
        <v>5</v>
      </c>
      <c r="C35" s="47" t="s">
        <v>0</v>
      </c>
      <c r="D35" s="47" t="s">
        <v>132</v>
      </c>
      <c r="E35" s="47" t="s">
        <v>106</v>
      </c>
      <c r="F35" s="47" t="s">
        <v>112</v>
      </c>
      <c r="G35" s="47">
        <v>2020</v>
      </c>
      <c r="H35" s="47">
        <v>1217.9871330000001</v>
      </c>
      <c r="I35" s="47">
        <v>245.581897</v>
      </c>
      <c r="J35" s="47">
        <v>117.791563</v>
      </c>
      <c r="K35" s="47">
        <v>129.43278100000001</v>
      </c>
      <c r="L35" s="47">
        <v>99.621984999999995</v>
      </c>
      <c r="M35" s="47">
        <v>143.37756300000001</v>
      </c>
      <c r="N35" s="47">
        <v>177.655484</v>
      </c>
      <c r="O35" s="47">
        <v>110.17945400000001</v>
      </c>
      <c r="P35" s="47">
        <v>194.346406</v>
      </c>
    </row>
    <row r="36" spans="1:16" x14ac:dyDescent="0.2">
      <c r="A36" s="45" t="str">
        <f t="shared" si="0"/>
        <v>B2 referenceSwitzerland2025</v>
      </c>
      <c r="B36" s="47">
        <v>5</v>
      </c>
      <c r="C36" s="47" t="s">
        <v>0</v>
      </c>
      <c r="D36" s="47" t="s">
        <v>132</v>
      </c>
      <c r="E36" s="47" t="s">
        <v>106</v>
      </c>
      <c r="F36" s="47" t="s">
        <v>112</v>
      </c>
      <c r="G36" s="47">
        <v>2025</v>
      </c>
      <c r="H36" s="47">
        <v>1226.9872869999999</v>
      </c>
      <c r="I36" s="47">
        <v>231.878739</v>
      </c>
      <c r="J36" s="47">
        <v>136.52657500000001</v>
      </c>
      <c r="K36" s="47">
        <v>139.198646</v>
      </c>
      <c r="L36" s="47">
        <v>106.30362599999999</v>
      </c>
      <c r="M36" s="47">
        <v>126.565151</v>
      </c>
      <c r="N36" s="47">
        <v>169.88217700000001</v>
      </c>
      <c r="O36" s="47">
        <v>120.519638</v>
      </c>
      <c r="P36" s="47">
        <v>196.11273499999999</v>
      </c>
    </row>
    <row r="37" spans="1:16" x14ac:dyDescent="0.2">
      <c r="A37" s="45" t="str">
        <f t="shared" si="0"/>
        <v>B2 referenceSwitzerland2030</v>
      </c>
      <c r="B37" s="47">
        <v>5</v>
      </c>
      <c r="C37" s="47" t="s">
        <v>0</v>
      </c>
      <c r="D37" s="47" t="s">
        <v>132</v>
      </c>
      <c r="E37" s="47" t="s">
        <v>106</v>
      </c>
      <c r="F37" s="47" t="s">
        <v>112</v>
      </c>
      <c r="G37" s="47">
        <v>2030</v>
      </c>
      <c r="H37" s="47">
        <v>1235.9870989999999</v>
      </c>
      <c r="I37" s="47">
        <v>217.56938700000001</v>
      </c>
      <c r="J37" s="47">
        <v>181.79899700000001</v>
      </c>
      <c r="K37" s="47">
        <v>124.194543</v>
      </c>
      <c r="L37" s="47">
        <v>112.98527</v>
      </c>
      <c r="M37" s="47">
        <v>109.752748</v>
      </c>
      <c r="N37" s="47">
        <v>162.17262400000001</v>
      </c>
      <c r="O37" s="47">
        <v>130.32481000000001</v>
      </c>
      <c r="P37" s="47">
        <v>197.18871999999999</v>
      </c>
    </row>
    <row r="38" spans="1:16" x14ac:dyDescent="0.2">
      <c r="A38" s="45" t="str">
        <f t="shared" si="0"/>
        <v>B2 referenceCzech Republic2005</v>
      </c>
      <c r="B38" s="47">
        <v>5</v>
      </c>
      <c r="C38" s="47" t="s">
        <v>0</v>
      </c>
      <c r="D38" s="47" t="s">
        <v>134</v>
      </c>
      <c r="E38" s="47" t="s">
        <v>79</v>
      </c>
      <c r="F38" s="47" t="s">
        <v>113</v>
      </c>
      <c r="G38" s="47">
        <v>2005</v>
      </c>
      <c r="H38" s="47">
        <v>2518.1030270000001</v>
      </c>
      <c r="I38" s="47">
        <v>438.77170000000001</v>
      </c>
      <c r="J38" s="47">
        <v>437.53187500000001</v>
      </c>
      <c r="K38" s="47">
        <v>393.68606499999999</v>
      </c>
      <c r="L38" s="47">
        <v>448.76785899999999</v>
      </c>
      <c r="M38" s="47">
        <v>383.72759500000001</v>
      </c>
      <c r="N38" s="47">
        <v>263.12492600000002</v>
      </c>
      <c r="O38" s="47">
        <v>102.41737000000001</v>
      </c>
      <c r="P38" s="47">
        <v>50.075637</v>
      </c>
    </row>
    <row r="39" spans="1:16" x14ac:dyDescent="0.2">
      <c r="A39" s="45" t="str">
        <f t="shared" si="0"/>
        <v>B2 referenceCzech Republic2010</v>
      </c>
      <c r="B39" s="47">
        <v>5</v>
      </c>
      <c r="C39" s="47" t="s">
        <v>0</v>
      </c>
      <c r="D39" s="47" t="s">
        <v>134</v>
      </c>
      <c r="E39" s="47" t="s">
        <v>79</v>
      </c>
      <c r="F39" s="47" t="s">
        <v>113</v>
      </c>
      <c r="G39" s="47">
        <v>2010</v>
      </c>
      <c r="H39" s="47">
        <v>2475.1028160000001</v>
      </c>
      <c r="I39" s="47">
        <v>459.71354500000098</v>
      </c>
      <c r="J39" s="47">
        <v>388.55033100000003</v>
      </c>
      <c r="K39" s="47">
        <v>404.64753000000002</v>
      </c>
      <c r="L39" s="47">
        <v>434.99741899999998</v>
      </c>
      <c r="M39" s="47">
        <v>387.15436699999998</v>
      </c>
      <c r="N39" s="47">
        <v>245.95190500000001</v>
      </c>
      <c r="O39" s="47">
        <v>102.521092</v>
      </c>
      <c r="P39" s="47">
        <v>51.566626999999997</v>
      </c>
    </row>
    <row r="40" spans="1:16" x14ac:dyDescent="0.2">
      <c r="A40" s="45" t="str">
        <f t="shared" si="0"/>
        <v>B2 referenceCzech Republic2015</v>
      </c>
      <c r="B40" s="47">
        <v>5</v>
      </c>
      <c r="C40" s="47" t="s">
        <v>0</v>
      </c>
      <c r="D40" s="47" t="s">
        <v>134</v>
      </c>
      <c r="E40" s="47" t="s">
        <v>79</v>
      </c>
      <c r="F40" s="47" t="s">
        <v>113</v>
      </c>
      <c r="G40" s="47">
        <v>2015</v>
      </c>
      <c r="H40" s="47">
        <v>2432.1030129999999</v>
      </c>
      <c r="I40" s="47">
        <v>485.21089499999903</v>
      </c>
      <c r="J40" s="47">
        <v>339.56877100000003</v>
      </c>
      <c r="K40" s="47">
        <v>415.60897199999999</v>
      </c>
      <c r="L40" s="47">
        <v>421.22696000000002</v>
      </c>
      <c r="M40" s="47">
        <v>397.39468900000003</v>
      </c>
      <c r="N40" s="47">
        <v>234.674926</v>
      </c>
      <c r="O40" s="47">
        <v>93.546510999999995</v>
      </c>
      <c r="P40" s="47">
        <v>44.871288999999997</v>
      </c>
    </row>
    <row r="41" spans="1:16" x14ac:dyDescent="0.2">
      <c r="A41" s="45" t="str">
        <f t="shared" si="0"/>
        <v>B2 referenceCzech Republic2020</v>
      </c>
      <c r="B41" s="47">
        <v>5</v>
      </c>
      <c r="C41" s="47" t="s">
        <v>0</v>
      </c>
      <c r="D41" s="47" t="s">
        <v>134</v>
      </c>
      <c r="E41" s="47" t="s">
        <v>79</v>
      </c>
      <c r="F41" s="47" t="s">
        <v>113</v>
      </c>
      <c r="G41" s="47">
        <v>2020</v>
      </c>
      <c r="H41" s="47">
        <v>2389.1028200000001</v>
      </c>
      <c r="I41" s="47">
        <v>512.650991000001</v>
      </c>
      <c r="J41" s="47">
        <v>290.587222</v>
      </c>
      <c r="K41" s="47">
        <v>426.57043399999998</v>
      </c>
      <c r="L41" s="47">
        <v>407.45651199999998</v>
      </c>
      <c r="M41" s="47">
        <v>410.30944099999999</v>
      </c>
      <c r="N41" s="47">
        <v>225.50788700000001</v>
      </c>
      <c r="O41" s="47">
        <v>81.140377999999998</v>
      </c>
      <c r="P41" s="47">
        <v>34.879955000000002</v>
      </c>
    </row>
    <row r="42" spans="1:16" x14ac:dyDescent="0.2">
      <c r="A42" s="45" t="str">
        <f t="shared" si="0"/>
        <v>B2 referenceCzech Republic2025</v>
      </c>
      <c r="B42" s="47">
        <v>5</v>
      </c>
      <c r="C42" s="47" t="s">
        <v>0</v>
      </c>
      <c r="D42" s="47" t="s">
        <v>134</v>
      </c>
      <c r="E42" s="47" t="s">
        <v>79</v>
      </c>
      <c r="F42" s="47" t="s">
        <v>113</v>
      </c>
      <c r="G42" s="47">
        <v>2025</v>
      </c>
      <c r="H42" s="47">
        <v>2346.1029119999998</v>
      </c>
      <c r="I42" s="47">
        <v>538.63569500000006</v>
      </c>
      <c r="J42" s="47">
        <v>241.60565800000001</v>
      </c>
      <c r="K42" s="47">
        <v>437.53188599999999</v>
      </c>
      <c r="L42" s="47">
        <v>393.68606799999998</v>
      </c>
      <c r="M42" s="47">
        <v>421.38893999999999</v>
      </c>
      <c r="N42" s="47">
        <v>218.77170799999999</v>
      </c>
      <c r="O42" s="47">
        <v>69.223577000000006</v>
      </c>
      <c r="P42" s="47">
        <v>25.25938</v>
      </c>
    </row>
    <row r="43" spans="1:16" x14ac:dyDescent="0.2">
      <c r="A43" s="45" t="str">
        <f t="shared" si="0"/>
        <v>B2 referenceCzech Republic2030</v>
      </c>
      <c r="B43" s="47">
        <v>5</v>
      </c>
      <c r="C43" s="47" t="s">
        <v>0</v>
      </c>
      <c r="D43" s="47" t="s">
        <v>134</v>
      </c>
      <c r="E43" s="47" t="s">
        <v>79</v>
      </c>
      <c r="F43" s="47" t="s">
        <v>113</v>
      </c>
      <c r="G43" s="47">
        <v>2030</v>
      </c>
      <c r="H43" s="47">
        <v>2303.1031090000001</v>
      </c>
      <c r="I43" s="47">
        <v>437.616591999999</v>
      </c>
      <c r="J43" s="47">
        <v>360.24747200000002</v>
      </c>
      <c r="K43" s="47">
        <v>388.550341</v>
      </c>
      <c r="L43" s="47">
        <v>404.64753000000002</v>
      </c>
      <c r="M43" s="47">
        <v>406.70294999999999</v>
      </c>
      <c r="N43" s="47">
        <v>218.74830800000001</v>
      </c>
      <c r="O43" s="47">
        <v>63.873151999999997</v>
      </c>
      <c r="P43" s="47">
        <v>22.716764000000001</v>
      </c>
    </row>
    <row r="44" spans="1:16" x14ac:dyDescent="0.2">
      <c r="A44" s="45" t="str">
        <f t="shared" si="0"/>
        <v>B2 referenceGermany2005</v>
      </c>
      <c r="B44" s="47">
        <v>5</v>
      </c>
      <c r="C44" s="47" t="s">
        <v>0</v>
      </c>
      <c r="D44" s="47" t="s">
        <v>135</v>
      </c>
      <c r="E44" s="47" t="s">
        <v>84</v>
      </c>
      <c r="F44" s="47" t="s">
        <v>112</v>
      </c>
      <c r="G44" s="47">
        <v>2005</v>
      </c>
      <c r="H44" s="47">
        <v>10568.135316</v>
      </c>
      <c r="I44" s="47">
        <v>1627.545511</v>
      </c>
      <c r="J44" s="47">
        <v>1589.225381</v>
      </c>
      <c r="K44" s="47">
        <v>2101.418208</v>
      </c>
      <c r="L44" s="47">
        <v>1725.7499130000001</v>
      </c>
      <c r="M44" s="47">
        <v>1410.2697479999999</v>
      </c>
      <c r="N44" s="47">
        <v>981.42721700000004</v>
      </c>
      <c r="O44" s="47">
        <v>582.37577399999998</v>
      </c>
      <c r="P44" s="47">
        <v>550.12356399999999</v>
      </c>
    </row>
    <row r="45" spans="1:16" x14ac:dyDescent="0.2">
      <c r="A45" s="45" t="str">
        <f t="shared" si="0"/>
        <v>B2 referenceGermany2010</v>
      </c>
      <c r="B45" s="47">
        <v>5</v>
      </c>
      <c r="C45" s="47" t="s">
        <v>0</v>
      </c>
      <c r="D45" s="47" t="s">
        <v>135</v>
      </c>
      <c r="E45" s="47" t="s">
        <v>84</v>
      </c>
      <c r="F45" s="47" t="s">
        <v>112</v>
      </c>
      <c r="G45" s="47">
        <v>2010</v>
      </c>
      <c r="H45" s="47">
        <v>10568.13379</v>
      </c>
      <c r="I45" s="47">
        <v>1924.9266709999999</v>
      </c>
      <c r="J45" s="47">
        <v>1368.8098319999999</v>
      </c>
      <c r="K45" s="47">
        <v>2004.1590739999999</v>
      </c>
      <c r="L45" s="47">
        <v>1883.0605909999999</v>
      </c>
      <c r="M45" s="47">
        <v>1421.630316</v>
      </c>
      <c r="N45" s="47">
        <v>971.196594</v>
      </c>
      <c r="O45" s="47">
        <v>558.62785099999996</v>
      </c>
      <c r="P45" s="47">
        <v>435.72286100000002</v>
      </c>
    </row>
    <row r="46" spans="1:16" x14ac:dyDescent="0.2">
      <c r="A46" s="45" t="str">
        <f t="shared" si="0"/>
        <v>B2 referenceGermany2015</v>
      </c>
      <c r="B46" s="47">
        <v>5</v>
      </c>
      <c r="C46" s="47" t="s">
        <v>0</v>
      </c>
      <c r="D46" s="47" t="s">
        <v>135</v>
      </c>
      <c r="E46" s="47" t="s">
        <v>84</v>
      </c>
      <c r="F46" s="47" t="s">
        <v>112</v>
      </c>
      <c r="G46" s="47">
        <v>2015</v>
      </c>
      <c r="H46" s="47">
        <v>10568.134048</v>
      </c>
      <c r="I46" s="47">
        <v>2191.3774840000001</v>
      </c>
      <c r="J46" s="47">
        <v>1148.3942970000001</v>
      </c>
      <c r="K46" s="47">
        <v>1906.90004</v>
      </c>
      <c r="L46" s="47">
        <v>2039.9842650000001</v>
      </c>
      <c r="M46" s="47">
        <v>1441.167281</v>
      </c>
      <c r="N46" s="47">
        <v>964.16859099999999</v>
      </c>
      <c r="O46" s="47">
        <v>538.40276800000004</v>
      </c>
      <c r="P46" s="47">
        <v>337.73932200000002</v>
      </c>
    </row>
    <row r="47" spans="1:16" x14ac:dyDescent="0.2">
      <c r="A47" s="45" t="str">
        <f t="shared" si="0"/>
        <v>B2 referenceGermany2020</v>
      </c>
      <c r="B47" s="47">
        <v>5</v>
      </c>
      <c r="C47" s="47" t="s">
        <v>0</v>
      </c>
      <c r="D47" s="47" t="s">
        <v>135</v>
      </c>
      <c r="E47" s="47" t="s">
        <v>84</v>
      </c>
      <c r="F47" s="47" t="s">
        <v>112</v>
      </c>
      <c r="G47" s="47">
        <v>2020</v>
      </c>
      <c r="H47" s="47">
        <v>10568.133331000001</v>
      </c>
      <c r="I47" s="47">
        <v>2448.431603</v>
      </c>
      <c r="J47" s="47">
        <v>927.97875199999999</v>
      </c>
      <c r="K47" s="47">
        <v>1809.641034</v>
      </c>
      <c r="L47" s="47">
        <v>2196.1050829999999</v>
      </c>
      <c r="M47" s="47">
        <v>1457.1223950000001</v>
      </c>
      <c r="N47" s="47">
        <v>955.734869</v>
      </c>
      <c r="O47" s="47">
        <v>514.32115799999997</v>
      </c>
      <c r="P47" s="47">
        <v>258.79843699999998</v>
      </c>
    </row>
    <row r="48" spans="1:16" x14ac:dyDescent="0.2">
      <c r="A48" s="45" t="str">
        <f t="shared" si="0"/>
        <v>B2 referenceGermany2025</v>
      </c>
      <c r="B48" s="47">
        <v>5</v>
      </c>
      <c r="C48" s="47" t="s">
        <v>0</v>
      </c>
      <c r="D48" s="47" t="s">
        <v>135</v>
      </c>
      <c r="E48" s="47" t="s">
        <v>84</v>
      </c>
      <c r="F48" s="47" t="s">
        <v>112</v>
      </c>
      <c r="G48" s="47">
        <v>2025</v>
      </c>
      <c r="H48" s="47">
        <v>10568.136399000001</v>
      </c>
      <c r="I48" s="47">
        <v>2399.5923480000001</v>
      </c>
      <c r="J48" s="47">
        <v>1230.731587</v>
      </c>
      <c r="K48" s="47">
        <v>1589.225379</v>
      </c>
      <c r="L48" s="47">
        <v>2098.6438069999999</v>
      </c>
      <c r="M48" s="47">
        <v>1595.6168600000001</v>
      </c>
      <c r="N48" s="47">
        <v>941.91222000000005</v>
      </c>
      <c r="O48" s="47">
        <v>494.86571199999997</v>
      </c>
      <c r="P48" s="47">
        <v>217.548486</v>
      </c>
    </row>
    <row r="49" spans="1:16" x14ac:dyDescent="0.2">
      <c r="A49" s="45" t="str">
        <f t="shared" si="0"/>
        <v>B2 referenceGermany2030</v>
      </c>
      <c r="B49" s="47">
        <v>5</v>
      </c>
      <c r="C49" s="47" t="s">
        <v>0</v>
      </c>
      <c r="D49" s="47" t="s">
        <v>135</v>
      </c>
      <c r="E49" s="47" t="s">
        <v>84</v>
      </c>
      <c r="F49" s="47" t="s">
        <v>112</v>
      </c>
      <c r="G49" s="47">
        <v>2030</v>
      </c>
      <c r="H49" s="47">
        <v>10568.135393</v>
      </c>
      <c r="I49" s="47">
        <v>2347.4671109999999</v>
      </c>
      <c r="J49" s="47">
        <v>1521.9161469999999</v>
      </c>
      <c r="K49" s="47">
        <v>1368.809851</v>
      </c>
      <c r="L49" s="47">
        <v>2001.2669020000001</v>
      </c>
      <c r="M49" s="47">
        <v>1723.411206</v>
      </c>
      <c r="N49" s="47">
        <v>938.62018799999998</v>
      </c>
      <c r="O49" s="47">
        <v>479.55694099999999</v>
      </c>
      <c r="P49" s="47">
        <v>187.08704700000001</v>
      </c>
    </row>
    <row r="50" spans="1:16" x14ac:dyDescent="0.2">
      <c r="A50" s="45" t="str">
        <f t="shared" si="0"/>
        <v>B2 referenceDenmark2005</v>
      </c>
      <c r="B50" s="47">
        <v>5</v>
      </c>
      <c r="C50" s="47" t="s">
        <v>0</v>
      </c>
      <c r="D50" s="47" t="s">
        <v>136</v>
      </c>
      <c r="E50" s="47" t="s">
        <v>80</v>
      </c>
      <c r="F50" s="47" t="s">
        <v>114</v>
      </c>
      <c r="G50" s="47">
        <v>2005</v>
      </c>
      <c r="H50" s="47">
        <v>545.58685000000003</v>
      </c>
      <c r="I50" s="47">
        <v>152.70587499999999</v>
      </c>
      <c r="J50" s="47">
        <v>131.930387</v>
      </c>
      <c r="K50" s="47">
        <v>135.700367</v>
      </c>
      <c r="L50" s="47">
        <v>55.431838999999997</v>
      </c>
      <c r="M50" s="47">
        <v>29.293185000000001</v>
      </c>
      <c r="N50" s="47">
        <v>23.107579999999999</v>
      </c>
      <c r="O50" s="47">
        <v>10.200701</v>
      </c>
      <c r="P50" s="47">
        <v>7.2169160000000003</v>
      </c>
    </row>
    <row r="51" spans="1:16" x14ac:dyDescent="0.2">
      <c r="A51" s="45" t="str">
        <f t="shared" si="0"/>
        <v>B2 referenceDenmark2010</v>
      </c>
      <c r="B51" s="47">
        <v>5</v>
      </c>
      <c r="C51" s="47" t="s">
        <v>0</v>
      </c>
      <c r="D51" s="47" t="s">
        <v>136</v>
      </c>
      <c r="E51" s="47" t="s">
        <v>80</v>
      </c>
      <c r="F51" s="47" t="s">
        <v>114</v>
      </c>
      <c r="G51" s="47">
        <v>2010</v>
      </c>
      <c r="H51" s="47">
        <v>580.795794</v>
      </c>
      <c r="I51" s="47">
        <v>182.47500600000001</v>
      </c>
      <c r="J51" s="47">
        <v>130.76768799999999</v>
      </c>
      <c r="K51" s="47">
        <v>143.48496700000001</v>
      </c>
      <c r="L51" s="47">
        <v>59.501367000000002</v>
      </c>
      <c r="M51" s="47">
        <v>27.35276</v>
      </c>
      <c r="N51" s="47">
        <v>24.657772999999999</v>
      </c>
      <c r="O51" s="47">
        <v>9.9518799999999992</v>
      </c>
      <c r="P51" s="47">
        <v>2.6043530000000001</v>
      </c>
    </row>
    <row r="52" spans="1:16" x14ac:dyDescent="0.2">
      <c r="A52" s="45" t="str">
        <f t="shared" si="0"/>
        <v>B2 referenceDenmark2015</v>
      </c>
      <c r="B52" s="47">
        <v>5</v>
      </c>
      <c r="C52" s="47" t="s">
        <v>0</v>
      </c>
      <c r="D52" s="47" t="s">
        <v>136</v>
      </c>
      <c r="E52" s="47" t="s">
        <v>80</v>
      </c>
      <c r="F52" s="47" t="s">
        <v>114</v>
      </c>
      <c r="G52" s="47">
        <v>2015</v>
      </c>
      <c r="H52" s="47">
        <v>616.00487599999997</v>
      </c>
      <c r="I52" s="47">
        <v>212.00309999999999</v>
      </c>
      <c r="J52" s="47">
        <v>140.79849200000001</v>
      </c>
      <c r="K52" s="47">
        <v>130.19304299999999</v>
      </c>
      <c r="L52" s="47">
        <v>69.144615999999999</v>
      </c>
      <c r="M52" s="47">
        <v>28.071691000000001</v>
      </c>
      <c r="N52" s="47">
        <v>23.908698999999999</v>
      </c>
      <c r="O52" s="47">
        <v>11.024108999999999</v>
      </c>
      <c r="P52" s="47">
        <v>0.86112599999999995</v>
      </c>
    </row>
    <row r="53" spans="1:16" x14ac:dyDescent="0.2">
      <c r="A53" s="45" t="str">
        <f t="shared" si="0"/>
        <v>B2 referenceDenmark2020</v>
      </c>
      <c r="B53" s="47">
        <v>5</v>
      </c>
      <c r="C53" s="47" t="s">
        <v>0</v>
      </c>
      <c r="D53" s="47" t="s">
        <v>136</v>
      </c>
      <c r="E53" s="47" t="s">
        <v>80</v>
      </c>
      <c r="F53" s="47" t="s">
        <v>114</v>
      </c>
      <c r="G53" s="47">
        <v>2020</v>
      </c>
      <c r="H53" s="47">
        <v>651.21377299999995</v>
      </c>
      <c r="I53" s="47">
        <v>237.26684900000001</v>
      </c>
      <c r="J53" s="47">
        <v>150.829286</v>
      </c>
      <c r="K53" s="47">
        <v>117.78188400000001</v>
      </c>
      <c r="L53" s="47">
        <v>80.070894999999993</v>
      </c>
      <c r="M53" s="47">
        <v>28.816109000000001</v>
      </c>
      <c r="N53" s="47">
        <v>23.406165999999999</v>
      </c>
      <c r="O53" s="47">
        <v>12.557047000000001</v>
      </c>
      <c r="P53" s="47">
        <v>0.485537</v>
      </c>
    </row>
    <row r="54" spans="1:16" x14ac:dyDescent="0.2">
      <c r="A54" s="45" t="str">
        <f t="shared" si="0"/>
        <v>B2 referenceDenmark2025</v>
      </c>
      <c r="B54" s="47">
        <v>5</v>
      </c>
      <c r="C54" s="47" t="s">
        <v>0</v>
      </c>
      <c r="D54" s="47" t="s">
        <v>136</v>
      </c>
      <c r="E54" s="47" t="s">
        <v>80</v>
      </c>
      <c r="F54" s="47" t="s">
        <v>114</v>
      </c>
      <c r="G54" s="47">
        <v>2025</v>
      </c>
      <c r="H54" s="47">
        <v>686.422821</v>
      </c>
      <c r="I54" s="47">
        <v>274.42005599999999</v>
      </c>
      <c r="J54" s="47">
        <v>137.099311</v>
      </c>
      <c r="K54" s="47">
        <v>118.500899</v>
      </c>
      <c r="L54" s="47">
        <v>84.508204000000006</v>
      </c>
      <c r="M54" s="47">
        <v>33.675671999999999</v>
      </c>
      <c r="N54" s="47">
        <v>23.303284000000001</v>
      </c>
      <c r="O54" s="47">
        <v>14.379887</v>
      </c>
      <c r="P54" s="47">
        <v>0.53550799999999998</v>
      </c>
    </row>
    <row r="55" spans="1:16" x14ac:dyDescent="0.2">
      <c r="A55" s="45" t="str">
        <f t="shared" si="0"/>
        <v>B2 referenceDenmark2030</v>
      </c>
      <c r="B55" s="47">
        <v>5</v>
      </c>
      <c r="C55" s="47" t="s">
        <v>0</v>
      </c>
      <c r="D55" s="47" t="s">
        <v>136</v>
      </c>
      <c r="E55" s="47" t="s">
        <v>80</v>
      </c>
      <c r="F55" s="47" t="s">
        <v>114</v>
      </c>
      <c r="G55" s="47">
        <v>2030</v>
      </c>
      <c r="H55" s="47">
        <v>721.63171399999999</v>
      </c>
      <c r="I55" s="47">
        <v>282.50197900000001</v>
      </c>
      <c r="J55" s="47">
        <v>151.14511400000001</v>
      </c>
      <c r="K55" s="47">
        <v>121.15492</v>
      </c>
      <c r="L55" s="47">
        <v>89.224827000000005</v>
      </c>
      <c r="M55" s="47">
        <v>37.616280000000003</v>
      </c>
      <c r="N55" s="47">
        <v>23.453586999999999</v>
      </c>
      <c r="O55" s="47">
        <v>15.897252</v>
      </c>
      <c r="P55" s="47">
        <v>0.63775499999999996</v>
      </c>
    </row>
    <row r="56" spans="1:16" x14ac:dyDescent="0.2">
      <c r="A56" s="45" t="str">
        <f t="shared" si="0"/>
        <v>B2 referenceEstonia2005</v>
      </c>
      <c r="B56" s="47">
        <v>5</v>
      </c>
      <c r="C56" s="47" t="s">
        <v>0</v>
      </c>
      <c r="D56" s="47" t="s">
        <v>137</v>
      </c>
      <c r="E56" s="47" t="s">
        <v>81</v>
      </c>
      <c r="F56" s="47" t="s">
        <v>114</v>
      </c>
      <c r="G56" s="47">
        <v>2005</v>
      </c>
      <c r="H56" s="47">
        <v>2089.5839059999998</v>
      </c>
      <c r="I56" s="47">
        <v>434.60651799999999</v>
      </c>
      <c r="J56" s="47">
        <v>388.89238599999999</v>
      </c>
      <c r="K56" s="47">
        <v>595.58763699999997</v>
      </c>
      <c r="L56" s="47">
        <v>435.81970699999999</v>
      </c>
      <c r="M56" s="47">
        <v>178.472847</v>
      </c>
      <c r="N56" s="47">
        <v>43.560088999999998</v>
      </c>
      <c r="O56" s="47">
        <v>8.7187020000000004</v>
      </c>
      <c r="P56" s="47">
        <v>3.9260199999999998</v>
      </c>
    </row>
    <row r="57" spans="1:16" x14ac:dyDescent="0.2">
      <c r="A57" s="45" t="str">
        <f t="shared" si="0"/>
        <v>B2 referenceEstonia2010</v>
      </c>
      <c r="B57" s="47">
        <v>5</v>
      </c>
      <c r="C57" s="47" t="s">
        <v>0</v>
      </c>
      <c r="D57" s="47" t="s">
        <v>137</v>
      </c>
      <c r="E57" s="47" t="s">
        <v>81</v>
      </c>
      <c r="F57" s="47" t="s">
        <v>114</v>
      </c>
      <c r="G57" s="47">
        <v>2010</v>
      </c>
      <c r="H57" s="47">
        <v>2076.583928</v>
      </c>
      <c r="I57" s="47">
        <v>477.66745599999899</v>
      </c>
      <c r="J57" s="47">
        <v>306.15905099999998</v>
      </c>
      <c r="K57" s="47">
        <v>563.41529100000002</v>
      </c>
      <c r="L57" s="47">
        <v>482.93514299999998</v>
      </c>
      <c r="M57" s="47">
        <v>194.300365</v>
      </c>
      <c r="N57" s="47">
        <v>41.613174999999998</v>
      </c>
      <c r="O57" s="47">
        <v>7.95031</v>
      </c>
      <c r="P57" s="47">
        <v>2.5431370000000002</v>
      </c>
    </row>
    <row r="58" spans="1:16" x14ac:dyDescent="0.2">
      <c r="A58" s="45" t="str">
        <f t="shared" si="0"/>
        <v>B2 referenceEstonia2015</v>
      </c>
      <c r="B58" s="47">
        <v>5</v>
      </c>
      <c r="C58" s="47" t="s">
        <v>0</v>
      </c>
      <c r="D58" s="47" t="s">
        <v>137</v>
      </c>
      <c r="E58" s="47" t="s">
        <v>81</v>
      </c>
      <c r="F58" s="47" t="s">
        <v>114</v>
      </c>
      <c r="G58" s="47">
        <v>2015</v>
      </c>
      <c r="H58" s="47">
        <v>2063.5840069999999</v>
      </c>
      <c r="I58" s="47">
        <v>527.98696900000004</v>
      </c>
      <c r="J58" s="47">
        <v>286.04650700000002</v>
      </c>
      <c r="K58" s="47">
        <v>477.12682999999998</v>
      </c>
      <c r="L58" s="47">
        <v>504.86179199999998</v>
      </c>
      <c r="M58" s="47">
        <v>214.406002</v>
      </c>
      <c r="N58" s="47">
        <v>45.380557000000003</v>
      </c>
      <c r="O58" s="47">
        <v>6.1922810000000004</v>
      </c>
      <c r="P58" s="47">
        <v>1.5830690000000001</v>
      </c>
    </row>
    <row r="59" spans="1:16" x14ac:dyDescent="0.2">
      <c r="A59" s="45" t="str">
        <f t="shared" si="0"/>
        <v>B2 referenceEstonia2020</v>
      </c>
      <c r="B59" s="47">
        <v>5</v>
      </c>
      <c r="C59" s="47" t="s">
        <v>0</v>
      </c>
      <c r="D59" s="47" t="s">
        <v>137</v>
      </c>
      <c r="E59" s="47" t="s">
        <v>81</v>
      </c>
      <c r="F59" s="47" t="s">
        <v>114</v>
      </c>
      <c r="G59" s="47">
        <v>2020</v>
      </c>
      <c r="H59" s="47">
        <v>2050.5840320000002</v>
      </c>
      <c r="I59" s="47">
        <v>588.24720100000002</v>
      </c>
      <c r="J59" s="47">
        <v>267.89898299999999</v>
      </c>
      <c r="K59" s="47">
        <v>396.72375</v>
      </c>
      <c r="L59" s="47">
        <v>516.20529599999998</v>
      </c>
      <c r="M59" s="47">
        <v>229.466038</v>
      </c>
      <c r="N59" s="47">
        <v>46.634042999999998</v>
      </c>
      <c r="O59" s="47">
        <v>4.4820200000000003</v>
      </c>
      <c r="P59" s="47">
        <v>0.926701</v>
      </c>
    </row>
    <row r="60" spans="1:16" x14ac:dyDescent="0.2">
      <c r="A60" s="45" t="str">
        <f t="shared" si="0"/>
        <v>B2 referenceEstonia2025</v>
      </c>
      <c r="B60" s="47">
        <v>5</v>
      </c>
      <c r="C60" s="47" t="s">
        <v>0</v>
      </c>
      <c r="D60" s="47" t="s">
        <v>137</v>
      </c>
      <c r="E60" s="47" t="s">
        <v>81</v>
      </c>
      <c r="F60" s="47" t="s">
        <v>114</v>
      </c>
      <c r="G60" s="47">
        <v>2025</v>
      </c>
      <c r="H60" s="47">
        <v>2037.583975</v>
      </c>
      <c r="I60" s="47">
        <v>572.64355499999999</v>
      </c>
      <c r="J60" s="47">
        <v>349.82987300000002</v>
      </c>
      <c r="K60" s="47">
        <v>324.95446700000002</v>
      </c>
      <c r="L60" s="47">
        <v>487.81281100000001</v>
      </c>
      <c r="M60" s="47">
        <v>243.821426</v>
      </c>
      <c r="N60" s="47">
        <v>52.829295000000002</v>
      </c>
      <c r="O60" s="47">
        <v>4.7805260000000001</v>
      </c>
      <c r="P60" s="47">
        <v>0.912022</v>
      </c>
    </row>
    <row r="61" spans="1:16" x14ac:dyDescent="0.2">
      <c r="A61" s="45" t="str">
        <f t="shared" si="0"/>
        <v>B2 referenceEstonia2030</v>
      </c>
      <c r="B61" s="47">
        <v>5</v>
      </c>
      <c r="C61" s="47" t="s">
        <v>0</v>
      </c>
      <c r="D61" s="47" t="s">
        <v>137</v>
      </c>
      <c r="E61" s="47" t="s">
        <v>81</v>
      </c>
      <c r="F61" s="47" t="s">
        <v>114</v>
      </c>
      <c r="G61" s="47">
        <v>2030</v>
      </c>
      <c r="H61" s="47">
        <v>2024.5841029999999</v>
      </c>
      <c r="I61" s="47">
        <v>575.46245799999997</v>
      </c>
      <c r="J61" s="47">
        <v>406.40398699999997</v>
      </c>
      <c r="K61" s="47">
        <v>258.16772700000001</v>
      </c>
      <c r="L61" s="47">
        <v>461.82408600000002</v>
      </c>
      <c r="M61" s="47">
        <v>257.29139600000002</v>
      </c>
      <c r="N61" s="47">
        <v>59.788778999999998</v>
      </c>
      <c r="O61" s="47">
        <v>4.8668839999999998</v>
      </c>
      <c r="P61" s="47">
        <v>0.77878599999999998</v>
      </c>
    </row>
    <row r="62" spans="1:16" x14ac:dyDescent="0.2">
      <c r="A62" s="45" t="str">
        <f t="shared" si="0"/>
        <v>B2 referenceSpain2005</v>
      </c>
      <c r="B62" s="47">
        <v>5</v>
      </c>
      <c r="C62" s="47" t="s">
        <v>0</v>
      </c>
      <c r="D62" s="47" t="s">
        <v>138</v>
      </c>
      <c r="E62" s="47" t="s">
        <v>104</v>
      </c>
      <c r="F62" s="47" t="s">
        <v>115</v>
      </c>
      <c r="G62" s="47">
        <v>2005</v>
      </c>
      <c r="H62" s="47">
        <v>14193.001270000001</v>
      </c>
      <c r="I62" s="47">
        <v>4797.0831600000001</v>
      </c>
      <c r="J62" s="47">
        <v>1654.744267</v>
      </c>
      <c r="K62" s="47">
        <v>1824.5820980000001</v>
      </c>
      <c r="L62" s="47">
        <v>1673.5371520000001</v>
      </c>
      <c r="M62" s="47">
        <v>1080.297973</v>
      </c>
      <c r="N62" s="47">
        <v>516.04428499999995</v>
      </c>
      <c r="O62" s="47">
        <v>402.63704899999999</v>
      </c>
      <c r="P62" s="47">
        <v>2244.0752859999998</v>
      </c>
    </row>
    <row r="63" spans="1:16" x14ac:dyDescent="0.2">
      <c r="A63" s="45" t="str">
        <f t="shared" si="0"/>
        <v>B2 referenceSpain2010</v>
      </c>
      <c r="B63" s="47">
        <v>5</v>
      </c>
      <c r="C63" s="47" t="s">
        <v>0</v>
      </c>
      <c r="D63" s="47" t="s">
        <v>138</v>
      </c>
      <c r="E63" s="47" t="s">
        <v>104</v>
      </c>
      <c r="F63" s="47" t="s">
        <v>115</v>
      </c>
      <c r="G63" s="47">
        <v>2010</v>
      </c>
      <c r="H63" s="47">
        <v>14915.30942</v>
      </c>
      <c r="I63" s="47">
        <v>6513.788485</v>
      </c>
      <c r="J63" s="47">
        <v>1566.286523</v>
      </c>
      <c r="K63" s="47">
        <v>1784.629938</v>
      </c>
      <c r="L63" s="47">
        <v>1771.9289180000001</v>
      </c>
      <c r="M63" s="47">
        <v>1133.0968130000001</v>
      </c>
      <c r="N63" s="47">
        <v>417.21295700000002</v>
      </c>
      <c r="O63" s="47">
        <v>266.95366799999999</v>
      </c>
      <c r="P63" s="47">
        <v>1461.412118</v>
      </c>
    </row>
    <row r="64" spans="1:16" x14ac:dyDescent="0.2">
      <c r="A64" s="45" t="str">
        <f t="shared" si="0"/>
        <v>B2 referenceSpain2015</v>
      </c>
      <c r="B64" s="47">
        <v>5</v>
      </c>
      <c r="C64" s="47" t="s">
        <v>0</v>
      </c>
      <c r="D64" s="47" t="s">
        <v>138</v>
      </c>
      <c r="E64" s="47" t="s">
        <v>104</v>
      </c>
      <c r="F64" s="47" t="s">
        <v>115</v>
      </c>
      <c r="G64" s="47">
        <v>2015</v>
      </c>
      <c r="H64" s="47">
        <v>15637.615066</v>
      </c>
      <c r="I64" s="47">
        <v>8011.1347539999997</v>
      </c>
      <c r="J64" s="47">
        <v>1468.8402160000001</v>
      </c>
      <c r="K64" s="47">
        <v>1746.125223</v>
      </c>
      <c r="L64" s="47">
        <v>1869.0416849999999</v>
      </c>
      <c r="M64" s="47">
        <v>1164.558734</v>
      </c>
      <c r="N64" s="47">
        <v>345.38988499999999</v>
      </c>
      <c r="O64" s="47">
        <v>167.81092699999999</v>
      </c>
      <c r="P64" s="47">
        <v>864.71364200000005</v>
      </c>
    </row>
    <row r="65" spans="1:16" x14ac:dyDescent="0.2">
      <c r="A65" s="45" t="str">
        <f t="shared" si="0"/>
        <v>B2 referenceSpain2020</v>
      </c>
      <c r="B65" s="47">
        <v>5</v>
      </c>
      <c r="C65" s="47" t="s">
        <v>0</v>
      </c>
      <c r="D65" s="47" t="s">
        <v>138</v>
      </c>
      <c r="E65" s="47" t="s">
        <v>104</v>
      </c>
      <c r="F65" s="47" t="s">
        <v>115</v>
      </c>
      <c r="G65" s="47">
        <v>2020</v>
      </c>
      <c r="H65" s="47">
        <v>15637.626877000001</v>
      </c>
      <c r="I65" s="47">
        <v>7997.0891270000002</v>
      </c>
      <c r="J65" s="47">
        <v>2048.9555919999998</v>
      </c>
      <c r="K65" s="47">
        <v>1646.430321</v>
      </c>
      <c r="L65" s="47">
        <v>1824.3288</v>
      </c>
      <c r="M65" s="47">
        <v>1229.037026</v>
      </c>
      <c r="N65" s="47">
        <v>317.96198900000002</v>
      </c>
      <c r="O65" s="47">
        <v>115.19125</v>
      </c>
      <c r="P65" s="47">
        <v>458.63277199999999</v>
      </c>
    </row>
    <row r="66" spans="1:16" x14ac:dyDescent="0.2">
      <c r="A66" s="45" t="str">
        <f t="shared" ref="A66:A129" si="1">CONCATENATE(C66,E66,G66)</f>
        <v>B2 referenceSpain2025</v>
      </c>
      <c r="B66" s="47">
        <v>5</v>
      </c>
      <c r="C66" s="47" t="s">
        <v>0</v>
      </c>
      <c r="D66" s="47" t="s">
        <v>138</v>
      </c>
      <c r="E66" s="47" t="s">
        <v>104</v>
      </c>
      <c r="F66" s="47" t="s">
        <v>115</v>
      </c>
      <c r="G66" s="47">
        <v>2025</v>
      </c>
      <c r="H66" s="47">
        <v>15637.612751000001</v>
      </c>
      <c r="I66" s="47">
        <v>7586.5520420000003</v>
      </c>
      <c r="J66" s="47">
        <v>2880.9210670000002</v>
      </c>
      <c r="K66" s="47">
        <v>1541.130725</v>
      </c>
      <c r="L66" s="47">
        <v>1780.657999</v>
      </c>
      <c r="M66" s="47">
        <v>1273.9462430000001</v>
      </c>
      <c r="N66" s="47">
        <v>286.66283499999997</v>
      </c>
      <c r="O66" s="47">
        <v>79.741026000000005</v>
      </c>
      <c r="P66" s="47">
        <v>208.00081399999999</v>
      </c>
    </row>
    <row r="67" spans="1:16" x14ac:dyDescent="0.2">
      <c r="A67" s="45" t="str">
        <f t="shared" si="1"/>
        <v>B2 referenceSpain2030</v>
      </c>
      <c r="B67" s="47">
        <v>5</v>
      </c>
      <c r="C67" s="47" t="s">
        <v>0</v>
      </c>
      <c r="D67" s="47" t="s">
        <v>138</v>
      </c>
      <c r="E67" s="47" t="s">
        <v>104</v>
      </c>
      <c r="F67" s="47" t="s">
        <v>115</v>
      </c>
      <c r="G67" s="47">
        <v>2030</v>
      </c>
      <c r="H67" s="47">
        <v>15637.626362999999</v>
      </c>
      <c r="I67" s="47">
        <v>6725.4006929999996</v>
      </c>
      <c r="J67" s="47">
        <v>4049.1827210000001</v>
      </c>
      <c r="K67" s="47">
        <v>1452.4721850000001</v>
      </c>
      <c r="L67" s="47">
        <v>1743.4381579999999</v>
      </c>
      <c r="M67" s="47">
        <v>1280.398774</v>
      </c>
      <c r="N67" s="47">
        <v>252.92856</v>
      </c>
      <c r="O67" s="47">
        <v>57.052518999999997</v>
      </c>
      <c r="P67" s="47">
        <v>76.752752999999998</v>
      </c>
    </row>
    <row r="68" spans="1:16" x14ac:dyDescent="0.2">
      <c r="A68" s="45" t="str">
        <f t="shared" si="1"/>
        <v>B2 referenceFinland2005</v>
      </c>
      <c r="B68" s="47">
        <v>5</v>
      </c>
      <c r="C68" s="47" t="s">
        <v>0</v>
      </c>
      <c r="D68" s="47" t="s">
        <v>139</v>
      </c>
      <c r="E68" s="47" t="s">
        <v>82</v>
      </c>
      <c r="F68" s="47" t="s">
        <v>114</v>
      </c>
      <c r="G68" s="47">
        <v>2005</v>
      </c>
      <c r="H68" s="47">
        <v>18551.383089999999</v>
      </c>
      <c r="I68" s="47">
        <v>3765.0480510000002</v>
      </c>
      <c r="J68" s="47">
        <v>3888.6469630000001</v>
      </c>
      <c r="K68" s="47">
        <v>3667.3893539999999</v>
      </c>
      <c r="L68" s="47">
        <v>2990.8268269999999</v>
      </c>
      <c r="M68" s="47">
        <v>1971.2200989999999</v>
      </c>
      <c r="N68" s="47">
        <v>979.24159399999996</v>
      </c>
      <c r="O68" s="47">
        <v>475.058402</v>
      </c>
      <c r="P68" s="47">
        <v>813.95180000000005</v>
      </c>
    </row>
    <row r="69" spans="1:16" x14ac:dyDescent="0.2">
      <c r="A69" s="45" t="str">
        <f t="shared" si="1"/>
        <v>B2 referenceFinland2010</v>
      </c>
      <c r="B69" s="47">
        <v>5</v>
      </c>
      <c r="C69" s="47" t="s">
        <v>0</v>
      </c>
      <c r="D69" s="47" t="s">
        <v>139</v>
      </c>
      <c r="E69" s="47" t="s">
        <v>82</v>
      </c>
      <c r="F69" s="47" t="s">
        <v>114</v>
      </c>
      <c r="G69" s="47">
        <v>2010</v>
      </c>
      <c r="H69" s="47">
        <v>18369.419604999999</v>
      </c>
      <c r="I69" s="47">
        <v>4198.1032969999997</v>
      </c>
      <c r="J69" s="47">
        <v>3716.5206640000001</v>
      </c>
      <c r="K69" s="47">
        <v>3722.7037350000001</v>
      </c>
      <c r="L69" s="47">
        <v>3084.1349989999999</v>
      </c>
      <c r="M69" s="47">
        <v>1869.953972</v>
      </c>
      <c r="N69" s="47">
        <v>842.89450599999998</v>
      </c>
      <c r="O69" s="47">
        <v>379.44412499999999</v>
      </c>
      <c r="P69" s="47">
        <v>555.66430700000001</v>
      </c>
    </row>
    <row r="70" spans="1:16" x14ac:dyDescent="0.2">
      <c r="A70" s="45" t="str">
        <f t="shared" si="1"/>
        <v>B2 referenceFinland2015</v>
      </c>
      <c r="B70" s="47">
        <v>5</v>
      </c>
      <c r="C70" s="47" t="s">
        <v>0</v>
      </c>
      <c r="D70" s="47" t="s">
        <v>139</v>
      </c>
      <c r="E70" s="47" t="s">
        <v>82</v>
      </c>
      <c r="F70" s="47" t="s">
        <v>114</v>
      </c>
      <c r="G70" s="47">
        <v>2015</v>
      </c>
      <c r="H70" s="47">
        <v>18187.455268000002</v>
      </c>
      <c r="I70" s="47">
        <v>4575.2318189999996</v>
      </c>
      <c r="J70" s="47">
        <v>3544.3943159999999</v>
      </c>
      <c r="K70" s="47">
        <v>3778.018172</v>
      </c>
      <c r="L70" s="47">
        <v>3216.0527769999999</v>
      </c>
      <c r="M70" s="47">
        <v>1831.920057</v>
      </c>
      <c r="N70" s="47">
        <v>681.32570299999998</v>
      </c>
      <c r="O70" s="47">
        <v>253.20347899999999</v>
      </c>
      <c r="P70" s="47">
        <v>307.30894499999999</v>
      </c>
    </row>
    <row r="71" spans="1:16" x14ac:dyDescent="0.2">
      <c r="A71" s="45" t="str">
        <f t="shared" si="1"/>
        <v>B2 referenceFinland2020</v>
      </c>
      <c r="B71" s="47">
        <v>5</v>
      </c>
      <c r="C71" s="47" t="s">
        <v>0</v>
      </c>
      <c r="D71" s="47" t="s">
        <v>139</v>
      </c>
      <c r="E71" s="47" t="s">
        <v>82</v>
      </c>
      <c r="F71" s="47" t="s">
        <v>114</v>
      </c>
      <c r="G71" s="47">
        <v>2020</v>
      </c>
      <c r="H71" s="47">
        <v>18005.492503000001</v>
      </c>
      <c r="I71" s="47">
        <v>4849.2721199999996</v>
      </c>
      <c r="J71" s="47">
        <v>3372.2680089999999</v>
      </c>
      <c r="K71" s="47">
        <v>3833.3325850000001</v>
      </c>
      <c r="L71" s="47">
        <v>3315.4599560000001</v>
      </c>
      <c r="M71" s="47">
        <v>1822.0695579999999</v>
      </c>
      <c r="N71" s="47">
        <v>548.46190899999999</v>
      </c>
      <c r="O71" s="47">
        <v>138.33112</v>
      </c>
      <c r="P71" s="47">
        <v>126.297246</v>
      </c>
    </row>
    <row r="72" spans="1:16" x14ac:dyDescent="0.2">
      <c r="A72" s="45" t="str">
        <f t="shared" si="1"/>
        <v>B2 referenceFinland2025</v>
      </c>
      <c r="B72" s="47">
        <v>5</v>
      </c>
      <c r="C72" s="47" t="s">
        <v>0</v>
      </c>
      <c r="D72" s="47" t="s">
        <v>139</v>
      </c>
      <c r="E72" s="47" t="s">
        <v>82</v>
      </c>
      <c r="F72" s="47" t="s">
        <v>114</v>
      </c>
      <c r="G72" s="47">
        <v>2025</v>
      </c>
      <c r="H72" s="47">
        <v>17823.529857000001</v>
      </c>
      <c r="I72" s="47">
        <v>5017.3233190000001</v>
      </c>
      <c r="J72" s="47">
        <v>3200.14174</v>
      </c>
      <c r="K72" s="47">
        <v>3888.6469860000002</v>
      </c>
      <c r="L72" s="47">
        <v>3350.0752299999999</v>
      </c>
      <c r="M72" s="47">
        <v>1819.443031</v>
      </c>
      <c r="N72" s="47">
        <v>456.48941300000001</v>
      </c>
      <c r="O72" s="47">
        <v>60.295926000000001</v>
      </c>
      <c r="P72" s="47">
        <v>31.114211999999998</v>
      </c>
    </row>
    <row r="73" spans="1:16" x14ac:dyDescent="0.2">
      <c r="A73" s="45" t="str">
        <f t="shared" si="1"/>
        <v>B2 referenceFinland2030</v>
      </c>
      <c r="B73" s="47">
        <v>5</v>
      </c>
      <c r="C73" s="47" t="s">
        <v>0</v>
      </c>
      <c r="D73" s="47" t="s">
        <v>139</v>
      </c>
      <c r="E73" s="47" t="s">
        <v>82</v>
      </c>
      <c r="F73" s="47" t="s">
        <v>114</v>
      </c>
      <c r="G73" s="47">
        <v>2030</v>
      </c>
      <c r="H73" s="47">
        <v>17641.564891999999</v>
      </c>
      <c r="I73" s="47">
        <v>4814.310058</v>
      </c>
      <c r="J73" s="47">
        <v>3503.1569420000001</v>
      </c>
      <c r="K73" s="47">
        <v>3716.520614</v>
      </c>
      <c r="L73" s="47">
        <v>3351.9469570000001</v>
      </c>
      <c r="M73" s="47">
        <v>1754.813629</v>
      </c>
      <c r="N73" s="47">
        <v>461.25674299999997</v>
      </c>
      <c r="O73" s="47">
        <v>37.628529999999998</v>
      </c>
      <c r="P73" s="47">
        <v>1.931419</v>
      </c>
    </row>
    <row r="74" spans="1:16" x14ac:dyDescent="0.2">
      <c r="A74" s="45" t="str">
        <f t="shared" si="1"/>
        <v>B2 referenceFrance2005</v>
      </c>
      <c r="B74" s="47">
        <v>5</v>
      </c>
      <c r="C74" s="47" t="s">
        <v>0</v>
      </c>
      <c r="D74" s="47" t="s">
        <v>140</v>
      </c>
      <c r="E74" s="47" t="s">
        <v>83</v>
      </c>
      <c r="F74" s="47" t="s">
        <v>112</v>
      </c>
      <c r="G74" s="47">
        <v>2005</v>
      </c>
      <c r="H74" s="47">
        <v>14744.110403999999</v>
      </c>
      <c r="I74" s="47">
        <v>3511.7437359999999</v>
      </c>
      <c r="J74" s="47">
        <v>2701.7321299999999</v>
      </c>
      <c r="K74" s="47">
        <v>2800.8225790000001</v>
      </c>
      <c r="L74" s="47">
        <v>2380.1176019999998</v>
      </c>
      <c r="M74" s="47">
        <v>1436.269086</v>
      </c>
      <c r="N74" s="47">
        <v>908.66174699999999</v>
      </c>
      <c r="O74" s="47">
        <v>535.13322800000003</v>
      </c>
      <c r="P74" s="47">
        <v>469.63029599999999</v>
      </c>
    </row>
    <row r="75" spans="1:16" x14ac:dyDescent="0.2">
      <c r="A75" s="45" t="str">
        <f t="shared" si="1"/>
        <v>B2 referenceFrance2010</v>
      </c>
      <c r="B75" s="47">
        <v>5</v>
      </c>
      <c r="C75" s="47" t="s">
        <v>0</v>
      </c>
      <c r="D75" s="47" t="s">
        <v>140</v>
      </c>
      <c r="E75" s="47" t="s">
        <v>83</v>
      </c>
      <c r="F75" s="47" t="s">
        <v>112</v>
      </c>
      <c r="G75" s="47">
        <v>2010</v>
      </c>
      <c r="H75" s="47">
        <v>14842.109793</v>
      </c>
      <c r="I75" s="47">
        <v>3575.6212759999999</v>
      </c>
      <c r="J75" s="47">
        <v>2771.0738139999999</v>
      </c>
      <c r="K75" s="47">
        <v>2721.3979049999998</v>
      </c>
      <c r="L75" s="47">
        <v>2399.0379370000001</v>
      </c>
      <c r="M75" s="47">
        <v>1684.2289510000001</v>
      </c>
      <c r="N75" s="47">
        <v>832.14382999999998</v>
      </c>
      <c r="O75" s="47">
        <v>483.58620999999999</v>
      </c>
      <c r="P75" s="47">
        <v>375.01987000000003</v>
      </c>
    </row>
    <row r="76" spans="1:16" x14ac:dyDescent="0.2">
      <c r="A76" s="45" t="str">
        <f t="shared" si="1"/>
        <v>B2 referenceFrance2015</v>
      </c>
      <c r="B76" s="47">
        <v>5</v>
      </c>
      <c r="C76" s="47" t="s">
        <v>0</v>
      </c>
      <c r="D76" s="47" t="s">
        <v>140</v>
      </c>
      <c r="E76" s="47" t="s">
        <v>83</v>
      </c>
      <c r="F76" s="47" t="s">
        <v>112</v>
      </c>
      <c r="G76" s="47">
        <v>2015</v>
      </c>
      <c r="H76" s="47">
        <v>14940.110354</v>
      </c>
      <c r="I76" s="47">
        <v>4158.0532070000099</v>
      </c>
      <c r="J76" s="47">
        <v>2252.8131429999999</v>
      </c>
      <c r="K76" s="47">
        <v>2688.1842120000001</v>
      </c>
      <c r="L76" s="47">
        <v>2409.330559</v>
      </c>
      <c r="M76" s="47">
        <v>1928.148089</v>
      </c>
      <c r="N76" s="47">
        <v>777.92390899999998</v>
      </c>
      <c r="O76" s="47">
        <v>436.30917899999997</v>
      </c>
      <c r="P76" s="47">
        <v>289.34805599999999</v>
      </c>
    </row>
    <row r="77" spans="1:16" x14ac:dyDescent="0.2">
      <c r="A77" s="45" t="str">
        <f t="shared" si="1"/>
        <v>B2 referenceFrance2020</v>
      </c>
      <c r="B77" s="47">
        <v>5</v>
      </c>
      <c r="C77" s="47" t="s">
        <v>0</v>
      </c>
      <c r="D77" s="47" t="s">
        <v>140</v>
      </c>
      <c r="E77" s="47" t="s">
        <v>83</v>
      </c>
      <c r="F77" s="47" t="s">
        <v>112</v>
      </c>
      <c r="G77" s="47">
        <v>2020</v>
      </c>
      <c r="H77" s="47">
        <v>15038.109613000001</v>
      </c>
      <c r="I77" s="47">
        <v>3916.0815390000098</v>
      </c>
      <c r="J77" s="47">
        <v>2674.0242910000002</v>
      </c>
      <c r="K77" s="47">
        <v>2619.739838</v>
      </c>
      <c r="L77" s="47">
        <v>2369.4267420000001</v>
      </c>
      <c r="M77" s="47">
        <v>2038.7319460000001</v>
      </c>
      <c r="N77" s="47">
        <v>818.92715499999997</v>
      </c>
      <c r="O77" s="47">
        <v>352.63847600000003</v>
      </c>
      <c r="P77" s="47">
        <v>248.539626</v>
      </c>
    </row>
    <row r="78" spans="1:16" x14ac:dyDescent="0.2">
      <c r="A78" s="45" t="str">
        <f t="shared" si="1"/>
        <v>B2 referenceFrance2025</v>
      </c>
      <c r="B78" s="47">
        <v>5</v>
      </c>
      <c r="C78" s="47" t="s">
        <v>0</v>
      </c>
      <c r="D78" s="47" t="s">
        <v>140</v>
      </c>
      <c r="E78" s="47" t="s">
        <v>83</v>
      </c>
      <c r="F78" s="47" t="s">
        <v>112</v>
      </c>
      <c r="G78" s="47">
        <v>2025</v>
      </c>
      <c r="H78" s="47">
        <v>15136.106245000001</v>
      </c>
      <c r="I78" s="47">
        <v>3867.721849</v>
      </c>
      <c r="J78" s="47">
        <v>2923.496834</v>
      </c>
      <c r="K78" s="47">
        <v>2492.4294460000001</v>
      </c>
      <c r="L78" s="47">
        <v>2400.0520580000002</v>
      </c>
      <c r="M78" s="47">
        <v>2136.3199629999999</v>
      </c>
      <c r="N78" s="47">
        <v>838.17234299999996</v>
      </c>
      <c r="O78" s="47">
        <v>279.68343900000002</v>
      </c>
      <c r="P78" s="47">
        <v>198.230313</v>
      </c>
    </row>
    <row r="79" spans="1:16" x14ac:dyDescent="0.2">
      <c r="A79" s="45" t="str">
        <f t="shared" si="1"/>
        <v>B2 referenceFrance2030</v>
      </c>
      <c r="B79" s="47">
        <v>5</v>
      </c>
      <c r="C79" s="47" t="s">
        <v>0</v>
      </c>
      <c r="D79" s="47" t="s">
        <v>140</v>
      </c>
      <c r="E79" s="47" t="s">
        <v>83</v>
      </c>
      <c r="F79" s="47" t="s">
        <v>112</v>
      </c>
      <c r="G79" s="47">
        <v>2030</v>
      </c>
      <c r="H79" s="47">
        <v>15234.109662000001</v>
      </c>
      <c r="I79" s="47">
        <v>3861.609187</v>
      </c>
      <c r="J79" s="47">
        <v>3003.7318559999999</v>
      </c>
      <c r="K79" s="47">
        <v>2530.6708829999998</v>
      </c>
      <c r="L79" s="47">
        <v>2336.539366</v>
      </c>
      <c r="M79" s="47">
        <v>2146.0658149999999</v>
      </c>
      <c r="N79" s="47">
        <v>973.22006599999997</v>
      </c>
      <c r="O79" s="47">
        <v>225.340361</v>
      </c>
      <c r="P79" s="47">
        <v>156.93212800000001</v>
      </c>
    </row>
    <row r="80" spans="1:16" x14ac:dyDescent="0.2">
      <c r="A80" s="45" t="str">
        <f t="shared" si="1"/>
        <v>B2 referenceCroatia2005</v>
      </c>
      <c r="B80" s="47">
        <v>5</v>
      </c>
      <c r="C80" s="47" t="s">
        <v>0</v>
      </c>
      <c r="D80" s="47" t="s">
        <v>142</v>
      </c>
      <c r="E80" s="47" t="s">
        <v>77</v>
      </c>
      <c r="F80" s="47" t="s">
        <v>111</v>
      </c>
      <c r="G80" s="47">
        <v>2005</v>
      </c>
      <c r="H80" s="47">
        <v>1745.0332960000001</v>
      </c>
      <c r="I80" s="47">
        <v>312.119508</v>
      </c>
      <c r="J80" s="47">
        <v>451.08297599999997</v>
      </c>
      <c r="K80" s="47">
        <v>558.37534700000003</v>
      </c>
      <c r="L80" s="47">
        <v>219.40433100000001</v>
      </c>
      <c r="M80" s="47">
        <v>144.48861600000001</v>
      </c>
      <c r="N80" s="47">
        <v>45.581350999999998</v>
      </c>
      <c r="O80" s="47">
        <v>13.981166999999999</v>
      </c>
      <c r="P80" s="47">
        <v>0</v>
      </c>
    </row>
    <row r="81" spans="1:16" x14ac:dyDescent="0.2">
      <c r="A81" s="45" t="str">
        <f t="shared" si="1"/>
        <v>B2 referenceCroatia2010</v>
      </c>
      <c r="B81" s="47">
        <v>5</v>
      </c>
      <c r="C81" s="47" t="s">
        <v>0</v>
      </c>
      <c r="D81" s="47" t="s">
        <v>142</v>
      </c>
      <c r="E81" s="47" t="s">
        <v>77</v>
      </c>
      <c r="F81" s="47" t="s">
        <v>111</v>
      </c>
      <c r="G81" s="47">
        <v>2010</v>
      </c>
      <c r="H81" s="47">
        <v>1741.0338959999999</v>
      </c>
      <c r="I81" s="47">
        <v>414.01315699999998</v>
      </c>
      <c r="J81" s="47">
        <v>359.76407</v>
      </c>
      <c r="K81" s="47">
        <v>543.68244100000004</v>
      </c>
      <c r="L81" s="47">
        <v>224.48996600000001</v>
      </c>
      <c r="M81" s="47">
        <v>156.39104499999999</v>
      </c>
      <c r="N81" s="47">
        <v>35.965263</v>
      </c>
      <c r="O81" s="47">
        <v>6.7279540000000004</v>
      </c>
      <c r="P81" s="47">
        <v>0</v>
      </c>
    </row>
    <row r="82" spans="1:16" x14ac:dyDescent="0.2">
      <c r="A82" s="45" t="str">
        <f t="shared" si="1"/>
        <v>B2 referenceCroatia2015</v>
      </c>
      <c r="B82" s="47">
        <v>5</v>
      </c>
      <c r="C82" s="47" t="s">
        <v>0</v>
      </c>
      <c r="D82" s="47" t="s">
        <v>142</v>
      </c>
      <c r="E82" s="47" t="s">
        <v>77</v>
      </c>
      <c r="F82" s="47" t="s">
        <v>111</v>
      </c>
      <c r="G82" s="47">
        <v>2015</v>
      </c>
      <c r="H82" s="47">
        <v>1737.032923</v>
      </c>
      <c r="I82" s="47">
        <v>519.35821699999997</v>
      </c>
      <c r="J82" s="47">
        <v>272.02828799999997</v>
      </c>
      <c r="K82" s="47">
        <v>516.61926000000005</v>
      </c>
      <c r="L82" s="47">
        <v>229.575579</v>
      </c>
      <c r="M82" s="47">
        <v>167.174868</v>
      </c>
      <c r="N82" s="47">
        <v>29.079042000000001</v>
      </c>
      <c r="O82" s="47">
        <v>3.1976689999999999</v>
      </c>
      <c r="P82" s="47">
        <v>0</v>
      </c>
    </row>
    <row r="83" spans="1:16" x14ac:dyDescent="0.2">
      <c r="A83" s="45" t="str">
        <f t="shared" si="1"/>
        <v>B2 referenceCroatia2020</v>
      </c>
      <c r="B83" s="47">
        <v>5</v>
      </c>
      <c r="C83" s="47" t="s">
        <v>0</v>
      </c>
      <c r="D83" s="47" t="s">
        <v>142</v>
      </c>
      <c r="E83" s="47" t="s">
        <v>77</v>
      </c>
      <c r="F83" s="47" t="s">
        <v>111</v>
      </c>
      <c r="G83" s="47">
        <v>2020</v>
      </c>
      <c r="H83" s="47">
        <v>1733.033623</v>
      </c>
      <c r="I83" s="47">
        <v>602.14479500000004</v>
      </c>
      <c r="J83" s="47">
        <v>248.39773700000001</v>
      </c>
      <c r="K83" s="47">
        <v>398.78306400000002</v>
      </c>
      <c r="L83" s="47">
        <v>276.395173</v>
      </c>
      <c r="M83" s="47">
        <v>171.32543100000001</v>
      </c>
      <c r="N83" s="47">
        <v>33.549087999999998</v>
      </c>
      <c r="O83" s="47">
        <v>2.4383349999999999</v>
      </c>
      <c r="P83" s="47">
        <v>0</v>
      </c>
    </row>
    <row r="84" spans="1:16" x14ac:dyDescent="0.2">
      <c r="A84" s="45" t="str">
        <f t="shared" si="1"/>
        <v>B2 referenceCroatia2025</v>
      </c>
      <c r="B84" s="47">
        <v>5</v>
      </c>
      <c r="C84" s="47" t="s">
        <v>0</v>
      </c>
      <c r="D84" s="47" t="s">
        <v>142</v>
      </c>
      <c r="E84" s="47" t="s">
        <v>77</v>
      </c>
      <c r="F84" s="47" t="s">
        <v>111</v>
      </c>
      <c r="G84" s="47">
        <v>2025</v>
      </c>
      <c r="H84" s="47">
        <v>1729.0335250000001</v>
      </c>
      <c r="I84" s="47">
        <v>652.73458400000004</v>
      </c>
      <c r="J84" s="47">
        <v>249.81913800000001</v>
      </c>
      <c r="K84" s="47">
        <v>315.30730699999998</v>
      </c>
      <c r="L84" s="47">
        <v>296.63990999999999</v>
      </c>
      <c r="M84" s="47">
        <v>176.07169400000001</v>
      </c>
      <c r="N84" s="47">
        <v>36.696699000000002</v>
      </c>
      <c r="O84" s="47">
        <v>1.7641929999999999</v>
      </c>
      <c r="P84" s="47">
        <v>0</v>
      </c>
    </row>
    <row r="85" spans="1:16" x14ac:dyDescent="0.2">
      <c r="A85" s="45" t="str">
        <f t="shared" si="1"/>
        <v>B2 referenceCroatia2030</v>
      </c>
      <c r="B85" s="47">
        <v>5</v>
      </c>
      <c r="C85" s="47" t="s">
        <v>0</v>
      </c>
      <c r="D85" s="47" t="s">
        <v>142</v>
      </c>
      <c r="E85" s="47" t="s">
        <v>77</v>
      </c>
      <c r="F85" s="47" t="s">
        <v>111</v>
      </c>
      <c r="G85" s="47">
        <v>2030</v>
      </c>
      <c r="H85" s="47">
        <v>1725.0334539999999</v>
      </c>
      <c r="I85" s="47">
        <v>644.55322200000001</v>
      </c>
      <c r="J85" s="47">
        <v>336.25483200000002</v>
      </c>
      <c r="K85" s="47">
        <v>243.37871999999999</v>
      </c>
      <c r="L85" s="47">
        <v>281.946482</v>
      </c>
      <c r="M85" s="47">
        <v>179.42514499999999</v>
      </c>
      <c r="N85" s="47">
        <v>38.207498999999999</v>
      </c>
      <c r="O85" s="47">
        <v>1.2675540000000001</v>
      </c>
      <c r="P85" s="47">
        <v>0</v>
      </c>
    </row>
    <row r="86" spans="1:16" x14ac:dyDescent="0.2">
      <c r="A86" s="45" t="str">
        <f t="shared" si="1"/>
        <v>B2 referenceHungary2005</v>
      </c>
      <c r="B86" s="47">
        <v>5</v>
      </c>
      <c r="C86" s="47" t="s">
        <v>0</v>
      </c>
      <c r="D86" s="47" t="s">
        <v>143</v>
      </c>
      <c r="E86" s="47" t="s">
        <v>86</v>
      </c>
      <c r="F86" s="47" t="s">
        <v>113</v>
      </c>
      <c r="G86" s="47">
        <v>2005</v>
      </c>
      <c r="H86" s="47">
        <v>1684.347078</v>
      </c>
      <c r="I86" s="47">
        <v>525.57140900000002</v>
      </c>
      <c r="J86" s="47">
        <v>450.374529</v>
      </c>
      <c r="K86" s="47">
        <v>280.80816900000002</v>
      </c>
      <c r="L86" s="47">
        <v>226.102678</v>
      </c>
      <c r="M86" s="47">
        <v>131.08464699999999</v>
      </c>
      <c r="N86" s="47">
        <v>28.162258000000001</v>
      </c>
      <c r="O86" s="47">
        <v>28.162258000000001</v>
      </c>
      <c r="P86" s="47">
        <v>14.08113</v>
      </c>
    </row>
    <row r="87" spans="1:16" x14ac:dyDescent="0.2">
      <c r="A87" s="45" t="str">
        <f t="shared" si="1"/>
        <v>B2 referenceHungary2010</v>
      </c>
      <c r="B87" s="47">
        <v>5</v>
      </c>
      <c r="C87" s="47" t="s">
        <v>0</v>
      </c>
      <c r="D87" s="47" t="s">
        <v>143</v>
      </c>
      <c r="E87" s="47" t="s">
        <v>86</v>
      </c>
      <c r="F87" s="47" t="s">
        <v>113</v>
      </c>
      <c r="G87" s="47">
        <v>2010</v>
      </c>
      <c r="H87" s="47">
        <v>1726.3471850000001</v>
      </c>
      <c r="I87" s="47">
        <v>564.81585199999995</v>
      </c>
      <c r="J87" s="47">
        <v>456.17922199999998</v>
      </c>
      <c r="K87" s="47">
        <v>277.095868</v>
      </c>
      <c r="L87" s="47">
        <v>211.50917200000001</v>
      </c>
      <c r="M87" s="47">
        <v>145.75865400000001</v>
      </c>
      <c r="N87" s="47">
        <v>41.610906</v>
      </c>
      <c r="O87" s="47">
        <v>18.345594999999999</v>
      </c>
      <c r="P87" s="47">
        <v>11.031916000000001</v>
      </c>
    </row>
    <row r="88" spans="1:16" x14ac:dyDescent="0.2">
      <c r="A88" s="45" t="str">
        <f t="shared" si="1"/>
        <v>B2 referenceHungary2015</v>
      </c>
      <c r="B88" s="47">
        <v>5</v>
      </c>
      <c r="C88" s="47" t="s">
        <v>0</v>
      </c>
      <c r="D88" s="47" t="s">
        <v>143</v>
      </c>
      <c r="E88" s="47" t="s">
        <v>86</v>
      </c>
      <c r="F88" s="47" t="s">
        <v>113</v>
      </c>
      <c r="G88" s="47">
        <v>2015</v>
      </c>
      <c r="H88" s="47">
        <v>1768.347133</v>
      </c>
      <c r="I88" s="47">
        <v>616.65998100000002</v>
      </c>
      <c r="J88" s="47">
        <v>455.72230300000001</v>
      </c>
      <c r="K88" s="47">
        <v>272.81114300000002</v>
      </c>
      <c r="L88" s="47">
        <v>197.71513400000001</v>
      </c>
      <c r="M88" s="47">
        <v>154.77282299999999</v>
      </c>
      <c r="N88" s="47">
        <v>52.685769999999998</v>
      </c>
      <c r="O88" s="47">
        <v>11.671359000000001</v>
      </c>
      <c r="P88" s="47">
        <v>6.3086200000000003</v>
      </c>
    </row>
    <row r="89" spans="1:16" x14ac:dyDescent="0.2">
      <c r="A89" s="45" t="str">
        <f t="shared" si="1"/>
        <v>B2 referenceHungary2020</v>
      </c>
      <c r="B89" s="47">
        <v>5</v>
      </c>
      <c r="C89" s="47" t="s">
        <v>0</v>
      </c>
      <c r="D89" s="47" t="s">
        <v>143</v>
      </c>
      <c r="E89" s="47" t="s">
        <v>86</v>
      </c>
      <c r="F89" s="47" t="s">
        <v>113</v>
      </c>
      <c r="G89" s="47">
        <v>2020</v>
      </c>
      <c r="H89" s="47">
        <v>1810.3470480000001</v>
      </c>
      <c r="I89" s="47">
        <v>704.48140000000001</v>
      </c>
      <c r="J89" s="47">
        <v>409.52625599999999</v>
      </c>
      <c r="K89" s="47">
        <v>268.18922099999997</v>
      </c>
      <c r="L89" s="47">
        <v>192.06542300000001</v>
      </c>
      <c r="M89" s="47">
        <v>157.31589199999999</v>
      </c>
      <c r="N89" s="47">
        <v>68.144397999999995</v>
      </c>
      <c r="O89" s="47">
        <v>7.7296519999999997</v>
      </c>
      <c r="P89" s="47">
        <v>2.894806</v>
      </c>
    </row>
    <row r="90" spans="1:16" x14ac:dyDescent="0.2">
      <c r="A90" s="45" t="str">
        <f t="shared" si="1"/>
        <v>B2 referenceHungary2025</v>
      </c>
      <c r="B90" s="47">
        <v>5</v>
      </c>
      <c r="C90" s="47" t="s">
        <v>0</v>
      </c>
      <c r="D90" s="47" t="s">
        <v>143</v>
      </c>
      <c r="E90" s="47" t="s">
        <v>86</v>
      </c>
      <c r="F90" s="47" t="s">
        <v>113</v>
      </c>
      <c r="G90" s="47">
        <v>2025</v>
      </c>
      <c r="H90" s="47">
        <v>1852.3470600000001</v>
      </c>
      <c r="I90" s="47">
        <v>781.14792300000101</v>
      </c>
      <c r="J90" s="47">
        <v>367.619283</v>
      </c>
      <c r="K90" s="47">
        <v>265.25917199999998</v>
      </c>
      <c r="L90" s="47">
        <v>186.00337400000001</v>
      </c>
      <c r="M90" s="47">
        <v>163.93913599999999</v>
      </c>
      <c r="N90" s="47">
        <v>81.015685000000005</v>
      </c>
      <c r="O90" s="47">
        <v>5.9081919999999997</v>
      </c>
      <c r="P90" s="47">
        <v>1.4542949999999999</v>
      </c>
    </row>
    <row r="91" spans="1:16" x14ac:dyDescent="0.2">
      <c r="A91" s="45" t="str">
        <f t="shared" si="1"/>
        <v>B2 referenceHungary2030</v>
      </c>
      <c r="B91" s="47">
        <v>5</v>
      </c>
      <c r="C91" s="47" t="s">
        <v>0</v>
      </c>
      <c r="D91" s="47" t="s">
        <v>143</v>
      </c>
      <c r="E91" s="47" t="s">
        <v>86</v>
      </c>
      <c r="F91" s="47" t="s">
        <v>113</v>
      </c>
      <c r="G91" s="47">
        <v>2030</v>
      </c>
      <c r="H91" s="47">
        <v>1894.3468350000001</v>
      </c>
      <c r="I91" s="47">
        <v>845.12719200000004</v>
      </c>
      <c r="J91" s="47">
        <v>348.54387500000001</v>
      </c>
      <c r="K91" s="47">
        <v>248.51869199999999</v>
      </c>
      <c r="L91" s="47">
        <v>190.22586000000001</v>
      </c>
      <c r="M91" s="47">
        <v>156.030732</v>
      </c>
      <c r="N91" s="47">
        <v>93.485112999999998</v>
      </c>
      <c r="O91" s="47">
        <v>11.555422</v>
      </c>
      <c r="P91" s="47">
        <v>0.85994899999999996</v>
      </c>
    </row>
    <row r="92" spans="1:16" x14ac:dyDescent="0.2">
      <c r="A92" s="45" t="str">
        <f t="shared" si="1"/>
        <v>B2 referenceIreland2005</v>
      </c>
      <c r="B92" s="47">
        <v>5</v>
      </c>
      <c r="C92" s="47" t="s">
        <v>0</v>
      </c>
      <c r="D92" s="47" t="s">
        <v>144</v>
      </c>
      <c r="E92" s="47" t="s">
        <v>88</v>
      </c>
      <c r="F92" s="47" t="s">
        <v>112</v>
      </c>
      <c r="G92" s="47">
        <v>2005</v>
      </c>
      <c r="H92" s="47">
        <v>656.28715699999998</v>
      </c>
      <c r="I92" s="47">
        <v>423.58192300000002</v>
      </c>
      <c r="J92" s="47">
        <v>165.614136</v>
      </c>
      <c r="K92" s="47">
        <v>67.091098000000002</v>
      </c>
      <c r="L92" s="47">
        <v>0</v>
      </c>
      <c r="M92" s="47">
        <v>0</v>
      </c>
      <c r="N92" s="47">
        <v>0</v>
      </c>
      <c r="O92" s="47">
        <v>0</v>
      </c>
      <c r="P92" s="47">
        <v>0</v>
      </c>
    </row>
    <row r="93" spans="1:16" x14ac:dyDescent="0.2">
      <c r="A93" s="45" t="str">
        <f t="shared" si="1"/>
        <v>B2 referenceIreland2010</v>
      </c>
      <c r="B93" s="47">
        <v>5</v>
      </c>
      <c r="C93" s="47" t="s">
        <v>0</v>
      </c>
      <c r="D93" s="47" t="s">
        <v>144</v>
      </c>
      <c r="E93" s="47" t="s">
        <v>88</v>
      </c>
      <c r="F93" s="47" t="s">
        <v>112</v>
      </c>
      <c r="G93" s="47">
        <v>2010</v>
      </c>
      <c r="H93" s="47">
        <v>715.14709400000004</v>
      </c>
      <c r="I93" s="47">
        <v>414.50191100000001</v>
      </c>
      <c r="J93" s="47">
        <v>223.85680400000001</v>
      </c>
      <c r="K93" s="47">
        <v>76.788379000000006</v>
      </c>
      <c r="L93" s="47">
        <v>0</v>
      </c>
      <c r="M93" s="47">
        <v>0</v>
      </c>
      <c r="N93" s="47">
        <v>0</v>
      </c>
      <c r="O93" s="47">
        <v>0</v>
      </c>
      <c r="P93" s="47">
        <v>0</v>
      </c>
    </row>
    <row r="94" spans="1:16" x14ac:dyDescent="0.2">
      <c r="A94" s="45" t="str">
        <f t="shared" si="1"/>
        <v>B2 referenceIreland2015</v>
      </c>
      <c r="B94" s="47">
        <v>5</v>
      </c>
      <c r="C94" s="47" t="s">
        <v>0</v>
      </c>
      <c r="D94" s="47" t="s">
        <v>144</v>
      </c>
      <c r="E94" s="47" t="s">
        <v>88</v>
      </c>
      <c r="F94" s="47" t="s">
        <v>112</v>
      </c>
      <c r="G94" s="47">
        <v>2015</v>
      </c>
      <c r="H94" s="47">
        <v>774.007293</v>
      </c>
      <c r="I94" s="47">
        <v>401.76182299999999</v>
      </c>
      <c r="J94" s="47">
        <v>282.09947799999998</v>
      </c>
      <c r="K94" s="47">
        <v>90.145992000000007</v>
      </c>
      <c r="L94" s="47">
        <v>0</v>
      </c>
      <c r="M94" s="47">
        <v>0</v>
      </c>
      <c r="N94" s="47">
        <v>0</v>
      </c>
      <c r="O94" s="47">
        <v>0</v>
      </c>
      <c r="P94" s="47">
        <v>0</v>
      </c>
    </row>
    <row r="95" spans="1:16" x14ac:dyDescent="0.2">
      <c r="A95" s="45" t="str">
        <f t="shared" si="1"/>
        <v>B2 referenceIreland2020</v>
      </c>
      <c r="B95" s="47">
        <v>5</v>
      </c>
      <c r="C95" s="47" t="s">
        <v>0</v>
      </c>
      <c r="D95" s="47" t="s">
        <v>144</v>
      </c>
      <c r="E95" s="47" t="s">
        <v>88</v>
      </c>
      <c r="F95" s="47" t="s">
        <v>112</v>
      </c>
      <c r="G95" s="47">
        <v>2020</v>
      </c>
      <c r="H95" s="47">
        <v>832.86733200000003</v>
      </c>
      <c r="I95" s="47">
        <v>373.10529000000002</v>
      </c>
      <c r="J95" s="47">
        <v>349.85523799999999</v>
      </c>
      <c r="K95" s="47">
        <v>109.90680399999999</v>
      </c>
      <c r="L95" s="47">
        <v>0</v>
      </c>
      <c r="M95" s="47">
        <v>0</v>
      </c>
      <c r="N95" s="47">
        <v>0</v>
      </c>
      <c r="O95" s="47">
        <v>0</v>
      </c>
      <c r="P95" s="47">
        <v>0</v>
      </c>
    </row>
    <row r="96" spans="1:16" x14ac:dyDescent="0.2">
      <c r="A96" s="45" t="str">
        <f t="shared" si="1"/>
        <v>B2 referenceIreland2025</v>
      </c>
      <c r="B96" s="47">
        <v>5</v>
      </c>
      <c r="C96" s="47" t="s">
        <v>0</v>
      </c>
      <c r="D96" s="47" t="s">
        <v>144</v>
      </c>
      <c r="E96" s="47" t="s">
        <v>88</v>
      </c>
      <c r="F96" s="47" t="s">
        <v>112</v>
      </c>
      <c r="G96" s="47">
        <v>2025</v>
      </c>
      <c r="H96" s="47">
        <v>891.72714800000006</v>
      </c>
      <c r="I96" s="47">
        <v>345.15633500000001</v>
      </c>
      <c r="J96" s="47">
        <v>417.61097699999999</v>
      </c>
      <c r="K96" s="47">
        <v>128.959836</v>
      </c>
      <c r="L96" s="47">
        <v>0</v>
      </c>
      <c r="M96" s="47">
        <v>0</v>
      </c>
      <c r="N96" s="47">
        <v>0</v>
      </c>
      <c r="O96" s="47">
        <v>0</v>
      </c>
      <c r="P96" s="47">
        <v>0</v>
      </c>
    </row>
    <row r="97" spans="1:16" x14ac:dyDescent="0.2">
      <c r="A97" s="45" t="str">
        <f t="shared" si="1"/>
        <v>B2 referenceIreland2030</v>
      </c>
      <c r="B97" s="47">
        <v>5</v>
      </c>
      <c r="C97" s="47" t="s">
        <v>0</v>
      </c>
      <c r="D97" s="47" t="s">
        <v>144</v>
      </c>
      <c r="E97" s="47" t="s">
        <v>88</v>
      </c>
      <c r="F97" s="47" t="s">
        <v>112</v>
      </c>
      <c r="G97" s="47">
        <v>2030</v>
      </c>
      <c r="H97" s="47">
        <v>950.58729200000005</v>
      </c>
      <c r="I97" s="47">
        <v>359.88041399999997</v>
      </c>
      <c r="J97" s="47">
        <v>395.70833099999999</v>
      </c>
      <c r="K97" s="47">
        <v>194.998547</v>
      </c>
      <c r="L97" s="47">
        <v>0</v>
      </c>
      <c r="M97" s="47">
        <v>0</v>
      </c>
      <c r="N97" s="47">
        <v>0</v>
      </c>
      <c r="O97" s="47">
        <v>0</v>
      </c>
      <c r="P97" s="47">
        <v>0</v>
      </c>
    </row>
    <row r="98" spans="1:16" x14ac:dyDescent="0.2">
      <c r="A98" s="45" t="str">
        <f t="shared" si="1"/>
        <v>B2 referenceLithuania2005</v>
      </c>
      <c r="B98" s="47">
        <v>5</v>
      </c>
      <c r="C98" s="47" t="s">
        <v>0</v>
      </c>
      <c r="D98" s="47" t="s">
        <v>146</v>
      </c>
      <c r="E98" s="47" t="s">
        <v>91</v>
      </c>
      <c r="F98" s="47" t="s">
        <v>114</v>
      </c>
      <c r="G98" s="47">
        <v>2005</v>
      </c>
      <c r="H98" s="47">
        <v>1834.9576119999999</v>
      </c>
      <c r="I98" s="47">
        <v>320.46202200000101</v>
      </c>
      <c r="J98" s="47">
        <v>273.135133</v>
      </c>
      <c r="K98" s="47">
        <v>490.77123499999999</v>
      </c>
      <c r="L98" s="47">
        <v>443.22916600000002</v>
      </c>
      <c r="M98" s="47">
        <v>227.05598900000001</v>
      </c>
      <c r="N98" s="47">
        <v>62.077415000000002</v>
      </c>
      <c r="O98" s="47">
        <v>11.998861</v>
      </c>
      <c r="P98" s="47">
        <v>6.2277909999999999</v>
      </c>
    </row>
    <row r="99" spans="1:16" x14ac:dyDescent="0.2">
      <c r="A99" s="45" t="str">
        <f t="shared" si="1"/>
        <v>B2 referenceLithuania2010</v>
      </c>
      <c r="B99" s="47">
        <v>5</v>
      </c>
      <c r="C99" s="47" t="s">
        <v>0</v>
      </c>
      <c r="D99" s="47" t="s">
        <v>146</v>
      </c>
      <c r="E99" s="47" t="s">
        <v>91</v>
      </c>
      <c r="F99" s="47" t="s">
        <v>114</v>
      </c>
      <c r="G99" s="47">
        <v>2010</v>
      </c>
      <c r="H99" s="47">
        <v>1874.957776</v>
      </c>
      <c r="I99" s="47">
        <v>442.525317999999</v>
      </c>
      <c r="J99" s="47">
        <v>224.37905599999999</v>
      </c>
      <c r="K99" s="47">
        <v>434.47791599999999</v>
      </c>
      <c r="L99" s="47">
        <v>473.91706599999998</v>
      </c>
      <c r="M99" s="47">
        <v>239.35854399999999</v>
      </c>
      <c r="N99" s="47">
        <v>51.666804999999997</v>
      </c>
      <c r="O99" s="47">
        <v>6.3153160000000002</v>
      </c>
      <c r="P99" s="47">
        <v>2.317755</v>
      </c>
    </row>
    <row r="100" spans="1:16" x14ac:dyDescent="0.2">
      <c r="A100" s="45" t="str">
        <f t="shared" si="1"/>
        <v>B2 referenceLithuania2015</v>
      </c>
      <c r="B100" s="47">
        <v>5</v>
      </c>
      <c r="C100" s="47" t="s">
        <v>0</v>
      </c>
      <c r="D100" s="47" t="s">
        <v>146</v>
      </c>
      <c r="E100" s="47" t="s">
        <v>91</v>
      </c>
      <c r="F100" s="47" t="s">
        <v>114</v>
      </c>
      <c r="G100" s="47">
        <v>2015</v>
      </c>
      <c r="H100" s="47">
        <v>1914.9573800000001</v>
      </c>
      <c r="I100" s="47">
        <v>567.29794100000004</v>
      </c>
      <c r="J100" s="47">
        <v>175.62294</v>
      </c>
      <c r="K100" s="47">
        <v>378.184575</v>
      </c>
      <c r="L100" s="47">
        <v>502.70669199999998</v>
      </c>
      <c r="M100" s="47">
        <v>247.82141899999999</v>
      </c>
      <c r="N100" s="47">
        <v>39.022936999999999</v>
      </c>
      <c r="O100" s="47">
        <v>3.554907</v>
      </c>
      <c r="P100" s="47">
        <v>0.74596899999999999</v>
      </c>
    </row>
    <row r="101" spans="1:16" x14ac:dyDescent="0.2">
      <c r="A101" s="45" t="str">
        <f t="shared" si="1"/>
        <v>B2 referenceLithuania2020</v>
      </c>
      <c r="B101" s="47">
        <v>5</v>
      </c>
      <c r="C101" s="47" t="s">
        <v>0</v>
      </c>
      <c r="D101" s="47" t="s">
        <v>146</v>
      </c>
      <c r="E101" s="47" t="s">
        <v>91</v>
      </c>
      <c r="F101" s="47" t="s">
        <v>114</v>
      </c>
      <c r="G101" s="47">
        <v>2020</v>
      </c>
      <c r="H101" s="47">
        <v>1954.95677</v>
      </c>
      <c r="I101" s="47">
        <v>684.13685599999906</v>
      </c>
      <c r="J101" s="47">
        <v>126.866861</v>
      </c>
      <c r="K101" s="47">
        <v>321.89124600000002</v>
      </c>
      <c r="L101" s="47">
        <v>528.61991599999999</v>
      </c>
      <c r="M101" s="47">
        <v>257.03572400000002</v>
      </c>
      <c r="N101" s="47">
        <v>32.939374999999998</v>
      </c>
      <c r="O101" s="47">
        <v>3.0397210000000001</v>
      </c>
      <c r="P101" s="47">
        <v>0.42707099999999998</v>
      </c>
    </row>
    <row r="102" spans="1:16" x14ac:dyDescent="0.2">
      <c r="A102" s="45" t="str">
        <f t="shared" si="1"/>
        <v>B2 referenceLithuania2025</v>
      </c>
      <c r="B102" s="47">
        <v>5</v>
      </c>
      <c r="C102" s="47" t="s">
        <v>0</v>
      </c>
      <c r="D102" s="47" t="s">
        <v>146</v>
      </c>
      <c r="E102" s="47" t="s">
        <v>91</v>
      </c>
      <c r="F102" s="47" t="s">
        <v>114</v>
      </c>
      <c r="G102" s="47">
        <v>2025</v>
      </c>
      <c r="H102" s="47">
        <v>1994.956813</v>
      </c>
      <c r="I102" s="47">
        <v>699.63187300000004</v>
      </c>
      <c r="J102" s="47">
        <v>232.70884799999999</v>
      </c>
      <c r="K102" s="47">
        <v>273.13512400000002</v>
      </c>
      <c r="L102" s="47">
        <v>472.89919099999997</v>
      </c>
      <c r="M102" s="47">
        <v>274.05144999999999</v>
      </c>
      <c r="N102" s="47">
        <v>38.314577</v>
      </c>
      <c r="O102" s="47">
        <v>3.7794129999999999</v>
      </c>
      <c r="P102" s="47">
        <v>0.43633699999999997</v>
      </c>
    </row>
    <row r="103" spans="1:16" x14ac:dyDescent="0.2">
      <c r="A103" s="45" t="str">
        <f t="shared" si="1"/>
        <v>B2 referenceLithuania2030</v>
      </c>
      <c r="B103" s="47">
        <v>5</v>
      </c>
      <c r="C103" s="47" t="s">
        <v>0</v>
      </c>
      <c r="D103" s="47" t="s">
        <v>146</v>
      </c>
      <c r="E103" s="47" t="s">
        <v>91</v>
      </c>
      <c r="F103" s="47" t="s">
        <v>114</v>
      </c>
      <c r="G103" s="47">
        <v>2030</v>
      </c>
      <c r="H103" s="47">
        <v>2034.9570160000001</v>
      </c>
      <c r="I103" s="47">
        <v>703.77081100000203</v>
      </c>
      <c r="J103" s="47">
        <v>347.50034399999998</v>
      </c>
      <c r="K103" s="47">
        <v>224.379051</v>
      </c>
      <c r="L103" s="47">
        <v>418.35991799999999</v>
      </c>
      <c r="M103" s="47">
        <v>289.68588299999999</v>
      </c>
      <c r="N103" s="47">
        <v>46.239024000000001</v>
      </c>
      <c r="O103" s="47">
        <v>4.5068650000000003</v>
      </c>
      <c r="P103" s="47">
        <v>0.51512000000000002</v>
      </c>
    </row>
    <row r="104" spans="1:16" x14ac:dyDescent="0.2">
      <c r="A104" s="45" t="str">
        <f t="shared" si="1"/>
        <v>B2 referenceLuxembourg2005</v>
      </c>
      <c r="B104" s="47">
        <v>5</v>
      </c>
      <c r="C104" s="47" t="s">
        <v>0</v>
      </c>
      <c r="D104" s="47" t="s">
        <v>147</v>
      </c>
      <c r="E104" s="47" t="s">
        <v>92</v>
      </c>
      <c r="F104" s="47" t="s">
        <v>112</v>
      </c>
      <c r="G104" s="47">
        <v>2005</v>
      </c>
      <c r="H104" s="47">
        <v>86.103437</v>
      </c>
      <c r="I104" s="47">
        <v>15.855134</v>
      </c>
      <c r="J104" s="47">
        <v>8.3404900000000008</v>
      </c>
      <c r="K104" s="47">
        <v>15.560433</v>
      </c>
      <c r="L104" s="47">
        <v>8.6524249999999991</v>
      </c>
      <c r="M104" s="47">
        <v>6.1678610000000003</v>
      </c>
      <c r="N104" s="47">
        <v>7.9098930000000003</v>
      </c>
      <c r="O104" s="47">
        <v>11.013807999999999</v>
      </c>
      <c r="P104" s="47">
        <v>12.603393000000001</v>
      </c>
    </row>
    <row r="105" spans="1:16" x14ac:dyDescent="0.2">
      <c r="A105" s="45" t="str">
        <f t="shared" si="1"/>
        <v>B2 referenceLuxembourg2010</v>
      </c>
      <c r="B105" s="47">
        <v>5</v>
      </c>
      <c r="C105" s="47" t="s">
        <v>0</v>
      </c>
      <c r="D105" s="47" t="s">
        <v>147</v>
      </c>
      <c r="E105" s="47" t="s">
        <v>92</v>
      </c>
      <c r="F105" s="47" t="s">
        <v>112</v>
      </c>
      <c r="G105" s="47">
        <v>2010</v>
      </c>
      <c r="H105" s="47">
        <v>86.103480000000005</v>
      </c>
      <c r="I105" s="47">
        <v>16.060320999999998</v>
      </c>
      <c r="J105" s="47">
        <v>5.2574759999999996</v>
      </c>
      <c r="K105" s="47">
        <v>17.589528000000001</v>
      </c>
      <c r="L105" s="47">
        <v>9.4731480000000001</v>
      </c>
      <c r="M105" s="47">
        <v>5.8626300000000002</v>
      </c>
      <c r="N105" s="47">
        <v>6.8657859999999999</v>
      </c>
      <c r="O105" s="47">
        <v>10.540825</v>
      </c>
      <c r="P105" s="47">
        <v>14.453766</v>
      </c>
    </row>
    <row r="106" spans="1:16" x14ac:dyDescent="0.2">
      <c r="A106" s="45" t="str">
        <f t="shared" si="1"/>
        <v>B2 referenceLuxembourg2015</v>
      </c>
      <c r="B106" s="47">
        <v>5</v>
      </c>
      <c r="C106" s="47" t="s">
        <v>0</v>
      </c>
      <c r="D106" s="47" t="s">
        <v>147</v>
      </c>
      <c r="E106" s="47" t="s">
        <v>92</v>
      </c>
      <c r="F106" s="47" t="s">
        <v>112</v>
      </c>
      <c r="G106" s="47">
        <v>2015</v>
      </c>
      <c r="H106" s="47">
        <v>86.103438999999995</v>
      </c>
      <c r="I106" s="47">
        <v>9.9598610000000001</v>
      </c>
      <c r="J106" s="47">
        <v>11.654063000000001</v>
      </c>
      <c r="K106" s="47">
        <v>14.506515</v>
      </c>
      <c r="L106" s="47">
        <v>11.502242000000001</v>
      </c>
      <c r="M106" s="47">
        <v>6.7215749999999996</v>
      </c>
      <c r="N106" s="47">
        <v>6.4810140000000001</v>
      </c>
      <c r="O106" s="47">
        <v>9.5407469999999996</v>
      </c>
      <c r="P106" s="47">
        <v>15.737422</v>
      </c>
    </row>
    <row r="107" spans="1:16" x14ac:dyDescent="0.2">
      <c r="A107" s="45" t="str">
        <f t="shared" si="1"/>
        <v>B2 referenceLuxembourg2020</v>
      </c>
      <c r="B107" s="47">
        <v>5</v>
      </c>
      <c r="C107" s="47" t="s">
        <v>0</v>
      </c>
      <c r="D107" s="47" t="s">
        <v>147</v>
      </c>
      <c r="E107" s="47" t="s">
        <v>92</v>
      </c>
      <c r="F107" s="47" t="s">
        <v>112</v>
      </c>
      <c r="G107" s="47">
        <v>2020</v>
      </c>
      <c r="H107" s="47">
        <v>86.103460999999996</v>
      </c>
      <c r="I107" s="47">
        <v>7.5881010000000098</v>
      </c>
      <c r="J107" s="47">
        <v>14.329294000000001</v>
      </c>
      <c r="K107" s="47">
        <v>11.423501999999999</v>
      </c>
      <c r="L107" s="47">
        <v>13.531337000000001</v>
      </c>
      <c r="M107" s="47">
        <v>7.532883</v>
      </c>
      <c r="N107" s="47">
        <v>6.1094369999999998</v>
      </c>
      <c r="O107" s="47">
        <v>8.5014909999999997</v>
      </c>
      <c r="P107" s="47">
        <v>17.087416000000001</v>
      </c>
    </row>
    <row r="108" spans="1:16" x14ac:dyDescent="0.2">
      <c r="A108" s="45" t="str">
        <f t="shared" si="1"/>
        <v>B2 referenceLuxembourg2025</v>
      </c>
      <c r="B108" s="47">
        <v>5</v>
      </c>
      <c r="C108" s="47" t="s">
        <v>0</v>
      </c>
      <c r="D108" s="47" t="s">
        <v>147</v>
      </c>
      <c r="E108" s="47" t="s">
        <v>92</v>
      </c>
      <c r="F108" s="47" t="s">
        <v>112</v>
      </c>
      <c r="G108" s="47">
        <v>2025</v>
      </c>
      <c r="H108" s="47">
        <v>86.103464000000002</v>
      </c>
      <c r="I108" s="47">
        <v>7.0366180000000096</v>
      </c>
      <c r="J108" s="47">
        <v>15.150779999999999</v>
      </c>
      <c r="K108" s="47">
        <v>8.3404889999999998</v>
      </c>
      <c r="L108" s="47">
        <v>15.560430999999999</v>
      </c>
      <c r="M108" s="47">
        <v>8.3010350000000006</v>
      </c>
      <c r="N108" s="47">
        <v>5.7458580000000001</v>
      </c>
      <c r="O108" s="47">
        <v>7.4817920000000004</v>
      </c>
      <c r="P108" s="47">
        <v>18.486460999999998</v>
      </c>
    </row>
    <row r="109" spans="1:16" x14ac:dyDescent="0.2">
      <c r="A109" s="45" t="str">
        <f t="shared" si="1"/>
        <v>B2 referenceLuxembourg2030</v>
      </c>
      <c r="B109" s="47">
        <v>5</v>
      </c>
      <c r="C109" s="47" t="s">
        <v>0</v>
      </c>
      <c r="D109" s="47" t="s">
        <v>147</v>
      </c>
      <c r="E109" s="47" t="s">
        <v>92</v>
      </c>
      <c r="F109" s="47" t="s">
        <v>112</v>
      </c>
      <c r="G109" s="47">
        <v>2030</v>
      </c>
      <c r="H109" s="47">
        <v>86.103430000000003</v>
      </c>
      <c r="I109" s="47">
        <v>6.8606970000000098</v>
      </c>
      <c r="J109" s="47">
        <v>15.508778</v>
      </c>
      <c r="K109" s="47">
        <v>5.2574759999999996</v>
      </c>
      <c r="L109" s="47">
        <v>17.589525999999999</v>
      </c>
      <c r="M109" s="47">
        <v>9.0359850000000002</v>
      </c>
      <c r="N109" s="47">
        <v>5.387721</v>
      </c>
      <c r="O109" s="47">
        <v>6.4931679999999998</v>
      </c>
      <c r="P109" s="47">
        <v>19.970078999999998</v>
      </c>
    </row>
    <row r="110" spans="1:16" x14ac:dyDescent="0.2">
      <c r="A110" s="45" t="str">
        <f t="shared" si="1"/>
        <v>B2 referenceLatvia2005</v>
      </c>
      <c r="B110" s="47">
        <v>5</v>
      </c>
      <c r="C110" s="47" t="s">
        <v>0</v>
      </c>
      <c r="D110" s="47" t="s">
        <v>148</v>
      </c>
      <c r="E110" s="47" t="s">
        <v>90</v>
      </c>
      <c r="F110" s="47" t="s">
        <v>114</v>
      </c>
      <c r="G110" s="47">
        <v>2005</v>
      </c>
      <c r="H110" s="47">
        <v>3088.2563409999998</v>
      </c>
      <c r="I110" s="47">
        <v>604.17400899999996</v>
      </c>
      <c r="J110" s="47">
        <v>665.45844</v>
      </c>
      <c r="K110" s="47">
        <v>774.51173600000004</v>
      </c>
      <c r="L110" s="47">
        <v>557.09032100000002</v>
      </c>
      <c r="M110" s="47">
        <v>277.273528</v>
      </c>
      <c r="N110" s="47">
        <v>121.00388</v>
      </c>
      <c r="O110" s="47">
        <v>88.744427000000002</v>
      </c>
      <c r="P110" s="47">
        <v>0</v>
      </c>
    </row>
    <row r="111" spans="1:16" x14ac:dyDescent="0.2">
      <c r="A111" s="45" t="str">
        <f t="shared" si="1"/>
        <v>B2 referenceLatvia2010</v>
      </c>
      <c r="B111" s="47">
        <v>5</v>
      </c>
      <c r="C111" s="47" t="s">
        <v>0</v>
      </c>
      <c r="D111" s="47" t="s">
        <v>148</v>
      </c>
      <c r="E111" s="47" t="s">
        <v>90</v>
      </c>
      <c r="F111" s="47" t="s">
        <v>114</v>
      </c>
      <c r="G111" s="47">
        <v>2010</v>
      </c>
      <c r="H111" s="47">
        <v>3137.656806</v>
      </c>
      <c r="I111" s="47">
        <v>747.72366499999998</v>
      </c>
      <c r="J111" s="47">
        <v>603.30438300000003</v>
      </c>
      <c r="K111" s="47">
        <v>727.439528</v>
      </c>
      <c r="L111" s="47">
        <v>612.81251299999997</v>
      </c>
      <c r="M111" s="47">
        <v>296.48711800000001</v>
      </c>
      <c r="N111" s="47">
        <v>103.572434</v>
      </c>
      <c r="O111" s="47">
        <v>46.317165000000003</v>
      </c>
      <c r="P111" s="47">
        <v>0</v>
      </c>
    </row>
    <row r="112" spans="1:16" x14ac:dyDescent="0.2">
      <c r="A112" s="45" t="str">
        <f t="shared" si="1"/>
        <v>B2 referenceLatvia2015</v>
      </c>
      <c r="B112" s="47">
        <v>5</v>
      </c>
      <c r="C112" s="47" t="s">
        <v>0</v>
      </c>
      <c r="D112" s="47" t="s">
        <v>148</v>
      </c>
      <c r="E112" s="47" t="s">
        <v>90</v>
      </c>
      <c r="F112" s="47" t="s">
        <v>114</v>
      </c>
      <c r="G112" s="47">
        <v>2015</v>
      </c>
      <c r="H112" s="47">
        <v>3187.0564469999999</v>
      </c>
      <c r="I112" s="47">
        <v>875.13934500000005</v>
      </c>
      <c r="J112" s="47">
        <v>541.15034000000003</v>
      </c>
      <c r="K112" s="47">
        <v>679.11091599999997</v>
      </c>
      <c r="L112" s="47">
        <v>664.65733399999999</v>
      </c>
      <c r="M112" s="47">
        <v>312.36849999999998</v>
      </c>
      <c r="N112" s="47">
        <v>98.591507000000007</v>
      </c>
      <c r="O112" s="47">
        <v>16.038505000000001</v>
      </c>
      <c r="P112" s="47">
        <v>0</v>
      </c>
    </row>
    <row r="113" spans="1:16" x14ac:dyDescent="0.2">
      <c r="A113" s="45" t="str">
        <f t="shared" si="1"/>
        <v>B2 referenceLatvia2020</v>
      </c>
      <c r="B113" s="47">
        <v>5</v>
      </c>
      <c r="C113" s="47" t="s">
        <v>0</v>
      </c>
      <c r="D113" s="47" t="s">
        <v>148</v>
      </c>
      <c r="E113" s="47" t="s">
        <v>90</v>
      </c>
      <c r="F113" s="47" t="s">
        <v>114</v>
      </c>
      <c r="G113" s="47">
        <v>2020</v>
      </c>
      <c r="H113" s="47">
        <v>3236.4560999999999</v>
      </c>
      <c r="I113" s="47">
        <v>1064.270988</v>
      </c>
      <c r="J113" s="47">
        <v>422.83426100000003</v>
      </c>
      <c r="K113" s="47">
        <v>612.70521499999995</v>
      </c>
      <c r="L113" s="47">
        <v>672.90801699999997</v>
      </c>
      <c r="M113" s="47">
        <v>339.57782300000002</v>
      </c>
      <c r="N113" s="47">
        <v>117.77340700000001</v>
      </c>
      <c r="O113" s="47">
        <v>6.3863890000000003</v>
      </c>
      <c r="P113" s="47">
        <v>0</v>
      </c>
    </row>
    <row r="114" spans="1:16" x14ac:dyDescent="0.2">
      <c r="A114" s="45" t="str">
        <f t="shared" si="1"/>
        <v>B2 referenceLatvia2025</v>
      </c>
      <c r="B114" s="47">
        <v>5</v>
      </c>
      <c r="C114" s="47" t="s">
        <v>0</v>
      </c>
      <c r="D114" s="47" t="s">
        <v>148</v>
      </c>
      <c r="E114" s="47" t="s">
        <v>90</v>
      </c>
      <c r="F114" s="47" t="s">
        <v>114</v>
      </c>
      <c r="G114" s="47">
        <v>2025</v>
      </c>
      <c r="H114" s="47">
        <v>3285.8556090000002</v>
      </c>
      <c r="I114" s="47">
        <v>1240.1881249999999</v>
      </c>
      <c r="J114" s="47">
        <v>304.51816700000001</v>
      </c>
      <c r="K114" s="47">
        <v>549.11476300000004</v>
      </c>
      <c r="L114" s="47">
        <v>684.13785299999995</v>
      </c>
      <c r="M114" s="47">
        <v>365.14771999999999</v>
      </c>
      <c r="N114" s="47">
        <v>138.91655700000001</v>
      </c>
      <c r="O114" s="47">
        <v>3.8324240000000001</v>
      </c>
      <c r="P114" s="47">
        <v>0</v>
      </c>
    </row>
    <row r="115" spans="1:16" x14ac:dyDescent="0.2">
      <c r="A115" s="45" t="str">
        <f t="shared" si="1"/>
        <v>B2 referenceLatvia2030</v>
      </c>
      <c r="B115" s="47">
        <v>5</v>
      </c>
      <c r="C115" s="47" t="s">
        <v>0</v>
      </c>
      <c r="D115" s="47" t="s">
        <v>148</v>
      </c>
      <c r="E115" s="47" t="s">
        <v>90</v>
      </c>
      <c r="F115" s="47" t="s">
        <v>114</v>
      </c>
      <c r="G115" s="47">
        <v>2030</v>
      </c>
      <c r="H115" s="47">
        <v>3335.2551880000001</v>
      </c>
      <c r="I115" s="47">
        <v>1095.1646149999999</v>
      </c>
      <c r="J115" s="47">
        <v>552.35218099999997</v>
      </c>
      <c r="K115" s="47">
        <v>487.12510400000002</v>
      </c>
      <c r="L115" s="47">
        <v>651.08145300000001</v>
      </c>
      <c r="M115" s="47">
        <v>388.952495</v>
      </c>
      <c r="N115" s="47">
        <v>156.068231</v>
      </c>
      <c r="O115" s="47">
        <v>4.5111090000000003</v>
      </c>
      <c r="P115" s="47">
        <v>0</v>
      </c>
    </row>
    <row r="116" spans="1:16" x14ac:dyDescent="0.2">
      <c r="A116" s="45" t="str">
        <f t="shared" si="1"/>
        <v>B2 referenceRepublic of Moldova2005</v>
      </c>
      <c r="B116" s="47">
        <v>5</v>
      </c>
      <c r="C116" s="47" t="s">
        <v>0</v>
      </c>
      <c r="D116" s="47" t="s">
        <v>149</v>
      </c>
      <c r="E116" s="47" t="s">
        <v>99</v>
      </c>
      <c r="F116" s="47" t="s">
        <v>113</v>
      </c>
      <c r="G116" s="47">
        <v>2005</v>
      </c>
      <c r="H116" s="47">
        <v>216.19306900000001</v>
      </c>
      <c r="I116" s="47">
        <v>34.051723000000003</v>
      </c>
      <c r="J116" s="47">
        <v>56.679054000000001</v>
      </c>
      <c r="K116" s="47">
        <v>59.355992000000001</v>
      </c>
      <c r="L116" s="47">
        <v>38.859144000000001</v>
      </c>
      <c r="M116" s="47">
        <v>14.350365</v>
      </c>
      <c r="N116" s="47">
        <v>5.0025890000000004</v>
      </c>
      <c r="O116" s="47">
        <v>3.6737000000000002</v>
      </c>
      <c r="P116" s="47">
        <v>4.2205019999999998</v>
      </c>
    </row>
    <row r="117" spans="1:16" x14ac:dyDescent="0.2">
      <c r="A117" s="45" t="str">
        <f t="shared" si="1"/>
        <v>B2 referenceRepublic of Moldova2010</v>
      </c>
      <c r="B117" s="47">
        <v>5</v>
      </c>
      <c r="C117" s="47" t="s">
        <v>0</v>
      </c>
      <c r="D117" s="47" t="s">
        <v>149</v>
      </c>
      <c r="E117" s="47" t="s">
        <v>99</v>
      </c>
      <c r="F117" s="47" t="s">
        <v>113</v>
      </c>
      <c r="G117" s="47">
        <v>2010</v>
      </c>
      <c r="H117" s="47">
        <v>219.44284099999999</v>
      </c>
      <c r="I117" s="47">
        <v>35.317886000000001</v>
      </c>
      <c r="J117" s="47">
        <v>47.829920999999999</v>
      </c>
      <c r="K117" s="47">
        <v>61.413389000000002</v>
      </c>
      <c r="L117" s="47">
        <v>45.005625000000002</v>
      </c>
      <c r="M117" s="47">
        <v>20.471132999999998</v>
      </c>
      <c r="N117" s="47">
        <v>5.4788189999999997</v>
      </c>
      <c r="O117" s="47">
        <v>2.259226</v>
      </c>
      <c r="P117" s="47">
        <v>1.6668419999999999</v>
      </c>
    </row>
    <row r="118" spans="1:16" x14ac:dyDescent="0.2">
      <c r="A118" s="45" t="str">
        <f t="shared" si="1"/>
        <v>B2 referenceRepublic of Moldova2015</v>
      </c>
      <c r="B118" s="47">
        <v>5</v>
      </c>
      <c r="C118" s="47" t="s">
        <v>0</v>
      </c>
      <c r="D118" s="47" t="s">
        <v>149</v>
      </c>
      <c r="E118" s="47" t="s">
        <v>99</v>
      </c>
      <c r="F118" s="47" t="s">
        <v>113</v>
      </c>
      <c r="G118" s="47">
        <v>2015</v>
      </c>
      <c r="H118" s="47">
        <v>222.692871</v>
      </c>
      <c r="I118" s="47">
        <v>35.360067999999998</v>
      </c>
      <c r="J118" s="47">
        <v>38.980783000000002</v>
      </c>
      <c r="K118" s="47">
        <v>63.470792000000003</v>
      </c>
      <c r="L118" s="47">
        <v>51.152104999999999</v>
      </c>
      <c r="M118" s="47">
        <v>26.591895999999998</v>
      </c>
      <c r="N118" s="47">
        <v>5.7850159999999997</v>
      </c>
      <c r="O118" s="47">
        <v>1.181713</v>
      </c>
      <c r="P118" s="47">
        <v>0.17049800000000001</v>
      </c>
    </row>
    <row r="119" spans="1:16" x14ac:dyDescent="0.2">
      <c r="A119" s="45" t="str">
        <f t="shared" si="1"/>
        <v>B2 referenceRepublic of Moldova2020</v>
      </c>
      <c r="B119" s="47">
        <v>5</v>
      </c>
      <c r="C119" s="47" t="s">
        <v>0</v>
      </c>
      <c r="D119" s="47" t="s">
        <v>149</v>
      </c>
      <c r="E119" s="47" t="s">
        <v>99</v>
      </c>
      <c r="F119" s="47" t="s">
        <v>113</v>
      </c>
      <c r="G119" s="47">
        <v>2020</v>
      </c>
      <c r="H119" s="47">
        <v>225.942902</v>
      </c>
      <c r="I119" s="47">
        <v>33.348644999999998</v>
      </c>
      <c r="J119" s="47">
        <v>30.13165</v>
      </c>
      <c r="K119" s="47">
        <v>65.528189999999995</v>
      </c>
      <c r="L119" s="47">
        <v>57.298589999999997</v>
      </c>
      <c r="M119" s="47">
        <v>32.712663999999997</v>
      </c>
      <c r="N119" s="47">
        <v>6.1129530000000001</v>
      </c>
      <c r="O119" s="47">
        <v>0.756525</v>
      </c>
      <c r="P119" s="47">
        <v>5.3684999999999997E-2</v>
      </c>
    </row>
    <row r="120" spans="1:16" x14ac:dyDescent="0.2">
      <c r="A120" s="45" t="str">
        <f t="shared" si="1"/>
        <v>B2 referenceRepublic of Moldova2025</v>
      </c>
      <c r="B120" s="47">
        <v>5</v>
      </c>
      <c r="C120" s="47" t="s">
        <v>0</v>
      </c>
      <c r="D120" s="47" t="s">
        <v>149</v>
      </c>
      <c r="E120" s="47" t="s">
        <v>99</v>
      </c>
      <c r="F120" s="47" t="s">
        <v>113</v>
      </c>
      <c r="G120" s="47">
        <v>2025</v>
      </c>
      <c r="H120" s="47">
        <v>229.192947</v>
      </c>
      <c r="I120" s="47">
        <v>34.055759999999999</v>
      </c>
      <c r="J120" s="47">
        <v>27.179887999999998</v>
      </c>
      <c r="K120" s="47">
        <v>56.679054000000001</v>
      </c>
      <c r="L120" s="47">
        <v>59.355994000000003</v>
      </c>
      <c r="M120" s="47">
        <v>38.859141999999999</v>
      </c>
      <c r="N120" s="47">
        <v>12.191279</v>
      </c>
      <c r="O120" s="47">
        <v>0.84894400000000003</v>
      </c>
      <c r="P120" s="47">
        <v>2.2886E-2</v>
      </c>
    </row>
    <row r="121" spans="1:16" x14ac:dyDescent="0.2">
      <c r="A121" s="45" t="str">
        <f t="shared" si="1"/>
        <v>B2 referenceRepublic of Moldova2030</v>
      </c>
      <c r="B121" s="47">
        <v>5</v>
      </c>
      <c r="C121" s="47" t="s">
        <v>0</v>
      </c>
      <c r="D121" s="47" t="s">
        <v>149</v>
      </c>
      <c r="E121" s="47" t="s">
        <v>99</v>
      </c>
      <c r="F121" s="47" t="s">
        <v>113</v>
      </c>
      <c r="G121" s="47">
        <v>2030</v>
      </c>
      <c r="H121" s="47">
        <v>232.44300799999999</v>
      </c>
      <c r="I121" s="47">
        <v>33.941927</v>
      </c>
      <c r="J121" s="47">
        <v>25.915386000000002</v>
      </c>
      <c r="K121" s="47">
        <v>47.829915999999997</v>
      </c>
      <c r="L121" s="47">
        <v>61.413390999999997</v>
      </c>
      <c r="M121" s="47">
        <v>45.005625000000002</v>
      </c>
      <c r="N121" s="47">
        <v>17.424533</v>
      </c>
      <c r="O121" s="47">
        <v>0.90010400000000002</v>
      </c>
      <c r="P121" s="47">
        <v>1.2126E-2</v>
      </c>
    </row>
    <row r="122" spans="1:16" x14ac:dyDescent="0.2">
      <c r="A122" s="45" t="str">
        <f t="shared" si="1"/>
        <v>B2 referenceNetherlands2005</v>
      </c>
      <c r="B122" s="47">
        <v>5</v>
      </c>
      <c r="C122" s="47" t="s">
        <v>0</v>
      </c>
      <c r="D122" s="47" t="s">
        <v>152</v>
      </c>
      <c r="E122" s="47" t="s">
        <v>95</v>
      </c>
      <c r="F122" s="47" t="s">
        <v>112</v>
      </c>
      <c r="G122" s="47">
        <v>2005</v>
      </c>
      <c r="H122" s="47">
        <v>295.18229500000001</v>
      </c>
      <c r="I122" s="47">
        <v>27.920251</v>
      </c>
      <c r="J122" s="47">
        <v>68.653423000000004</v>
      </c>
      <c r="K122" s="47">
        <v>83.302659000000006</v>
      </c>
      <c r="L122" s="47">
        <v>58.830458999999998</v>
      </c>
      <c r="M122" s="47">
        <v>30.122782999999998</v>
      </c>
      <c r="N122" s="47">
        <v>10.541088</v>
      </c>
      <c r="O122" s="47">
        <v>10.541088</v>
      </c>
      <c r="P122" s="47">
        <v>5.2705440000000001</v>
      </c>
    </row>
    <row r="123" spans="1:16" x14ac:dyDescent="0.2">
      <c r="A123" s="45" t="str">
        <f t="shared" si="1"/>
        <v>B2 referenceNetherlands2010</v>
      </c>
      <c r="B123" s="47">
        <v>5</v>
      </c>
      <c r="C123" s="47" t="s">
        <v>0</v>
      </c>
      <c r="D123" s="47" t="s">
        <v>152</v>
      </c>
      <c r="E123" s="47" t="s">
        <v>95</v>
      </c>
      <c r="F123" s="47" t="s">
        <v>112</v>
      </c>
      <c r="G123" s="47">
        <v>2010</v>
      </c>
      <c r="H123" s="47">
        <v>295.18227200000001</v>
      </c>
      <c r="I123" s="47">
        <v>35.827371999999798</v>
      </c>
      <c r="J123" s="47">
        <v>59.773592999999998</v>
      </c>
      <c r="K123" s="47">
        <v>77.420017999999999</v>
      </c>
      <c r="L123" s="47">
        <v>66.142099000000002</v>
      </c>
      <c r="M123" s="47">
        <v>37.147796</v>
      </c>
      <c r="N123" s="47">
        <v>9.6053999999999995</v>
      </c>
      <c r="O123" s="47">
        <v>5.9559290000000003</v>
      </c>
      <c r="P123" s="47">
        <v>3.3100649999999998</v>
      </c>
    </row>
    <row r="124" spans="1:16" x14ac:dyDescent="0.2">
      <c r="A124" s="45" t="str">
        <f t="shared" si="1"/>
        <v>B2 referenceNetherlands2015</v>
      </c>
      <c r="B124" s="47">
        <v>5</v>
      </c>
      <c r="C124" s="47" t="s">
        <v>0</v>
      </c>
      <c r="D124" s="47" t="s">
        <v>152</v>
      </c>
      <c r="E124" s="47" t="s">
        <v>95</v>
      </c>
      <c r="F124" s="47" t="s">
        <v>112</v>
      </c>
      <c r="G124" s="47">
        <v>2015</v>
      </c>
      <c r="H124" s="47">
        <v>295.18231200000002</v>
      </c>
      <c r="I124" s="47">
        <v>42.920144999999998</v>
      </c>
      <c r="J124" s="47">
        <v>50.893746999999998</v>
      </c>
      <c r="K124" s="47">
        <v>71.772999999999996</v>
      </c>
      <c r="L124" s="47">
        <v>72.836315999999997</v>
      </c>
      <c r="M124" s="47">
        <v>43.350403999999997</v>
      </c>
      <c r="N124" s="47">
        <v>8.4934689999999993</v>
      </c>
      <c r="O124" s="47">
        <v>3.5827170000000002</v>
      </c>
      <c r="P124" s="47">
        <v>1.332514</v>
      </c>
    </row>
    <row r="125" spans="1:16" x14ac:dyDescent="0.2">
      <c r="A125" s="45" t="str">
        <f t="shared" si="1"/>
        <v>B2 referenceNetherlands2020</v>
      </c>
      <c r="B125" s="47">
        <v>5</v>
      </c>
      <c r="C125" s="47" t="s">
        <v>0</v>
      </c>
      <c r="D125" s="47" t="s">
        <v>152</v>
      </c>
      <c r="E125" s="47" t="s">
        <v>95</v>
      </c>
      <c r="F125" s="47" t="s">
        <v>112</v>
      </c>
      <c r="G125" s="47">
        <v>2020</v>
      </c>
      <c r="H125" s="47">
        <v>295.18230599999998</v>
      </c>
      <c r="I125" s="47">
        <v>54.9603129999999</v>
      </c>
      <c r="J125" s="47">
        <v>37.891519000000002</v>
      </c>
      <c r="K125" s="47">
        <v>70.017148000000006</v>
      </c>
      <c r="L125" s="47">
        <v>72.912698000000006</v>
      </c>
      <c r="M125" s="47">
        <v>44.859278000000003</v>
      </c>
      <c r="N125" s="47">
        <v>11.324332999999999</v>
      </c>
      <c r="O125" s="47">
        <v>2.7236910000000001</v>
      </c>
      <c r="P125" s="47">
        <v>0.49332599999999999</v>
      </c>
    </row>
    <row r="126" spans="1:16" x14ac:dyDescent="0.2">
      <c r="A126" s="45" t="str">
        <f t="shared" si="1"/>
        <v>B2 referenceNetherlands2025</v>
      </c>
      <c r="B126" s="47">
        <v>5</v>
      </c>
      <c r="C126" s="47" t="s">
        <v>0</v>
      </c>
      <c r="D126" s="47" t="s">
        <v>152</v>
      </c>
      <c r="E126" s="47" t="s">
        <v>95</v>
      </c>
      <c r="F126" s="47" t="s">
        <v>112</v>
      </c>
      <c r="G126" s="47">
        <v>2025</v>
      </c>
      <c r="H126" s="47">
        <v>295.182298</v>
      </c>
      <c r="I126" s="47">
        <v>66.205464000000006</v>
      </c>
      <c r="J126" s="47">
        <v>24.889271000000001</v>
      </c>
      <c r="K126" s="47">
        <v>68.348133000000004</v>
      </c>
      <c r="L126" s="47">
        <v>72.973804999999999</v>
      </c>
      <c r="M126" s="47">
        <v>46.221834999999999</v>
      </c>
      <c r="N126" s="47">
        <v>13.783987</v>
      </c>
      <c r="O126" s="47">
        <v>2.4958719999999999</v>
      </c>
      <c r="P126" s="47">
        <v>0.26393100000000003</v>
      </c>
    </row>
    <row r="127" spans="1:16" x14ac:dyDescent="0.2">
      <c r="A127" s="45" t="str">
        <f t="shared" si="1"/>
        <v>B2 referenceNetherlands2030</v>
      </c>
      <c r="B127" s="47">
        <v>5</v>
      </c>
      <c r="C127" s="47" t="s">
        <v>0</v>
      </c>
      <c r="D127" s="47" t="s">
        <v>152</v>
      </c>
      <c r="E127" s="47" t="s">
        <v>95</v>
      </c>
      <c r="F127" s="47" t="s">
        <v>112</v>
      </c>
      <c r="G127" s="47">
        <v>2030</v>
      </c>
      <c r="H127" s="47">
        <v>295.18232699999999</v>
      </c>
      <c r="I127" s="47">
        <v>66.188166999999893</v>
      </c>
      <c r="J127" s="47">
        <v>29.764039</v>
      </c>
      <c r="K127" s="47">
        <v>59.481681999999999</v>
      </c>
      <c r="L127" s="47">
        <v>67.108095000000006</v>
      </c>
      <c r="M127" s="47">
        <v>52.278129</v>
      </c>
      <c r="N127" s="47">
        <v>17.614208000000001</v>
      </c>
      <c r="O127" s="47">
        <v>2.5370789999999999</v>
      </c>
      <c r="P127" s="47">
        <v>0.210928</v>
      </c>
    </row>
    <row r="128" spans="1:16" x14ac:dyDescent="0.2">
      <c r="A128" s="45" t="str">
        <f t="shared" si="1"/>
        <v>B2 referenceNorway2005</v>
      </c>
      <c r="B128" s="47">
        <v>5</v>
      </c>
      <c r="C128" s="47" t="s">
        <v>0</v>
      </c>
      <c r="D128" s="47" t="s">
        <v>153</v>
      </c>
      <c r="E128" s="47" t="s">
        <v>96</v>
      </c>
      <c r="F128" s="47" t="s">
        <v>114</v>
      </c>
      <c r="G128" s="47">
        <v>2005</v>
      </c>
      <c r="H128" s="47">
        <v>6499.2277700000004</v>
      </c>
      <c r="I128" s="47">
        <v>1194.0206290000001</v>
      </c>
      <c r="J128" s="47">
        <v>1091.7691010000001</v>
      </c>
      <c r="K128" s="47">
        <v>985.83816300000001</v>
      </c>
      <c r="L128" s="47">
        <v>819.34229500000004</v>
      </c>
      <c r="M128" s="47">
        <v>691.82644600000003</v>
      </c>
      <c r="N128" s="47">
        <v>666.69892600000003</v>
      </c>
      <c r="O128" s="47">
        <v>485.23375099999998</v>
      </c>
      <c r="P128" s="47">
        <v>564.49845900000003</v>
      </c>
    </row>
    <row r="129" spans="1:16" x14ac:dyDescent="0.2">
      <c r="A129" s="45" t="str">
        <f t="shared" si="1"/>
        <v>B2 referenceNorway2010</v>
      </c>
      <c r="B129" s="47">
        <v>5</v>
      </c>
      <c r="C129" s="47" t="s">
        <v>0</v>
      </c>
      <c r="D129" s="47" t="s">
        <v>153</v>
      </c>
      <c r="E129" s="47" t="s">
        <v>96</v>
      </c>
      <c r="F129" s="47" t="s">
        <v>114</v>
      </c>
      <c r="G129" s="47">
        <v>2010</v>
      </c>
      <c r="H129" s="47">
        <v>6479.2276000000002</v>
      </c>
      <c r="I129" s="47">
        <v>1123.927189</v>
      </c>
      <c r="J129" s="47">
        <v>1186.1337189999999</v>
      </c>
      <c r="K129" s="47">
        <v>969.40818899999999</v>
      </c>
      <c r="L129" s="47">
        <v>881.95626300000004</v>
      </c>
      <c r="M129" s="47">
        <v>636.98927700000002</v>
      </c>
      <c r="N129" s="47">
        <v>614.45130099999994</v>
      </c>
      <c r="O129" s="47">
        <v>495.46537000000001</v>
      </c>
      <c r="P129" s="47">
        <v>570.89629200000002</v>
      </c>
    </row>
    <row r="130" spans="1:16" x14ac:dyDescent="0.2">
      <c r="A130" s="45" t="str">
        <f t="shared" ref="A130:A193" si="2">CONCATENATE(C130,E130,G130)</f>
        <v>B2 referenceNorway2015</v>
      </c>
      <c r="B130" s="47">
        <v>5</v>
      </c>
      <c r="C130" s="47" t="s">
        <v>0</v>
      </c>
      <c r="D130" s="47" t="s">
        <v>153</v>
      </c>
      <c r="E130" s="47" t="s">
        <v>96</v>
      </c>
      <c r="F130" s="47" t="s">
        <v>114</v>
      </c>
      <c r="G130" s="47">
        <v>2015</v>
      </c>
      <c r="H130" s="47">
        <v>6459.2277899999999</v>
      </c>
      <c r="I130" s="47">
        <v>1048.5182010000001</v>
      </c>
      <c r="J130" s="47">
        <v>1280.4983119999999</v>
      </c>
      <c r="K130" s="47">
        <v>952.97818800000005</v>
      </c>
      <c r="L130" s="47">
        <v>945.92560899999899</v>
      </c>
      <c r="M130" s="47">
        <v>592.06357800000001</v>
      </c>
      <c r="N130" s="47">
        <v>574.90154900000005</v>
      </c>
      <c r="O130" s="47">
        <v>497.73453599999999</v>
      </c>
      <c r="P130" s="47">
        <v>566.60781699999995</v>
      </c>
    </row>
    <row r="131" spans="1:16" x14ac:dyDescent="0.2">
      <c r="A131" s="45" t="str">
        <f t="shared" si="2"/>
        <v>B2 referenceNorway2020</v>
      </c>
      <c r="B131" s="47">
        <v>5</v>
      </c>
      <c r="C131" s="47" t="s">
        <v>0</v>
      </c>
      <c r="D131" s="47" t="s">
        <v>153</v>
      </c>
      <c r="E131" s="47" t="s">
        <v>96</v>
      </c>
      <c r="F131" s="47" t="s">
        <v>114</v>
      </c>
      <c r="G131" s="47">
        <v>2020</v>
      </c>
      <c r="H131" s="47">
        <v>6439.2273349999996</v>
      </c>
      <c r="I131" s="47">
        <v>1086.9576959999999</v>
      </c>
      <c r="J131" s="47">
        <v>1177.3476390000001</v>
      </c>
      <c r="K131" s="47">
        <v>1022.373653</v>
      </c>
      <c r="L131" s="47">
        <v>961.18201199999999</v>
      </c>
      <c r="M131" s="47">
        <v>645.40373899999997</v>
      </c>
      <c r="N131" s="47">
        <v>503.387137</v>
      </c>
      <c r="O131" s="47">
        <v>447.80864800000001</v>
      </c>
      <c r="P131" s="47">
        <v>594.76681099999996</v>
      </c>
    </row>
    <row r="132" spans="1:16" x14ac:dyDescent="0.2">
      <c r="A132" s="45" t="str">
        <f t="shared" si="2"/>
        <v>B2 referenceNorway2025</v>
      </c>
      <c r="B132" s="47">
        <v>5</v>
      </c>
      <c r="C132" s="47" t="s">
        <v>0</v>
      </c>
      <c r="D132" s="47" t="s">
        <v>153</v>
      </c>
      <c r="E132" s="47" t="s">
        <v>96</v>
      </c>
      <c r="F132" s="47" t="s">
        <v>114</v>
      </c>
      <c r="G132" s="47">
        <v>2025</v>
      </c>
      <c r="H132" s="47">
        <v>6419.2270429999999</v>
      </c>
      <c r="I132" s="47">
        <v>1154.0050220000001</v>
      </c>
      <c r="J132" s="47">
        <v>1064.1794520000001</v>
      </c>
      <c r="K132" s="47">
        <v>1091.769106</v>
      </c>
      <c r="L132" s="47">
        <v>976.12461499999995</v>
      </c>
      <c r="M132" s="47">
        <v>699.15986899999996</v>
      </c>
      <c r="N132" s="47">
        <v>441.41431999999998</v>
      </c>
      <c r="O132" s="47">
        <v>397.86375199999998</v>
      </c>
      <c r="P132" s="47">
        <v>594.71090700000002</v>
      </c>
    </row>
    <row r="133" spans="1:16" x14ac:dyDescent="0.2">
      <c r="A133" s="45" t="str">
        <f t="shared" si="2"/>
        <v>B2 referenceNorway2030</v>
      </c>
      <c r="B133" s="47">
        <v>5</v>
      </c>
      <c r="C133" s="47" t="s">
        <v>0</v>
      </c>
      <c r="D133" s="47" t="s">
        <v>153</v>
      </c>
      <c r="E133" s="47" t="s">
        <v>96</v>
      </c>
      <c r="F133" s="47" t="s">
        <v>114</v>
      </c>
      <c r="G133" s="47">
        <v>2030</v>
      </c>
      <c r="H133" s="47">
        <v>6399.2276970000003</v>
      </c>
      <c r="I133" s="47">
        <v>1216.997756</v>
      </c>
      <c r="J133" s="47">
        <v>980.49847399999999</v>
      </c>
      <c r="K133" s="47">
        <v>1186.1337120000001</v>
      </c>
      <c r="L133" s="47">
        <v>959.62388899999996</v>
      </c>
      <c r="M133" s="47">
        <v>745.86702000000002</v>
      </c>
      <c r="N133" s="47">
        <v>387.70114000000001</v>
      </c>
      <c r="O133" s="47">
        <v>350.769564</v>
      </c>
      <c r="P133" s="47">
        <v>571.63614199999995</v>
      </c>
    </row>
    <row r="134" spans="1:16" x14ac:dyDescent="0.2">
      <c r="A134" s="45" t="str">
        <f t="shared" si="2"/>
        <v>B2 referencePoland2005</v>
      </c>
      <c r="B134" s="47">
        <v>5</v>
      </c>
      <c r="C134" s="47" t="s">
        <v>0</v>
      </c>
      <c r="D134" s="47" t="s">
        <v>154</v>
      </c>
      <c r="E134" s="47" t="s">
        <v>97</v>
      </c>
      <c r="F134" s="47" t="s">
        <v>113</v>
      </c>
      <c r="G134" s="47">
        <v>2005</v>
      </c>
      <c r="H134" s="47">
        <v>8417.008296</v>
      </c>
      <c r="I134" s="47">
        <v>984.366370999997</v>
      </c>
      <c r="J134" s="47">
        <v>1964.924315</v>
      </c>
      <c r="K134" s="47">
        <v>1674.713663</v>
      </c>
      <c r="L134" s="47">
        <v>1740.384237</v>
      </c>
      <c r="M134" s="47">
        <v>1256.514402</v>
      </c>
      <c r="N134" s="47">
        <v>496.14605699999998</v>
      </c>
      <c r="O134" s="47">
        <v>146.690022</v>
      </c>
      <c r="P134" s="47">
        <v>153.269229</v>
      </c>
    </row>
    <row r="135" spans="1:16" x14ac:dyDescent="0.2">
      <c r="A135" s="45" t="str">
        <f t="shared" si="2"/>
        <v>B2 referencePoland2010</v>
      </c>
      <c r="B135" s="47">
        <v>5</v>
      </c>
      <c r="C135" s="47" t="s">
        <v>0</v>
      </c>
      <c r="D135" s="47" t="s">
        <v>154</v>
      </c>
      <c r="E135" s="47" t="s">
        <v>97</v>
      </c>
      <c r="F135" s="47" t="s">
        <v>113</v>
      </c>
      <c r="G135" s="47">
        <v>2010</v>
      </c>
      <c r="H135" s="47">
        <v>8532.0073100000009</v>
      </c>
      <c r="I135" s="47">
        <v>1615.5322980000001</v>
      </c>
      <c r="J135" s="47">
        <v>1599.7969900000001</v>
      </c>
      <c r="K135" s="47">
        <v>1587.725801</v>
      </c>
      <c r="L135" s="47">
        <v>1775.1097580000001</v>
      </c>
      <c r="M135" s="47">
        <v>1313.044077</v>
      </c>
      <c r="N135" s="47">
        <v>457.59615000000002</v>
      </c>
      <c r="O135" s="47">
        <v>107.781594</v>
      </c>
      <c r="P135" s="47">
        <v>75.420642000000001</v>
      </c>
    </row>
    <row r="136" spans="1:16" x14ac:dyDescent="0.2">
      <c r="A136" s="45" t="str">
        <f t="shared" si="2"/>
        <v>B2 referencePoland2015</v>
      </c>
      <c r="B136" s="47">
        <v>5</v>
      </c>
      <c r="C136" s="47" t="s">
        <v>0</v>
      </c>
      <c r="D136" s="47" t="s">
        <v>154</v>
      </c>
      <c r="E136" s="47" t="s">
        <v>97</v>
      </c>
      <c r="F136" s="47" t="s">
        <v>113</v>
      </c>
      <c r="G136" s="47">
        <v>2015</v>
      </c>
      <c r="H136" s="47">
        <v>8647.0087100000001</v>
      </c>
      <c r="I136" s="47">
        <v>2250.7387720000002</v>
      </c>
      <c r="J136" s="47">
        <v>1234.6696569999999</v>
      </c>
      <c r="K136" s="47">
        <v>1500.7378859999999</v>
      </c>
      <c r="L136" s="47">
        <v>1801.5885040000001</v>
      </c>
      <c r="M136" s="47">
        <v>1344.561273</v>
      </c>
      <c r="N136" s="47">
        <v>401.78714400000001</v>
      </c>
      <c r="O136" s="47">
        <v>81.248964999999998</v>
      </c>
      <c r="P136" s="47">
        <v>31.676508999999999</v>
      </c>
    </row>
    <row r="137" spans="1:16" x14ac:dyDescent="0.2">
      <c r="A137" s="45" t="str">
        <f t="shared" si="2"/>
        <v>B2 referencePoland2020</v>
      </c>
      <c r="B137" s="47">
        <v>5</v>
      </c>
      <c r="C137" s="47" t="s">
        <v>0</v>
      </c>
      <c r="D137" s="47" t="s">
        <v>154</v>
      </c>
      <c r="E137" s="47" t="s">
        <v>97</v>
      </c>
      <c r="F137" s="47" t="s">
        <v>113</v>
      </c>
      <c r="G137" s="47">
        <v>2020</v>
      </c>
      <c r="H137" s="47">
        <v>8762.0079170000008</v>
      </c>
      <c r="I137" s="47">
        <v>2531.8845930000002</v>
      </c>
      <c r="J137" s="47">
        <v>940.02725899999996</v>
      </c>
      <c r="K137" s="47">
        <v>1732.831095</v>
      </c>
      <c r="L137" s="47">
        <v>1711.359031</v>
      </c>
      <c r="M137" s="47">
        <v>1349.626833</v>
      </c>
      <c r="N137" s="47">
        <v>392.50697300000002</v>
      </c>
      <c r="O137" s="47">
        <v>85.767718000000002</v>
      </c>
      <c r="P137" s="47">
        <v>18.004415000000002</v>
      </c>
    </row>
    <row r="138" spans="1:16" x14ac:dyDescent="0.2">
      <c r="A138" s="45" t="str">
        <f t="shared" si="2"/>
        <v>B2 referencePoland2025</v>
      </c>
      <c r="B138" s="47">
        <v>5</v>
      </c>
      <c r="C138" s="47" t="s">
        <v>0</v>
      </c>
      <c r="D138" s="47" t="s">
        <v>154</v>
      </c>
      <c r="E138" s="47" t="s">
        <v>97</v>
      </c>
      <c r="F138" s="47" t="s">
        <v>113</v>
      </c>
      <c r="G138" s="47">
        <v>2025</v>
      </c>
      <c r="H138" s="47">
        <v>8877.0076769999996</v>
      </c>
      <c r="I138" s="47">
        <v>2648.8607480000001</v>
      </c>
      <c r="J138" s="47">
        <v>764.009635</v>
      </c>
      <c r="K138" s="47">
        <v>1964.924319</v>
      </c>
      <c r="L138" s="47">
        <v>1624.452409</v>
      </c>
      <c r="M138" s="47">
        <v>1371.0147019999999</v>
      </c>
      <c r="N138" s="47">
        <v>400.04783900000001</v>
      </c>
      <c r="O138" s="47">
        <v>89.610613000000001</v>
      </c>
      <c r="P138" s="47">
        <v>14.087412</v>
      </c>
    </row>
    <row r="139" spans="1:16" x14ac:dyDescent="0.2">
      <c r="A139" s="45" t="str">
        <f t="shared" si="2"/>
        <v>B2 referencePoland2030</v>
      </c>
      <c r="B139" s="47">
        <v>5</v>
      </c>
      <c r="C139" s="47" t="s">
        <v>0</v>
      </c>
      <c r="D139" s="47" t="s">
        <v>154</v>
      </c>
      <c r="E139" s="47" t="s">
        <v>97</v>
      </c>
      <c r="F139" s="47" t="s">
        <v>113</v>
      </c>
      <c r="G139" s="47">
        <v>2030</v>
      </c>
      <c r="H139" s="47">
        <v>8992.00713</v>
      </c>
      <c r="I139" s="47">
        <v>2598.6661600000002</v>
      </c>
      <c r="J139" s="47">
        <v>1327.320518</v>
      </c>
      <c r="K139" s="47">
        <v>1599.7969639999999</v>
      </c>
      <c r="L139" s="47">
        <v>1541.1183370000001</v>
      </c>
      <c r="M139" s="47">
        <v>1397.6354080000001</v>
      </c>
      <c r="N139" s="47">
        <v>419.86615899999998</v>
      </c>
      <c r="O139" s="47">
        <v>94.054987999999994</v>
      </c>
      <c r="P139" s="47">
        <v>13.548596</v>
      </c>
    </row>
    <row r="140" spans="1:16" x14ac:dyDescent="0.2">
      <c r="A140" s="45" t="str">
        <f t="shared" si="2"/>
        <v>B2 referencePortugal2005</v>
      </c>
      <c r="B140" s="47">
        <v>5</v>
      </c>
      <c r="C140" s="47" t="s">
        <v>0</v>
      </c>
      <c r="D140" s="47" t="s">
        <v>155</v>
      </c>
      <c r="E140" s="47" t="s">
        <v>98</v>
      </c>
      <c r="F140" s="47" t="s">
        <v>115</v>
      </c>
      <c r="G140" s="47">
        <v>2005</v>
      </c>
      <c r="H140" s="47">
        <v>1801.9219049999999</v>
      </c>
      <c r="I140" s="47">
        <v>1190.702031</v>
      </c>
      <c r="J140" s="47">
        <v>324.90074099999998</v>
      </c>
      <c r="K140" s="47">
        <v>238.318996</v>
      </c>
      <c r="L140" s="47">
        <v>48.000137000000002</v>
      </c>
      <c r="M140" s="47">
        <v>0</v>
      </c>
      <c r="N140" s="47">
        <v>0</v>
      </c>
      <c r="O140" s="47">
        <v>0</v>
      </c>
      <c r="P140" s="47">
        <v>0</v>
      </c>
    </row>
    <row r="141" spans="1:16" x14ac:dyDescent="0.2">
      <c r="A141" s="45" t="str">
        <f t="shared" si="2"/>
        <v>B2 referencePortugal2010</v>
      </c>
      <c r="B141" s="47">
        <v>5</v>
      </c>
      <c r="C141" s="47" t="s">
        <v>0</v>
      </c>
      <c r="D141" s="47" t="s">
        <v>155</v>
      </c>
      <c r="E141" s="47" t="s">
        <v>98</v>
      </c>
      <c r="F141" s="47" t="s">
        <v>115</v>
      </c>
      <c r="G141" s="47">
        <v>2010</v>
      </c>
      <c r="H141" s="47">
        <v>1821.921722</v>
      </c>
      <c r="I141" s="47">
        <v>1079.7344430000001</v>
      </c>
      <c r="J141" s="47">
        <v>430.65392300000002</v>
      </c>
      <c r="K141" s="47">
        <v>249.60580400000001</v>
      </c>
      <c r="L141" s="47">
        <v>61.927551999999999</v>
      </c>
      <c r="M141" s="47">
        <v>0</v>
      </c>
      <c r="N141" s="47">
        <v>0</v>
      </c>
      <c r="O141" s="47">
        <v>0</v>
      </c>
      <c r="P141" s="47">
        <v>0</v>
      </c>
    </row>
    <row r="142" spans="1:16" x14ac:dyDescent="0.2">
      <c r="A142" s="45" t="str">
        <f t="shared" si="2"/>
        <v>B2 referencePortugal2015</v>
      </c>
      <c r="B142" s="47">
        <v>5</v>
      </c>
      <c r="C142" s="47" t="s">
        <v>0</v>
      </c>
      <c r="D142" s="47" t="s">
        <v>155</v>
      </c>
      <c r="E142" s="47" t="s">
        <v>98</v>
      </c>
      <c r="F142" s="47" t="s">
        <v>115</v>
      </c>
      <c r="G142" s="47">
        <v>2015</v>
      </c>
      <c r="H142" s="47">
        <v>1841.9215690000001</v>
      </c>
      <c r="I142" s="47">
        <v>1154.4980880000001</v>
      </c>
      <c r="J142" s="47">
        <v>374.76231100000001</v>
      </c>
      <c r="K142" s="47">
        <v>245.09315799999999</v>
      </c>
      <c r="L142" s="47">
        <v>67.092170999999993</v>
      </c>
      <c r="M142" s="47">
        <v>0.47584100000000001</v>
      </c>
      <c r="N142" s="47">
        <v>0</v>
      </c>
      <c r="O142" s="47">
        <v>0</v>
      </c>
      <c r="P142" s="47">
        <v>0</v>
      </c>
    </row>
    <row r="143" spans="1:16" x14ac:dyDescent="0.2">
      <c r="A143" s="45" t="str">
        <f t="shared" si="2"/>
        <v>B2 referencePortugal2020</v>
      </c>
      <c r="B143" s="47">
        <v>5</v>
      </c>
      <c r="C143" s="47" t="s">
        <v>0</v>
      </c>
      <c r="D143" s="47" t="s">
        <v>155</v>
      </c>
      <c r="E143" s="47" t="s">
        <v>98</v>
      </c>
      <c r="F143" s="47" t="s">
        <v>115</v>
      </c>
      <c r="G143" s="47">
        <v>2020</v>
      </c>
      <c r="H143" s="47">
        <v>1861.9217530000001</v>
      </c>
      <c r="I143" s="47">
        <v>1003.434827</v>
      </c>
      <c r="J143" s="47">
        <v>511.98060900000002</v>
      </c>
      <c r="K143" s="47">
        <v>270.00428399999998</v>
      </c>
      <c r="L143" s="47">
        <v>74.598585</v>
      </c>
      <c r="M143" s="47">
        <v>1.903448</v>
      </c>
      <c r="N143" s="47">
        <v>0</v>
      </c>
      <c r="O143" s="47">
        <v>0</v>
      </c>
      <c r="P143" s="47">
        <v>0</v>
      </c>
    </row>
    <row r="144" spans="1:16" x14ac:dyDescent="0.2">
      <c r="A144" s="45" t="str">
        <f t="shared" si="2"/>
        <v>B2 referencePortugal2025</v>
      </c>
      <c r="B144" s="47">
        <v>5</v>
      </c>
      <c r="C144" s="47" t="s">
        <v>0</v>
      </c>
      <c r="D144" s="47" t="s">
        <v>155</v>
      </c>
      <c r="E144" s="47" t="s">
        <v>98</v>
      </c>
      <c r="F144" s="47" t="s">
        <v>115</v>
      </c>
      <c r="G144" s="47">
        <v>2025</v>
      </c>
      <c r="H144" s="47">
        <v>1881.9215999999999</v>
      </c>
      <c r="I144" s="47">
        <v>899.14834800000006</v>
      </c>
      <c r="J144" s="47">
        <v>596.71578899999997</v>
      </c>
      <c r="K144" s="47">
        <v>295.951705</v>
      </c>
      <c r="L144" s="47">
        <v>86.411320000000003</v>
      </c>
      <c r="M144" s="47">
        <v>3.6944379999999999</v>
      </c>
      <c r="N144" s="47">
        <v>0</v>
      </c>
      <c r="O144" s="47">
        <v>0</v>
      </c>
      <c r="P144" s="47">
        <v>0</v>
      </c>
    </row>
    <row r="145" spans="1:16" x14ac:dyDescent="0.2">
      <c r="A145" s="45" t="str">
        <f t="shared" si="2"/>
        <v>B2 referencePortugal2030</v>
      </c>
      <c r="B145" s="47">
        <v>5</v>
      </c>
      <c r="C145" s="47" t="s">
        <v>0</v>
      </c>
      <c r="D145" s="47" t="s">
        <v>155</v>
      </c>
      <c r="E145" s="47" t="s">
        <v>98</v>
      </c>
      <c r="F145" s="47" t="s">
        <v>115</v>
      </c>
      <c r="G145" s="47">
        <v>2030</v>
      </c>
      <c r="H145" s="47">
        <v>1901.9219660000001</v>
      </c>
      <c r="I145" s="47">
        <v>833.46837300000004</v>
      </c>
      <c r="J145" s="47">
        <v>658.70328400000005</v>
      </c>
      <c r="K145" s="47">
        <v>303.25689</v>
      </c>
      <c r="L145" s="47">
        <v>99.639540999999994</v>
      </c>
      <c r="M145" s="47">
        <v>6.8538779999999999</v>
      </c>
      <c r="N145" s="47">
        <v>0</v>
      </c>
      <c r="O145" s="47">
        <v>0</v>
      </c>
      <c r="P145" s="47">
        <v>0</v>
      </c>
    </row>
    <row r="146" spans="1:16" x14ac:dyDescent="0.2">
      <c r="A146" s="45" t="str">
        <f t="shared" si="2"/>
        <v>B2 referenceRomania2005</v>
      </c>
      <c r="B146" s="47">
        <v>5</v>
      </c>
      <c r="C146" s="47" t="s">
        <v>0</v>
      </c>
      <c r="D146" s="47" t="s">
        <v>156</v>
      </c>
      <c r="E146" s="47" t="s">
        <v>100</v>
      </c>
      <c r="F146" s="47" t="s">
        <v>113</v>
      </c>
      <c r="G146" s="47">
        <v>2005</v>
      </c>
      <c r="H146" s="47">
        <v>5038.7404619999998</v>
      </c>
      <c r="I146" s="47">
        <v>711.94800300000202</v>
      </c>
      <c r="J146" s="47">
        <v>882.84322199999997</v>
      </c>
      <c r="K146" s="47">
        <v>1090.712769</v>
      </c>
      <c r="L146" s="47">
        <v>857.87254600000006</v>
      </c>
      <c r="M146" s="47">
        <v>593.511484</v>
      </c>
      <c r="N146" s="47">
        <v>901.85243800000001</v>
      </c>
      <c r="O146" s="47">
        <v>0</v>
      </c>
      <c r="P146" s="47">
        <v>0</v>
      </c>
    </row>
    <row r="147" spans="1:16" x14ac:dyDescent="0.2">
      <c r="A147" s="45" t="str">
        <f t="shared" si="2"/>
        <v>B2 referenceRomania2010</v>
      </c>
      <c r="B147" s="47">
        <v>5</v>
      </c>
      <c r="C147" s="47" t="s">
        <v>0</v>
      </c>
      <c r="D147" s="47" t="s">
        <v>156</v>
      </c>
      <c r="E147" s="47" t="s">
        <v>100</v>
      </c>
      <c r="F147" s="47" t="s">
        <v>113</v>
      </c>
      <c r="G147" s="47">
        <v>2010</v>
      </c>
      <c r="H147" s="47">
        <v>5182.7405399999998</v>
      </c>
      <c r="I147" s="47">
        <v>848.40040199999999</v>
      </c>
      <c r="J147" s="47">
        <v>893.87653799999998</v>
      </c>
      <c r="K147" s="47">
        <v>970.33016999999995</v>
      </c>
      <c r="L147" s="47">
        <v>894.27798900000005</v>
      </c>
      <c r="M147" s="47">
        <v>640.59390499999995</v>
      </c>
      <c r="N147" s="47">
        <v>935.26153599999998</v>
      </c>
      <c r="O147" s="47">
        <v>0</v>
      </c>
      <c r="P147" s="47">
        <v>0</v>
      </c>
    </row>
    <row r="148" spans="1:16" x14ac:dyDescent="0.2">
      <c r="A148" s="45" t="str">
        <f t="shared" si="2"/>
        <v>B2 referenceRomania2015</v>
      </c>
      <c r="B148" s="47">
        <v>5</v>
      </c>
      <c r="C148" s="47" t="s">
        <v>0</v>
      </c>
      <c r="D148" s="47" t="s">
        <v>156</v>
      </c>
      <c r="E148" s="47" t="s">
        <v>100</v>
      </c>
      <c r="F148" s="47" t="s">
        <v>113</v>
      </c>
      <c r="G148" s="47">
        <v>2015</v>
      </c>
      <c r="H148" s="47">
        <v>5326.7405479999998</v>
      </c>
      <c r="I148" s="47">
        <v>1175.8997079999999</v>
      </c>
      <c r="J148" s="47">
        <v>747.59721300000001</v>
      </c>
      <c r="K148" s="47">
        <v>836.92769599999997</v>
      </c>
      <c r="L148" s="47">
        <v>928.50676999999996</v>
      </c>
      <c r="M148" s="47">
        <v>681.97037699999998</v>
      </c>
      <c r="N148" s="47">
        <v>955.83878400000003</v>
      </c>
      <c r="O148" s="47">
        <v>0</v>
      </c>
      <c r="P148" s="47">
        <v>0</v>
      </c>
    </row>
    <row r="149" spans="1:16" x14ac:dyDescent="0.2">
      <c r="A149" s="45" t="str">
        <f t="shared" si="2"/>
        <v>B2 referenceRomania2020</v>
      </c>
      <c r="B149" s="47">
        <v>5</v>
      </c>
      <c r="C149" s="47" t="s">
        <v>0</v>
      </c>
      <c r="D149" s="47" t="s">
        <v>156</v>
      </c>
      <c r="E149" s="47" t="s">
        <v>100</v>
      </c>
      <c r="F149" s="47" t="s">
        <v>113</v>
      </c>
      <c r="G149" s="47">
        <v>2020</v>
      </c>
      <c r="H149" s="47">
        <v>5470.740796</v>
      </c>
      <c r="I149" s="47">
        <v>1570.1619029999999</v>
      </c>
      <c r="J149" s="47">
        <v>582.80797800000005</v>
      </c>
      <c r="K149" s="47">
        <v>690.27034200000003</v>
      </c>
      <c r="L149" s="47">
        <v>959.25476700000002</v>
      </c>
      <c r="M149" s="47">
        <v>715.26338099999998</v>
      </c>
      <c r="N149" s="47">
        <v>952.98242500000003</v>
      </c>
      <c r="O149" s="47">
        <v>0</v>
      </c>
      <c r="P149" s="47">
        <v>0</v>
      </c>
    </row>
    <row r="150" spans="1:16" x14ac:dyDescent="0.2">
      <c r="A150" s="45" t="str">
        <f t="shared" si="2"/>
        <v>B2 referenceRomania2025</v>
      </c>
      <c r="B150" s="47">
        <v>5</v>
      </c>
      <c r="C150" s="47" t="s">
        <v>0</v>
      </c>
      <c r="D150" s="47" t="s">
        <v>156</v>
      </c>
      <c r="E150" s="47" t="s">
        <v>100</v>
      </c>
      <c r="F150" s="47" t="s">
        <v>113</v>
      </c>
      <c r="G150" s="47">
        <v>2025</v>
      </c>
      <c r="H150" s="47">
        <v>5614.7408949999999</v>
      </c>
      <c r="I150" s="47">
        <v>1846.9036980000001</v>
      </c>
      <c r="J150" s="47">
        <v>570.23367800000005</v>
      </c>
      <c r="K150" s="47">
        <v>532.78173000000004</v>
      </c>
      <c r="L150" s="47">
        <v>975.33034399999997</v>
      </c>
      <c r="M150" s="47">
        <v>745.70675600000004</v>
      </c>
      <c r="N150" s="47">
        <v>943.78468899999996</v>
      </c>
      <c r="O150" s="47">
        <v>0</v>
      </c>
      <c r="P150" s="47">
        <v>0</v>
      </c>
    </row>
    <row r="151" spans="1:16" x14ac:dyDescent="0.2">
      <c r="A151" s="45" t="str">
        <f t="shared" si="2"/>
        <v>B2 referenceRomania2030</v>
      </c>
      <c r="B151" s="47">
        <v>5</v>
      </c>
      <c r="C151" s="47" t="s">
        <v>0</v>
      </c>
      <c r="D151" s="47" t="s">
        <v>156</v>
      </c>
      <c r="E151" s="47" t="s">
        <v>100</v>
      </c>
      <c r="F151" s="47" t="s">
        <v>113</v>
      </c>
      <c r="G151" s="47">
        <v>2030</v>
      </c>
      <c r="H151" s="47">
        <v>5758.740229</v>
      </c>
      <c r="I151" s="47">
        <v>1975.2178980000001</v>
      </c>
      <c r="J151" s="47">
        <v>585.31243500000005</v>
      </c>
      <c r="K151" s="47">
        <v>634.90043600000001</v>
      </c>
      <c r="L151" s="47">
        <v>834.92499599999996</v>
      </c>
      <c r="M151" s="47">
        <v>751.87644</v>
      </c>
      <c r="N151" s="47">
        <v>976.50802399999998</v>
      </c>
      <c r="O151" s="47">
        <v>0</v>
      </c>
      <c r="P151" s="47">
        <v>0</v>
      </c>
    </row>
    <row r="152" spans="1:16" x14ac:dyDescent="0.2">
      <c r="A152" s="45" t="str">
        <f t="shared" si="2"/>
        <v>B2 referenceSweden2005</v>
      </c>
      <c r="B152" s="47">
        <v>5</v>
      </c>
      <c r="C152" s="47" t="s">
        <v>0</v>
      </c>
      <c r="D152" s="47" t="s">
        <v>158</v>
      </c>
      <c r="E152" s="47" t="s">
        <v>105</v>
      </c>
      <c r="F152" s="47" t="s">
        <v>114</v>
      </c>
      <c r="G152" s="47">
        <v>2005</v>
      </c>
      <c r="H152" s="47">
        <v>20631.419808999999</v>
      </c>
      <c r="I152" s="47">
        <v>4662.7335480000002</v>
      </c>
      <c r="J152" s="47">
        <v>4379.2526930000004</v>
      </c>
      <c r="K152" s="47">
        <v>3268.7336869999999</v>
      </c>
      <c r="L152" s="47">
        <v>2217.0734480000001</v>
      </c>
      <c r="M152" s="47">
        <v>1873.27386</v>
      </c>
      <c r="N152" s="47">
        <v>1587.7664540000001</v>
      </c>
      <c r="O152" s="47">
        <v>1321.282567</v>
      </c>
      <c r="P152" s="47">
        <v>1321.3035520000001</v>
      </c>
    </row>
    <row r="153" spans="1:16" x14ac:dyDescent="0.2">
      <c r="A153" s="45" t="str">
        <f t="shared" si="2"/>
        <v>B2 referenceSweden2010</v>
      </c>
      <c r="B153" s="47">
        <v>5</v>
      </c>
      <c r="C153" s="47" t="s">
        <v>0</v>
      </c>
      <c r="D153" s="47" t="s">
        <v>158</v>
      </c>
      <c r="E153" s="47" t="s">
        <v>105</v>
      </c>
      <c r="F153" s="47" t="s">
        <v>114</v>
      </c>
      <c r="G153" s="47">
        <v>2010</v>
      </c>
      <c r="H153" s="47">
        <v>20553.424029999998</v>
      </c>
      <c r="I153" s="47">
        <v>5005.2845120000002</v>
      </c>
      <c r="J153" s="47">
        <v>4306.934749</v>
      </c>
      <c r="K153" s="47">
        <v>3546.3633960000002</v>
      </c>
      <c r="L153" s="47">
        <v>2459.0867659999999</v>
      </c>
      <c r="M153" s="47">
        <v>1770.6495</v>
      </c>
      <c r="N153" s="47">
        <v>1360.446475</v>
      </c>
      <c r="O153" s="47">
        <v>1004.075439</v>
      </c>
      <c r="P153" s="47">
        <v>1100.5831929999999</v>
      </c>
    </row>
    <row r="154" spans="1:16" x14ac:dyDescent="0.2">
      <c r="A154" s="45" t="str">
        <f t="shared" si="2"/>
        <v>B2 referenceSweden2015</v>
      </c>
      <c r="B154" s="47">
        <v>5</v>
      </c>
      <c r="C154" s="47" t="s">
        <v>0</v>
      </c>
      <c r="D154" s="47" t="s">
        <v>158</v>
      </c>
      <c r="E154" s="47" t="s">
        <v>105</v>
      </c>
      <c r="F154" s="47" t="s">
        <v>114</v>
      </c>
      <c r="G154" s="47">
        <v>2015</v>
      </c>
      <c r="H154" s="47">
        <v>20475.422178000001</v>
      </c>
      <c r="I154" s="47">
        <v>5262.3842199999999</v>
      </c>
      <c r="J154" s="47">
        <v>4234.6168889999999</v>
      </c>
      <c r="K154" s="47">
        <v>3823.9931409999999</v>
      </c>
      <c r="L154" s="47">
        <v>2712.8946489999998</v>
      </c>
      <c r="M154" s="47">
        <v>1731.300111</v>
      </c>
      <c r="N154" s="47">
        <v>1165.178277</v>
      </c>
      <c r="O154" s="47">
        <v>738.88367000000005</v>
      </c>
      <c r="P154" s="47">
        <v>806.17122099999995</v>
      </c>
    </row>
    <row r="155" spans="1:16" x14ac:dyDescent="0.2">
      <c r="A155" s="45" t="str">
        <f t="shared" si="2"/>
        <v>B2 referenceSweden2020</v>
      </c>
      <c r="B155" s="47">
        <v>5</v>
      </c>
      <c r="C155" s="47" t="s">
        <v>0</v>
      </c>
      <c r="D155" s="47" t="s">
        <v>158</v>
      </c>
      <c r="E155" s="47" t="s">
        <v>105</v>
      </c>
      <c r="F155" s="47" t="s">
        <v>114</v>
      </c>
      <c r="G155" s="47">
        <v>2020</v>
      </c>
      <c r="H155" s="47">
        <v>20397.422931000001</v>
      </c>
      <c r="I155" s="47">
        <v>5386.2778820000203</v>
      </c>
      <c r="J155" s="47">
        <v>4162.2989230000003</v>
      </c>
      <c r="K155" s="47">
        <v>4101.6229970000004</v>
      </c>
      <c r="L155" s="47">
        <v>2962.575441</v>
      </c>
      <c r="M155" s="47">
        <v>1710.2900360000001</v>
      </c>
      <c r="N155" s="47">
        <v>1019.928673</v>
      </c>
      <c r="O155" s="47">
        <v>532.77842699999997</v>
      </c>
      <c r="P155" s="47">
        <v>521.65055199999995</v>
      </c>
    </row>
    <row r="156" spans="1:16" x14ac:dyDescent="0.2">
      <c r="A156" s="45" t="str">
        <f t="shared" si="2"/>
        <v>B2 referenceSweden2025</v>
      </c>
      <c r="B156" s="47">
        <v>5</v>
      </c>
      <c r="C156" s="47" t="s">
        <v>0</v>
      </c>
      <c r="D156" s="47" t="s">
        <v>158</v>
      </c>
      <c r="E156" s="47" t="s">
        <v>105</v>
      </c>
      <c r="F156" s="47" t="s">
        <v>114</v>
      </c>
      <c r="G156" s="47">
        <v>2025</v>
      </c>
      <c r="H156" s="47">
        <v>20319.422178000001</v>
      </c>
      <c r="I156" s="47">
        <v>5451.6835889999802</v>
      </c>
      <c r="J156" s="47">
        <v>4089.981033</v>
      </c>
      <c r="K156" s="47">
        <v>4379.2527149999996</v>
      </c>
      <c r="L156" s="47">
        <v>3197.9826849999999</v>
      </c>
      <c r="M156" s="47">
        <v>1659.222481</v>
      </c>
      <c r="N156" s="47">
        <v>904.06220599999995</v>
      </c>
      <c r="O156" s="47">
        <v>367.06105600000001</v>
      </c>
      <c r="P156" s="47">
        <v>270.17641300000003</v>
      </c>
    </row>
    <row r="157" spans="1:16" x14ac:dyDescent="0.2">
      <c r="A157" s="45" t="str">
        <f t="shared" si="2"/>
        <v>B2 referenceSweden2030</v>
      </c>
      <c r="B157" s="47">
        <v>5</v>
      </c>
      <c r="C157" s="47" t="s">
        <v>0</v>
      </c>
      <c r="D157" s="47" t="s">
        <v>158</v>
      </c>
      <c r="E157" s="47" t="s">
        <v>105</v>
      </c>
      <c r="F157" s="47" t="s">
        <v>114</v>
      </c>
      <c r="G157" s="47">
        <v>2030</v>
      </c>
      <c r="H157" s="47">
        <v>20241.420834</v>
      </c>
      <c r="I157" s="47">
        <v>5292.3920260000004</v>
      </c>
      <c r="J157" s="47">
        <v>4249.8032119999998</v>
      </c>
      <c r="K157" s="47">
        <v>4306.9347660000003</v>
      </c>
      <c r="L157" s="47">
        <v>3460.1264059999999</v>
      </c>
      <c r="M157" s="47">
        <v>1795.7894920000001</v>
      </c>
      <c r="N157" s="47">
        <v>815.67575199999999</v>
      </c>
      <c r="O157" s="47">
        <v>228.32446999999999</v>
      </c>
      <c r="P157" s="47">
        <v>92.374709999999993</v>
      </c>
    </row>
    <row r="158" spans="1:16" x14ac:dyDescent="0.2">
      <c r="A158" s="45" t="str">
        <f t="shared" si="2"/>
        <v>B2 referenceSlovenia2005</v>
      </c>
      <c r="B158" s="47">
        <v>5</v>
      </c>
      <c r="C158" s="47" t="s">
        <v>0</v>
      </c>
      <c r="D158" s="47" t="s">
        <v>159</v>
      </c>
      <c r="E158" s="47" t="s">
        <v>103</v>
      </c>
      <c r="F158" s="47" t="s">
        <v>111</v>
      </c>
      <c r="G158" s="47">
        <v>2005</v>
      </c>
      <c r="H158" s="47">
        <v>1166.040315</v>
      </c>
      <c r="I158" s="47">
        <v>95.827278999999905</v>
      </c>
      <c r="J158" s="47">
        <v>60.857667999999997</v>
      </c>
      <c r="K158" s="47">
        <v>159.19652099999999</v>
      </c>
      <c r="L158" s="47">
        <v>211.60255100000001</v>
      </c>
      <c r="M158" s="47">
        <v>222.22222199999999</v>
      </c>
      <c r="N158" s="47">
        <v>210.47494900000001</v>
      </c>
      <c r="O158" s="47">
        <v>129.595078</v>
      </c>
      <c r="P158" s="47">
        <v>76.264047000000005</v>
      </c>
    </row>
    <row r="159" spans="1:16" x14ac:dyDescent="0.2">
      <c r="A159" s="45" t="str">
        <f t="shared" si="2"/>
        <v>B2 referenceSlovenia2010</v>
      </c>
      <c r="B159" s="47">
        <v>5</v>
      </c>
      <c r="C159" s="47" t="s">
        <v>0</v>
      </c>
      <c r="D159" s="47" t="s">
        <v>159</v>
      </c>
      <c r="E159" s="47" t="s">
        <v>103</v>
      </c>
      <c r="F159" s="47" t="s">
        <v>111</v>
      </c>
      <c r="G159" s="47">
        <v>2010</v>
      </c>
      <c r="H159" s="47">
        <v>1175.040618</v>
      </c>
      <c r="I159" s="47">
        <v>130.869609</v>
      </c>
      <c r="J159" s="47">
        <v>38.993653999999999</v>
      </c>
      <c r="K159" s="47">
        <v>131.89111500000001</v>
      </c>
      <c r="L159" s="47">
        <v>212.704938</v>
      </c>
      <c r="M159" s="47">
        <v>215.80999399999999</v>
      </c>
      <c r="N159" s="47">
        <v>218.45580799999999</v>
      </c>
      <c r="O159" s="47">
        <v>138.02640500000001</v>
      </c>
      <c r="P159" s="47">
        <v>88.289095000000003</v>
      </c>
    </row>
    <row r="160" spans="1:16" x14ac:dyDescent="0.2">
      <c r="A160" s="45" t="str">
        <f t="shared" si="2"/>
        <v>B2 referenceSlovenia2015</v>
      </c>
      <c r="B160" s="47">
        <v>5</v>
      </c>
      <c r="C160" s="47" t="s">
        <v>0</v>
      </c>
      <c r="D160" s="47" t="s">
        <v>159</v>
      </c>
      <c r="E160" s="47" t="s">
        <v>103</v>
      </c>
      <c r="F160" s="47" t="s">
        <v>111</v>
      </c>
      <c r="G160" s="47">
        <v>2015</v>
      </c>
      <c r="H160" s="47">
        <v>1184.0402979999999</v>
      </c>
      <c r="I160" s="47">
        <v>168.64086499999999</v>
      </c>
      <c r="J160" s="47">
        <v>17.129632999999998</v>
      </c>
      <c r="K160" s="47">
        <v>104.5857</v>
      </c>
      <c r="L160" s="47">
        <v>213.80731499999999</v>
      </c>
      <c r="M160" s="47">
        <v>209.397772</v>
      </c>
      <c r="N160" s="47">
        <v>226.51276300000001</v>
      </c>
      <c r="O160" s="47">
        <v>146.90964</v>
      </c>
      <c r="P160" s="47">
        <v>97.056610000000006</v>
      </c>
    </row>
    <row r="161" spans="1:16" x14ac:dyDescent="0.2">
      <c r="A161" s="45" t="str">
        <f t="shared" si="2"/>
        <v>B2 referenceSlovenia2020</v>
      </c>
      <c r="B161" s="47">
        <v>5</v>
      </c>
      <c r="C161" s="47" t="s">
        <v>0</v>
      </c>
      <c r="D161" s="47" t="s">
        <v>159</v>
      </c>
      <c r="E161" s="47" t="s">
        <v>103</v>
      </c>
      <c r="F161" s="47" t="s">
        <v>111</v>
      </c>
      <c r="G161" s="47">
        <v>2020</v>
      </c>
      <c r="H161" s="47">
        <v>1193.0407259999999</v>
      </c>
      <c r="I161" s="47">
        <v>175.45383200000001</v>
      </c>
      <c r="J161" s="47">
        <v>49.763007000000002</v>
      </c>
      <c r="K161" s="47">
        <v>82.721688999999998</v>
      </c>
      <c r="L161" s="47">
        <v>186.50192999999999</v>
      </c>
      <c r="M161" s="47">
        <v>210.500158</v>
      </c>
      <c r="N161" s="47">
        <v>220.23320200000001</v>
      </c>
      <c r="O161" s="47">
        <v>149.69276400000001</v>
      </c>
      <c r="P161" s="47">
        <v>118.174144</v>
      </c>
    </row>
    <row r="162" spans="1:16" x14ac:dyDescent="0.2">
      <c r="A162" s="45" t="str">
        <f t="shared" si="2"/>
        <v>B2 referenceSlovenia2025</v>
      </c>
      <c r="B162" s="47">
        <v>5</v>
      </c>
      <c r="C162" s="47" t="s">
        <v>0</v>
      </c>
      <c r="D162" s="47" t="s">
        <v>159</v>
      </c>
      <c r="E162" s="47" t="s">
        <v>103</v>
      </c>
      <c r="F162" s="47" t="s">
        <v>111</v>
      </c>
      <c r="G162" s="47">
        <v>2025</v>
      </c>
      <c r="H162" s="47">
        <v>1202.0404820000001</v>
      </c>
      <c r="I162" s="47">
        <v>190.08303900000001</v>
      </c>
      <c r="J162" s="47">
        <v>77.770670999999993</v>
      </c>
      <c r="K162" s="47">
        <v>60.857666000000002</v>
      </c>
      <c r="L162" s="47">
        <v>159.196517</v>
      </c>
      <c r="M162" s="47">
        <v>211.602554</v>
      </c>
      <c r="N162" s="47">
        <v>213.74344500000001</v>
      </c>
      <c r="O162" s="47">
        <v>154.10893100000001</v>
      </c>
      <c r="P162" s="47">
        <v>134.67765900000001</v>
      </c>
    </row>
    <row r="163" spans="1:16" x14ac:dyDescent="0.2">
      <c r="A163" s="45" t="str">
        <f t="shared" si="2"/>
        <v>B2 referenceSlovenia2030</v>
      </c>
      <c r="B163" s="47">
        <v>5</v>
      </c>
      <c r="C163" s="47" t="s">
        <v>0</v>
      </c>
      <c r="D163" s="47" t="s">
        <v>159</v>
      </c>
      <c r="E163" s="47" t="s">
        <v>103</v>
      </c>
      <c r="F163" s="47" t="s">
        <v>111</v>
      </c>
      <c r="G163" s="47">
        <v>2030</v>
      </c>
      <c r="H163" s="47">
        <v>1211.040618</v>
      </c>
      <c r="I163" s="47">
        <v>207.68659099999999</v>
      </c>
      <c r="J163" s="47">
        <v>110.225876</v>
      </c>
      <c r="K163" s="47">
        <v>38.993650000000002</v>
      </c>
      <c r="L163" s="47">
        <v>131.89111399999999</v>
      </c>
      <c r="M163" s="47">
        <v>212.70494099999999</v>
      </c>
      <c r="N163" s="47">
        <v>206.72898499999999</v>
      </c>
      <c r="O163" s="47">
        <v>157.13193899999999</v>
      </c>
      <c r="P163" s="47">
        <v>145.67752200000001</v>
      </c>
    </row>
    <row r="164" spans="1:16" x14ac:dyDescent="0.2">
      <c r="A164" s="45" t="str">
        <f t="shared" si="2"/>
        <v>B2 referenceSlovakia2005</v>
      </c>
      <c r="B164" s="47">
        <v>5</v>
      </c>
      <c r="C164" s="47" t="s">
        <v>0</v>
      </c>
      <c r="D164" s="47" t="s">
        <v>160</v>
      </c>
      <c r="E164" s="47" t="s">
        <v>102</v>
      </c>
      <c r="F164" s="47" t="s">
        <v>113</v>
      </c>
      <c r="G164" s="47">
        <v>2005</v>
      </c>
      <c r="H164" s="47">
        <v>1751.3403800000001</v>
      </c>
      <c r="I164" s="47">
        <v>413.52606300000002</v>
      </c>
      <c r="J164" s="47">
        <v>165.01045300000001</v>
      </c>
      <c r="K164" s="47">
        <v>270.89859000000001</v>
      </c>
      <c r="L164" s="47">
        <v>372.70244000000002</v>
      </c>
      <c r="M164" s="47">
        <v>323.97520200000002</v>
      </c>
      <c r="N164" s="47">
        <v>152.527334</v>
      </c>
      <c r="O164" s="47">
        <v>34.833174</v>
      </c>
      <c r="P164" s="47">
        <v>17.867124</v>
      </c>
    </row>
    <row r="165" spans="1:16" x14ac:dyDescent="0.2">
      <c r="A165" s="45" t="str">
        <f t="shared" si="2"/>
        <v>B2 referenceSlovakia2010</v>
      </c>
      <c r="B165" s="47">
        <v>5</v>
      </c>
      <c r="C165" s="47" t="s">
        <v>0</v>
      </c>
      <c r="D165" s="47" t="s">
        <v>160</v>
      </c>
      <c r="E165" s="47" t="s">
        <v>102</v>
      </c>
      <c r="F165" s="47" t="s">
        <v>113</v>
      </c>
      <c r="G165" s="47">
        <v>2010</v>
      </c>
      <c r="H165" s="47">
        <v>1735.4403150000001</v>
      </c>
      <c r="I165" s="47">
        <v>489.46424500000001</v>
      </c>
      <c r="J165" s="47">
        <v>118.175116</v>
      </c>
      <c r="K165" s="47">
        <v>259.41661199999999</v>
      </c>
      <c r="L165" s="47">
        <v>355.04210699999999</v>
      </c>
      <c r="M165" s="47">
        <v>314.533908</v>
      </c>
      <c r="N165" s="47">
        <v>161.18959000000001</v>
      </c>
      <c r="O165" s="47">
        <v>29.840212999999999</v>
      </c>
      <c r="P165" s="47">
        <v>7.778524</v>
      </c>
    </row>
    <row r="166" spans="1:16" x14ac:dyDescent="0.2">
      <c r="A166" s="45" t="str">
        <f t="shared" si="2"/>
        <v>B2 referenceSlovakia2015</v>
      </c>
      <c r="B166" s="47">
        <v>5</v>
      </c>
      <c r="C166" s="47" t="s">
        <v>0</v>
      </c>
      <c r="D166" s="47" t="s">
        <v>160</v>
      </c>
      <c r="E166" s="47" t="s">
        <v>102</v>
      </c>
      <c r="F166" s="47" t="s">
        <v>113</v>
      </c>
      <c r="G166" s="47">
        <v>2015</v>
      </c>
      <c r="H166" s="47">
        <v>1719.540334</v>
      </c>
      <c r="I166" s="47">
        <v>559.39788799999997</v>
      </c>
      <c r="J166" s="47">
        <v>71.339787000000001</v>
      </c>
      <c r="K166" s="47">
        <v>247.93463299999999</v>
      </c>
      <c r="L166" s="47">
        <v>336.940538</v>
      </c>
      <c r="M166" s="47">
        <v>306.18668400000001</v>
      </c>
      <c r="N166" s="47">
        <v>168.715486</v>
      </c>
      <c r="O166" s="47">
        <v>26.200614000000002</v>
      </c>
      <c r="P166" s="47">
        <v>2.8247040000000001</v>
      </c>
    </row>
    <row r="167" spans="1:16" x14ac:dyDescent="0.2">
      <c r="A167" s="45" t="str">
        <f t="shared" si="2"/>
        <v>B2 referenceSlovakia2020</v>
      </c>
      <c r="B167" s="47">
        <v>5</v>
      </c>
      <c r="C167" s="47" t="s">
        <v>0</v>
      </c>
      <c r="D167" s="47" t="s">
        <v>160</v>
      </c>
      <c r="E167" s="47" t="s">
        <v>102</v>
      </c>
      <c r="F167" s="47" t="s">
        <v>113</v>
      </c>
      <c r="G167" s="47">
        <v>2020</v>
      </c>
      <c r="H167" s="47">
        <v>1703.6401450000001</v>
      </c>
      <c r="I167" s="47">
        <v>467.89269000000002</v>
      </c>
      <c r="J167" s="47">
        <v>226.08854400000001</v>
      </c>
      <c r="K167" s="47">
        <v>206.47254799999999</v>
      </c>
      <c r="L167" s="47">
        <v>300.373491</v>
      </c>
      <c r="M167" s="47">
        <v>301.91215399999999</v>
      </c>
      <c r="N167" s="47">
        <v>169.361243</v>
      </c>
      <c r="O167" s="47">
        <v>30.053809000000001</v>
      </c>
      <c r="P167" s="47">
        <v>1.4856659999999999</v>
      </c>
    </row>
    <row r="168" spans="1:16" x14ac:dyDescent="0.2">
      <c r="A168" s="45" t="str">
        <f t="shared" si="2"/>
        <v>B2 referenceSlovakia2025</v>
      </c>
      <c r="B168" s="47">
        <v>5</v>
      </c>
      <c r="C168" s="47" t="s">
        <v>0</v>
      </c>
      <c r="D168" s="47" t="s">
        <v>160</v>
      </c>
      <c r="E168" s="47" t="s">
        <v>102</v>
      </c>
      <c r="F168" s="47" t="s">
        <v>113</v>
      </c>
      <c r="G168" s="47">
        <v>2025</v>
      </c>
      <c r="H168" s="47">
        <v>1687.740309</v>
      </c>
      <c r="I168" s="47">
        <v>432.41800000000001</v>
      </c>
      <c r="J168" s="47">
        <v>322.75601899999998</v>
      </c>
      <c r="K168" s="47">
        <v>165.010447</v>
      </c>
      <c r="L168" s="47">
        <v>263.934169</v>
      </c>
      <c r="M168" s="47">
        <v>298.66852</v>
      </c>
      <c r="N168" s="47">
        <v>171.61179300000001</v>
      </c>
      <c r="O168" s="47">
        <v>32.372452000000003</v>
      </c>
      <c r="P168" s="47">
        <v>0.96890900000000002</v>
      </c>
    </row>
    <row r="169" spans="1:16" x14ac:dyDescent="0.2">
      <c r="A169" s="45" t="str">
        <f t="shared" si="2"/>
        <v>B2 referenceSlovakia2030</v>
      </c>
      <c r="B169" s="47">
        <v>5</v>
      </c>
      <c r="C169" s="47" t="s">
        <v>0</v>
      </c>
      <c r="D169" s="47" t="s">
        <v>160</v>
      </c>
      <c r="E169" s="47" t="s">
        <v>102</v>
      </c>
      <c r="F169" s="47" t="s">
        <v>113</v>
      </c>
      <c r="G169" s="47">
        <v>2030</v>
      </c>
      <c r="H169" s="47">
        <v>1671.840207</v>
      </c>
      <c r="I169" s="47">
        <v>407.66470199999998</v>
      </c>
      <c r="J169" s="47">
        <v>407.52811800000001</v>
      </c>
      <c r="K169" s="47">
        <v>118.17512000000001</v>
      </c>
      <c r="L169" s="47">
        <v>252.71421100000001</v>
      </c>
      <c r="M169" s="47">
        <v>278.30403699999999</v>
      </c>
      <c r="N169" s="47">
        <v>169.225537</v>
      </c>
      <c r="O169" s="47">
        <v>37.002775999999997</v>
      </c>
      <c r="P169" s="47">
        <v>1.225706</v>
      </c>
    </row>
    <row r="170" spans="1:16" x14ac:dyDescent="0.2">
      <c r="A170" s="45" t="str">
        <f t="shared" si="2"/>
        <v>B2 referenceTurkey2005</v>
      </c>
      <c r="B170" s="47">
        <v>5</v>
      </c>
      <c r="C170" s="47" t="s">
        <v>0</v>
      </c>
      <c r="D170" s="47" t="s">
        <v>161</v>
      </c>
      <c r="E170" s="47" t="s">
        <v>108</v>
      </c>
      <c r="F170" s="47" t="s">
        <v>111</v>
      </c>
      <c r="G170" s="47">
        <v>2005</v>
      </c>
      <c r="H170" s="47">
        <v>8664.6995800000004</v>
      </c>
      <c r="I170" s="47">
        <v>1838.121042</v>
      </c>
      <c r="J170" s="47">
        <v>556.78525200000001</v>
      </c>
      <c r="K170" s="47">
        <v>996.63150399999995</v>
      </c>
      <c r="L170" s="47">
        <v>1483.9013379999999</v>
      </c>
      <c r="M170" s="47">
        <v>1704.442127</v>
      </c>
      <c r="N170" s="47">
        <v>1519.331226</v>
      </c>
      <c r="O170" s="47">
        <v>565.48709099999996</v>
      </c>
      <c r="P170" s="47">
        <v>0</v>
      </c>
    </row>
    <row r="171" spans="1:16" x14ac:dyDescent="0.2">
      <c r="A171" s="45" t="str">
        <f t="shared" si="2"/>
        <v>B2 referenceTurkey2010</v>
      </c>
      <c r="B171" s="47">
        <v>5</v>
      </c>
      <c r="C171" s="47" t="s">
        <v>0</v>
      </c>
      <c r="D171" s="47" t="s">
        <v>161</v>
      </c>
      <c r="E171" s="47" t="s">
        <v>108</v>
      </c>
      <c r="F171" s="47" t="s">
        <v>111</v>
      </c>
      <c r="G171" s="47">
        <v>2010</v>
      </c>
      <c r="H171" s="47">
        <v>8681.6996689999996</v>
      </c>
      <c r="I171" s="47">
        <v>2169.8412229999999</v>
      </c>
      <c r="J171" s="47">
        <v>496.04539199999999</v>
      </c>
      <c r="K171" s="47">
        <v>867.54757199999995</v>
      </c>
      <c r="L171" s="47">
        <v>1325.6358339999999</v>
      </c>
      <c r="M171" s="47">
        <v>1533.6861309999999</v>
      </c>
      <c r="N171" s="47">
        <v>1447.5318520000001</v>
      </c>
      <c r="O171" s="47">
        <v>841.41166499999997</v>
      </c>
      <c r="P171" s="47">
        <v>0</v>
      </c>
    </row>
    <row r="172" spans="1:16" x14ac:dyDescent="0.2">
      <c r="A172" s="45" t="str">
        <f t="shared" si="2"/>
        <v>B2 referenceTurkey2015</v>
      </c>
      <c r="B172" s="47">
        <v>5</v>
      </c>
      <c r="C172" s="47" t="s">
        <v>0</v>
      </c>
      <c r="D172" s="47" t="s">
        <v>161</v>
      </c>
      <c r="E172" s="47" t="s">
        <v>108</v>
      </c>
      <c r="F172" s="47" t="s">
        <v>111</v>
      </c>
      <c r="G172" s="47">
        <v>2015</v>
      </c>
      <c r="H172" s="47">
        <v>8698.6995850000003</v>
      </c>
      <c r="I172" s="47">
        <v>2503.531915</v>
      </c>
      <c r="J172" s="47">
        <v>435.30553300000003</v>
      </c>
      <c r="K172" s="47">
        <v>739.062456</v>
      </c>
      <c r="L172" s="47">
        <v>1186.8292719999999</v>
      </c>
      <c r="M172" s="47">
        <v>1396.571516</v>
      </c>
      <c r="N172" s="47">
        <v>1377.8315150000001</v>
      </c>
      <c r="O172" s="47">
        <v>1059.567378</v>
      </c>
      <c r="P172" s="47">
        <v>0</v>
      </c>
    </row>
    <row r="173" spans="1:16" x14ac:dyDescent="0.2">
      <c r="A173" s="45" t="str">
        <f t="shared" si="2"/>
        <v>B2 referenceTurkey2020</v>
      </c>
      <c r="B173" s="47">
        <v>5</v>
      </c>
      <c r="C173" s="47" t="s">
        <v>0</v>
      </c>
      <c r="D173" s="47" t="s">
        <v>161</v>
      </c>
      <c r="E173" s="47" t="s">
        <v>108</v>
      </c>
      <c r="F173" s="47" t="s">
        <v>111</v>
      </c>
      <c r="G173" s="47">
        <v>2020</v>
      </c>
      <c r="H173" s="47">
        <v>8715.69917299999</v>
      </c>
      <c r="I173" s="47">
        <v>2819.7230999999902</v>
      </c>
      <c r="J173" s="47">
        <v>374.56566299999997</v>
      </c>
      <c r="K173" s="47">
        <v>610.65873099999999</v>
      </c>
      <c r="L173" s="47">
        <v>1065.017476</v>
      </c>
      <c r="M173" s="47">
        <v>1295.8781019999999</v>
      </c>
      <c r="N173" s="47">
        <v>1317.5671580000001</v>
      </c>
      <c r="O173" s="47">
        <v>1232.288943</v>
      </c>
      <c r="P173" s="47">
        <v>0</v>
      </c>
    </row>
    <row r="174" spans="1:16" x14ac:dyDescent="0.2">
      <c r="A174" s="45" t="str">
        <f t="shared" si="2"/>
        <v>B2 referenceTurkey2025</v>
      </c>
      <c r="B174" s="47">
        <v>5</v>
      </c>
      <c r="C174" s="47" t="s">
        <v>0</v>
      </c>
      <c r="D174" s="47" t="s">
        <v>161</v>
      </c>
      <c r="E174" s="47" t="s">
        <v>108</v>
      </c>
      <c r="F174" s="47" t="s">
        <v>111</v>
      </c>
      <c r="G174" s="47">
        <v>2025</v>
      </c>
      <c r="H174" s="47">
        <v>8732.6996100000106</v>
      </c>
      <c r="I174" s="47">
        <v>2320.5277340000098</v>
      </c>
      <c r="J174" s="47">
        <v>1179.9757520000001</v>
      </c>
      <c r="K174" s="47">
        <v>549.97715800000003</v>
      </c>
      <c r="L174" s="47">
        <v>934.33012099999996</v>
      </c>
      <c r="M174" s="47">
        <v>1155.8988400000001</v>
      </c>
      <c r="N174" s="47">
        <v>1177.6193720000001</v>
      </c>
      <c r="O174" s="47">
        <v>1414.370633</v>
      </c>
      <c r="P174" s="47">
        <v>0</v>
      </c>
    </row>
    <row r="175" spans="1:16" x14ac:dyDescent="0.2">
      <c r="A175" s="45" t="str">
        <f t="shared" si="2"/>
        <v>B2 referenceTurkey2030</v>
      </c>
      <c r="B175" s="47">
        <v>5</v>
      </c>
      <c r="C175" s="47" t="s">
        <v>0</v>
      </c>
      <c r="D175" s="47" t="s">
        <v>161</v>
      </c>
      <c r="E175" s="47" t="s">
        <v>108</v>
      </c>
      <c r="F175" s="47" t="s">
        <v>111</v>
      </c>
      <c r="G175" s="47">
        <v>2030</v>
      </c>
      <c r="H175" s="47">
        <v>8749.6992929999997</v>
      </c>
      <c r="I175" s="47">
        <v>2093.121157</v>
      </c>
      <c r="J175" s="47">
        <v>1694.6723549999999</v>
      </c>
      <c r="K175" s="47">
        <v>489.54236100000003</v>
      </c>
      <c r="L175" s="47">
        <v>806.89326600000004</v>
      </c>
      <c r="M175" s="47">
        <v>1041.5345030000001</v>
      </c>
      <c r="N175" s="47">
        <v>1065.607062</v>
      </c>
      <c r="O175" s="47">
        <v>1558.328589</v>
      </c>
      <c r="P175" s="47">
        <v>0</v>
      </c>
    </row>
    <row r="176" spans="1:16" x14ac:dyDescent="0.2">
      <c r="A176" s="45" t="str">
        <f t="shared" si="2"/>
        <v>B2 referenceUkraine2005</v>
      </c>
      <c r="B176" s="47">
        <v>5</v>
      </c>
      <c r="C176" s="47" t="s">
        <v>0</v>
      </c>
      <c r="D176" s="47" t="s">
        <v>162</v>
      </c>
      <c r="E176" s="47" t="s">
        <v>109</v>
      </c>
      <c r="F176" s="47" t="s">
        <v>113</v>
      </c>
      <c r="G176" s="47">
        <v>2005</v>
      </c>
      <c r="H176" s="47">
        <v>5788.3697279999997</v>
      </c>
      <c r="I176" s="47">
        <v>228.03874900000099</v>
      </c>
      <c r="J176" s="47">
        <v>1009.797453</v>
      </c>
      <c r="K176" s="47">
        <v>2113.4809909999999</v>
      </c>
      <c r="L176" s="47">
        <v>1454.7081459999999</v>
      </c>
      <c r="M176" s="47">
        <v>665.59985099999994</v>
      </c>
      <c r="N176" s="47">
        <v>223.57071400000001</v>
      </c>
      <c r="O176" s="47">
        <v>57.811475999999999</v>
      </c>
      <c r="P176" s="47">
        <v>35.362347999999997</v>
      </c>
    </row>
    <row r="177" spans="1:16" x14ac:dyDescent="0.2">
      <c r="A177" s="45" t="str">
        <f t="shared" si="2"/>
        <v>B2 referenceUkraine2010</v>
      </c>
      <c r="B177" s="47">
        <v>5</v>
      </c>
      <c r="C177" s="47" t="s">
        <v>0</v>
      </c>
      <c r="D177" s="47" t="s">
        <v>162</v>
      </c>
      <c r="E177" s="47" t="s">
        <v>109</v>
      </c>
      <c r="F177" s="47" t="s">
        <v>113</v>
      </c>
      <c r="G177" s="47">
        <v>2010</v>
      </c>
      <c r="H177" s="47">
        <v>5688.3702089999997</v>
      </c>
      <c r="I177" s="47">
        <v>296.90157200000101</v>
      </c>
      <c r="J177" s="47">
        <v>767.121801</v>
      </c>
      <c r="K177" s="47">
        <v>1859.3939789999999</v>
      </c>
      <c r="L177" s="47">
        <v>1567.434354</v>
      </c>
      <c r="M177" s="47">
        <v>796.861986</v>
      </c>
      <c r="N177" s="47">
        <v>286.838414</v>
      </c>
      <c r="O177" s="47">
        <v>77.282253999999995</v>
      </c>
      <c r="P177" s="47">
        <v>36.535848999999999</v>
      </c>
    </row>
    <row r="178" spans="1:16" x14ac:dyDescent="0.2">
      <c r="A178" s="45" t="str">
        <f t="shared" si="2"/>
        <v>B2 referenceUkraine2015</v>
      </c>
      <c r="B178" s="47">
        <v>5</v>
      </c>
      <c r="C178" s="47" t="s">
        <v>0</v>
      </c>
      <c r="D178" s="47" t="s">
        <v>162</v>
      </c>
      <c r="E178" s="47" t="s">
        <v>109</v>
      </c>
      <c r="F178" s="47" t="s">
        <v>113</v>
      </c>
      <c r="G178" s="47">
        <v>2015</v>
      </c>
      <c r="H178" s="47">
        <v>5588.3692920000003</v>
      </c>
      <c r="I178" s="47">
        <v>366.93918600000097</v>
      </c>
      <c r="J178" s="47">
        <v>523.69019500000002</v>
      </c>
      <c r="K178" s="47">
        <v>1610.404372</v>
      </c>
      <c r="L178" s="47">
        <v>1695.242403</v>
      </c>
      <c r="M178" s="47">
        <v>917.95771500000001</v>
      </c>
      <c r="N178" s="47">
        <v>342.87506400000001</v>
      </c>
      <c r="O178" s="47">
        <v>93.790265000000005</v>
      </c>
      <c r="P178" s="47">
        <v>37.470092000000001</v>
      </c>
    </row>
    <row r="179" spans="1:16" x14ac:dyDescent="0.2">
      <c r="A179" s="45" t="str">
        <f t="shared" si="2"/>
        <v>B2 referenceUkraine2020</v>
      </c>
      <c r="B179" s="47">
        <v>5</v>
      </c>
      <c r="C179" s="47" t="s">
        <v>0</v>
      </c>
      <c r="D179" s="47" t="s">
        <v>162</v>
      </c>
      <c r="E179" s="47" t="s">
        <v>109</v>
      </c>
      <c r="F179" s="47" t="s">
        <v>113</v>
      </c>
      <c r="G179" s="47">
        <v>2020</v>
      </c>
      <c r="H179" s="47">
        <v>5488.3706599999996</v>
      </c>
      <c r="I179" s="47">
        <v>408.810485999999</v>
      </c>
      <c r="J179" s="47">
        <v>389.46550200000001</v>
      </c>
      <c r="K179" s="47">
        <v>1300.058129</v>
      </c>
      <c r="L179" s="47">
        <v>1783.9648810000001</v>
      </c>
      <c r="M179" s="47">
        <v>1016.094116</v>
      </c>
      <c r="N179" s="47">
        <v>419.57254499999999</v>
      </c>
      <c r="O179" s="47">
        <v>124.957863</v>
      </c>
      <c r="P179" s="47">
        <v>45.447138000000002</v>
      </c>
    </row>
    <row r="180" spans="1:16" x14ac:dyDescent="0.2">
      <c r="A180" s="45" t="str">
        <f t="shared" si="2"/>
        <v>B2 referenceUkraine2025</v>
      </c>
      <c r="B180" s="47">
        <v>5</v>
      </c>
      <c r="C180" s="47" t="s">
        <v>0</v>
      </c>
      <c r="D180" s="47" t="s">
        <v>162</v>
      </c>
      <c r="E180" s="47" t="s">
        <v>109</v>
      </c>
      <c r="F180" s="47" t="s">
        <v>113</v>
      </c>
      <c r="G180" s="47">
        <v>2025</v>
      </c>
      <c r="H180" s="47">
        <v>5388.3700280000003</v>
      </c>
      <c r="I180" s="47">
        <v>495.65397499999898</v>
      </c>
      <c r="J180" s="47">
        <v>205.445401</v>
      </c>
      <c r="K180" s="47">
        <v>993.23776099999998</v>
      </c>
      <c r="L180" s="47">
        <v>1881.1474619999999</v>
      </c>
      <c r="M180" s="47">
        <v>1116.067329</v>
      </c>
      <c r="N180" s="47">
        <v>490.87346300000002</v>
      </c>
      <c r="O180" s="47">
        <v>153.58936800000001</v>
      </c>
      <c r="P180" s="47">
        <v>52.355269</v>
      </c>
    </row>
    <row r="181" spans="1:16" x14ac:dyDescent="0.2">
      <c r="A181" s="45" t="str">
        <f t="shared" si="2"/>
        <v>B2 referenceUkraine2030</v>
      </c>
      <c r="B181" s="47">
        <v>5</v>
      </c>
      <c r="C181" s="47" t="s">
        <v>0</v>
      </c>
      <c r="D181" s="47" t="s">
        <v>162</v>
      </c>
      <c r="E181" s="47" t="s">
        <v>109</v>
      </c>
      <c r="F181" s="47" t="s">
        <v>113</v>
      </c>
      <c r="G181" s="47">
        <v>2030</v>
      </c>
      <c r="H181" s="47">
        <v>5288.3696760000003</v>
      </c>
      <c r="I181" s="47">
        <v>507.33267999999902</v>
      </c>
      <c r="J181" s="47">
        <v>247.27597299999999</v>
      </c>
      <c r="K181" s="47">
        <v>753.94015899999999</v>
      </c>
      <c r="L181" s="47">
        <v>1661.066548</v>
      </c>
      <c r="M181" s="47">
        <v>1241.08501</v>
      </c>
      <c r="N181" s="47">
        <v>602.58302900000001</v>
      </c>
      <c r="O181" s="47">
        <v>206.03998200000001</v>
      </c>
      <c r="P181" s="47">
        <v>69.046295000000001</v>
      </c>
    </row>
    <row r="182" spans="1:16" x14ac:dyDescent="0.2">
      <c r="A182" s="45" t="str">
        <f t="shared" si="2"/>
        <v>B2 referenceUnited Kingdom2005</v>
      </c>
      <c r="B182" s="47">
        <v>5</v>
      </c>
      <c r="C182" s="47" t="s">
        <v>0</v>
      </c>
      <c r="D182" s="47" t="s">
        <v>163</v>
      </c>
      <c r="E182" s="47" t="s">
        <v>110</v>
      </c>
      <c r="F182" s="47" t="s">
        <v>112</v>
      </c>
      <c r="G182" s="47">
        <v>2005</v>
      </c>
      <c r="H182" s="47">
        <v>2375.020575</v>
      </c>
      <c r="I182" s="47">
        <v>585.32338600000003</v>
      </c>
      <c r="J182" s="47">
        <v>716.03751299999999</v>
      </c>
      <c r="K182" s="47">
        <v>702.28347699999995</v>
      </c>
      <c r="L182" s="47">
        <v>182.808075</v>
      </c>
      <c r="M182" s="47">
        <v>86.259202999999999</v>
      </c>
      <c r="N182" s="47">
        <v>41.854478999999998</v>
      </c>
      <c r="O182" s="47">
        <v>44.313664000000003</v>
      </c>
      <c r="P182" s="47">
        <v>16.140778000000001</v>
      </c>
    </row>
    <row r="183" spans="1:16" x14ac:dyDescent="0.2">
      <c r="A183" s="45" t="str">
        <f t="shared" si="2"/>
        <v>B2 referenceUnited Kingdom2010</v>
      </c>
      <c r="B183" s="47">
        <v>5</v>
      </c>
      <c r="C183" s="47" t="s">
        <v>0</v>
      </c>
      <c r="D183" s="47" t="s">
        <v>163</v>
      </c>
      <c r="E183" s="47" t="s">
        <v>110</v>
      </c>
      <c r="F183" s="47" t="s">
        <v>112</v>
      </c>
      <c r="G183" s="47">
        <v>2010</v>
      </c>
      <c r="H183" s="47">
        <v>2411.0204319999998</v>
      </c>
      <c r="I183" s="47">
        <v>760.03204100000005</v>
      </c>
      <c r="J183" s="47">
        <v>536.479917</v>
      </c>
      <c r="K183" s="47">
        <v>717.77502200000004</v>
      </c>
      <c r="L183" s="47">
        <v>224.18309600000001</v>
      </c>
      <c r="M183" s="47">
        <v>72.606567999999996</v>
      </c>
      <c r="N183" s="47">
        <v>44.045926000000001</v>
      </c>
      <c r="O183" s="47">
        <v>39.0608</v>
      </c>
      <c r="P183" s="47">
        <v>16.837062</v>
      </c>
    </row>
    <row r="184" spans="1:16" x14ac:dyDescent="0.2">
      <c r="A184" s="45" t="str">
        <f t="shared" si="2"/>
        <v>B2 referenceUnited Kingdom2015</v>
      </c>
      <c r="B184" s="47">
        <v>5</v>
      </c>
      <c r="C184" s="47" t="s">
        <v>0</v>
      </c>
      <c r="D184" s="47" t="s">
        <v>163</v>
      </c>
      <c r="E184" s="47" t="s">
        <v>110</v>
      </c>
      <c r="F184" s="47" t="s">
        <v>112</v>
      </c>
      <c r="G184" s="47">
        <v>2015</v>
      </c>
      <c r="H184" s="47">
        <v>2447.0200559999998</v>
      </c>
      <c r="I184" s="47">
        <v>924.22714099999996</v>
      </c>
      <c r="J184" s="47">
        <v>356.92237699999998</v>
      </c>
      <c r="K184" s="47">
        <v>731.39624500000002</v>
      </c>
      <c r="L184" s="47">
        <v>266.94000599999998</v>
      </c>
      <c r="M184" s="47">
        <v>64.949020000000004</v>
      </c>
      <c r="N184" s="47">
        <v>47.026268000000002</v>
      </c>
      <c r="O184" s="47">
        <v>37.428874999999998</v>
      </c>
      <c r="P184" s="47">
        <v>18.130123999999999</v>
      </c>
    </row>
    <row r="185" spans="1:16" x14ac:dyDescent="0.2">
      <c r="A185" s="45" t="str">
        <f t="shared" si="2"/>
        <v>B2 referenceUnited Kingdom2020</v>
      </c>
      <c r="B185" s="47">
        <v>5</v>
      </c>
      <c r="C185" s="47" t="s">
        <v>0</v>
      </c>
      <c r="D185" s="47" t="s">
        <v>163</v>
      </c>
      <c r="E185" s="47" t="s">
        <v>110</v>
      </c>
      <c r="F185" s="47" t="s">
        <v>112</v>
      </c>
      <c r="G185" s="47">
        <v>2020</v>
      </c>
      <c r="H185" s="47">
        <v>2483.0206149999999</v>
      </c>
      <c r="I185" s="47">
        <v>809.76140199999998</v>
      </c>
      <c r="J185" s="47">
        <v>474.87300800000003</v>
      </c>
      <c r="K185" s="47">
        <v>701.08484599999997</v>
      </c>
      <c r="L185" s="47">
        <v>322.72422699999998</v>
      </c>
      <c r="M185" s="47">
        <v>68.173345999999995</v>
      </c>
      <c r="N185" s="47">
        <v>53.135938000000003</v>
      </c>
      <c r="O185" s="47">
        <v>32.853135000000002</v>
      </c>
      <c r="P185" s="47">
        <v>20.414712999999999</v>
      </c>
    </row>
    <row r="186" spans="1:16" x14ac:dyDescent="0.2">
      <c r="A186" s="45" t="str">
        <f t="shared" si="2"/>
        <v>B2 referenceUnited Kingdom2025</v>
      </c>
      <c r="B186" s="47">
        <v>5</v>
      </c>
      <c r="C186" s="47" t="s">
        <v>0</v>
      </c>
      <c r="D186" s="47" t="s">
        <v>163</v>
      </c>
      <c r="E186" s="47" t="s">
        <v>110</v>
      </c>
      <c r="F186" s="47" t="s">
        <v>112</v>
      </c>
      <c r="G186" s="47">
        <v>2025</v>
      </c>
      <c r="H186" s="47">
        <v>2519.0205999999998</v>
      </c>
      <c r="I186" s="47">
        <v>755.17138999999997</v>
      </c>
      <c r="J186" s="47">
        <v>527.75979500000005</v>
      </c>
      <c r="K186" s="47">
        <v>667.89687600000002</v>
      </c>
      <c r="L186" s="47">
        <v>381.72074400000002</v>
      </c>
      <c r="M186" s="47">
        <v>75.032641999999996</v>
      </c>
      <c r="N186" s="47">
        <v>58.956235</v>
      </c>
      <c r="O186" s="47">
        <v>28.95063</v>
      </c>
      <c r="P186" s="47">
        <v>23.532288000000001</v>
      </c>
    </row>
    <row r="187" spans="1:16" x14ac:dyDescent="0.2">
      <c r="A187" s="45" t="str">
        <f t="shared" si="2"/>
        <v>B2 referenceUnited Kingdom2030</v>
      </c>
      <c r="B187" s="47">
        <v>5</v>
      </c>
      <c r="C187" s="47" t="s">
        <v>0</v>
      </c>
      <c r="D187" s="47" t="s">
        <v>163</v>
      </c>
      <c r="E187" s="47" t="s">
        <v>110</v>
      </c>
      <c r="F187" s="47" t="s">
        <v>112</v>
      </c>
      <c r="G187" s="47">
        <v>2030</v>
      </c>
      <c r="H187" s="47">
        <v>2555.0209420000001</v>
      </c>
      <c r="I187" s="47">
        <v>722.84142599999996</v>
      </c>
      <c r="J187" s="47">
        <v>707.22891500000003</v>
      </c>
      <c r="K187" s="47">
        <v>497.17462</v>
      </c>
      <c r="L187" s="47">
        <v>412.23777899999999</v>
      </c>
      <c r="M187" s="47">
        <v>99.402956000000003</v>
      </c>
      <c r="N187" s="47">
        <v>55.091831999999997</v>
      </c>
      <c r="O187" s="47">
        <v>33.829317000000003</v>
      </c>
      <c r="P187" s="47">
        <v>27.214096999999999</v>
      </c>
    </row>
    <row r="188" spans="1:16" x14ac:dyDescent="0.2">
      <c r="A188" s="45" t="str">
        <f t="shared" si="2"/>
        <v>B2 carbonAlbania2005</v>
      </c>
      <c r="B188" s="47">
        <v>6</v>
      </c>
      <c r="C188" s="47" t="s">
        <v>1</v>
      </c>
      <c r="D188" s="47" t="s">
        <v>126</v>
      </c>
      <c r="E188" s="47" t="s">
        <v>71</v>
      </c>
      <c r="F188" s="47" t="s">
        <v>111</v>
      </c>
      <c r="G188" s="47">
        <v>2005</v>
      </c>
      <c r="H188" s="47">
        <v>638.55777399999999</v>
      </c>
      <c r="I188" s="47">
        <v>113.257688</v>
      </c>
      <c r="J188" s="47">
        <v>246.68607499999999</v>
      </c>
      <c r="K188" s="47">
        <v>96.208130999999995</v>
      </c>
      <c r="L188" s="47">
        <v>44.468491</v>
      </c>
      <c r="M188" s="47">
        <v>39.778083000000002</v>
      </c>
      <c r="N188" s="47">
        <v>35.062108000000002</v>
      </c>
      <c r="O188" s="47">
        <v>63.097197999999999</v>
      </c>
      <c r="P188" s="47">
        <v>0</v>
      </c>
    </row>
    <row r="189" spans="1:16" x14ac:dyDescent="0.2">
      <c r="A189" s="45" t="str">
        <f t="shared" si="2"/>
        <v>B2 carbonAlbania2010</v>
      </c>
      <c r="B189" s="47">
        <v>6</v>
      </c>
      <c r="C189" s="47" t="s">
        <v>1</v>
      </c>
      <c r="D189" s="47" t="s">
        <v>126</v>
      </c>
      <c r="E189" s="47" t="s">
        <v>71</v>
      </c>
      <c r="F189" s="47" t="s">
        <v>111</v>
      </c>
      <c r="G189" s="47">
        <v>2010</v>
      </c>
      <c r="H189" s="47">
        <v>637.27871200000004</v>
      </c>
      <c r="I189" s="47">
        <v>3.4762409999999702</v>
      </c>
      <c r="J189" s="47">
        <v>333.44359400000002</v>
      </c>
      <c r="K189" s="47">
        <v>92.808626000000004</v>
      </c>
      <c r="L189" s="47">
        <v>59.893684999999998</v>
      </c>
      <c r="M189" s="47">
        <v>39.999206999999998</v>
      </c>
      <c r="N189" s="47">
        <v>38.030875999999999</v>
      </c>
      <c r="O189" s="47">
        <v>69.626482999999993</v>
      </c>
      <c r="P189" s="47">
        <v>0</v>
      </c>
    </row>
    <row r="190" spans="1:16" x14ac:dyDescent="0.2">
      <c r="A190" s="45" t="str">
        <f t="shared" si="2"/>
        <v>B2 carbonAlbania2015</v>
      </c>
      <c r="B190" s="47">
        <v>6</v>
      </c>
      <c r="C190" s="47" t="s">
        <v>1</v>
      </c>
      <c r="D190" s="47" t="s">
        <v>126</v>
      </c>
      <c r="E190" s="47" t="s">
        <v>71</v>
      </c>
      <c r="F190" s="47" t="s">
        <v>111</v>
      </c>
      <c r="G190" s="47">
        <v>2015</v>
      </c>
      <c r="H190" s="47">
        <v>635.81466499999999</v>
      </c>
      <c r="I190" s="47">
        <v>1.63830400000001</v>
      </c>
      <c r="J190" s="47">
        <v>299.72380099999998</v>
      </c>
      <c r="K190" s="47">
        <v>104.71476</v>
      </c>
      <c r="L190" s="47">
        <v>76.080172000000005</v>
      </c>
      <c r="M190" s="47">
        <v>36.739987999999997</v>
      </c>
      <c r="N190" s="47">
        <v>38.507728999999998</v>
      </c>
      <c r="O190" s="47">
        <v>78.409910999999994</v>
      </c>
      <c r="P190" s="47">
        <v>0</v>
      </c>
    </row>
    <row r="191" spans="1:16" x14ac:dyDescent="0.2">
      <c r="A191" s="45" t="str">
        <f t="shared" si="2"/>
        <v>B2 carbonAlbania2020</v>
      </c>
      <c r="B191" s="47">
        <v>6</v>
      </c>
      <c r="C191" s="47" t="s">
        <v>1</v>
      </c>
      <c r="D191" s="47" t="s">
        <v>126</v>
      </c>
      <c r="E191" s="47" t="s">
        <v>71</v>
      </c>
      <c r="F191" s="47" t="s">
        <v>111</v>
      </c>
      <c r="G191" s="47">
        <v>2020</v>
      </c>
      <c r="H191" s="47">
        <v>634.34616300000005</v>
      </c>
      <c r="I191" s="47">
        <v>0.90317500000024598</v>
      </c>
      <c r="J191" s="47">
        <v>264.69901800000002</v>
      </c>
      <c r="K191" s="47">
        <v>116.00053699999999</v>
      </c>
      <c r="L191" s="47">
        <v>92.969854999999995</v>
      </c>
      <c r="M191" s="47">
        <v>33.103588999999999</v>
      </c>
      <c r="N191" s="47">
        <v>39.085867</v>
      </c>
      <c r="O191" s="47">
        <v>87.584121999999994</v>
      </c>
      <c r="P191" s="47">
        <v>0</v>
      </c>
    </row>
    <row r="192" spans="1:16" x14ac:dyDescent="0.2">
      <c r="A192" s="45" t="str">
        <f t="shared" si="2"/>
        <v>B2 carbonAlbania2025</v>
      </c>
      <c r="B192" s="47">
        <v>6</v>
      </c>
      <c r="C192" s="47" t="s">
        <v>1</v>
      </c>
      <c r="D192" s="47" t="s">
        <v>126</v>
      </c>
      <c r="E192" s="47" t="s">
        <v>71</v>
      </c>
      <c r="F192" s="47" t="s">
        <v>111</v>
      </c>
      <c r="G192" s="47">
        <v>2025</v>
      </c>
      <c r="H192" s="47">
        <v>632.87100599999997</v>
      </c>
      <c r="I192" s="47">
        <v>0.45716800000008101</v>
      </c>
      <c r="J192" s="47">
        <v>218.76949500000001</v>
      </c>
      <c r="K192" s="47">
        <v>138.550499</v>
      </c>
      <c r="L192" s="47">
        <v>109.13606299999999</v>
      </c>
      <c r="M192" s="47">
        <v>29.332421</v>
      </c>
      <c r="N192" s="47">
        <v>39.555014</v>
      </c>
      <c r="O192" s="47">
        <v>97.070346000000001</v>
      </c>
      <c r="P192" s="47">
        <v>0</v>
      </c>
    </row>
    <row r="193" spans="1:16" x14ac:dyDescent="0.2">
      <c r="A193" s="45" t="str">
        <f t="shared" si="2"/>
        <v>B2 carbonAlbania2030</v>
      </c>
      <c r="B193" s="47">
        <v>6</v>
      </c>
      <c r="C193" s="47" t="s">
        <v>1</v>
      </c>
      <c r="D193" s="47" t="s">
        <v>126</v>
      </c>
      <c r="E193" s="47" t="s">
        <v>71</v>
      </c>
      <c r="F193" s="47" t="s">
        <v>111</v>
      </c>
      <c r="G193" s="47">
        <v>2030</v>
      </c>
      <c r="H193" s="47">
        <v>631.47546799999998</v>
      </c>
      <c r="I193" s="47">
        <v>0.25018199999999502</v>
      </c>
      <c r="J193" s="47">
        <v>172.70584700000001</v>
      </c>
      <c r="K193" s="47">
        <v>161.06982500000001</v>
      </c>
      <c r="L193" s="47">
        <v>125.279482</v>
      </c>
      <c r="M193" s="47">
        <v>25.499431999999999</v>
      </c>
      <c r="N193" s="47">
        <v>39.832303000000003</v>
      </c>
      <c r="O193" s="47">
        <v>106.838397</v>
      </c>
      <c r="P193" s="47">
        <v>0</v>
      </c>
    </row>
    <row r="194" spans="1:16" x14ac:dyDescent="0.2">
      <c r="A194" s="45" t="str">
        <f t="shared" ref="A194:A257" si="3">CONCATENATE(C194,E194,G194)</f>
        <v>B2 carbonAustria2005</v>
      </c>
      <c r="B194" s="47">
        <v>6</v>
      </c>
      <c r="C194" s="47" t="s">
        <v>1</v>
      </c>
      <c r="D194" s="47" t="s">
        <v>127</v>
      </c>
      <c r="E194" s="47" t="s">
        <v>72</v>
      </c>
      <c r="F194" s="47" t="s">
        <v>112</v>
      </c>
      <c r="G194" s="47">
        <v>2005</v>
      </c>
      <c r="H194" s="47">
        <v>3343.0596890000002</v>
      </c>
      <c r="I194" s="47">
        <v>545.12606200000198</v>
      </c>
      <c r="J194" s="47">
        <v>773.98295299999995</v>
      </c>
      <c r="K194" s="47">
        <v>602.42194099999995</v>
      </c>
      <c r="L194" s="47">
        <v>428.72574500000002</v>
      </c>
      <c r="M194" s="47">
        <v>365.83086100000003</v>
      </c>
      <c r="N194" s="47">
        <v>263.42769500000003</v>
      </c>
      <c r="O194" s="47">
        <v>159.00584000000001</v>
      </c>
      <c r="P194" s="47">
        <v>204.53859199999999</v>
      </c>
    </row>
    <row r="195" spans="1:16" x14ac:dyDescent="0.2">
      <c r="A195" s="45" t="str">
        <f t="shared" si="3"/>
        <v>B2 carbonAustria2010</v>
      </c>
      <c r="B195" s="47">
        <v>6</v>
      </c>
      <c r="C195" s="47" t="s">
        <v>1</v>
      </c>
      <c r="D195" s="47" t="s">
        <v>127</v>
      </c>
      <c r="E195" s="47" t="s">
        <v>72</v>
      </c>
      <c r="F195" s="47" t="s">
        <v>112</v>
      </c>
      <c r="G195" s="47">
        <v>2010</v>
      </c>
      <c r="H195" s="47">
        <v>3343.0594980000001</v>
      </c>
      <c r="I195" s="47">
        <v>533.19517900000096</v>
      </c>
      <c r="J195" s="47">
        <v>696.37717399999997</v>
      </c>
      <c r="K195" s="47">
        <v>685.47752100000002</v>
      </c>
      <c r="L195" s="47">
        <v>458.939279</v>
      </c>
      <c r="M195" s="47">
        <v>375.16459700000001</v>
      </c>
      <c r="N195" s="47">
        <v>267.02769899999998</v>
      </c>
      <c r="O195" s="47">
        <v>152.62968499999999</v>
      </c>
      <c r="P195" s="47">
        <v>174.24836400000001</v>
      </c>
    </row>
    <row r="196" spans="1:16" x14ac:dyDescent="0.2">
      <c r="A196" s="45" t="str">
        <f t="shared" si="3"/>
        <v>B2 carbonAustria2015</v>
      </c>
      <c r="B196" s="47">
        <v>6</v>
      </c>
      <c r="C196" s="47" t="s">
        <v>1</v>
      </c>
      <c r="D196" s="47" t="s">
        <v>127</v>
      </c>
      <c r="E196" s="47" t="s">
        <v>72</v>
      </c>
      <c r="F196" s="47" t="s">
        <v>112</v>
      </c>
      <c r="G196" s="47">
        <v>2015</v>
      </c>
      <c r="H196" s="47">
        <v>3343.0594390000001</v>
      </c>
      <c r="I196" s="47">
        <v>522.44734899999901</v>
      </c>
      <c r="J196" s="47">
        <v>618.77143100000001</v>
      </c>
      <c r="K196" s="47">
        <v>768.53310699999997</v>
      </c>
      <c r="L196" s="47">
        <v>489.15280300000001</v>
      </c>
      <c r="M196" s="47">
        <v>384.38843600000001</v>
      </c>
      <c r="N196" s="47">
        <v>272.37016299999999</v>
      </c>
      <c r="O196" s="47">
        <v>146.93766600000001</v>
      </c>
      <c r="P196" s="47">
        <v>140.458484</v>
      </c>
    </row>
    <row r="197" spans="1:16" x14ac:dyDescent="0.2">
      <c r="A197" s="45" t="str">
        <f t="shared" si="3"/>
        <v>B2 carbonAustria2020</v>
      </c>
      <c r="B197" s="47">
        <v>6</v>
      </c>
      <c r="C197" s="47" t="s">
        <v>1</v>
      </c>
      <c r="D197" s="47" t="s">
        <v>127</v>
      </c>
      <c r="E197" s="47" t="s">
        <v>72</v>
      </c>
      <c r="F197" s="47" t="s">
        <v>112</v>
      </c>
      <c r="G197" s="47">
        <v>2020</v>
      </c>
      <c r="H197" s="47">
        <v>3343.0593600000002</v>
      </c>
      <c r="I197" s="47">
        <v>509.44387799999998</v>
      </c>
      <c r="J197" s="47">
        <v>541.16568500000005</v>
      </c>
      <c r="K197" s="47">
        <v>851.58869700000002</v>
      </c>
      <c r="L197" s="47">
        <v>519.36634500000002</v>
      </c>
      <c r="M197" s="47">
        <v>392.950917</v>
      </c>
      <c r="N197" s="47">
        <v>278.000834</v>
      </c>
      <c r="O197" s="47">
        <v>141.90804600000001</v>
      </c>
      <c r="P197" s="47">
        <v>108.634958</v>
      </c>
    </row>
    <row r="198" spans="1:16" x14ac:dyDescent="0.2">
      <c r="A198" s="45" t="str">
        <f t="shared" si="3"/>
        <v>B2 carbonAustria2025</v>
      </c>
      <c r="B198" s="47">
        <v>6</v>
      </c>
      <c r="C198" s="47" t="s">
        <v>1</v>
      </c>
      <c r="D198" s="47" t="s">
        <v>127</v>
      </c>
      <c r="E198" s="47" t="s">
        <v>72</v>
      </c>
      <c r="F198" s="47" t="s">
        <v>112</v>
      </c>
      <c r="G198" s="47">
        <v>2025</v>
      </c>
      <c r="H198" s="47">
        <v>3343.0594339999998</v>
      </c>
      <c r="I198" s="47">
        <v>535.025216</v>
      </c>
      <c r="J198" s="47">
        <v>501.12173200000001</v>
      </c>
      <c r="K198" s="47">
        <v>773.98293999999999</v>
      </c>
      <c r="L198" s="47">
        <v>602.42193399999996</v>
      </c>
      <c r="M198" s="47">
        <v>422.486625</v>
      </c>
      <c r="N198" s="47">
        <v>276.52584200000001</v>
      </c>
      <c r="O198" s="47">
        <v>141.43630099999999</v>
      </c>
      <c r="P198" s="47">
        <v>90.058843999999993</v>
      </c>
    </row>
    <row r="199" spans="1:16" x14ac:dyDescent="0.2">
      <c r="A199" s="45" t="str">
        <f t="shared" si="3"/>
        <v>B2 carbonAustria2030</v>
      </c>
      <c r="B199" s="47">
        <v>6</v>
      </c>
      <c r="C199" s="47" t="s">
        <v>1</v>
      </c>
      <c r="D199" s="47" t="s">
        <v>127</v>
      </c>
      <c r="E199" s="47" t="s">
        <v>72</v>
      </c>
      <c r="F199" s="47" t="s">
        <v>112</v>
      </c>
      <c r="G199" s="47">
        <v>2030</v>
      </c>
      <c r="H199" s="47">
        <v>3343.0590670000001</v>
      </c>
      <c r="I199" s="47">
        <v>542.756943000001</v>
      </c>
      <c r="J199" s="47">
        <v>479.79274700000002</v>
      </c>
      <c r="K199" s="47">
        <v>696.37717399999997</v>
      </c>
      <c r="L199" s="47">
        <v>685.47753</v>
      </c>
      <c r="M199" s="47">
        <v>451.83230400000002</v>
      </c>
      <c r="N199" s="47">
        <v>273.743448</v>
      </c>
      <c r="O199" s="47">
        <v>140.553888</v>
      </c>
      <c r="P199" s="47">
        <v>72.525032999999993</v>
      </c>
    </row>
    <row r="200" spans="1:16" x14ac:dyDescent="0.2">
      <c r="A200" s="45" t="str">
        <f t="shared" si="3"/>
        <v>B2 carbonBelgium2005</v>
      </c>
      <c r="B200" s="47">
        <v>6</v>
      </c>
      <c r="C200" s="47" t="s">
        <v>1</v>
      </c>
      <c r="D200" s="47" t="s">
        <v>129</v>
      </c>
      <c r="E200" s="47" t="s">
        <v>74</v>
      </c>
      <c r="F200" s="47" t="s">
        <v>112</v>
      </c>
      <c r="G200" s="47">
        <v>2005</v>
      </c>
      <c r="H200" s="47">
        <v>666.97930399999996</v>
      </c>
      <c r="I200" s="47">
        <v>161.01778200000001</v>
      </c>
      <c r="J200" s="47">
        <v>106.502989</v>
      </c>
      <c r="K200" s="47">
        <v>166.000213</v>
      </c>
      <c r="L200" s="47">
        <v>94.363161000000005</v>
      </c>
      <c r="M200" s="47">
        <v>55.818528000000001</v>
      </c>
      <c r="N200" s="47">
        <v>37.621479999999998</v>
      </c>
      <c r="O200" s="47">
        <v>20.715861</v>
      </c>
      <c r="P200" s="47">
        <v>24.93929</v>
      </c>
    </row>
    <row r="201" spans="1:16" x14ac:dyDescent="0.2">
      <c r="A201" s="45" t="str">
        <f t="shared" si="3"/>
        <v>B2 carbonBelgium2010</v>
      </c>
      <c r="B201" s="47">
        <v>6</v>
      </c>
      <c r="C201" s="47" t="s">
        <v>1</v>
      </c>
      <c r="D201" s="47" t="s">
        <v>129</v>
      </c>
      <c r="E201" s="47" t="s">
        <v>74</v>
      </c>
      <c r="F201" s="47" t="s">
        <v>112</v>
      </c>
      <c r="G201" s="47">
        <v>2010</v>
      </c>
      <c r="H201" s="47">
        <v>672.17942500000004</v>
      </c>
      <c r="I201" s="47">
        <v>209.28599</v>
      </c>
      <c r="J201" s="47">
        <v>74.420734999999993</v>
      </c>
      <c r="K201" s="47">
        <v>162.334417</v>
      </c>
      <c r="L201" s="47">
        <v>100.624515</v>
      </c>
      <c r="M201" s="47">
        <v>56.246989999999997</v>
      </c>
      <c r="N201" s="47">
        <v>37.131782000000001</v>
      </c>
      <c r="O201" s="47">
        <v>18.434885000000001</v>
      </c>
      <c r="P201" s="47">
        <v>13.700111</v>
      </c>
    </row>
    <row r="202" spans="1:16" x14ac:dyDescent="0.2">
      <c r="A202" s="45" t="str">
        <f t="shared" si="3"/>
        <v>B2 carbonBelgium2015</v>
      </c>
      <c r="B202" s="47">
        <v>6</v>
      </c>
      <c r="C202" s="47" t="s">
        <v>1</v>
      </c>
      <c r="D202" s="47" t="s">
        <v>129</v>
      </c>
      <c r="E202" s="47" t="s">
        <v>74</v>
      </c>
      <c r="F202" s="47" t="s">
        <v>112</v>
      </c>
      <c r="G202" s="47">
        <v>2015</v>
      </c>
      <c r="H202" s="47">
        <v>677.37938999999994</v>
      </c>
      <c r="I202" s="47">
        <v>250.14771500000001</v>
      </c>
      <c r="J202" s="47">
        <v>43.953232999999997</v>
      </c>
      <c r="K202" s="47">
        <v>159.46859000000001</v>
      </c>
      <c r="L202" s="47">
        <v>103.824474</v>
      </c>
      <c r="M202" s="47">
        <v>56.972799000000002</v>
      </c>
      <c r="N202" s="47">
        <v>36.977134999999997</v>
      </c>
      <c r="O202" s="47">
        <v>17.357797999999999</v>
      </c>
      <c r="P202" s="47">
        <v>8.6776459999999993</v>
      </c>
    </row>
    <row r="203" spans="1:16" x14ac:dyDescent="0.2">
      <c r="A203" s="45" t="str">
        <f t="shared" si="3"/>
        <v>B2 carbonBelgium2020</v>
      </c>
      <c r="B203" s="47">
        <v>6</v>
      </c>
      <c r="C203" s="47" t="s">
        <v>1</v>
      </c>
      <c r="D203" s="47" t="s">
        <v>129</v>
      </c>
      <c r="E203" s="47" t="s">
        <v>74</v>
      </c>
      <c r="F203" s="47" t="s">
        <v>112</v>
      </c>
      <c r="G203" s="47">
        <v>2020</v>
      </c>
      <c r="H203" s="47">
        <v>682.57926899999995</v>
      </c>
      <c r="I203" s="47">
        <v>230.482135</v>
      </c>
      <c r="J203" s="47">
        <v>88.556521000000004</v>
      </c>
      <c r="K203" s="47">
        <v>129.96688900000001</v>
      </c>
      <c r="L203" s="47">
        <v>113.58685199999999</v>
      </c>
      <c r="M203" s="47">
        <v>55.600261000000003</v>
      </c>
      <c r="N203" s="47">
        <v>38.732188000000001</v>
      </c>
      <c r="O203" s="47">
        <v>17.966526999999999</v>
      </c>
      <c r="P203" s="47">
        <v>7.6878960000000003</v>
      </c>
    </row>
    <row r="204" spans="1:16" x14ac:dyDescent="0.2">
      <c r="A204" s="45" t="str">
        <f t="shared" si="3"/>
        <v>B2 carbonBelgium2025</v>
      </c>
      <c r="B204" s="47">
        <v>6</v>
      </c>
      <c r="C204" s="47" t="s">
        <v>1</v>
      </c>
      <c r="D204" s="47" t="s">
        <v>129</v>
      </c>
      <c r="E204" s="47" t="s">
        <v>74</v>
      </c>
      <c r="F204" s="47" t="s">
        <v>112</v>
      </c>
      <c r="G204" s="47">
        <v>2025</v>
      </c>
      <c r="H204" s="47">
        <v>687.77917500000001</v>
      </c>
      <c r="I204" s="47">
        <v>210.57761500000001</v>
      </c>
      <c r="J204" s="47">
        <v>129.896952</v>
      </c>
      <c r="K204" s="47">
        <v>101.12584099999999</v>
      </c>
      <c r="L204" s="47">
        <v>123.50015999999999</v>
      </c>
      <c r="M204" s="47">
        <v>54.471249999999998</v>
      </c>
      <c r="N204" s="47">
        <v>40.919853000000003</v>
      </c>
      <c r="O204" s="47">
        <v>19.341097999999999</v>
      </c>
      <c r="P204" s="47">
        <v>7.9464059999999996</v>
      </c>
    </row>
    <row r="205" spans="1:16" x14ac:dyDescent="0.2">
      <c r="A205" s="45" t="str">
        <f t="shared" si="3"/>
        <v>B2 carbonBelgium2030</v>
      </c>
      <c r="B205" s="47">
        <v>6</v>
      </c>
      <c r="C205" s="47" t="s">
        <v>1</v>
      </c>
      <c r="D205" s="47" t="s">
        <v>129</v>
      </c>
      <c r="E205" s="47" t="s">
        <v>74</v>
      </c>
      <c r="F205" s="47" t="s">
        <v>112</v>
      </c>
      <c r="G205" s="47">
        <v>2030</v>
      </c>
      <c r="H205" s="47">
        <v>692.97912499999995</v>
      </c>
      <c r="I205" s="47">
        <v>190.54238799999999</v>
      </c>
      <c r="J205" s="47">
        <v>177.028909</v>
      </c>
      <c r="K205" s="47">
        <v>71.372973000000002</v>
      </c>
      <c r="L205" s="47">
        <v>125.25664399999999</v>
      </c>
      <c r="M205" s="47">
        <v>54.873260000000002</v>
      </c>
      <c r="N205" s="47">
        <v>43.592745000000001</v>
      </c>
      <c r="O205" s="47">
        <v>21.389347999999998</v>
      </c>
      <c r="P205" s="47">
        <v>8.9228579999999997</v>
      </c>
    </row>
    <row r="206" spans="1:16" x14ac:dyDescent="0.2">
      <c r="A206" s="45" t="str">
        <f t="shared" si="3"/>
        <v>B2 carbonBulgaria2005</v>
      </c>
      <c r="B206" s="47">
        <v>6</v>
      </c>
      <c r="C206" s="47" t="s">
        <v>1</v>
      </c>
      <c r="D206" s="47" t="s">
        <v>130</v>
      </c>
      <c r="E206" s="47" t="s">
        <v>76</v>
      </c>
      <c r="F206" s="47" t="s">
        <v>111</v>
      </c>
      <c r="G206" s="47">
        <v>2005</v>
      </c>
      <c r="H206" s="47">
        <v>2560.8744889999998</v>
      </c>
      <c r="I206" s="47">
        <v>770.77962599999898</v>
      </c>
      <c r="J206" s="47">
        <v>505.03273100000001</v>
      </c>
      <c r="K206" s="47">
        <v>624.19984599999998</v>
      </c>
      <c r="L206" s="47">
        <v>336.94509900000003</v>
      </c>
      <c r="M206" s="47">
        <v>140.11020099999999</v>
      </c>
      <c r="N206" s="47">
        <v>104.95029100000001</v>
      </c>
      <c r="O206" s="47">
        <v>51.416438999999997</v>
      </c>
      <c r="P206" s="47">
        <v>27.440256000000002</v>
      </c>
    </row>
    <row r="207" spans="1:16" x14ac:dyDescent="0.2">
      <c r="A207" s="45" t="str">
        <f t="shared" si="3"/>
        <v>B2 carbonBulgaria2010</v>
      </c>
      <c r="B207" s="47">
        <v>6</v>
      </c>
      <c r="C207" s="47" t="s">
        <v>1</v>
      </c>
      <c r="D207" s="47" t="s">
        <v>130</v>
      </c>
      <c r="E207" s="47" t="s">
        <v>76</v>
      </c>
      <c r="F207" s="47" t="s">
        <v>111</v>
      </c>
      <c r="G207" s="47">
        <v>2010</v>
      </c>
      <c r="H207" s="47">
        <v>2863.874159</v>
      </c>
      <c r="I207" s="47">
        <v>1108.868375</v>
      </c>
      <c r="J207" s="47">
        <v>452.66850599999998</v>
      </c>
      <c r="K207" s="47">
        <v>598.87601400000005</v>
      </c>
      <c r="L207" s="47">
        <v>401.39561099999997</v>
      </c>
      <c r="M207" s="47">
        <v>130.23537999999999</v>
      </c>
      <c r="N207" s="47">
        <v>108.901275</v>
      </c>
      <c r="O207" s="47">
        <v>47.165833999999997</v>
      </c>
      <c r="P207" s="47">
        <v>15.763164</v>
      </c>
    </row>
    <row r="208" spans="1:16" x14ac:dyDescent="0.2">
      <c r="A208" s="45" t="str">
        <f t="shared" si="3"/>
        <v>B2 carbonBulgaria2015</v>
      </c>
      <c r="B208" s="47">
        <v>6</v>
      </c>
      <c r="C208" s="47" t="s">
        <v>1</v>
      </c>
      <c r="D208" s="47" t="s">
        <v>130</v>
      </c>
      <c r="E208" s="47" t="s">
        <v>76</v>
      </c>
      <c r="F208" s="47" t="s">
        <v>111</v>
      </c>
      <c r="G208" s="47">
        <v>2015</v>
      </c>
      <c r="H208" s="47">
        <v>3166.8742200000002</v>
      </c>
      <c r="I208" s="47">
        <v>1449.789303</v>
      </c>
      <c r="J208" s="47">
        <v>395.53609799999998</v>
      </c>
      <c r="K208" s="47">
        <v>554.29546600000003</v>
      </c>
      <c r="L208" s="47">
        <v>480.205331</v>
      </c>
      <c r="M208" s="47">
        <v>119.988483</v>
      </c>
      <c r="N208" s="47">
        <v>113.366578</v>
      </c>
      <c r="O208" s="47">
        <v>45.294944999999998</v>
      </c>
      <c r="P208" s="47">
        <v>8.3980160000000001</v>
      </c>
    </row>
    <row r="209" spans="1:16" x14ac:dyDescent="0.2">
      <c r="A209" s="45" t="str">
        <f t="shared" si="3"/>
        <v>B2 carbonBulgaria2020</v>
      </c>
      <c r="B209" s="47">
        <v>6</v>
      </c>
      <c r="C209" s="47" t="s">
        <v>1</v>
      </c>
      <c r="D209" s="47" t="s">
        <v>130</v>
      </c>
      <c r="E209" s="47" t="s">
        <v>76</v>
      </c>
      <c r="F209" s="47" t="s">
        <v>111</v>
      </c>
      <c r="G209" s="47">
        <v>2020</v>
      </c>
      <c r="H209" s="47">
        <v>3469.8744660000002</v>
      </c>
      <c r="I209" s="47">
        <v>1798.3912909999999</v>
      </c>
      <c r="J209" s="47">
        <v>326.86727000000002</v>
      </c>
      <c r="K209" s="47">
        <v>555.375092</v>
      </c>
      <c r="L209" s="47">
        <v>512.30448699999999</v>
      </c>
      <c r="M209" s="47">
        <v>109.826966</v>
      </c>
      <c r="N209" s="47">
        <v>117.78005899999999</v>
      </c>
      <c r="O209" s="47">
        <v>44.358426000000001</v>
      </c>
      <c r="P209" s="47">
        <v>4.9708750000000004</v>
      </c>
    </row>
    <row r="210" spans="1:16" x14ac:dyDescent="0.2">
      <c r="A210" s="45" t="str">
        <f t="shared" si="3"/>
        <v>B2 carbonBulgaria2025</v>
      </c>
      <c r="B210" s="47">
        <v>6</v>
      </c>
      <c r="C210" s="47" t="s">
        <v>1</v>
      </c>
      <c r="D210" s="47" t="s">
        <v>130</v>
      </c>
      <c r="E210" s="47" t="s">
        <v>76</v>
      </c>
      <c r="F210" s="47" t="s">
        <v>111</v>
      </c>
      <c r="G210" s="47">
        <v>2025</v>
      </c>
      <c r="H210" s="47">
        <v>3469.8740630000002</v>
      </c>
      <c r="I210" s="47">
        <v>1643.1399429999999</v>
      </c>
      <c r="J210" s="47">
        <v>510.61428799999999</v>
      </c>
      <c r="K210" s="47">
        <v>465.85390599999999</v>
      </c>
      <c r="L210" s="47">
        <v>568.25129900000002</v>
      </c>
      <c r="M210" s="47">
        <v>120.885103</v>
      </c>
      <c r="N210" s="47">
        <v>109.032039</v>
      </c>
      <c r="O210" s="47">
        <v>47.489021000000001</v>
      </c>
      <c r="P210" s="47">
        <v>4.6084639999999997</v>
      </c>
    </row>
    <row r="211" spans="1:16" x14ac:dyDescent="0.2">
      <c r="A211" s="45" t="str">
        <f t="shared" si="3"/>
        <v>B2 carbonBulgaria2030</v>
      </c>
      <c r="B211" s="47">
        <v>6</v>
      </c>
      <c r="C211" s="47" t="s">
        <v>1</v>
      </c>
      <c r="D211" s="47" t="s">
        <v>130</v>
      </c>
      <c r="E211" s="47" t="s">
        <v>76</v>
      </c>
      <c r="F211" s="47" t="s">
        <v>111</v>
      </c>
      <c r="G211" s="47">
        <v>2030</v>
      </c>
      <c r="H211" s="47">
        <v>3469.8736220000001</v>
      </c>
      <c r="I211" s="47">
        <v>1421.1316549999999</v>
      </c>
      <c r="J211" s="47">
        <v>757.00637300000005</v>
      </c>
      <c r="K211" s="47">
        <v>399.63116400000001</v>
      </c>
      <c r="L211" s="47">
        <v>608.66510100000005</v>
      </c>
      <c r="M211" s="47">
        <v>128.75208799999999</v>
      </c>
      <c r="N211" s="47">
        <v>100.62219899999999</v>
      </c>
      <c r="O211" s="47">
        <v>49.789670000000001</v>
      </c>
      <c r="P211" s="47">
        <v>4.275372</v>
      </c>
    </row>
    <row r="212" spans="1:16" x14ac:dyDescent="0.2">
      <c r="A212" s="45" t="str">
        <f t="shared" si="3"/>
        <v>B2 carbonBelarus2005</v>
      </c>
      <c r="B212" s="47">
        <v>6</v>
      </c>
      <c r="C212" s="47" t="s">
        <v>1</v>
      </c>
      <c r="D212" s="47" t="s">
        <v>131</v>
      </c>
      <c r="E212" s="47" t="s">
        <v>73</v>
      </c>
      <c r="F212" s="47" t="s">
        <v>113</v>
      </c>
      <c r="G212" s="47">
        <v>2005</v>
      </c>
      <c r="H212" s="47">
        <v>6375.886544</v>
      </c>
      <c r="I212" s="47">
        <v>788.83510099999796</v>
      </c>
      <c r="J212" s="47">
        <v>1526.287746</v>
      </c>
      <c r="K212" s="47">
        <v>2360.2276849999998</v>
      </c>
      <c r="L212" s="47">
        <v>1316.4853860000001</v>
      </c>
      <c r="M212" s="47">
        <v>323.08021000000002</v>
      </c>
      <c r="N212" s="47">
        <v>54.456674999999997</v>
      </c>
      <c r="O212" s="47">
        <v>6.5137409999999996</v>
      </c>
      <c r="P212" s="47">
        <v>0</v>
      </c>
    </row>
    <row r="213" spans="1:16" x14ac:dyDescent="0.2">
      <c r="A213" s="45" t="str">
        <f t="shared" si="3"/>
        <v>B2 carbonBelarus2010</v>
      </c>
      <c r="B213" s="47">
        <v>6</v>
      </c>
      <c r="C213" s="47" t="s">
        <v>1</v>
      </c>
      <c r="D213" s="47" t="s">
        <v>131</v>
      </c>
      <c r="E213" s="47" t="s">
        <v>73</v>
      </c>
      <c r="F213" s="47" t="s">
        <v>113</v>
      </c>
      <c r="G213" s="47">
        <v>2010</v>
      </c>
      <c r="H213" s="47">
        <v>6440.8863060000003</v>
      </c>
      <c r="I213" s="47">
        <v>745.744053999995</v>
      </c>
      <c r="J213" s="47">
        <v>1313.679443</v>
      </c>
      <c r="K213" s="47">
        <v>2177.5519199999999</v>
      </c>
      <c r="L213" s="47">
        <v>1662.2268019999999</v>
      </c>
      <c r="M213" s="47">
        <v>460.07683300000002</v>
      </c>
      <c r="N213" s="47">
        <v>68.763509999999997</v>
      </c>
      <c r="O213" s="47">
        <v>12.843743999999999</v>
      </c>
      <c r="P213" s="47">
        <v>0</v>
      </c>
    </row>
    <row r="214" spans="1:16" x14ac:dyDescent="0.2">
      <c r="A214" s="45" t="str">
        <f t="shared" si="3"/>
        <v>B2 carbonBelarus2015</v>
      </c>
      <c r="B214" s="47">
        <v>6</v>
      </c>
      <c r="C214" s="47" t="s">
        <v>1</v>
      </c>
      <c r="D214" s="47" t="s">
        <v>131</v>
      </c>
      <c r="E214" s="47" t="s">
        <v>73</v>
      </c>
      <c r="F214" s="47" t="s">
        <v>113</v>
      </c>
      <c r="G214" s="47">
        <v>2015</v>
      </c>
      <c r="H214" s="47">
        <v>6505.8866900000003</v>
      </c>
      <c r="I214" s="47">
        <v>771.88858299999595</v>
      </c>
      <c r="J214" s="47">
        <v>1020.566921</v>
      </c>
      <c r="K214" s="47">
        <v>1958.2239629999999</v>
      </c>
      <c r="L214" s="47">
        <v>2051.1043209999998</v>
      </c>
      <c r="M214" s="47">
        <v>602.08322599999997</v>
      </c>
      <c r="N214" s="47">
        <v>83.038792999999998</v>
      </c>
      <c r="O214" s="47">
        <v>18.980882999999999</v>
      </c>
      <c r="P214" s="47">
        <v>0</v>
      </c>
    </row>
    <row r="215" spans="1:16" x14ac:dyDescent="0.2">
      <c r="A215" s="45" t="str">
        <f t="shared" si="3"/>
        <v>B2 carbonBelarus2020</v>
      </c>
      <c r="B215" s="47">
        <v>6</v>
      </c>
      <c r="C215" s="47" t="s">
        <v>1</v>
      </c>
      <c r="D215" s="47" t="s">
        <v>131</v>
      </c>
      <c r="E215" s="47" t="s">
        <v>73</v>
      </c>
      <c r="F215" s="47" t="s">
        <v>113</v>
      </c>
      <c r="G215" s="47">
        <v>2020</v>
      </c>
      <c r="H215" s="47">
        <v>6570.8866189999999</v>
      </c>
      <c r="I215" s="47">
        <v>803.05794300000105</v>
      </c>
      <c r="J215" s="47">
        <v>727.45435099999997</v>
      </c>
      <c r="K215" s="47">
        <v>1738.895998</v>
      </c>
      <c r="L215" s="47">
        <v>2436.678586</v>
      </c>
      <c r="M215" s="47">
        <v>740.84715400000005</v>
      </c>
      <c r="N215" s="47">
        <v>99.027940999999998</v>
      </c>
      <c r="O215" s="47">
        <v>24.924645999999999</v>
      </c>
      <c r="P215" s="47">
        <v>0</v>
      </c>
    </row>
    <row r="216" spans="1:16" x14ac:dyDescent="0.2">
      <c r="A216" s="45" t="str">
        <f t="shared" si="3"/>
        <v>B2 carbonBelarus2025</v>
      </c>
      <c r="B216" s="47">
        <v>6</v>
      </c>
      <c r="C216" s="47" t="s">
        <v>1</v>
      </c>
      <c r="D216" s="47" t="s">
        <v>131</v>
      </c>
      <c r="E216" s="47" t="s">
        <v>73</v>
      </c>
      <c r="F216" s="47" t="s">
        <v>113</v>
      </c>
      <c r="G216" s="47">
        <v>2025</v>
      </c>
      <c r="H216" s="47">
        <v>6635.886904</v>
      </c>
      <c r="I216" s="47">
        <v>783.99830000000497</v>
      </c>
      <c r="J216" s="47">
        <v>717.5376</v>
      </c>
      <c r="K216" s="47">
        <v>1526.2877510000001</v>
      </c>
      <c r="L216" s="47">
        <v>2361.5099740000001</v>
      </c>
      <c r="M216" s="47">
        <v>1006.539355</v>
      </c>
      <c r="N216" s="47">
        <v>200.93733599999999</v>
      </c>
      <c r="O216" s="47">
        <v>39.076588000000001</v>
      </c>
      <c r="P216" s="47">
        <v>0</v>
      </c>
    </row>
    <row r="217" spans="1:16" x14ac:dyDescent="0.2">
      <c r="A217" s="45" t="str">
        <f t="shared" si="3"/>
        <v>B2 carbonBelarus2030</v>
      </c>
      <c r="B217" s="47">
        <v>6</v>
      </c>
      <c r="C217" s="47" t="s">
        <v>1</v>
      </c>
      <c r="D217" s="47" t="s">
        <v>131</v>
      </c>
      <c r="E217" s="47" t="s">
        <v>73</v>
      </c>
      <c r="F217" s="47" t="s">
        <v>113</v>
      </c>
      <c r="G217" s="47">
        <v>2030</v>
      </c>
      <c r="H217" s="47">
        <v>6700.8865509999996</v>
      </c>
      <c r="I217" s="47">
        <v>824.29292000000203</v>
      </c>
      <c r="J217" s="47">
        <v>679.41366400000004</v>
      </c>
      <c r="K217" s="47">
        <v>1313.6794640000001</v>
      </c>
      <c r="L217" s="47">
        <v>2277.5094880000001</v>
      </c>
      <c r="M217" s="47">
        <v>1239.1256269999999</v>
      </c>
      <c r="N217" s="47">
        <v>313.696684</v>
      </c>
      <c r="O217" s="47">
        <v>53.168703999999998</v>
      </c>
      <c r="P217" s="47">
        <v>0</v>
      </c>
    </row>
    <row r="218" spans="1:16" x14ac:dyDescent="0.2">
      <c r="A218" s="45" t="str">
        <f t="shared" si="3"/>
        <v>B2 carbonSwitzerland2005</v>
      </c>
      <c r="B218" s="47">
        <v>6</v>
      </c>
      <c r="C218" s="47" t="s">
        <v>1</v>
      </c>
      <c r="D218" s="47" t="s">
        <v>132</v>
      </c>
      <c r="E218" s="47" t="s">
        <v>106</v>
      </c>
      <c r="F218" s="47" t="s">
        <v>112</v>
      </c>
      <c r="G218" s="47">
        <v>2005</v>
      </c>
      <c r="H218" s="47">
        <v>1177.987267</v>
      </c>
      <c r="I218" s="47">
        <v>174.97642099999999</v>
      </c>
      <c r="J218" s="47">
        <v>139.198643</v>
      </c>
      <c r="K218" s="47">
        <v>106.30362599999999</v>
      </c>
      <c r="L218" s="47">
        <v>126.565156</v>
      </c>
      <c r="M218" s="47">
        <v>176.21426299999999</v>
      </c>
      <c r="N218" s="47">
        <v>167.862391</v>
      </c>
      <c r="O218" s="47">
        <v>116.686216</v>
      </c>
      <c r="P218" s="47">
        <v>170.18055100000001</v>
      </c>
    </row>
    <row r="219" spans="1:16" x14ac:dyDescent="0.2">
      <c r="A219" s="45" t="str">
        <f t="shared" si="3"/>
        <v>B2 carbonSwitzerland2010</v>
      </c>
      <c r="B219" s="47">
        <v>6</v>
      </c>
      <c r="C219" s="47" t="s">
        <v>1</v>
      </c>
      <c r="D219" s="47" t="s">
        <v>132</v>
      </c>
      <c r="E219" s="47" t="s">
        <v>106</v>
      </c>
      <c r="F219" s="47" t="s">
        <v>112</v>
      </c>
      <c r="G219" s="47">
        <v>2010</v>
      </c>
      <c r="H219" s="47">
        <v>1199.9873070000001</v>
      </c>
      <c r="I219" s="47">
        <v>192.601123</v>
      </c>
      <c r="J219" s="47">
        <v>124.194541</v>
      </c>
      <c r="K219" s="47">
        <v>112.985269</v>
      </c>
      <c r="L219" s="47">
        <v>109.752745</v>
      </c>
      <c r="M219" s="47">
        <v>168.20212000000001</v>
      </c>
      <c r="N219" s="47">
        <v>180.05046999999999</v>
      </c>
      <c r="O219" s="47">
        <v>130.57677100000001</v>
      </c>
      <c r="P219" s="47">
        <v>181.624268</v>
      </c>
    </row>
    <row r="220" spans="1:16" x14ac:dyDescent="0.2">
      <c r="A220" s="45" t="str">
        <f t="shared" si="3"/>
        <v>B2 carbonSwitzerland2015</v>
      </c>
      <c r="B220" s="47">
        <v>6</v>
      </c>
      <c r="C220" s="47" t="s">
        <v>1</v>
      </c>
      <c r="D220" s="47" t="s">
        <v>132</v>
      </c>
      <c r="E220" s="47" t="s">
        <v>106</v>
      </c>
      <c r="F220" s="47" t="s">
        <v>112</v>
      </c>
      <c r="G220" s="47">
        <v>2015</v>
      </c>
      <c r="H220" s="47">
        <v>1208.9871780000001</v>
      </c>
      <c r="I220" s="47">
        <v>196.270308</v>
      </c>
      <c r="J220" s="47">
        <v>109.190438</v>
      </c>
      <c r="K220" s="47">
        <v>119.666917</v>
      </c>
      <c r="L220" s="47">
        <v>92.940332999999995</v>
      </c>
      <c r="M220" s="47">
        <v>160.18998300000001</v>
      </c>
      <c r="N220" s="47">
        <v>192.23854399999999</v>
      </c>
      <c r="O220" s="47">
        <v>142.81417300000001</v>
      </c>
      <c r="P220" s="47">
        <v>195.67648199999999</v>
      </c>
    </row>
    <row r="221" spans="1:16" x14ac:dyDescent="0.2">
      <c r="A221" s="45" t="str">
        <f t="shared" si="3"/>
        <v>B2 carbonSwitzerland2020</v>
      </c>
      <c r="B221" s="47">
        <v>6</v>
      </c>
      <c r="C221" s="47" t="s">
        <v>1</v>
      </c>
      <c r="D221" s="47" t="s">
        <v>132</v>
      </c>
      <c r="E221" s="47" t="s">
        <v>106</v>
      </c>
      <c r="F221" s="47" t="s">
        <v>112</v>
      </c>
      <c r="G221" s="47">
        <v>2020</v>
      </c>
      <c r="H221" s="47">
        <v>1217.9872089999999</v>
      </c>
      <c r="I221" s="47">
        <v>164.04233400000001</v>
      </c>
      <c r="J221" s="47">
        <v>119.906227</v>
      </c>
      <c r="K221" s="47">
        <v>129.43278100000001</v>
      </c>
      <c r="L221" s="47">
        <v>99.621977999999999</v>
      </c>
      <c r="M221" s="47">
        <v>143.37756400000001</v>
      </c>
      <c r="N221" s="47">
        <v>184.22640899999999</v>
      </c>
      <c r="O221" s="47">
        <v>155.09185299999999</v>
      </c>
      <c r="P221" s="47">
        <v>222.28806299999999</v>
      </c>
    </row>
    <row r="222" spans="1:16" x14ac:dyDescent="0.2">
      <c r="A222" s="45" t="str">
        <f t="shared" si="3"/>
        <v>B2 carbonSwitzerland2025</v>
      </c>
      <c r="B222" s="47">
        <v>6</v>
      </c>
      <c r="C222" s="47" t="s">
        <v>1</v>
      </c>
      <c r="D222" s="47" t="s">
        <v>132</v>
      </c>
      <c r="E222" s="47" t="s">
        <v>106</v>
      </c>
      <c r="F222" s="47" t="s">
        <v>112</v>
      </c>
      <c r="G222" s="47">
        <v>2025</v>
      </c>
      <c r="H222" s="47">
        <v>1226.987179</v>
      </c>
      <c r="I222" s="47">
        <v>121.666287</v>
      </c>
      <c r="J222" s="47">
        <v>140.83886100000001</v>
      </c>
      <c r="K222" s="47">
        <v>139.19864799999999</v>
      </c>
      <c r="L222" s="47">
        <v>106.30362700000001</v>
      </c>
      <c r="M222" s="47">
        <v>126.56516000000001</v>
      </c>
      <c r="N222" s="47">
        <v>176.21426500000001</v>
      </c>
      <c r="O222" s="47">
        <v>167.33351400000001</v>
      </c>
      <c r="P222" s="47">
        <v>248.866817</v>
      </c>
    </row>
    <row r="223" spans="1:16" x14ac:dyDescent="0.2">
      <c r="A223" s="45" t="str">
        <f t="shared" si="3"/>
        <v>B2 carbonSwitzerland2030</v>
      </c>
      <c r="B223" s="47">
        <v>6</v>
      </c>
      <c r="C223" s="47" t="s">
        <v>1</v>
      </c>
      <c r="D223" s="47" t="s">
        <v>132</v>
      </c>
      <c r="E223" s="47" t="s">
        <v>106</v>
      </c>
      <c r="F223" s="47" t="s">
        <v>112</v>
      </c>
      <c r="G223" s="47">
        <v>2030</v>
      </c>
      <c r="H223" s="47">
        <v>1235.98721</v>
      </c>
      <c r="I223" s="47">
        <v>99.117872000000105</v>
      </c>
      <c r="J223" s="47">
        <v>166.983318</v>
      </c>
      <c r="K223" s="47">
        <v>124.19454</v>
      </c>
      <c r="L223" s="47">
        <v>112.985268</v>
      </c>
      <c r="M223" s="47">
        <v>109.752741</v>
      </c>
      <c r="N223" s="47">
        <v>168.202122</v>
      </c>
      <c r="O223" s="47">
        <v>179.557455</v>
      </c>
      <c r="P223" s="47">
        <v>275.193894</v>
      </c>
    </row>
    <row r="224" spans="1:16" x14ac:dyDescent="0.2">
      <c r="A224" s="45" t="str">
        <f t="shared" si="3"/>
        <v>B2 carbonCzech Republic2005</v>
      </c>
      <c r="B224" s="47">
        <v>6</v>
      </c>
      <c r="C224" s="47" t="s">
        <v>1</v>
      </c>
      <c r="D224" s="47" t="s">
        <v>134</v>
      </c>
      <c r="E224" s="47" t="s">
        <v>79</v>
      </c>
      <c r="F224" s="47" t="s">
        <v>113</v>
      </c>
      <c r="G224" s="47">
        <v>2005</v>
      </c>
      <c r="H224" s="47">
        <v>2518.1030009999999</v>
      </c>
      <c r="I224" s="47">
        <v>438.77167699999899</v>
      </c>
      <c r="J224" s="47">
        <v>437.53187500000001</v>
      </c>
      <c r="K224" s="47">
        <v>393.68606499999999</v>
      </c>
      <c r="L224" s="47">
        <v>448.76785899999999</v>
      </c>
      <c r="M224" s="47">
        <v>383.72759400000001</v>
      </c>
      <c r="N224" s="47">
        <v>263.12492400000002</v>
      </c>
      <c r="O224" s="47">
        <v>102.41737000000001</v>
      </c>
      <c r="P224" s="47">
        <v>50.075637</v>
      </c>
    </row>
    <row r="225" spans="1:16" x14ac:dyDescent="0.2">
      <c r="A225" s="45" t="str">
        <f t="shared" si="3"/>
        <v>B2 carbonCzech Republic2010</v>
      </c>
      <c r="B225" s="47">
        <v>6</v>
      </c>
      <c r="C225" s="47" t="s">
        <v>1</v>
      </c>
      <c r="D225" s="47" t="s">
        <v>134</v>
      </c>
      <c r="E225" s="47" t="s">
        <v>79</v>
      </c>
      <c r="F225" s="47" t="s">
        <v>113</v>
      </c>
      <c r="G225" s="47">
        <v>2010</v>
      </c>
      <c r="H225" s="47">
        <v>2475.1030609999998</v>
      </c>
      <c r="I225" s="47">
        <v>419.33152999999999</v>
      </c>
      <c r="J225" s="47">
        <v>388.55033400000002</v>
      </c>
      <c r="K225" s="47">
        <v>404.64753300000001</v>
      </c>
      <c r="L225" s="47">
        <v>434.99741499999999</v>
      </c>
      <c r="M225" s="47">
        <v>399.98766799999999</v>
      </c>
      <c r="N225" s="47">
        <v>279.210532</v>
      </c>
      <c r="O225" s="47">
        <v>108.56653300000001</v>
      </c>
      <c r="P225" s="47">
        <v>39.811515999999997</v>
      </c>
    </row>
    <row r="226" spans="1:16" x14ac:dyDescent="0.2">
      <c r="A226" s="45" t="str">
        <f t="shared" si="3"/>
        <v>B2 carbonCzech Republic2015</v>
      </c>
      <c r="B226" s="47">
        <v>6</v>
      </c>
      <c r="C226" s="47" t="s">
        <v>1</v>
      </c>
      <c r="D226" s="47" t="s">
        <v>134</v>
      </c>
      <c r="E226" s="47" t="s">
        <v>79</v>
      </c>
      <c r="F226" s="47" t="s">
        <v>113</v>
      </c>
      <c r="G226" s="47">
        <v>2015</v>
      </c>
      <c r="H226" s="47">
        <v>2432.1029450000001</v>
      </c>
      <c r="I226" s="47">
        <v>401.56067200000098</v>
      </c>
      <c r="J226" s="47">
        <v>339.56876999999997</v>
      </c>
      <c r="K226" s="47">
        <v>415.60897899999998</v>
      </c>
      <c r="L226" s="47">
        <v>421.22695700000003</v>
      </c>
      <c r="M226" s="47">
        <v>416.247727</v>
      </c>
      <c r="N226" s="47">
        <v>302.07791800000001</v>
      </c>
      <c r="O226" s="47">
        <v>109.710093</v>
      </c>
      <c r="P226" s="47">
        <v>26.101828999999999</v>
      </c>
    </row>
    <row r="227" spans="1:16" x14ac:dyDescent="0.2">
      <c r="A227" s="45" t="str">
        <f t="shared" si="3"/>
        <v>B2 carbonCzech Republic2020</v>
      </c>
      <c r="B227" s="47">
        <v>6</v>
      </c>
      <c r="C227" s="47" t="s">
        <v>1</v>
      </c>
      <c r="D227" s="47" t="s">
        <v>134</v>
      </c>
      <c r="E227" s="47" t="s">
        <v>79</v>
      </c>
      <c r="F227" s="47" t="s">
        <v>113</v>
      </c>
      <c r="G227" s="47">
        <v>2020</v>
      </c>
      <c r="H227" s="47">
        <v>2389.1027509999999</v>
      </c>
      <c r="I227" s="47">
        <v>384.62622700000099</v>
      </c>
      <c r="J227" s="47">
        <v>290.58721100000002</v>
      </c>
      <c r="K227" s="47">
        <v>426.57043399999998</v>
      </c>
      <c r="L227" s="47">
        <v>407.45651700000002</v>
      </c>
      <c r="M227" s="47">
        <v>432.50779899999998</v>
      </c>
      <c r="N227" s="47">
        <v>324.25548300000003</v>
      </c>
      <c r="O227" s="47">
        <v>105.367819</v>
      </c>
      <c r="P227" s="47">
        <v>17.731261</v>
      </c>
    </row>
    <row r="228" spans="1:16" x14ac:dyDescent="0.2">
      <c r="A228" s="45" t="str">
        <f t="shared" si="3"/>
        <v>B2 carbonCzech Republic2025</v>
      </c>
      <c r="B228" s="47">
        <v>6</v>
      </c>
      <c r="C228" s="47" t="s">
        <v>1</v>
      </c>
      <c r="D228" s="47" t="s">
        <v>134</v>
      </c>
      <c r="E228" s="47" t="s">
        <v>79</v>
      </c>
      <c r="F228" s="47" t="s">
        <v>113</v>
      </c>
      <c r="G228" s="47">
        <v>2025</v>
      </c>
      <c r="H228" s="47">
        <v>2346.1031320000002</v>
      </c>
      <c r="I228" s="47">
        <v>367.16856000000001</v>
      </c>
      <c r="J228" s="47">
        <v>241.605661</v>
      </c>
      <c r="K228" s="47">
        <v>437.53187400000002</v>
      </c>
      <c r="L228" s="47">
        <v>393.68606999999997</v>
      </c>
      <c r="M228" s="47">
        <v>448.76786900000002</v>
      </c>
      <c r="N228" s="47">
        <v>341.41902099999999</v>
      </c>
      <c r="O228" s="47">
        <v>101.069659</v>
      </c>
      <c r="P228" s="47">
        <v>14.854418000000001</v>
      </c>
    </row>
    <row r="229" spans="1:16" x14ac:dyDescent="0.2">
      <c r="A229" s="45" t="str">
        <f t="shared" si="3"/>
        <v>B2 carbonCzech Republic2030</v>
      </c>
      <c r="B229" s="47">
        <v>6</v>
      </c>
      <c r="C229" s="47" t="s">
        <v>1</v>
      </c>
      <c r="D229" s="47" t="s">
        <v>134</v>
      </c>
      <c r="E229" s="47" t="s">
        <v>79</v>
      </c>
      <c r="F229" s="47" t="s">
        <v>113</v>
      </c>
      <c r="G229" s="47">
        <v>2030</v>
      </c>
      <c r="H229" s="47">
        <v>2303.1029979999998</v>
      </c>
      <c r="I229" s="47">
        <v>252.59495899999999</v>
      </c>
      <c r="J229" s="47">
        <v>333.40395699999999</v>
      </c>
      <c r="K229" s="47">
        <v>388.55032599999998</v>
      </c>
      <c r="L229" s="47">
        <v>404.64753200000001</v>
      </c>
      <c r="M229" s="47">
        <v>434.997411</v>
      </c>
      <c r="N229" s="47">
        <v>358.057231</v>
      </c>
      <c r="O229" s="47">
        <v>112.598747</v>
      </c>
      <c r="P229" s="47">
        <v>18.252835000000001</v>
      </c>
    </row>
    <row r="230" spans="1:16" x14ac:dyDescent="0.2">
      <c r="A230" s="45" t="str">
        <f t="shared" si="3"/>
        <v>B2 carbonGermany2005</v>
      </c>
      <c r="B230" s="47">
        <v>6</v>
      </c>
      <c r="C230" s="47" t="s">
        <v>1</v>
      </c>
      <c r="D230" s="47" t="s">
        <v>135</v>
      </c>
      <c r="E230" s="47" t="s">
        <v>84</v>
      </c>
      <c r="F230" s="47" t="s">
        <v>112</v>
      </c>
      <c r="G230" s="47">
        <v>2005</v>
      </c>
      <c r="H230" s="47">
        <v>10568.133285</v>
      </c>
      <c r="I230" s="47">
        <v>1626.8601040000001</v>
      </c>
      <c r="J230" s="47">
        <v>1589.2253639999999</v>
      </c>
      <c r="K230" s="47">
        <v>2101.4181469999999</v>
      </c>
      <c r="L230" s="47">
        <v>1726.165262</v>
      </c>
      <c r="M230" s="47">
        <v>1446.707772</v>
      </c>
      <c r="N230" s="47">
        <v>1007.523418</v>
      </c>
      <c r="O230" s="47">
        <v>586.785439</v>
      </c>
      <c r="P230" s="47">
        <v>483.44777900000003</v>
      </c>
    </row>
    <row r="231" spans="1:16" x14ac:dyDescent="0.2">
      <c r="A231" s="45" t="str">
        <f t="shared" si="3"/>
        <v>B2 carbonGermany2010</v>
      </c>
      <c r="B231" s="47">
        <v>6</v>
      </c>
      <c r="C231" s="47" t="s">
        <v>1</v>
      </c>
      <c r="D231" s="47" t="s">
        <v>135</v>
      </c>
      <c r="E231" s="47" t="s">
        <v>84</v>
      </c>
      <c r="F231" s="47" t="s">
        <v>112</v>
      </c>
      <c r="G231" s="47">
        <v>2010</v>
      </c>
      <c r="H231" s="47">
        <v>10568.13481</v>
      </c>
      <c r="I231" s="47">
        <v>1879.133313</v>
      </c>
      <c r="J231" s="47">
        <v>1368.809833</v>
      </c>
      <c r="K231" s="47">
        <v>2004.159069</v>
      </c>
      <c r="L231" s="47">
        <v>1883.669277</v>
      </c>
      <c r="M231" s="47">
        <v>1481.5718340000001</v>
      </c>
      <c r="N231" s="47">
        <v>1035.4682190000001</v>
      </c>
      <c r="O231" s="47">
        <v>565.90634999999997</v>
      </c>
      <c r="P231" s="47">
        <v>349.41691500000002</v>
      </c>
    </row>
    <row r="232" spans="1:16" x14ac:dyDescent="0.2">
      <c r="A232" s="45" t="str">
        <f t="shared" si="3"/>
        <v>B2 carbonGermany2015</v>
      </c>
      <c r="B232" s="47">
        <v>6</v>
      </c>
      <c r="C232" s="47" t="s">
        <v>1</v>
      </c>
      <c r="D232" s="47" t="s">
        <v>135</v>
      </c>
      <c r="E232" s="47" t="s">
        <v>84</v>
      </c>
      <c r="F232" s="47" t="s">
        <v>112</v>
      </c>
      <c r="G232" s="47">
        <v>2015</v>
      </c>
      <c r="H232" s="47">
        <v>10568.138091999999</v>
      </c>
      <c r="I232" s="47">
        <v>2102.7266789999999</v>
      </c>
      <c r="J232" s="47">
        <v>1148.3942649999999</v>
      </c>
      <c r="K232" s="47">
        <v>1906.8999980000001</v>
      </c>
      <c r="L232" s="47">
        <v>2041.1731729999999</v>
      </c>
      <c r="M232" s="47">
        <v>1512.3206600000001</v>
      </c>
      <c r="N232" s="47">
        <v>1059.2711159999999</v>
      </c>
      <c r="O232" s="47">
        <v>541.42407100000003</v>
      </c>
      <c r="P232" s="47">
        <v>255.92813000000001</v>
      </c>
    </row>
    <row r="233" spans="1:16" x14ac:dyDescent="0.2">
      <c r="A233" s="45" t="str">
        <f t="shared" si="3"/>
        <v>B2 carbonGermany2020</v>
      </c>
      <c r="B233" s="47">
        <v>6</v>
      </c>
      <c r="C233" s="47" t="s">
        <v>1</v>
      </c>
      <c r="D233" s="47" t="s">
        <v>135</v>
      </c>
      <c r="E233" s="47" t="s">
        <v>84</v>
      </c>
      <c r="F233" s="47" t="s">
        <v>112</v>
      </c>
      <c r="G233" s="47">
        <v>2020</v>
      </c>
      <c r="H233" s="47">
        <v>10568.134201000001</v>
      </c>
      <c r="I233" s="47">
        <v>2318.3897980000002</v>
      </c>
      <c r="J233" s="47">
        <v>927.97872900000004</v>
      </c>
      <c r="K233" s="47">
        <v>1809.64096</v>
      </c>
      <c r="L233" s="47">
        <v>2198.6772070000002</v>
      </c>
      <c r="M233" s="47">
        <v>1534.9599720000001</v>
      </c>
      <c r="N233" s="47">
        <v>1063.521874</v>
      </c>
      <c r="O233" s="47">
        <v>519.48971800000004</v>
      </c>
      <c r="P233" s="47">
        <v>195.475943</v>
      </c>
    </row>
    <row r="234" spans="1:16" x14ac:dyDescent="0.2">
      <c r="A234" s="45" t="str">
        <f t="shared" si="3"/>
        <v>B2 carbonGermany2025</v>
      </c>
      <c r="B234" s="47">
        <v>6</v>
      </c>
      <c r="C234" s="47" t="s">
        <v>1</v>
      </c>
      <c r="D234" s="47" t="s">
        <v>135</v>
      </c>
      <c r="E234" s="47" t="s">
        <v>84</v>
      </c>
      <c r="F234" s="47" t="s">
        <v>112</v>
      </c>
      <c r="G234" s="47">
        <v>2025</v>
      </c>
      <c r="H234" s="47">
        <v>10568.133087</v>
      </c>
      <c r="I234" s="47">
        <v>2233.3325140000002</v>
      </c>
      <c r="J234" s="47">
        <v>1225.5771629999999</v>
      </c>
      <c r="K234" s="47">
        <v>1589.225351</v>
      </c>
      <c r="L234" s="47">
        <v>2101.4181330000001</v>
      </c>
      <c r="M234" s="47">
        <v>1687.5205450000001</v>
      </c>
      <c r="N234" s="47">
        <v>1050.9513919999999</v>
      </c>
      <c r="O234" s="47">
        <v>507.054618</v>
      </c>
      <c r="P234" s="47">
        <v>173.053371</v>
      </c>
    </row>
    <row r="235" spans="1:16" x14ac:dyDescent="0.2">
      <c r="A235" s="45" t="str">
        <f t="shared" si="3"/>
        <v>B2 carbonGermany2030</v>
      </c>
      <c r="B235" s="47">
        <v>6</v>
      </c>
      <c r="C235" s="47" t="s">
        <v>1</v>
      </c>
      <c r="D235" s="47" t="s">
        <v>135</v>
      </c>
      <c r="E235" s="47" t="s">
        <v>84</v>
      </c>
      <c r="F235" s="47" t="s">
        <v>112</v>
      </c>
      <c r="G235" s="47">
        <v>2030</v>
      </c>
      <c r="H235" s="47">
        <v>10568.135727000001</v>
      </c>
      <c r="I235" s="47">
        <v>2160.8653279999999</v>
      </c>
      <c r="J235" s="47">
        <v>1486.8508859999999</v>
      </c>
      <c r="K235" s="47">
        <v>1368.8097769999999</v>
      </c>
      <c r="L235" s="47">
        <v>2004.1590510000001</v>
      </c>
      <c r="M235" s="47">
        <v>1840.3457020000001</v>
      </c>
      <c r="N235" s="47">
        <v>1049.9625820000001</v>
      </c>
      <c r="O235" s="47">
        <v>495.70958899999999</v>
      </c>
      <c r="P235" s="47">
        <v>161.43281200000001</v>
      </c>
    </row>
    <row r="236" spans="1:16" x14ac:dyDescent="0.2">
      <c r="A236" s="45" t="str">
        <f t="shared" si="3"/>
        <v>B2 carbonDenmark2005</v>
      </c>
      <c r="B236" s="47">
        <v>6</v>
      </c>
      <c r="C236" s="47" t="s">
        <v>1</v>
      </c>
      <c r="D236" s="47" t="s">
        <v>136</v>
      </c>
      <c r="E236" s="47" t="s">
        <v>80</v>
      </c>
      <c r="F236" s="47" t="s">
        <v>114</v>
      </c>
      <c r="G236" s="47">
        <v>2005</v>
      </c>
      <c r="H236" s="47">
        <v>545.586859</v>
      </c>
      <c r="I236" s="47">
        <v>152.414312</v>
      </c>
      <c r="J236" s="47">
        <v>131.930387</v>
      </c>
      <c r="K236" s="47">
        <v>138.52502200000001</v>
      </c>
      <c r="L236" s="47">
        <v>55.134337000000002</v>
      </c>
      <c r="M236" s="47">
        <v>29.206268999999999</v>
      </c>
      <c r="N236" s="47">
        <v>22.669654000000001</v>
      </c>
      <c r="O236" s="47">
        <v>10.238629</v>
      </c>
      <c r="P236" s="47">
        <v>5.4682490000000001</v>
      </c>
    </row>
    <row r="237" spans="1:16" x14ac:dyDescent="0.2">
      <c r="A237" s="45" t="str">
        <f t="shared" si="3"/>
        <v>B2 carbonDenmark2010</v>
      </c>
      <c r="B237" s="47">
        <v>6</v>
      </c>
      <c r="C237" s="47" t="s">
        <v>1</v>
      </c>
      <c r="D237" s="47" t="s">
        <v>136</v>
      </c>
      <c r="E237" s="47" t="s">
        <v>80</v>
      </c>
      <c r="F237" s="47" t="s">
        <v>114</v>
      </c>
      <c r="G237" s="47">
        <v>2010</v>
      </c>
      <c r="H237" s="47">
        <v>580.79582500000004</v>
      </c>
      <c r="I237" s="47">
        <v>173.81141500000001</v>
      </c>
      <c r="J237" s="47">
        <v>130.767685</v>
      </c>
      <c r="K237" s="47">
        <v>150.041763</v>
      </c>
      <c r="L237" s="47">
        <v>60.614350000000002</v>
      </c>
      <c r="M237" s="47">
        <v>28.113257000000001</v>
      </c>
      <c r="N237" s="47">
        <v>24.779046999999998</v>
      </c>
      <c r="O237" s="47">
        <v>10.816919</v>
      </c>
      <c r="P237" s="47">
        <v>1.851389</v>
      </c>
    </row>
    <row r="238" spans="1:16" x14ac:dyDescent="0.2">
      <c r="A238" s="45" t="str">
        <f t="shared" si="3"/>
        <v>B2 carbonDenmark2015</v>
      </c>
      <c r="B238" s="47">
        <v>6</v>
      </c>
      <c r="C238" s="47" t="s">
        <v>1</v>
      </c>
      <c r="D238" s="47" t="s">
        <v>136</v>
      </c>
      <c r="E238" s="47" t="s">
        <v>80</v>
      </c>
      <c r="F238" s="47" t="s">
        <v>114</v>
      </c>
      <c r="G238" s="47">
        <v>2015</v>
      </c>
      <c r="H238" s="47">
        <v>616.00479900000005</v>
      </c>
      <c r="I238" s="47">
        <v>194.88358099999999</v>
      </c>
      <c r="J238" s="47">
        <v>140.79849200000001</v>
      </c>
      <c r="K238" s="47">
        <v>139.08692600000001</v>
      </c>
      <c r="L238" s="47">
        <v>72.842661000000007</v>
      </c>
      <c r="M238" s="47">
        <v>29.939164000000002</v>
      </c>
      <c r="N238" s="47">
        <v>24.632548</v>
      </c>
      <c r="O238" s="47">
        <v>12.789348</v>
      </c>
      <c r="P238" s="47">
        <v>1.032079</v>
      </c>
    </row>
    <row r="239" spans="1:16" x14ac:dyDescent="0.2">
      <c r="A239" s="45" t="str">
        <f t="shared" si="3"/>
        <v>B2 carbonDenmark2020</v>
      </c>
      <c r="B239" s="47">
        <v>6</v>
      </c>
      <c r="C239" s="47" t="s">
        <v>1</v>
      </c>
      <c r="D239" s="47" t="s">
        <v>136</v>
      </c>
      <c r="E239" s="47" t="s">
        <v>80</v>
      </c>
      <c r="F239" s="47" t="s">
        <v>114</v>
      </c>
      <c r="G239" s="47">
        <v>2020</v>
      </c>
      <c r="H239" s="47">
        <v>651.21378700000002</v>
      </c>
      <c r="I239" s="47">
        <v>213.33641399999999</v>
      </c>
      <c r="J239" s="47">
        <v>150.82929300000001</v>
      </c>
      <c r="K239" s="47">
        <v>128.39734200000001</v>
      </c>
      <c r="L239" s="47">
        <v>86.397013000000001</v>
      </c>
      <c r="M239" s="47">
        <v>31.654911999999999</v>
      </c>
      <c r="N239" s="47">
        <v>24.548856000000001</v>
      </c>
      <c r="O239" s="47">
        <v>14.924928</v>
      </c>
      <c r="P239" s="47">
        <v>1.1250290000000001</v>
      </c>
    </row>
    <row r="240" spans="1:16" x14ac:dyDescent="0.2">
      <c r="A240" s="45" t="str">
        <f t="shared" si="3"/>
        <v>B2 carbonDenmark2025</v>
      </c>
      <c r="B240" s="47">
        <v>6</v>
      </c>
      <c r="C240" s="47" t="s">
        <v>1</v>
      </c>
      <c r="D240" s="47" t="s">
        <v>136</v>
      </c>
      <c r="E240" s="47" t="s">
        <v>80</v>
      </c>
      <c r="F240" s="47" t="s">
        <v>114</v>
      </c>
      <c r="G240" s="47">
        <v>2025</v>
      </c>
      <c r="H240" s="47">
        <v>686.42268799999999</v>
      </c>
      <c r="I240" s="47">
        <v>243.96382800000001</v>
      </c>
      <c r="J240" s="47">
        <v>136.69394600000001</v>
      </c>
      <c r="K240" s="47">
        <v>128.088031</v>
      </c>
      <c r="L240" s="47">
        <v>95.264019000000005</v>
      </c>
      <c r="M240" s="47">
        <v>38.50985</v>
      </c>
      <c r="N240" s="47">
        <v>24.361013</v>
      </c>
      <c r="O240" s="47">
        <v>17.643659</v>
      </c>
      <c r="P240" s="47">
        <v>1.898342</v>
      </c>
    </row>
    <row r="241" spans="1:16" x14ac:dyDescent="0.2">
      <c r="A241" s="45" t="str">
        <f t="shared" si="3"/>
        <v>B2 carbonDenmark2030</v>
      </c>
      <c r="B241" s="47">
        <v>6</v>
      </c>
      <c r="C241" s="47" t="s">
        <v>1</v>
      </c>
      <c r="D241" s="47" t="s">
        <v>136</v>
      </c>
      <c r="E241" s="47" t="s">
        <v>80</v>
      </c>
      <c r="F241" s="47" t="s">
        <v>114</v>
      </c>
      <c r="G241" s="47">
        <v>2030</v>
      </c>
      <c r="H241" s="47">
        <v>721.63163699999996</v>
      </c>
      <c r="I241" s="47">
        <v>251.243832</v>
      </c>
      <c r="J241" s="47">
        <v>145.17120800000001</v>
      </c>
      <c r="K241" s="47">
        <v>128.674037</v>
      </c>
      <c r="L241" s="47">
        <v>104.778713</v>
      </c>
      <c r="M241" s="47">
        <v>44.620849999999997</v>
      </c>
      <c r="N241" s="47">
        <v>24.340506999999999</v>
      </c>
      <c r="O241" s="47">
        <v>20.064492000000001</v>
      </c>
      <c r="P241" s="47">
        <v>2.7379980000000002</v>
      </c>
    </row>
    <row r="242" spans="1:16" x14ac:dyDescent="0.2">
      <c r="A242" s="45" t="str">
        <f t="shared" si="3"/>
        <v>B2 carbonEstonia2005</v>
      </c>
      <c r="B242" s="47">
        <v>6</v>
      </c>
      <c r="C242" s="47" t="s">
        <v>1</v>
      </c>
      <c r="D242" s="47" t="s">
        <v>137</v>
      </c>
      <c r="E242" s="47" t="s">
        <v>81</v>
      </c>
      <c r="F242" s="47" t="s">
        <v>114</v>
      </c>
      <c r="G242" s="47">
        <v>2005</v>
      </c>
      <c r="H242" s="47">
        <v>2089.5841930000001</v>
      </c>
      <c r="I242" s="47">
        <v>429.72152</v>
      </c>
      <c r="J242" s="47">
        <v>399.01259199999998</v>
      </c>
      <c r="K242" s="47">
        <v>594.19109000000003</v>
      </c>
      <c r="L242" s="47">
        <v>443.23695500000002</v>
      </c>
      <c r="M242" s="47">
        <v>186.40064100000001</v>
      </c>
      <c r="N242" s="47">
        <v>33.890926999999998</v>
      </c>
      <c r="O242" s="47">
        <v>3.0321920000000002</v>
      </c>
      <c r="P242" s="47">
        <v>9.8276000000000002E-2</v>
      </c>
    </row>
    <row r="243" spans="1:16" x14ac:dyDescent="0.2">
      <c r="A243" s="45" t="str">
        <f t="shared" si="3"/>
        <v>B2 carbonEstonia2010</v>
      </c>
      <c r="B243" s="47">
        <v>6</v>
      </c>
      <c r="C243" s="47" t="s">
        <v>1</v>
      </c>
      <c r="D243" s="47" t="s">
        <v>137</v>
      </c>
      <c r="E243" s="47" t="s">
        <v>81</v>
      </c>
      <c r="F243" s="47" t="s">
        <v>114</v>
      </c>
      <c r="G243" s="47">
        <v>2010</v>
      </c>
      <c r="H243" s="47">
        <v>2076.5839700000001</v>
      </c>
      <c r="I243" s="47">
        <v>445.776341</v>
      </c>
      <c r="J243" s="47">
        <v>317.069614</v>
      </c>
      <c r="K243" s="47">
        <v>564.54883099999995</v>
      </c>
      <c r="L243" s="47">
        <v>498.27663999999999</v>
      </c>
      <c r="M243" s="47">
        <v>214.58511200000001</v>
      </c>
      <c r="N243" s="47">
        <v>34.663117999999997</v>
      </c>
      <c r="O243" s="47">
        <v>1.6592560000000001</v>
      </c>
      <c r="P243" s="47">
        <v>5.058E-3</v>
      </c>
    </row>
    <row r="244" spans="1:16" x14ac:dyDescent="0.2">
      <c r="A244" s="45" t="str">
        <f t="shared" si="3"/>
        <v>B2 carbonEstonia2015</v>
      </c>
      <c r="B244" s="47">
        <v>6</v>
      </c>
      <c r="C244" s="47" t="s">
        <v>1</v>
      </c>
      <c r="D244" s="47" t="s">
        <v>137</v>
      </c>
      <c r="E244" s="47" t="s">
        <v>81</v>
      </c>
      <c r="F244" s="47" t="s">
        <v>114</v>
      </c>
      <c r="G244" s="47">
        <v>2015</v>
      </c>
      <c r="H244" s="47">
        <v>2063.5837059999999</v>
      </c>
      <c r="I244" s="47">
        <v>467.390782</v>
      </c>
      <c r="J244" s="47">
        <v>295.53252199999997</v>
      </c>
      <c r="K244" s="47">
        <v>482.23678699999999</v>
      </c>
      <c r="L244" s="47">
        <v>525.06091700000002</v>
      </c>
      <c r="M244" s="47">
        <v>249.85278</v>
      </c>
      <c r="N244" s="47">
        <v>42.719741999999997</v>
      </c>
      <c r="O244" s="47">
        <v>0.79005000000000003</v>
      </c>
      <c r="P244" s="47">
        <v>1.26E-4</v>
      </c>
    </row>
    <row r="245" spans="1:16" x14ac:dyDescent="0.2">
      <c r="A245" s="45" t="str">
        <f t="shared" si="3"/>
        <v>B2 carbonEstonia2020</v>
      </c>
      <c r="B245" s="47">
        <v>6</v>
      </c>
      <c r="C245" s="47" t="s">
        <v>1</v>
      </c>
      <c r="D245" s="47" t="s">
        <v>137</v>
      </c>
      <c r="E245" s="47" t="s">
        <v>81</v>
      </c>
      <c r="F245" s="47" t="s">
        <v>114</v>
      </c>
      <c r="G245" s="47">
        <v>2020</v>
      </c>
      <c r="H245" s="47">
        <v>2050.5842269999998</v>
      </c>
      <c r="I245" s="47">
        <v>497.00565399999999</v>
      </c>
      <c r="J245" s="47">
        <v>273.99543799999998</v>
      </c>
      <c r="K245" s="47">
        <v>403.41790900000001</v>
      </c>
      <c r="L245" s="47">
        <v>553.08936300000005</v>
      </c>
      <c r="M245" s="47">
        <v>274.87475000000001</v>
      </c>
      <c r="N245" s="47">
        <v>47.739409999999999</v>
      </c>
      <c r="O245" s="47">
        <v>0.461698</v>
      </c>
      <c r="P245" s="47">
        <v>5.0000000000000004E-6</v>
      </c>
    </row>
    <row r="246" spans="1:16" x14ac:dyDescent="0.2">
      <c r="A246" s="45" t="str">
        <f t="shared" si="3"/>
        <v>B2 carbonEstonia2025</v>
      </c>
      <c r="B246" s="47">
        <v>6</v>
      </c>
      <c r="C246" s="47" t="s">
        <v>1</v>
      </c>
      <c r="D246" s="47" t="s">
        <v>137</v>
      </c>
      <c r="E246" s="47" t="s">
        <v>81</v>
      </c>
      <c r="F246" s="47" t="s">
        <v>114</v>
      </c>
      <c r="G246" s="47">
        <v>2025</v>
      </c>
      <c r="H246" s="47">
        <v>2037.583889</v>
      </c>
      <c r="I246" s="47">
        <v>454.90670799999998</v>
      </c>
      <c r="J246" s="47">
        <v>352.39665500000001</v>
      </c>
      <c r="K246" s="47">
        <v>332.71128900000002</v>
      </c>
      <c r="L246" s="47">
        <v>527.71293600000001</v>
      </c>
      <c r="M246" s="47">
        <v>306.540526</v>
      </c>
      <c r="N246" s="47">
        <v>62.318449000000001</v>
      </c>
      <c r="O246" s="47">
        <v>0.99727500000000002</v>
      </c>
      <c r="P246" s="47">
        <v>5.1E-5</v>
      </c>
    </row>
    <row r="247" spans="1:16" x14ac:dyDescent="0.2">
      <c r="A247" s="45" t="str">
        <f t="shared" si="3"/>
        <v>B2 carbonEstonia2030</v>
      </c>
      <c r="B247" s="47">
        <v>6</v>
      </c>
      <c r="C247" s="47" t="s">
        <v>1</v>
      </c>
      <c r="D247" s="47" t="s">
        <v>137</v>
      </c>
      <c r="E247" s="47" t="s">
        <v>81</v>
      </c>
      <c r="F247" s="47" t="s">
        <v>114</v>
      </c>
      <c r="G247" s="47">
        <v>2030</v>
      </c>
      <c r="H247" s="47">
        <v>2024.5840880000001</v>
      </c>
      <c r="I247" s="47">
        <v>446.68614200000002</v>
      </c>
      <c r="J247" s="47">
        <v>390.67123700000002</v>
      </c>
      <c r="K247" s="47">
        <v>267.737212</v>
      </c>
      <c r="L247" s="47">
        <v>504.49740500000001</v>
      </c>
      <c r="M247" s="47">
        <v>334.83837699999998</v>
      </c>
      <c r="N247" s="47">
        <v>78.385583999999994</v>
      </c>
      <c r="O247" s="47">
        <v>1.7675639999999999</v>
      </c>
      <c r="P247" s="47">
        <v>5.6700000000000001E-4</v>
      </c>
    </row>
    <row r="248" spans="1:16" x14ac:dyDescent="0.2">
      <c r="A248" s="45" t="str">
        <f t="shared" si="3"/>
        <v>B2 carbonSpain2005</v>
      </c>
      <c r="B248" s="47">
        <v>6</v>
      </c>
      <c r="C248" s="47" t="s">
        <v>1</v>
      </c>
      <c r="D248" s="47" t="s">
        <v>138</v>
      </c>
      <c r="E248" s="47" t="s">
        <v>104</v>
      </c>
      <c r="F248" s="47" t="s">
        <v>115</v>
      </c>
      <c r="G248" s="47">
        <v>2005</v>
      </c>
      <c r="H248" s="47">
        <v>14193.005646</v>
      </c>
      <c r="I248" s="47">
        <v>5141.7313080000004</v>
      </c>
      <c r="J248" s="47">
        <v>1665.362521</v>
      </c>
      <c r="K248" s="47">
        <v>1837.311404</v>
      </c>
      <c r="L248" s="47">
        <v>1676.748834</v>
      </c>
      <c r="M248" s="47">
        <v>1198.2931249999999</v>
      </c>
      <c r="N248" s="47">
        <v>660.62111400000003</v>
      </c>
      <c r="O248" s="47">
        <v>332.51802400000003</v>
      </c>
      <c r="P248" s="47">
        <v>1680.419316</v>
      </c>
    </row>
    <row r="249" spans="1:16" x14ac:dyDescent="0.2">
      <c r="A249" s="45" t="str">
        <f t="shared" si="3"/>
        <v>B2 carbonSpain2010</v>
      </c>
      <c r="B249" s="47">
        <v>6</v>
      </c>
      <c r="C249" s="47" t="s">
        <v>1</v>
      </c>
      <c r="D249" s="47" t="s">
        <v>138</v>
      </c>
      <c r="E249" s="47" t="s">
        <v>104</v>
      </c>
      <c r="F249" s="47" t="s">
        <v>115</v>
      </c>
      <c r="G249" s="47">
        <v>2010</v>
      </c>
      <c r="H249" s="47">
        <v>14915.308618999999</v>
      </c>
      <c r="I249" s="47">
        <v>6617.7070219999996</v>
      </c>
      <c r="J249" s="47">
        <v>1581.2673010000001</v>
      </c>
      <c r="K249" s="47">
        <v>1809.671542</v>
      </c>
      <c r="L249" s="47">
        <v>1776.147698</v>
      </c>
      <c r="M249" s="47">
        <v>1309.438359</v>
      </c>
      <c r="N249" s="47">
        <v>656.09180800000001</v>
      </c>
      <c r="O249" s="47">
        <v>218.28936999999999</v>
      </c>
      <c r="P249" s="47">
        <v>946.69551899999999</v>
      </c>
    </row>
    <row r="250" spans="1:16" x14ac:dyDescent="0.2">
      <c r="A250" s="45" t="str">
        <f t="shared" si="3"/>
        <v>B2 carbonSpain2015</v>
      </c>
      <c r="B250" s="47">
        <v>6</v>
      </c>
      <c r="C250" s="47" t="s">
        <v>1</v>
      </c>
      <c r="D250" s="47" t="s">
        <v>138</v>
      </c>
      <c r="E250" s="47" t="s">
        <v>104</v>
      </c>
      <c r="F250" s="47" t="s">
        <v>115</v>
      </c>
      <c r="G250" s="47">
        <v>2015</v>
      </c>
      <c r="H250" s="47">
        <v>15637.622578</v>
      </c>
      <c r="I250" s="47">
        <v>7897.3806350000004</v>
      </c>
      <c r="J250" s="47">
        <v>1490.2673299999999</v>
      </c>
      <c r="K250" s="47">
        <v>1783.3321699999999</v>
      </c>
      <c r="L250" s="47">
        <v>1874.160836</v>
      </c>
      <c r="M250" s="47">
        <v>1407.5096309999999</v>
      </c>
      <c r="N250" s="47">
        <v>628.10300400000006</v>
      </c>
      <c r="O250" s="47">
        <v>137.154731</v>
      </c>
      <c r="P250" s="47">
        <v>419.71424100000002</v>
      </c>
    </row>
    <row r="251" spans="1:16" x14ac:dyDescent="0.2">
      <c r="A251" s="45" t="str">
        <f t="shared" si="3"/>
        <v>B2 carbonSpain2020</v>
      </c>
      <c r="B251" s="47">
        <v>6</v>
      </c>
      <c r="C251" s="47" t="s">
        <v>1</v>
      </c>
      <c r="D251" s="47" t="s">
        <v>138</v>
      </c>
      <c r="E251" s="47" t="s">
        <v>104</v>
      </c>
      <c r="F251" s="47" t="s">
        <v>115</v>
      </c>
      <c r="G251" s="47">
        <v>2020</v>
      </c>
      <c r="H251" s="47">
        <v>15637.618855999999</v>
      </c>
      <c r="I251" s="47">
        <v>7601.2708650000004</v>
      </c>
      <c r="J251" s="47">
        <v>2128.158876</v>
      </c>
      <c r="K251" s="47">
        <v>1700.4639159999999</v>
      </c>
      <c r="L251" s="47">
        <v>1831.036364</v>
      </c>
      <c r="M251" s="47">
        <v>1509.3529579999999</v>
      </c>
      <c r="N251" s="47">
        <v>638.937681</v>
      </c>
      <c r="O251" s="47">
        <v>100.952243</v>
      </c>
      <c r="P251" s="47">
        <v>127.445953</v>
      </c>
    </row>
    <row r="252" spans="1:16" x14ac:dyDescent="0.2">
      <c r="A252" s="45" t="str">
        <f t="shared" si="3"/>
        <v>B2 carbonSpain2025</v>
      </c>
      <c r="B252" s="47">
        <v>6</v>
      </c>
      <c r="C252" s="47" t="s">
        <v>1</v>
      </c>
      <c r="D252" s="47" t="s">
        <v>138</v>
      </c>
      <c r="E252" s="47" t="s">
        <v>104</v>
      </c>
      <c r="F252" s="47" t="s">
        <v>115</v>
      </c>
      <c r="G252" s="47">
        <v>2025</v>
      </c>
      <c r="H252" s="47">
        <v>15637.619714</v>
      </c>
      <c r="I252" s="47">
        <v>6851.7211120000002</v>
      </c>
      <c r="J252" s="47">
        <v>3035.2229390000002</v>
      </c>
      <c r="K252" s="47">
        <v>1611.89149</v>
      </c>
      <c r="L252" s="47">
        <v>1789.7839739999999</v>
      </c>
      <c r="M252" s="47">
        <v>1613.4247889999999</v>
      </c>
      <c r="N252" s="47">
        <v>622.87577299999998</v>
      </c>
      <c r="O252" s="47">
        <v>82.412266000000002</v>
      </c>
      <c r="P252" s="47">
        <v>30.287371</v>
      </c>
    </row>
    <row r="253" spans="1:16" x14ac:dyDescent="0.2">
      <c r="A253" s="45" t="str">
        <f t="shared" si="3"/>
        <v>B2 carbonSpain2030</v>
      </c>
      <c r="B253" s="47">
        <v>6</v>
      </c>
      <c r="C253" s="47" t="s">
        <v>1</v>
      </c>
      <c r="D253" s="47" t="s">
        <v>138</v>
      </c>
      <c r="E253" s="47" t="s">
        <v>104</v>
      </c>
      <c r="F253" s="47" t="s">
        <v>115</v>
      </c>
      <c r="G253" s="47">
        <v>2030</v>
      </c>
      <c r="H253" s="47">
        <v>15637.597581</v>
      </c>
      <c r="I253" s="47">
        <v>5785.5359150000004</v>
      </c>
      <c r="J253" s="47">
        <v>4155.9803229999998</v>
      </c>
      <c r="K253" s="47">
        <v>1510.6331809999999</v>
      </c>
      <c r="L253" s="47">
        <v>1755.6579079999999</v>
      </c>
      <c r="M253" s="47">
        <v>1711.2219130000001</v>
      </c>
      <c r="N253" s="47">
        <v>624.41142400000001</v>
      </c>
      <c r="O253" s="47">
        <v>79.624223999999998</v>
      </c>
      <c r="P253" s="47">
        <v>14.532693</v>
      </c>
    </row>
    <row r="254" spans="1:16" x14ac:dyDescent="0.2">
      <c r="A254" s="45" t="str">
        <f t="shared" si="3"/>
        <v>B2 carbonFinland2005</v>
      </c>
      <c r="B254" s="47">
        <v>6</v>
      </c>
      <c r="C254" s="47" t="s">
        <v>1</v>
      </c>
      <c r="D254" s="47" t="s">
        <v>139</v>
      </c>
      <c r="E254" s="47" t="s">
        <v>82</v>
      </c>
      <c r="F254" s="47" t="s">
        <v>114</v>
      </c>
      <c r="G254" s="47">
        <v>2005</v>
      </c>
      <c r="H254" s="47">
        <v>18551.383089999999</v>
      </c>
      <c r="I254" s="47">
        <v>3765.0480510000002</v>
      </c>
      <c r="J254" s="47">
        <v>3888.6469630000001</v>
      </c>
      <c r="K254" s="47">
        <v>3667.3893539999999</v>
      </c>
      <c r="L254" s="47">
        <v>2990.8268269999999</v>
      </c>
      <c r="M254" s="47">
        <v>1971.2200989999999</v>
      </c>
      <c r="N254" s="47">
        <v>979.24159399999996</v>
      </c>
      <c r="O254" s="47">
        <v>475.058402</v>
      </c>
      <c r="P254" s="47">
        <v>813.95180000000005</v>
      </c>
    </row>
    <row r="255" spans="1:16" x14ac:dyDescent="0.2">
      <c r="A255" s="45" t="str">
        <f t="shared" si="3"/>
        <v>B2 carbonFinland2010</v>
      </c>
      <c r="B255" s="47">
        <v>6</v>
      </c>
      <c r="C255" s="47" t="s">
        <v>1</v>
      </c>
      <c r="D255" s="47" t="s">
        <v>139</v>
      </c>
      <c r="E255" s="47" t="s">
        <v>82</v>
      </c>
      <c r="F255" s="47" t="s">
        <v>114</v>
      </c>
      <c r="G255" s="47">
        <v>2010</v>
      </c>
      <c r="H255" s="47">
        <v>18369.419506999999</v>
      </c>
      <c r="I255" s="47">
        <v>4198.1038069999904</v>
      </c>
      <c r="J255" s="47">
        <v>3716.5206800000001</v>
      </c>
      <c r="K255" s="47">
        <v>3722.7037329999998</v>
      </c>
      <c r="L255" s="47">
        <v>3084.1349749999999</v>
      </c>
      <c r="M255" s="47">
        <v>1869.9538170000001</v>
      </c>
      <c r="N255" s="47">
        <v>842.89433599999995</v>
      </c>
      <c r="O255" s="47">
        <v>379.444029</v>
      </c>
      <c r="P255" s="47">
        <v>555.66413</v>
      </c>
    </row>
    <row r="256" spans="1:16" x14ac:dyDescent="0.2">
      <c r="A256" s="45" t="str">
        <f t="shared" si="3"/>
        <v>B2 carbonFinland2015</v>
      </c>
      <c r="B256" s="47">
        <v>6</v>
      </c>
      <c r="C256" s="47" t="s">
        <v>1</v>
      </c>
      <c r="D256" s="47" t="s">
        <v>139</v>
      </c>
      <c r="E256" s="47" t="s">
        <v>82</v>
      </c>
      <c r="F256" s="47" t="s">
        <v>114</v>
      </c>
      <c r="G256" s="47">
        <v>2015</v>
      </c>
      <c r="H256" s="47">
        <v>18187.454737</v>
      </c>
      <c r="I256" s="47">
        <v>4575.2333169999902</v>
      </c>
      <c r="J256" s="47">
        <v>3544.394315</v>
      </c>
      <c r="K256" s="47">
        <v>3778.018145</v>
      </c>
      <c r="L256" s="47">
        <v>3216.0527059999999</v>
      </c>
      <c r="M256" s="47">
        <v>1831.9195090000001</v>
      </c>
      <c r="N256" s="47">
        <v>681.32514100000003</v>
      </c>
      <c r="O256" s="47">
        <v>253.20315299999999</v>
      </c>
      <c r="P256" s="47">
        <v>307.30845099999999</v>
      </c>
    </row>
    <row r="257" spans="1:16" x14ac:dyDescent="0.2">
      <c r="A257" s="45" t="str">
        <f t="shared" si="3"/>
        <v>B2 carbonFinland2020</v>
      </c>
      <c r="B257" s="47">
        <v>6</v>
      </c>
      <c r="C257" s="47" t="s">
        <v>1</v>
      </c>
      <c r="D257" s="47" t="s">
        <v>139</v>
      </c>
      <c r="E257" s="47" t="s">
        <v>82</v>
      </c>
      <c r="F257" s="47" t="s">
        <v>114</v>
      </c>
      <c r="G257" s="47">
        <v>2020</v>
      </c>
      <c r="H257" s="47">
        <v>18005.492889000001</v>
      </c>
      <c r="I257" s="47">
        <v>4849.2733790000002</v>
      </c>
      <c r="J257" s="47">
        <v>3372.2680660000001</v>
      </c>
      <c r="K257" s="47">
        <v>3833.332574</v>
      </c>
      <c r="L257" s="47">
        <v>3315.459914</v>
      </c>
      <c r="M257" s="47">
        <v>1822.0693610000001</v>
      </c>
      <c r="N257" s="47">
        <v>548.461636</v>
      </c>
      <c r="O257" s="47">
        <v>138.33094600000001</v>
      </c>
      <c r="P257" s="47">
        <v>126.29701300000001</v>
      </c>
    </row>
    <row r="258" spans="1:16" x14ac:dyDescent="0.2">
      <c r="A258" s="45" t="str">
        <f t="shared" ref="A258:A321" si="4">CONCATENATE(C258,E258,G258)</f>
        <v>B2 carbonFinland2025</v>
      </c>
      <c r="B258" s="47">
        <v>6</v>
      </c>
      <c r="C258" s="47" t="s">
        <v>1</v>
      </c>
      <c r="D258" s="47" t="s">
        <v>139</v>
      </c>
      <c r="E258" s="47" t="s">
        <v>82</v>
      </c>
      <c r="F258" s="47" t="s">
        <v>114</v>
      </c>
      <c r="G258" s="47">
        <v>2025</v>
      </c>
      <c r="H258" s="47">
        <v>17823.530307000001</v>
      </c>
      <c r="I258" s="47">
        <v>5017.3246869999903</v>
      </c>
      <c r="J258" s="47">
        <v>3200.1416880000002</v>
      </c>
      <c r="K258" s="47">
        <v>3888.6469959999999</v>
      </c>
      <c r="L258" s="47">
        <v>3350.0750979999998</v>
      </c>
      <c r="M258" s="47">
        <v>1819.442769</v>
      </c>
      <c r="N258" s="47">
        <v>456.48917</v>
      </c>
      <c r="O258" s="47">
        <v>60.295810000000003</v>
      </c>
      <c r="P258" s="47">
        <v>31.114089</v>
      </c>
    </row>
    <row r="259" spans="1:16" x14ac:dyDescent="0.2">
      <c r="A259" s="45" t="str">
        <f t="shared" si="4"/>
        <v>B2 carbonFinland2030</v>
      </c>
      <c r="B259" s="47">
        <v>6</v>
      </c>
      <c r="C259" s="47" t="s">
        <v>1</v>
      </c>
      <c r="D259" s="47" t="s">
        <v>139</v>
      </c>
      <c r="E259" s="47" t="s">
        <v>82</v>
      </c>
      <c r="F259" s="47" t="s">
        <v>114</v>
      </c>
      <c r="G259" s="47">
        <v>2030</v>
      </c>
      <c r="H259" s="47">
        <v>17641.564859999999</v>
      </c>
      <c r="I259" s="47">
        <v>4814.31093100001</v>
      </c>
      <c r="J259" s="47">
        <v>3503.157342</v>
      </c>
      <c r="K259" s="47">
        <v>3716.520681</v>
      </c>
      <c r="L259" s="47">
        <v>3351.9466579999998</v>
      </c>
      <c r="M259" s="47">
        <v>1754.8130819999999</v>
      </c>
      <c r="N259" s="47">
        <v>461.256395</v>
      </c>
      <c r="O259" s="47">
        <v>37.628404000000003</v>
      </c>
      <c r="P259" s="47">
        <v>1.9313670000000001</v>
      </c>
    </row>
    <row r="260" spans="1:16" x14ac:dyDescent="0.2">
      <c r="A260" s="45" t="str">
        <f t="shared" si="4"/>
        <v>B2 carbonFrance2005</v>
      </c>
      <c r="B260" s="47">
        <v>6</v>
      </c>
      <c r="C260" s="47" t="s">
        <v>1</v>
      </c>
      <c r="D260" s="47" t="s">
        <v>140</v>
      </c>
      <c r="E260" s="47" t="s">
        <v>83</v>
      </c>
      <c r="F260" s="47" t="s">
        <v>112</v>
      </c>
      <c r="G260" s="47">
        <v>2005</v>
      </c>
      <c r="H260" s="47">
        <v>14744.109683000001</v>
      </c>
      <c r="I260" s="47">
        <v>3444.0555279999999</v>
      </c>
      <c r="J260" s="47">
        <v>2727.7108020000001</v>
      </c>
      <c r="K260" s="47">
        <v>2888.700409</v>
      </c>
      <c r="L260" s="47">
        <v>2467.2364739999998</v>
      </c>
      <c r="M260" s="47">
        <v>1481.6637780000001</v>
      </c>
      <c r="N260" s="47">
        <v>1090.430505</v>
      </c>
      <c r="O260" s="47">
        <v>464.087243</v>
      </c>
      <c r="P260" s="47">
        <v>180.22494399999999</v>
      </c>
    </row>
    <row r="261" spans="1:16" x14ac:dyDescent="0.2">
      <c r="A261" s="45" t="str">
        <f t="shared" si="4"/>
        <v>B2 carbonFrance2010</v>
      </c>
      <c r="B261" s="47">
        <v>6</v>
      </c>
      <c r="C261" s="47" t="s">
        <v>1</v>
      </c>
      <c r="D261" s="47" t="s">
        <v>140</v>
      </c>
      <c r="E261" s="47" t="s">
        <v>83</v>
      </c>
      <c r="F261" s="47" t="s">
        <v>112</v>
      </c>
      <c r="G261" s="47">
        <v>2010</v>
      </c>
      <c r="H261" s="47">
        <v>14842.10836</v>
      </c>
      <c r="I261" s="47">
        <v>2939.4505249999902</v>
      </c>
      <c r="J261" s="47">
        <v>2804.418369</v>
      </c>
      <c r="K261" s="47">
        <v>2853.5954510000001</v>
      </c>
      <c r="L261" s="47">
        <v>2589.4215359999998</v>
      </c>
      <c r="M261" s="47">
        <v>1753.129715</v>
      </c>
      <c r="N261" s="47">
        <v>1139.8767210000001</v>
      </c>
      <c r="O261" s="47">
        <v>572.39278999999999</v>
      </c>
      <c r="P261" s="47">
        <v>189.82325299999999</v>
      </c>
    </row>
    <row r="262" spans="1:16" x14ac:dyDescent="0.2">
      <c r="A262" s="45" t="str">
        <f t="shared" si="4"/>
        <v>B2 carbonFrance2015</v>
      </c>
      <c r="B262" s="47">
        <v>6</v>
      </c>
      <c r="C262" s="47" t="s">
        <v>1</v>
      </c>
      <c r="D262" s="47" t="s">
        <v>140</v>
      </c>
      <c r="E262" s="47" t="s">
        <v>83</v>
      </c>
      <c r="F262" s="47" t="s">
        <v>112</v>
      </c>
      <c r="G262" s="47">
        <v>2015</v>
      </c>
      <c r="H262" s="47">
        <v>14940.107107</v>
      </c>
      <c r="I262" s="47">
        <v>2969.58502799999</v>
      </c>
      <c r="J262" s="47">
        <v>2293.493422</v>
      </c>
      <c r="K262" s="47">
        <v>2842.6585279999999</v>
      </c>
      <c r="L262" s="47">
        <v>2705.0996850000001</v>
      </c>
      <c r="M262" s="47">
        <v>2033.920963</v>
      </c>
      <c r="N262" s="47">
        <v>1186.318407</v>
      </c>
      <c r="O262" s="47">
        <v>696.93591100000003</v>
      </c>
      <c r="P262" s="47">
        <v>212.09516300000001</v>
      </c>
    </row>
    <row r="263" spans="1:16" x14ac:dyDescent="0.2">
      <c r="A263" s="45" t="str">
        <f t="shared" si="4"/>
        <v>B2 carbonFrance2020</v>
      </c>
      <c r="B263" s="47">
        <v>6</v>
      </c>
      <c r="C263" s="47" t="s">
        <v>1</v>
      </c>
      <c r="D263" s="47" t="s">
        <v>140</v>
      </c>
      <c r="E263" s="47" t="s">
        <v>83</v>
      </c>
      <c r="F263" s="47" t="s">
        <v>112</v>
      </c>
      <c r="G263" s="47">
        <v>2020</v>
      </c>
      <c r="H263" s="47">
        <v>15038.108128</v>
      </c>
      <c r="I263" s="47">
        <v>2189.83540700001</v>
      </c>
      <c r="J263" s="47">
        <v>2691.5438260000001</v>
      </c>
      <c r="K263" s="47">
        <v>2809.571465</v>
      </c>
      <c r="L263" s="47">
        <v>2728.3427569999999</v>
      </c>
      <c r="M263" s="47">
        <v>2210.8205790000002</v>
      </c>
      <c r="N263" s="47">
        <v>1315.3323949999999</v>
      </c>
      <c r="O263" s="47">
        <v>791.63150700000006</v>
      </c>
      <c r="P263" s="47">
        <v>301.030192</v>
      </c>
    </row>
    <row r="264" spans="1:16" x14ac:dyDescent="0.2">
      <c r="A264" s="45" t="str">
        <f t="shared" si="4"/>
        <v>B2 carbonFrance2025</v>
      </c>
      <c r="B264" s="47">
        <v>6</v>
      </c>
      <c r="C264" s="47" t="s">
        <v>1</v>
      </c>
      <c r="D264" s="47" t="s">
        <v>140</v>
      </c>
      <c r="E264" s="47" t="s">
        <v>83</v>
      </c>
      <c r="F264" s="47" t="s">
        <v>112</v>
      </c>
      <c r="G264" s="47">
        <v>2025</v>
      </c>
      <c r="H264" s="47">
        <v>15136.106926</v>
      </c>
      <c r="I264" s="47">
        <v>1579.7667330000099</v>
      </c>
      <c r="J264" s="47">
        <v>2899.8236609999999</v>
      </c>
      <c r="K264" s="47">
        <v>2717.0647960000001</v>
      </c>
      <c r="L264" s="47">
        <v>2825.5815720000001</v>
      </c>
      <c r="M264" s="47">
        <v>2387.149578</v>
      </c>
      <c r="N264" s="47">
        <v>1438.9538640000001</v>
      </c>
      <c r="O264" s="47">
        <v>883.49644499999897</v>
      </c>
      <c r="P264" s="47">
        <v>404.27027700000002</v>
      </c>
    </row>
    <row r="265" spans="1:16" x14ac:dyDescent="0.2">
      <c r="A265" s="45" t="str">
        <f t="shared" si="4"/>
        <v>B2 carbonFrance2030</v>
      </c>
      <c r="B265" s="47">
        <v>6</v>
      </c>
      <c r="C265" s="47" t="s">
        <v>1</v>
      </c>
      <c r="D265" s="47" t="s">
        <v>140</v>
      </c>
      <c r="E265" s="47" t="s">
        <v>83</v>
      </c>
      <c r="F265" s="47" t="s">
        <v>112</v>
      </c>
      <c r="G265" s="47">
        <v>2030</v>
      </c>
      <c r="H265" s="47">
        <v>15234.107131000001</v>
      </c>
      <c r="I265" s="47">
        <v>1364.29687299999</v>
      </c>
      <c r="J265" s="47">
        <v>2588.2853209999998</v>
      </c>
      <c r="K265" s="47">
        <v>2794.2140979999999</v>
      </c>
      <c r="L265" s="47">
        <v>2788.9391780000001</v>
      </c>
      <c r="M265" s="47">
        <v>2484.5754109999998</v>
      </c>
      <c r="N265" s="47">
        <v>1715.6551219999999</v>
      </c>
      <c r="O265" s="47">
        <v>968.22971299999904</v>
      </c>
      <c r="P265" s="47">
        <v>529.91141500000003</v>
      </c>
    </row>
    <row r="266" spans="1:16" x14ac:dyDescent="0.2">
      <c r="A266" s="45" t="str">
        <f t="shared" si="4"/>
        <v>B2 carbonCroatia2005</v>
      </c>
      <c r="B266" s="47">
        <v>6</v>
      </c>
      <c r="C266" s="47" t="s">
        <v>1</v>
      </c>
      <c r="D266" s="47" t="s">
        <v>142</v>
      </c>
      <c r="E266" s="47" t="s">
        <v>77</v>
      </c>
      <c r="F266" s="47" t="s">
        <v>111</v>
      </c>
      <c r="G266" s="47">
        <v>2005</v>
      </c>
      <c r="H266" s="47">
        <v>1745.0332639999999</v>
      </c>
      <c r="I266" s="47">
        <v>293.40744699999999</v>
      </c>
      <c r="J266" s="47">
        <v>456.42301099999997</v>
      </c>
      <c r="K266" s="47">
        <v>574.26045399999998</v>
      </c>
      <c r="L266" s="47">
        <v>219.40435600000001</v>
      </c>
      <c r="M266" s="47">
        <v>151.105356</v>
      </c>
      <c r="N266" s="47">
        <v>42.155289000000003</v>
      </c>
      <c r="O266" s="47">
        <v>8.2773509999999995</v>
      </c>
      <c r="P266" s="47">
        <v>0</v>
      </c>
    </row>
    <row r="267" spans="1:16" x14ac:dyDescent="0.2">
      <c r="A267" s="45" t="str">
        <f t="shared" si="4"/>
        <v>B2 carbonCroatia2010</v>
      </c>
      <c r="B267" s="47">
        <v>6</v>
      </c>
      <c r="C267" s="47" t="s">
        <v>1</v>
      </c>
      <c r="D267" s="47" t="s">
        <v>142</v>
      </c>
      <c r="E267" s="47" t="s">
        <v>77</v>
      </c>
      <c r="F267" s="47" t="s">
        <v>111</v>
      </c>
      <c r="G267" s="47">
        <v>2010</v>
      </c>
      <c r="H267" s="47">
        <v>1741.0335700000001</v>
      </c>
      <c r="I267" s="47">
        <v>394.57399099999998</v>
      </c>
      <c r="J267" s="47">
        <v>367.32757400000003</v>
      </c>
      <c r="K267" s="47">
        <v>554.44771400000002</v>
      </c>
      <c r="L267" s="47">
        <v>224.48996700000001</v>
      </c>
      <c r="M267" s="47">
        <v>167.97503800000001</v>
      </c>
      <c r="N267" s="47">
        <v>30.796212000000001</v>
      </c>
      <c r="O267" s="47">
        <v>1.423074</v>
      </c>
      <c r="P267" s="47">
        <v>0</v>
      </c>
    </row>
    <row r="268" spans="1:16" x14ac:dyDescent="0.2">
      <c r="A268" s="45" t="str">
        <f t="shared" si="4"/>
        <v>B2 carbonCroatia2015</v>
      </c>
      <c r="B268" s="47">
        <v>6</v>
      </c>
      <c r="C268" s="47" t="s">
        <v>1</v>
      </c>
      <c r="D268" s="47" t="s">
        <v>142</v>
      </c>
      <c r="E268" s="47" t="s">
        <v>77</v>
      </c>
      <c r="F268" s="47" t="s">
        <v>111</v>
      </c>
      <c r="G268" s="47">
        <v>2015</v>
      </c>
      <c r="H268" s="47">
        <v>1737.0335459999999</v>
      </c>
      <c r="I268" s="47">
        <v>505.63696399999998</v>
      </c>
      <c r="J268" s="47">
        <v>278.23216400000001</v>
      </c>
      <c r="K268" s="47">
        <v>517.65107</v>
      </c>
      <c r="L268" s="47">
        <v>229.575571</v>
      </c>
      <c r="M268" s="47">
        <v>181.45580100000001</v>
      </c>
      <c r="N268" s="47">
        <v>24.131378000000002</v>
      </c>
      <c r="O268" s="47">
        <v>0.35059800000000002</v>
      </c>
      <c r="P268" s="47">
        <v>0</v>
      </c>
    </row>
    <row r="269" spans="1:16" x14ac:dyDescent="0.2">
      <c r="A269" s="45" t="str">
        <f t="shared" si="4"/>
        <v>B2 carbonCroatia2020</v>
      </c>
      <c r="B269" s="47">
        <v>6</v>
      </c>
      <c r="C269" s="47" t="s">
        <v>1</v>
      </c>
      <c r="D269" s="47" t="s">
        <v>142</v>
      </c>
      <c r="E269" s="47" t="s">
        <v>77</v>
      </c>
      <c r="F269" s="47" t="s">
        <v>111</v>
      </c>
      <c r="G269" s="47">
        <v>2020</v>
      </c>
      <c r="H269" s="47">
        <v>1733.033136</v>
      </c>
      <c r="I269" s="47">
        <v>605.05869399999995</v>
      </c>
      <c r="J269" s="47">
        <v>241.329126</v>
      </c>
      <c r="K269" s="47">
        <v>404.72505000000001</v>
      </c>
      <c r="L269" s="47">
        <v>264.120025</v>
      </c>
      <c r="M269" s="47">
        <v>186.77061599999999</v>
      </c>
      <c r="N269" s="47">
        <v>30.655066999999999</v>
      </c>
      <c r="O269" s="47">
        <v>0.374558</v>
      </c>
      <c r="P269" s="47">
        <v>0</v>
      </c>
    </row>
    <row r="270" spans="1:16" x14ac:dyDescent="0.2">
      <c r="A270" s="45" t="str">
        <f t="shared" si="4"/>
        <v>B2 carbonCroatia2025</v>
      </c>
      <c r="B270" s="47">
        <v>6</v>
      </c>
      <c r="C270" s="47" t="s">
        <v>1</v>
      </c>
      <c r="D270" s="47" t="s">
        <v>142</v>
      </c>
      <c r="E270" s="47" t="s">
        <v>77</v>
      </c>
      <c r="F270" s="47" t="s">
        <v>111</v>
      </c>
      <c r="G270" s="47">
        <v>2025</v>
      </c>
      <c r="H270" s="47">
        <v>1729.0332370000001</v>
      </c>
      <c r="I270" s="47">
        <v>660.09398299999998</v>
      </c>
      <c r="J270" s="47">
        <v>233.32521</v>
      </c>
      <c r="K270" s="47">
        <v>327.61341499999997</v>
      </c>
      <c r="L270" s="47">
        <v>278.89040399999999</v>
      </c>
      <c r="M270" s="47">
        <v>192.865118</v>
      </c>
      <c r="N270" s="47">
        <v>35.936830999999998</v>
      </c>
      <c r="O270" s="47">
        <v>0.30827599999999999</v>
      </c>
      <c r="P270" s="47">
        <v>0</v>
      </c>
    </row>
    <row r="271" spans="1:16" x14ac:dyDescent="0.2">
      <c r="A271" s="45" t="str">
        <f t="shared" si="4"/>
        <v>B2 carbonCroatia2030</v>
      </c>
      <c r="B271" s="47">
        <v>6</v>
      </c>
      <c r="C271" s="47" t="s">
        <v>1</v>
      </c>
      <c r="D271" s="47" t="s">
        <v>142</v>
      </c>
      <c r="E271" s="47" t="s">
        <v>77</v>
      </c>
      <c r="F271" s="47" t="s">
        <v>111</v>
      </c>
      <c r="G271" s="47">
        <v>2030</v>
      </c>
      <c r="H271" s="47">
        <v>1725.0332370000001</v>
      </c>
      <c r="I271" s="47">
        <v>647.69794999999999</v>
      </c>
      <c r="J271" s="47">
        <v>320.50501200000002</v>
      </c>
      <c r="K271" s="47">
        <v>253.653963</v>
      </c>
      <c r="L271" s="47">
        <v>266.50014499999997</v>
      </c>
      <c r="M271" s="47">
        <v>197.521524</v>
      </c>
      <c r="N271" s="47">
        <v>38.898387</v>
      </c>
      <c r="O271" s="47">
        <v>0.25625599999999998</v>
      </c>
      <c r="P271" s="47">
        <v>0</v>
      </c>
    </row>
    <row r="272" spans="1:16" x14ac:dyDescent="0.2">
      <c r="A272" s="45" t="str">
        <f t="shared" si="4"/>
        <v>B2 carbonHungary2005</v>
      </c>
      <c r="B272" s="47">
        <v>6</v>
      </c>
      <c r="C272" s="47" t="s">
        <v>1</v>
      </c>
      <c r="D272" s="47" t="s">
        <v>143</v>
      </c>
      <c r="E272" s="47" t="s">
        <v>86</v>
      </c>
      <c r="F272" s="47" t="s">
        <v>113</v>
      </c>
      <c r="G272" s="47">
        <v>2005</v>
      </c>
      <c r="H272" s="47">
        <v>1684.347078</v>
      </c>
      <c r="I272" s="47">
        <v>525.57140900000002</v>
      </c>
      <c r="J272" s="47">
        <v>450.37452999999999</v>
      </c>
      <c r="K272" s="47">
        <v>280.80816800000002</v>
      </c>
      <c r="L272" s="47">
        <v>226.102678</v>
      </c>
      <c r="M272" s="47">
        <v>131.08464699999999</v>
      </c>
      <c r="N272" s="47">
        <v>28.162258000000001</v>
      </c>
      <c r="O272" s="47">
        <v>28.162258000000001</v>
      </c>
      <c r="P272" s="47">
        <v>14.08113</v>
      </c>
    </row>
    <row r="273" spans="1:16" x14ac:dyDescent="0.2">
      <c r="A273" s="45" t="str">
        <f t="shared" si="4"/>
        <v>B2 carbonHungary2010</v>
      </c>
      <c r="B273" s="47">
        <v>6</v>
      </c>
      <c r="C273" s="47" t="s">
        <v>1</v>
      </c>
      <c r="D273" s="47" t="s">
        <v>143</v>
      </c>
      <c r="E273" s="47" t="s">
        <v>86</v>
      </c>
      <c r="F273" s="47" t="s">
        <v>113</v>
      </c>
      <c r="G273" s="47">
        <v>2010</v>
      </c>
      <c r="H273" s="47">
        <v>1726.3470050000001</v>
      </c>
      <c r="I273" s="47">
        <v>548.74704199999996</v>
      </c>
      <c r="J273" s="47">
        <v>472.155867</v>
      </c>
      <c r="K273" s="47">
        <v>277.42309599999999</v>
      </c>
      <c r="L273" s="47">
        <v>211.77091799999999</v>
      </c>
      <c r="M273" s="47">
        <v>146.30969899999999</v>
      </c>
      <c r="N273" s="47">
        <v>42.012008999999999</v>
      </c>
      <c r="O273" s="47">
        <v>17.799022000000001</v>
      </c>
      <c r="P273" s="47">
        <v>10.129352000000001</v>
      </c>
    </row>
    <row r="274" spans="1:16" x14ac:dyDescent="0.2">
      <c r="A274" s="45" t="str">
        <f t="shared" si="4"/>
        <v>B2 carbonHungary2015</v>
      </c>
      <c r="B274" s="47">
        <v>6</v>
      </c>
      <c r="C274" s="47" t="s">
        <v>1</v>
      </c>
      <c r="D274" s="47" t="s">
        <v>143</v>
      </c>
      <c r="E274" s="47" t="s">
        <v>86</v>
      </c>
      <c r="F274" s="47" t="s">
        <v>113</v>
      </c>
      <c r="G274" s="47">
        <v>2015</v>
      </c>
      <c r="H274" s="47">
        <v>1768.347027</v>
      </c>
      <c r="I274" s="47">
        <v>582.61663499999997</v>
      </c>
      <c r="J274" s="47">
        <v>487.532984</v>
      </c>
      <c r="K274" s="47">
        <v>273.63125500000001</v>
      </c>
      <c r="L274" s="47">
        <v>198.87710300000001</v>
      </c>
      <c r="M274" s="47">
        <v>155.40684999999999</v>
      </c>
      <c r="N274" s="47">
        <v>54.750293999999997</v>
      </c>
      <c r="O274" s="47">
        <v>10.93266</v>
      </c>
      <c r="P274" s="47">
        <v>4.5992459999999999</v>
      </c>
    </row>
    <row r="275" spans="1:16" x14ac:dyDescent="0.2">
      <c r="A275" s="45" t="str">
        <f t="shared" si="4"/>
        <v>B2 carbonHungary2020</v>
      </c>
      <c r="B275" s="47">
        <v>6</v>
      </c>
      <c r="C275" s="47" t="s">
        <v>1</v>
      </c>
      <c r="D275" s="47" t="s">
        <v>143</v>
      </c>
      <c r="E275" s="47" t="s">
        <v>86</v>
      </c>
      <c r="F275" s="47" t="s">
        <v>113</v>
      </c>
      <c r="G275" s="47">
        <v>2020</v>
      </c>
      <c r="H275" s="47">
        <v>1810.3468319999999</v>
      </c>
      <c r="I275" s="47">
        <v>653.51769400000001</v>
      </c>
      <c r="J275" s="47">
        <v>450.40622500000001</v>
      </c>
      <c r="K275" s="47">
        <v>271.93584900000002</v>
      </c>
      <c r="L275" s="47">
        <v>195.18622300000001</v>
      </c>
      <c r="M275" s="47">
        <v>158.507745</v>
      </c>
      <c r="N275" s="47">
        <v>72.252551999999994</v>
      </c>
      <c r="O275" s="47">
        <v>7.1438220000000001</v>
      </c>
      <c r="P275" s="47">
        <v>1.396722</v>
      </c>
    </row>
    <row r="276" spans="1:16" x14ac:dyDescent="0.2">
      <c r="A276" s="45" t="str">
        <f t="shared" si="4"/>
        <v>B2 carbonHungary2025</v>
      </c>
      <c r="B276" s="47">
        <v>6</v>
      </c>
      <c r="C276" s="47" t="s">
        <v>1</v>
      </c>
      <c r="D276" s="47" t="s">
        <v>143</v>
      </c>
      <c r="E276" s="47" t="s">
        <v>86</v>
      </c>
      <c r="F276" s="47" t="s">
        <v>113</v>
      </c>
      <c r="G276" s="47">
        <v>2025</v>
      </c>
      <c r="H276" s="47">
        <v>1852.3466679999999</v>
      </c>
      <c r="I276" s="47">
        <v>713.62813200000005</v>
      </c>
      <c r="J276" s="47">
        <v>413.40049399999998</v>
      </c>
      <c r="K276" s="47">
        <v>272.94735400000002</v>
      </c>
      <c r="L276" s="47">
        <v>191.44404900000001</v>
      </c>
      <c r="M276" s="47">
        <v>166.69362599999999</v>
      </c>
      <c r="N276" s="47">
        <v>87.782156000000001</v>
      </c>
      <c r="O276" s="47">
        <v>5.8210889999999997</v>
      </c>
      <c r="P276" s="47">
        <v>0.62976799999999999</v>
      </c>
    </row>
    <row r="277" spans="1:16" x14ac:dyDescent="0.2">
      <c r="A277" s="45" t="str">
        <f t="shared" si="4"/>
        <v>B2 carbonHungary2030</v>
      </c>
      <c r="B277" s="47">
        <v>6</v>
      </c>
      <c r="C277" s="47" t="s">
        <v>1</v>
      </c>
      <c r="D277" s="47" t="s">
        <v>143</v>
      </c>
      <c r="E277" s="47" t="s">
        <v>86</v>
      </c>
      <c r="F277" s="47" t="s">
        <v>113</v>
      </c>
      <c r="G277" s="47">
        <v>2030</v>
      </c>
      <c r="H277" s="47">
        <v>1894.346734</v>
      </c>
      <c r="I277" s="47">
        <v>770.48235299999999</v>
      </c>
      <c r="J277" s="47">
        <v>387.81151899999998</v>
      </c>
      <c r="K277" s="47">
        <v>260.94124299999999</v>
      </c>
      <c r="L277" s="47">
        <v>199.76241099999999</v>
      </c>
      <c r="M277" s="47">
        <v>160.01099300000001</v>
      </c>
      <c r="N277" s="47">
        <v>101.80355</v>
      </c>
      <c r="O277" s="47">
        <v>13.106062</v>
      </c>
      <c r="P277" s="47">
        <v>0.42860300000000001</v>
      </c>
    </row>
    <row r="278" spans="1:16" x14ac:dyDescent="0.2">
      <c r="A278" s="45" t="str">
        <f t="shared" si="4"/>
        <v>B2 carbonIreland2005</v>
      </c>
      <c r="B278" s="47">
        <v>6</v>
      </c>
      <c r="C278" s="47" t="s">
        <v>1</v>
      </c>
      <c r="D278" s="47" t="s">
        <v>144</v>
      </c>
      <c r="E278" s="47" t="s">
        <v>88</v>
      </c>
      <c r="F278" s="47" t="s">
        <v>112</v>
      </c>
      <c r="G278" s="47">
        <v>2005</v>
      </c>
      <c r="H278" s="47">
        <v>656.28715699999998</v>
      </c>
      <c r="I278" s="47">
        <v>423.58192300000002</v>
      </c>
      <c r="J278" s="47">
        <v>165.614136</v>
      </c>
      <c r="K278" s="47">
        <v>67.091098000000002</v>
      </c>
      <c r="L278" s="47">
        <v>0</v>
      </c>
      <c r="M278" s="47">
        <v>0</v>
      </c>
      <c r="N278" s="47">
        <v>0</v>
      </c>
      <c r="O278" s="47">
        <v>0</v>
      </c>
      <c r="P278" s="47">
        <v>0</v>
      </c>
    </row>
    <row r="279" spans="1:16" x14ac:dyDescent="0.2">
      <c r="A279" s="45" t="str">
        <f t="shared" si="4"/>
        <v>B2 carbonIreland2010</v>
      </c>
      <c r="B279" s="47">
        <v>6</v>
      </c>
      <c r="C279" s="47" t="s">
        <v>1</v>
      </c>
      <c r="D279" s="47" t="s">
        <v>144</v>
      </c>
      <c r="E279" s="47" t="s">
        <v>88</v>
      </c>
      <c r="F279" s="47" t="s">
        <v>112</v>
      </c>
      <c r="G279" s="47">
        <v>2010</v>
      </c>
      <c r="H279" s="47">
        <v>715.14711599999998</v>
      </c>
      <c r="I279" s="47">
        <v>406.37050599999998</v>
      </c>
      <c r="J279" s="47">
        <v>223.85681099999999</v>
      </c>
      <c r="K279" s="47">
        <v>84.919798999999998</v>
      </c>
      <c r="L279" s="47">
        <v>0</v>
      </c>
      <c r="M279" s="47">
        <v>0</v>
      </c>
      <c r="N279" s="47">
        <v>0</v>
      </c>
      <c r="O279" s="47">
        <v>0</v>
      </c>
      <c r="P279" s="47">
        <v>0</v>
      </c>
    </row>
    <row r="280" spans="1:16" x14ac:dyDescent="0.2">
      <c r="A280" s="45" t="str">
        <f t="shared" si="4"/>
        <v>B2 carbonIreland2015</v>
      </c>
      <c r="B280" s="47">
        <v>6</v>
      </c>
      <c r="C280" s="47" t="s">
        <v>1</v>
      </c>
      <c r="D280" s="47" t="s">
        <v>144</v>
      </c>
      <c r="E280" s="47" t="s">
        <v>88</v>
      </c>
      <c r="F280" s="47" t="s">
        <v>112</v>
      </c>
      <c r="G280" s="47">
        <v>2015</v>
      </c>
      <c r="H280" s="47">
        <v>774.00727900000004</v>
      </c>
      <c r="I280" s="47">
        <v>385.08603699999998</v>
      </c>
      <c r="J280" s="47">
        <v>282.09947699999998</v>
      </c>
      <c r="K280" s="47">
        <v>106.821765</v>
      </c>
      <c r="L280" s="47">
        <v>0</v>
      </c>
      <c r="M280" s="47">
        <v>0</v>
      </c>
      <c r="N280" s="47">
        <v>0</v>
      </c>
      <c r="O280" s="47">
        <v>0</v>
      </c>
      <c r="P280" s="47">
        <v>0</v>
      </c>
    </row>
    <row r="281" spans="1:16" x14ac:dyDescent="0.2">
      <c r="A281" s="45" t="str">
        <f t="shared" si="4"/>
        <v>B2 carbonIreland2020</v>
      </c>
      <c r="B281" s="47">
        <v>6</v>
      </c>
      <c r="C281" s="47" t="s">
        <v>1</v>
      </c>
      <c r="D281" s="47" t="s">
        <v>144</v>
      </c>
      <c r="E281" s="47" t="s">
        <v>88</v>
      </c>
      <c r="F281" s="47" t="s">
        <v>112</v>
      </c>
      <c r="G281" s="47">
        <v>2020</v>
      </c>
      <c r="H281" s="47">
        <v>832.867119</v>
      </c>
      <c r="I281" s="47">
        <v>347.84117900000001</v>
      </c>
      <c r="J281" s="47">
        <v>349.85523499999999</v>
      </c>
      <c r="K281" s="47">
        <v>135.170705</v>
      </c>
      <c r="L281" s="47">
        <v>0</v>
      </c>
      <c r="M281" s="47">
        <v>0</v>
      </c>
      <c r="N281" s="47">
        <v>0</v>
      </c>
      <c r="O281" s="47">
        <v>0</v>
      </c>
      <c r="P281" s="47">
        <v>0</v>
      </c>
    </row>
    <row r="282" spans="1:16" x14ac:dyDescent="0.2">
      <c r="A282" s="45" t="str">
        <f t="shared" si="4"/>
        <v>B2 carbonIreland2025</v>
      </c>
      <c r="B282" s="47">
        <v>6</v>
      </c>
      <c r="C282" s="47" t="s">
        <v>1</v>
      </c>
      <c r="D282" s="47" t="s">
        <v>144</v>
      </c>
      <c r="E282" s="47" t="s">
        <v>88</v>
      </c>
      <c r="F282" s="47" t="s">
        <v>112</v>
      </c>
      <c r="G282" s="47">
        <v>2025</v>
      </c>
      <c r="H282" s="47">
        <v>891.72713099999999</v>
      </c>
      <c r="I282" s="47">
        <v>309.815765</v>
      </c>
      <c r="J282" s="47">
        <v>417.61098099999998</v>
      </c>
      <c r="K282" s="47">
        <v>164.30038500000001</v>
      </c>
      <c r="L282" s="47">
        <v>0</v>
      </c>
      <c r="M282" s="47">
        <v>0</v>
      </c>
      <c r="N282" s="47">
        <v>0</v>
      </c>
      <c r="O282" s="47">
        <v>0</v>
      </c>
      <c r="P282" s="47">
        <v>0</v>
      </c>
    </row>
    <row r="283" spans="1:16" x14ac:dyDescent="0.2">
      <c r="A283" s="45" t="str">
        <f t="shared" si="4"/>
        <v>B2 carbonIreland2030</v>
      </c>
      <c r="B283" s="47">
        <v>6</v>
      </c>
      <c r="C283" s="47" t="s">
        <v>1</v>
      </c>
      <c r="D283" s="47" t="s">
        <v>144</v>
      </c>
      <c r="E283" s="47" t="s">
        <v>88</v>
      </c>
      <c r="F283" s="47" t="s">
        <v>112</v>
      </c>
      <c r="G283" s="47">
        <v>2030</v>
      </c>
      <c r="H283" s="47">
        <v>950.58722899999998</v>
      </c>
      <c r="I283" s="47">
        <v>319.51757199999997</v>
      </c>
      <c r="J283" s="47">
        <v>390.272401</v>
      </c>
      <c r="K283" s="47">
        <v>240.797256</v>
      </c>
      <c r="L283" s="47">
        <v>0</v>
      </c>
      <c r="M283" s="47">
        <v>0</v>
      </c>
      <c r="N283" s="47">
        <v>0</v>
      </c>
      <c r="O283" s="47">
        <v>0</v>
      </c>
      <c r="P283" s="47">
        <v>0</v>
      </c>
    </row>
    <row r="284" spans="1:16" x14ac:dyDescent="0.2">
      <c r="A284" s="45" t="str">
        <f t="shared" si="4"/>
        <v>B2 carbonLithuania2005</v>
      </c>
      <c r="B284" s="47">
        <v>6</v>
      </c>
      <c r="C284" s="47" t="s">
        <v>1</v>
      </c>
      <c r="D284" s="47" t="s">
        <v>146</v>
      </c>
      <c r="E284" s="47" t="s">
        <v>91</v>
      </c>
      <c r="F284" s="47" t="s">
        <v>114</v>
      </c>
      <c r="G284" s="47">
        <v>2005</v>
      </c>
      <c r="H284" s="47">
        <v>1834.957582</v>
      </c>
      <c r="I284" s="47">
        <v>320.462004000001</v>
      </c>
      <c r="J284" s="47">
        <v>273.135133</v>
      </c>
      <c r="K284" s="47">
        <v>490.77124099999997</v>
      </c>
      <c r="L284" s="47">
        <v>443.22916400000003</v>
      </c>
      <c r="M284" s="47">
        <v>227.055981</v>
      </c>
      <c r="N284" s="47">
        <v>62.077407999999998</v>
      </c>
      <c r="O284" s="47">
        <v>11.998861</v>
      </c>
      <c r="P284" s="47">
        <v>6.2277899999999997</v>
      </c>
    </row>
    <row r="285" spans="1:16" x14ac:dyDescent="0.2">
      <c r="A285" s="45" t="str">
        <f t="shared" si="4"/>
        <v>B2 carbonLithuania2010</v>
      </c>
      <c r="B285" s="47">
        <v>6</v>
      </c>
      <c r="C285" s="47" t="s">
        <v>1</v>
      </c>
      <c r="D285" s="47" t="s">
        <v>146</v>
      </c>
      <c r="E285" s="47" t="s">
        <v>91</v>
      </c>
      <c r="F285" s="47" t="s">
        <v>114</v>
      </c>
      <c r="G285" s="47">
        <v>2010</v>
      </c>
      <c r="H285" s="47">
        <v>1874.9575560000001</v>
      </c>
      <c r="I285" s="47">
        <v>439.62520600000101</v>
      </c>
      <c r="J285" s="47">
        <v>224.37906100000001</v>
      </c>
      <c r="K285" s="47">
        <v>434.47790900000001</v>
      </c>
      <c r="L285" s="47">
        <v>474.04821099999998</v>
      </c>
      <c r="M285" s="47">
        <v>240.61414600000001</v>
      </c>
      <c r="N285" s="47">
        <v>52.739316000000002</v>
      </c>
      <c r="O285" s="47">
        <v>6.6134659999999998</v>
      </c>
      <c r="P285" s="47">
        <v>2.4602409999999999</v>
      </c>
    </row>
    <row r="286" spans="1:16" x14ac:dyDescent="0.2">
      <c r="A286" s="45" t="str">
        <f t="shared" si="4"/>
        <v>B2 carbonLithuania2015</v>
      </c>
      <c r="B286" s="47">
        <v>6</v>
      </c>
      <c r="C286" s="47" t="s">
        <v>1</v>
      </c>
      <c r="D286" s="47" t="s">
        <v>146</v>
      </c>
      <c r="E286" s="47" t="s">
        <v>91</v>
      </c>
      <c r="F286" s="47" t="s">
        <v>114</v>
      </c>
      <c r="G286" s="47">
        <v>2015</v>
      </c>
      <c r="H286" s="47">
        <v>1914.9575560000001</v>
      </c>
      <c r="I286" s="47">
        <v>561.41208600000004</v>
      </c>
      <c r="J286" s="47">
        <v>175.62294199999999</v>
      </c>
      <c r="K286" s="47">
        <v>378.18457799999999</v>
      </c>
      <c r="L286" s="47">
        <v>503.112323</v>
      </c>
      <c r="M286" s="47">
        <v>250.73804100000001</v>
      </c>
      <c r="N286" s="47">
        <v>41.157803000000001</v>
      </c>
      <c r="O286" s="47">
        <v>3.8596159999999999</v>
      </c>
      <c r="P286" s="47">
        <v>0.87016700000000002</v>
      </c>
    </row>
    <row r="287" spans="1:16" x14ac:dyDescent="0.2">
      <c r="A287" s="45" t="str">
        <f t="shared" si="4"/>
        <v>B2 carbonLithuania2020</v>
      </c>
      <c r="B287" s="47">
        <v>6</v>
      </c>
      <c r="C287" s="47" t="s">
        <v>1</v>
      </c>
      <c r="D287" s="47" t="s">
        <v>146</v>
      </c>
      <c r="E287" s="47" t="s">
        <v>91</v>
      </c>
      <c r="F287" s="47" t="s">
        <v>114</v>
      </c>
      <c r="G287" s="47">
        <v>2020</v>
      </c>
      <c r="H287" s="47">
        <v>1954.9572290000001</v>
      </c>
      <c r="I287" s="47">
        <v>675.51623400000005</v>
      </c>
      <c r="J287" s="47">
        <v>126.866865</v>
      </c>
      <c r="K287" s="47">
        <v>321.89124399999997</v>
      </c>
      <c r="L287" s="47">
        <v>529.48779400000001</v>
      </c>
      <c r="M287" s="47">
        <v>261.60075799999998</v>
      </c>
      <c r="N287" s="47">
        <v>35.854455000000002</v>
      </c>
      <c r="O287" s="47">
        <v>3.2375039999999999</v>
      </c>
      <c r="P287" s="47">
        <v>0.50237500000000002</v>
      </c>
    </row>
    <row r="288" spans="1:16" x14ac:dyDescent="0.2">
      <c r="A288" s="45" t="str">
        <f t="shared" si="4"/>
        <v>B2 carbonLithuania2025</v>
      </c>
      <c r="B288" s="47">
        <v>6</v>
      </c>
      <c r="C288" s="47" t="s">
        <v>1</v>
      </c>
      <c r="D288" s="47" t="s">
        <v>146</v>
      </c>
      <c r="E288" s="47" t="s">
        <v>91</v>
      </c>
      <c r="F288" s="47" t="s">
        <v>114</v>
      </c>
      <c r="G288" s="47">
        <v>2025</v>
      </c>
      <c r="H288" s="47">
        <v>1994.9571659999999</v>
      </c>
      <c r="I288" s="47">
        <v>688.17791599999896</v>
      </c>
      <c r="J288" s="47">
        <v>232.708867</v>
      </c>
      <c r="K288" s="47">
        <v>273.135131</v>
      </c>
      <c r="L288" s="47">
        <v>473.90254900000002</v>
      </c>
      <c r="M288" s="47">
        <v>280.22763800000001</v>
      </c>
      <c r="N288" s="47">
        <v>42.233727999999999</v>
      </c>
      <c r="O288" s="47">
        <v>4.0659200000000002</v>
      </c>
      <c r="P288" s="47">
        <v>0.50541700000000001</v>
      </c>
    </row>
    <row r="289" spans="1:16" x14ac:dyDescent="0.2">
      <c r="A289" s="45" t="str">
        <f t="shared" si="4"/>
        <v>B2 carbonLithuania2030</v>
      </c>
      <c r="B289" s="47">
        <v>6</v>
      </c>
      <c r="C289" s="47" t="s">
        <v>1</v>
      </c>
      <c r="D289" s="47" t="s">
        <v>146</v>
      </c>
      <c r="E289" s="47" t="s">
        <v>91</v>
      </c>
      <c r="F289" s="47" t="s">
        <v>114</v>
      </c>
      <c r="G289" s="47">
        <v>2030</v>
      </c>
      <c r="H289" s="47">
        <v>2034.9568959999999</v>
      </c>
      <c r="I289" s="47">
        <v>691.479746000001</v>
      </c>
      <c r="J289" s="47">
        <v>345.72075000000001</v>
      </c>
      <c r="K289" s="47">
        <v>224.37906000000001</v>
      </c>
      <c r="L289" s="47">
        <v>419.35988700000001</v>
      </c>
      <c r="M289" s="47">
        <v>297.29239100000001</v>
      </c>
      <c r="N289" s="47">
        <v>51.295465</v>
      </c>
      <c r="O289" s="47">
        <v>4.8391859999999998</v>
      </c>
      <c r="P289" s="47">
        <v>0.59041100000000002</v>
      </c>
    </row>
    <row r="290" spans="1:16" x14ac:dyDescent="0.2">
      <c r="A290" s="45" t="str">
        <f t="shared" si="4"/>
        <v>B2 carbonLuxembourg2005</v>
      </c>
      <c r="B290" s="47">
        <v>6</v>
      </c>
      <c r="C290" s="47" t="s">
        <v>1</v>
      </c>
      <c r="D290" s="47" t="s">
        <v>147</v>
      </c>
      <c r="E290" s="47" t="s">
        <v>92</v>
      </c>
      <c r="F290" s="47" t="s">
        <v>112</v>
      </c>
      <c r="G290" s="47">
        <v>2005</v>
      </c>
      <c r="H290" s="47">
        <v>86.103448999999998</v>
      </c>
      <c r="I290" s="47">
        <v>15.699372</v>
      </c>
      <c r="J290" s="47">
        <v>8.3404889999999998</v>
      </c>
      <c r="K290" s="47">
        <v>15.560430999999999</v>
      </c>
      <c r="L290" s="47">
        <v>8.6524249999999991</v>
      </c>
      <c r="M290" s="47">
        <v>6.3488889999999998</v>
      </c>
      <c r="N290" s="47">
        <v>7.8526850000000001</v>
      </c>
      <c r="O290" s="47">
        <v>11.493650000000001</v>
      </c>
      <c r="P290" s="47">
        <v>12.155507999999999</v>
      </c>
    </row>
    <row r="291" spans="1:16" x14ac:dyDescent="0.2">
      <c r="A291" s="45" t="str">
        <f t="shared" si="4"/>
        <v>B2 carbonLuxembourg2010</v>
      </c>
      <c r="B291" s="47">
        <v>6</v>
      </c>
      <c r="C291" s="47" t="s">
        <v>1</v>
      </c>
      <c r="D291" s="47" t="s">
        <v>147</v>
      </c>
      <c r="E291" s="47" t="s">
        <v>92</v>
      </c>
      <c r="F291" s="47" t="s">
        <v>112</v>
      </c>
      <c r="G291" s="47">
        <v>2010</v>
      </c>
      <c r="H291" s="47">
        <v>86.103471999999996</v>
      </c>
      <c r="I291" s="47">
        <v>14.498136000000001</v>
      </c>
      <c r="J291" s="47">
        <v>5.2574759999999996</v>
      </c>
      <c r="K291" s="47">
        <v>17.58953</v>
      </c>
      <c r="L291" s="47">
        <v>9.4731480000000001</v>
      </c>
      <c r="M291" s="47">
        <v>6.1332659999999999</v>
      </c>
      <c r="N291" s="47">
        <v>6.8735460000000002</v>
      </c>
      <c r="O291" s="47">
        <v>10.862804000000001</v>
      </c>
      <c r="P291" s="47">
        <v>15.415566</v>
      </c>
    </row>
    <row r="292" spans="1:16" x14ac:dyDescent="0.2">
      <c r="A292" s="45" t="str">
        <f t="shared" si="4"/>
        <v>B2 carbonLuxembourg2015</v>
      </c>
      <c r="B292" s="47">
        <v>6</v>
      </c>
      <c r="C292" s="47" t="s">
        <v>1</v>
      </c>
      <c r="D292" s="47" t="s">
        <v>147</v>
      </c>
      <c r="E292" s="47" t="s">
        <v>92</v>
      </c>
      <c r="F292" s="47" t="s">
        <v>112</v>
      </c>
      <c r="G292" s="47">
        <v>2015</v>
      </c>
      <c r="H292" s="47">
        <v>86.103437</v>
      </c>
      <c r="I292" s="47">
        <v>6.9886830000000204</v>
      </c>
      <c r="J292" s="47">
        <v>11.572848</v>
      </c>
      <c r="K292" s="47">
        <v>14.506515</v>
      </c>
      <c r="L292" s="47">
        <v>11.502242000000001</v>
      </c>
      <c r="M292" s="47">
        <v>7.0043069999999998</v>
      </c>
      <c r="N292" s="47">
        <v>6.6719679999999997</v>
      </c>
      <c r="O292" s="47">
        <v>9.8523519999999998</v>
      </c>
      <c r="P292" s="47">
        <v>18.004522000000001</v>
      </c>
    </row>
    <row r="293" spans="1:16" x14ac:dyDescent="0.2">
      <c r="A293" s="45" t="str">
        <f t="shared" si="4"/>
        <v>B2 carbonLuxembourg2020</v>
      </c>
      <c r="B293" s="47">
        <v>6</v>
      </c>
      <c r="C293" s="47" t="s">
        <v>1</v>
      </c>
      <c r="D293" s="47" t="s">
        <v>147</v>
      </c>
      <c r="E293" s="47" t="s">
        <v>92</v>
      </c>
      <c r="F293" s="47" t="s">
        <v>112</v>
      </c>
      <c r="G293" s="47">
        <v>2020</v>
      </c>
      <c r="H293" s="47">
        <v>86.103457000000006</v>
      </c>
      <c r="I293" s="47">
        <v>3.1672400000000098</v>
      </c>
      <c r="J293" s="47">
        <v>14.201983999999999</v>
      </c>
      <c r="K293" s="47">
        <v>11.423501999999999</v>
      </c>
      <c r="L293" s="47">
        <v>13.531338</v>
      </c>
      <c r="M293" s="47">
        <v>7.8263230000000004</v>
      </c>
      <c r="N293" s="47">
        <v>6.5033500000000002</v>
      </c>
      <c r="O293" s="47">
        <v>8.8411910000000002</v>
      </c>
      <c r="P293" s="47">
        <v>20.608529000000001</v>
      </c>
    </row>
    <row r="294" spans="1:16" x14ac:dyDescent="0.2">
      <c r="A294" s="45" t="str">
        <f t="shared" si="4"/>
        <v>B2 carbonLuxembourg2025</v>
      </c>
      <c r="B294" s="47">
        <v>6</v>
      </c>
      <c r="C294" s="47" t="s">
        <v>1</v>
      </c>
      <c r="D294" s="47" t="s">
        <v>147</v>
      </c>
      <c r="E294" s="47" t="s">
        <v>92</v>
      </c>
      <c r="F294" s="47" t="s">
        <v>112</v>
      </c>
      <c r="G294" s="47">
        <v>2025</v>
      </c>
      <c r="H294" s="47">
        <v>86.103474000000006</v>
      </c>
      <c r="I294" s="47">
        <v>1.173586</v>
      </c>
      <c r="J294" s="47">
        <v>15.002069000000001</v>
      </c>
      <c r="K294" s="47">
        <v>8.3404880000000006</v>
      </c>
      <c r="L294" s="47">
        <v>15.560433</v>
      </c>
      <c r="M294" s="47">
        <v>8.6463280000000005</v>
      </c>
      <c r="N294" s="47">
        <v>6.3158000000000003</v>
      </c>
      <c r="O294" s="47">
        <v>7.8356479999999999</v>
      </c>
      <c r="P294" s="47">
        <v>23.229122</v>
      </c>
    </row>
    <row r="295" spans="1:16" x14ac:dyDescent="0.2">
      <c r="A295" s="45" t="str">
        <f t="shared" si="4"/>
        <v>B2 carbonLuxembourg2030</v>
      </c>
      <c r="B295" s="47">
        <v>6</v>
      </c>
      <c r="C295" s="47" t="s">
        <v>1</v>
      </c>
      <c r="D295" s="47" t="s">
        <v>147</v>
      </c>
      <c r="E295" s="47" t="s">
        <v>92</v>
      </c>
      <c r="F295" s="47" t="s">
        <v>112</v>
      </c>
      <c r="G295" s="47">
        <v>2030</v>
      </c>
      <c r="H295" s="47">
        <v>86.103466999999995</v>
      </c>
      <c r="I295" s="47">
        <v>0.67931700000000494</v>
      </c>
      <c r="J295" s="47">
        <v>14.297141</v>
      </c>
      <c r="K295" s="47">
        <v>5.2574759999999996</v>
      </c>
      <c r="L295" s="47">
        <v>17.589528000000001</v>
      </c>
      <c r="M295" s="47">
        <v>9.4644469999999998</v>
      </c>
      <c r="N295" s="47">
        <v>6.0969309999999997</v>
      </c>
      <c r="O295" s="47">
        <v>6.8532780000000004</v>
      </c>
      <c r="P295" s="47">
        <v>25.865348999999998</v>
      </c>
    </row>
    <row r="296" spans="1:16" x14ac:dyDescent="0.2">
      <c r="A296" s="45" t="str">
        <f t="shared" si="4"/>
        <v>B2 carbonLatvia2005</v>
      </c>
      <c r="B296" s="47">
        <v>6</v>
      </c>
      <c r="C296" s="47" t="s">
        <v>1</v>
      </c>
      <c r="D296" s="47" t="s">
        <v>148</v>
      </c>
      <c r="E296" s="47" t="s">
        <v>90</v>
      </c>
      <c r="F296" s="47" t="s">
        <v>114</v>
      </c>
      <c r="G296" s="47">
        <v>2005</v>
      </c>
      <c r="H296" s="47">
        <v>3088.2563409999998</v>
      </c>
      <c r="I296" s="47">
        <v>604.17400899999996</v>
      </c>
      <c r="J296" s="47">
        <v>665.45844</v>
      </c>
      <c r="K296" s="47">
        <v>774.51173600000004</v>
      </c>
      <c r="L296" s="47">
        <v>557.09032100000002</v>
      </c>
      <c r="M296" s="47">
        <v>277.273528</v>
      </c>
      <c r="N296" s="47">
        <v>121.00388</v>
      </c>
      <c r="O296" s="47">
        <v>88.744427000000002</v>
      </c>
      <c r="P296" s="47">
        <v>0</v>
      </c>
    </row>
    <row r="297" spans="1:16" x14ac:dyDescent="0.2">
      <c r="A297" s="45" t="str">
        <f t="shared" si="4"/>
        <v>B2 carbonLatvia2010</v>
      </c>
      <c r="B297" s="47">
        <v>6</v>
      </c>
      <c r="C297" s="47" t="s">
        <v>1</v>
      </c>
      <c r="D297" s="47" t="s">
        <v>148</v>
      </c>
      <c r="E297" s="47" t="s">
        <v>90</v>
      </c>
      <c r="F297" s="47" t="s">
        <v>114</v>
      </c>
      <c r="G297" s="47">
        <v>2010</v>
      </c>
      <c r="H297" s="47">
        <v>3137.656806</v>
      </c>
      <c r="I297" s="47">
        <v>747.72373200000004</v>
      </c>
      <c r="J297" s="47">
        <v>603.304394</v>
      </c>
      <c r="K297" s="47">
        <v>727.43955200000005</v>
      </c>
      <c r="L297" s="47">
        <v>612.81249200000002</v>
      </c>
      <c r="M297" s="47">
        <v>296.48709300000002</v>
      </c>
      <c r="N297" s="47">
        <v>103.572408</v>
      </c>
      <c r="O297" s="47">
        <v>46.317135</v>
      </c>
      <c r="P297" s="47">
        <v>0</v>
      </c>
    </row>
    <row r="298" spans="1:16" x14ac:dyDescent="0.2">
      <c r="A298" s="45" t="str">
        <f t="shared" si="4"/>
        <v>B2 carbonLatvia2015</v>
      </c>
      <c r="B298" s="47">
        <v>6</v>
      </c>
      <c r="C298" s="47" t="s">
        <v>1</v>
      </c>
      <c r="D298" s="47" t="s">
        <v>148</v>
      </c>
      <c r="E298" s="47" t="s">
        <v>90</v>
      </c>
      <c r="F298" s="47" t="s">
        <v>114</v>
      </c>
      <c r="G298" s="47">
        <v>2015</v>
      </c>
      <c r="H298" s="47">
        <v>3187.0565379999998</v>
      </c>
      <c r="I298" s="47">
        <v>875.13944200000003</v>
      </c>
      <c r="J298" s="47">
        <v>541.15033900000003</v>
      </c>
      <c r="K298" s="47">
        <v>679.11087799999996</v>
      </c>
      <c r="L298" s="47">
        <v>664.65735299999994</v>
      </c>
      <c r="M298" s="47">
        <v>312.36851100000001</v>
      </c>
      <c r="N298" s="47">
        <v>98.591513000000006</v>
      </c>
      <c r="O298" s="47">
        <v>16.038502000000001</v>
      </c>
      <c r="P298" s="47">
        <v>0</v>
      </c>
    </row>
    <row r="299" spans="1:16" x14ac:dyDescent="0.2">
      <c r="A299" s="45" t="str">
        <f t="shared" si="4"/>
        <v>B2 carbonLatvia2020</v>
      </c>
      <c r="B299" s="47">
        <v>6</v>
      </c>
      <c r="C299" s="47" t="s">
        <v>1</v>
      </c>
      <c r="D299" s="47" t="s">
        <v>148</v>
      </c>
      <c r="E299" s="47" t="s">
        <v>90</v>
      </c>
      <c r="F299" s="47" t="s">
        <v>114</v>
      </c>
      <c r="G299" s="47">
        <v>2020</v>
      </c>
      <c r="H299" s="47">
        <v>3236.4562380000002</v>
      </c>
      <c r="I299" s="47">
        <v>1064.2709609999999</v>
      </c>
      <c r="J299" s="47">
        <v>422.83426700000001</v>
      </c>
      <c r="K299" s="47">
        <v>612.70525699999996</v>
      </c>
      <c r="L299" s="47">
        <v>672.90805599999999</v>
      </c>
      <c r="M299" s="47">
        <v>339.57786199999998</v>
      </c>
      <c r="N299" s="47">
        <v>117.773436</v>
      </c>
      <c r="O299" s="47">
        <v>6.3863989999999999</v>
      </c>
      <c r="P299" s="47">
        <v>0</v>
      </c>
    </row>
    <row r="300" spans="1:16" x14ac:dyDescent="0.2">
      <c r="A300" s="45" t="str">
        <f t="shared" si="4"/>
        <v>B2 carbonLatvia2025</v>
      </c>
      <c r="B300" s="47">
        <v>6</v>
      </c>
      <c r="C300" s="47" t="s">
        <v>1</v>
      </c>
      <c r="D300" s="47" t="s">
        <v>148</v>
      </c>
      <c r="E300" s="47" t="s">
        <v>90</v>
      </c>
      <c r="F300" s="47" t="s">
        <v>114</v>
      </c>
      <c r="G300" s="47">
        <v>2025</v>
      </c>
      <c r="H300" s="47">
        <v>3285.8556389999999</v>
      </c>
      <c r="I300" s="47">
        <v>1240.1881410000001</v>
      </c>
      <c r="J300" s="47">
        <v>304.51818200000002</v>
      </c>
      <c r="K300" s="47">
        <v>549.11476700000003</v>
      </c>
      <c r="L300" s="47">
        <v>684.137877</v>
      </c>
      <c r="M300" s="47">
        <v>365.147694</v>
      </c>
      <c r="N300" s="47">
        <v>138.91655</v>
      </c>
      <c r="O300" s="47">
        <v>3.8324280000000002</v>
      </c>
      <c r="P300" s="47">
        <v>0</v>
      </c>
    </row>
    <row r="301" spans="1:16" x14ac:dyDescent="0.2">
      <c r="A301" s="45" t="str">
        <f t="shared" si="4"/>
        <v>B2 carbonLatvia2030</v>
      </c>
      <c r="B301" s="47">
        <v>6</v>
      </c>
      <c r="C301" s="47" t="s">
        <v>1</v>
      </c>
      <c r="D301" s="47" t="s">
        <v>148</v>
      </c>
      <c r="E301" s="47" t="s">
        <v>90</v>
      </c>
      <c r="F301" s="47" t="s">
        <v>114</v>
      </c>
      <c r="G301" s="47">
        <v>2030</v>
      </c>
      <c r="H301" s="47">
        <v>3335.2551659999999</v>
      </c>
      <c r="I301" s="47">
        <v>1095.164577</v>
      </c>
      <c r="J301" s="47">
        <v>552.35224900000003</v>
      </c>
      <c r="K301" s="47">
        <v>487.12509999999997</v>
      </c>
      <c r="L301" s="47">
        <v>651.08144400000003</v>
      </c>
      <c r="M301" s="47">
        <v>388.95246800000001</v>
      </c>
      <c r="N301" s="47">
        <v>156.06822</v>
      </c>
      <c r="O301" s="47">
        <v>4.5111080000000001</v>
      </c>
      <c r="P301" s="47">
        <v>0</v>
      </c>
    </row>
    <row r="302" spans="1:16" x14ac:dyDescent="0.2">
      <c r="A302" s="45" t="str">
        <f t="shared" si="4"/>
        <v>B2 carbonRepublic of Moldova2005</v>
      </c>
      <c r="B302" s="47">
        <v>6</v>
      </c>
      <c r="C302" s="47" t="s">
        <v>1</v>
      </c>
      <c r="D302" s="47" t="s">
        <v>149</v>
      </c>
      <c r="E302" s="47" t="s">
        <v>99</v>
      </c>
      <c r="F302" s="47" t="s">
        <v>113</v>
      </c>
      <c r="G302" s="47">
        <v>2005</v>
      </c>
      <c r="H302" s="47">
        <v>216.19300799999999</v>
      </c>
      <c r="I302" s="47">
        <v>33.999470000000002</v>
      </c>
      <c r="J302" s="47">
        <v>56.679054000000001</v>
      </c>
      <c r="K302" s="47">
        <v>59.355995</v>
      </c>
      <c r="L302" s="47">
        <v>38.859141999999999</v>
      </c>
      <c r="M302" s="47">
        <v>14.350365</v>
      </c>
      <c r="N302" s="47">
        <v>5.1442709999999998</v>
      </c>
      <c r="O302" s="47">
        <v>3.9254820000000001</v>
      </c>
      <c r="P302" s="47">
        <v>3.879229</v>
      </c>
    </row>
    <row r="303" spans="1:16" x14ac:dyDescent="0.2">
      <c r="A303" s="45" t="str">
        <f t="shared" si="4"/>
        <v>B2 carbonRepublic of Moldova2010</v>
      </c>
      <c r="B303" s="47">
        <v>6</v>
      </c>
      <c r="C303" s="47" t="s">
        <v>1</v>
      </c>
      <c r="D303" s="47" t="s">
        <v>149</v>
      </c>
      <c r="E303" s="47" t="s">
        <v>99</v>
      </c>
      <c r="F303" s="47" t="s">
        <v>113</v>
      </c>
      <c r="G303" s="47">
        <v>2010</v>
      </c>
      <c r="H303" s="47">
        <v>219.44291699999999</v>
      </c>
      <c r="I303" s="47">
        <v>30.515820000000001</v>
      </c>
      <c r="J303" s="47">
        <v>47.829920999999999</v>
      </c>
      <c r="K303" s="47">
        <v>61.413390999999997</v>
      </c>
      <c r="L303" s="47">
        <v>45.005626999999997</v>
      </c>
      <c r="M303" s="47">
        <v>20.471131</v>
      </c>
      <c r="N303" s="47">
        <v>6.1727129999999999</v>
      </c>
      <c r="O303" s="47">
        <v>3.9392619999999998</v>
      </c>
      <c r="P303" s="47">
        <v>4.0950519999999999</v>
      </c>
    </row>
    <row r="304" spans="1:16" x14ac:dyDescent="0.2">
      <c r="A304" s="45" t="str">
        <f t="shared" si="4"/>
        <v>B2 carbonRepublic of Moldova2015</v>
      </c>
      <c r="B304" s="47">
        <v>6</v>
      </c>
      <c r="C304" s="47" t="s">
        <v>1</v>
      </c>
      <c r="D304" s="47" t="s">
        <v>149</v>
      </c>
      <c r="E304" s="47" t="s">
        <v>99</v>
      </c>
      <c r="F304" s="47" t="s">
        <v>113</v>
      </c>
      <c r="G304" s="47">
        <v>2015</v>
      </c>
      <c r="H304" s="47">
        <v>222.69288599999999</v>
      </c>
      <c r="I304" s="47">
        <v>27.092575</v>
      </c>
      <c r="J304" s="47">
        <v>38.980789000000001</v>
      </c>
      <c r="K304" s="47">
        <v>63.470790000000001</v>
      </c>
      <c r="L304" s="47">
        <v>51.152107000000001</v>
      </c>
      <c r="M304" s="47">
        <v>26.591892999999999</v>
      </c>
      <c r="N304" s="47">
        <v>7.2011580000000004</v>
      </c>
      <c r="O304" s="47">
        <v>3.966952</v>
      </c>
      <c r="P304" s="47">
        <v>4.2366219999999997</v>
      </c>
    </row>
    <row r="305" spans="1:16" x14ac:dyDescent="0.2">
      <c r="A305" s="45" t="str">
        <f t="shared" si="4"/>
        <v>B2 carbonRepublic of Moldova2020</v>
      </c>
      <c r="B305" s="47">
        <v>6</v>
      </c>
      <c r="C305" s="47" t="s">
        <v>1</v>
      </c>
      <c r="D305" s="47" t="s">
        <v>149</v>
      </c>
      <c r="E305" s="47" t="s">
        <v>99</v>
      </c>
      <c r="F305" s="47" t="s">
        <v>113</v>
      </c>
      <c r="G305" s="47">
        <v>2020</v>
      </c>
      <c r="H305" s="47">
        <v>225.94305399999999</v>
      </c>
      <c r="I305" s="47">
        <v>23.721905</v>
      </c>
      <c r="J305" s="47">
        <v>30.131651999999999</v>
      </c>
      <c r="K305" s="47">
        <v>65.528193999999999</v>
      </c>
      <c r="L305" s="47">
        <v>57.298589999999997</v>
      </c>
      <c r="M305" s="47">
        <v>32.712662000000002</v>
      </c>
      <c r="N305" s="47">
        <v>8.2295990000000003</v>
      </c>
      <c r="O305" s="47">
        <v>3.9642330000000001</v>
      </c>
      <c r="P305" s="47">
        <v>4.3562190000000003</v>
      </c>
    </row>
    <row r="306" spans="1:16" x14ac:dyDescent="0.2">
      <c r="A306" s="45" t="str">
        <f t="shared" si="4"/>
        <v>B2 carbonRepublic of Moldova2025</v>
      </c>
      <c r="B306" s="47">
        <v>6</v>
      </c>
      <c r="C306" s="47" t="s">
        <v>1</v>
      </c>
      <c r="D306" s="47" t="s">
        <v>149</v>
      </c>
      <c r="E306" s="47" t="s">
        <v>99</v>
      </c>
      <c r="F306" s="47" t="s">
        <v>113</v>
      </c>
      <c r="G306" s="47">
        <v>2025</v>
      </c>
      <c r="H306" s="47">
        <v>229.19296299999999</v>
      </c>
      <c r="I306" s="47">
        <v>23.372150000000001</v>
      </c>
      <c r="J306" s="47">
        <v>27.159009999999999</v>
      </c>
      <c r="K306" s="47">
        <v>56.679054000000001</v>
      </c>
      <c r="L306" s="47">
        <v>59.355989999999998</v>
      </c>
      <c r="M306" s="47">
        <v>38.859139999999996</v>
      </c>
      <c r="N306" s="47">
        <v>14.350364000000001</v>
      </c>
      <c r="O306" s="47">
        <v>4.9889049999999999</v>
      </c>
      <c r="P306" s="47">
        <v>4.42835</v>
      </c>
    </row>
    <row r="307" spans="1:16" x14ac:dyDescent="0.2">
      <c r="A307" s="45" t="str">
        <f t="shared" si="4"/>
        <v>B2 carbonRepublic of Moldova2030</v>
      </c>
      <c r="B307" s="47">
        <v>6</v>
      </c>
      <c r="C307" s="47" t="s">
        <v>1</v>
      </c>
      <c r="D307" s="47" t="s">
        <v>149</v>
      </c>
      <c r="E307" s="47" t="s">
        <v>99</v>
      </c>
      <c r="F307" s="47" t="s">
        <v>113</v>
      </c>
      <c r="G307" s="47">
        <v>2030</v>
      </c>
      <c r="H307" s="47">
        <v>232.442947</v>
      </c>
      <c r="I307" s="47">
        <v>23.260003999999999</v>
      </c>
      <c r="J307" s="47">
        <v>23.982005000000001</v>
      </c>
      <c r="K307" s="47">
        <v>47.829917000000002</v>
      </c>
      <c r="L307" s="47">
        <v>61.413390999999997</v>
      </c>
      <c r="M307" s="47">
        <v>45.005620999999998</v>
      </c>
      <c r="N307" s="47">
        <v>20.471131</v>
      </c>
      <c r="O307" s="47">
        <v>6.0140589999999996</v>
      </c>
      <c r="P307" s="47">
        <v>4.4668190000000001</v>
      </c>
    </row>
    <row r="308" spans="1:16" x14ac:dyDescent="0.2">
      <c r="A308" s="45" t="str">
        <f t="shared" si="4"/>
        <v>B2 carbonNetherlands2005</v>
      </c>
      <c r="B308" s="47">
        <v>6</v>
      </c>
      <c r="C308" s="47" t="s">
        <v>1</v>
      </c>
      <c r="D308" s="47" t="s">
        <v>152</v>
      </c>
      <c r="E308" s="47" t="s">
        <v>95</v>
      </c>
      <c r="F308" s="47" t="s">
        <v>112</v>
      </c>
      <c r="G308" s="47">
        <v>2005</v>
      </c>
      <c r="H308" s="47">
        <v>295.18229500000001</v>
      </c>
      <c r="I308" s="47">
        <v>27.920251</v>
      </c>
      <c r="J308" s="47">
        <v>68.653423000000004</v>
      </c>
      <c r="K308" s="47">
        <v>83.302659000000006</v>
      </c>
      <c r="L308" s="47">
        <v>58.830458999999998</v>
      </c>
      <c r="M308" s="47">
        <v>30.122782999999998</v>
      </c>
      <c r="N308" s="47">
        <v>10.541088</v>
      </c>
      <c r="O308" s="47">
        <v>10.541088</v>
      </c>
      <c r="P308" s="47">
        <v>5.2705440000000001</v>
      </c>
    </row>
    <row r="309" spans="1:16" x14ac:dyDescent="0.2">
      <c r="A309" s="45" t="str">
        <f t="shared" si="4"/>
        <v>B2 carbonNetherlands2010</v>
      </c>
      <c r="B309" s="47">
        <v>6</v>
      </c>
      <c r="C309" s="47" t="s">
        <v>1</v>
      </c>
      <c r="D309" s="47" t="s">
        <v>152</v>
      </c>
      <c r="E309" s="47" t="s">
        <v>95</v>
      </c>
      <c r="F309" s="47" t="s">
        <v>112</v>
      </c>
      <c r="G309" s="47">
        <v>2010</v>
      </c>
      <c r="H309" s="47">
        <v>295.18228499999998</v>
      </c>
      <c r="I309" s="47">
        <v>32.407804999999897</v>
      </c>
      <c r="J309" s="47">
        <v>59.773595</v>
      </c>
      <c r="K309" s="47">
        <v>77.580787999999998</v>
      </c>
      <c r="L309" s="47">
        <v>66.975240999999997</v>
      </c>
      <c r="M309" s="47">
        <v>38.223072000000002</v>
      </c>
      <c r="N309" s="47">
        <v>10.178338999999999</v>
      </c>
      <c r="O309" s="47">
        <v>6.5034549999999998</v>
      </c>
      <c r="P309" s="47">
        <v>3.53999</v>
      </c>
    </row>
    <row r="310" spans="1:16" x14ac:dyDescent="0.2">
      <c r="A310" s="45" t="str">
        <f t="shared" si="4"/>
        <v>B2 carbonNetherlands2015</v>
      </c>
      <c r="B310" s="47">
        <v>6</v>
      </c>
      <c r="C310" s="47" t="s">
        <v>1</v>
      </c>
      <c r="D310" s="47" t="s">
        <v>152</v>
      </c>
      <c r="E310" s="47" t="s">
        <v>95</v>
      </c>
      <c r="F310" s="47" t="s">
        <v>112</v>
      </c>
      <c r="G310" s="47">
        <v>2015</v>
      </c>
      <c r="H310" s="47">
        <v>295.18228800000003</v>
      </c>
      <c r="I310" s="47">
        <v>36.242007999999899</v>
      </c>
      <c r="J310" s="47">
        <v>50.893743999999998</v>
      </c>
      <c r="K310" s="47">
        <v>72.028270000000006</v>
      </c>
      <c r="L310" s="47">
        <v>74.682830999999993</v>
      </c>
      <c r="M310" s="47">
        <v>45.652948000000002</v>
      </c>
      <c r="N310" s="47">
        <v>9.5969929999999994</v>
      </c>
      <c r="O310" s="47">
        <v>4.4152459999999998</v>
      </c>
      <c r="P310" s="47">
        <v>1.670248</v>
      </c>
    </row>
    <row r="311" spans="1:16" x14ac:dyDescent="0.2">
      <c r="A311" s="45" t="str">
        <f t="shared" si="4"/>
        <v>B2 carbonNetherlands2020</v>
      </c>
      <c r="B311" s="47">
        <v>6</v>
      </c>
      <c r="C311" s="47" t="s">
        <v>1</v>
      </c>
      <c r="D311" s="47" t="s">
        <v>152</v>
      </c>
      <c r="E311" s="47" t="s">
        <v>95</v>
      </c>
      <c r="F311" s="47" t="s">
        <v>112</v>
      </c>
      <c r="G311" s="47">
        <v>2020</v>
      </c>
      <c r="H311" s="47">
        <v>295.182301</v>
      </c>
      <c r="I311" s="47">
        <v>45.445414999999898</v>
      </c>
      <c r="J311" s="47">
        <v>37.891517</v>
      </c>
      <c r="K311" s="47">
        <v>70.267262000000002</v>
      </c>
      <c r="L311" s="47">
        <v>75.728232000000006</v>
      </c>
      <c r="M311" s="47">
        <v>47.895972999999998</v>
      </c>
      <c r="N311" s="47">
        <v>13.554156000000001</v>
      </c>
      <c r="O311" s="47">
        <v>3.6209880000000001</v>
      </c>
      <c r="P311" s="47">
        <v>0.77875799999999995</v>
      </c>
    </row>
    <row r="312" spans="1:16" x14ac:dyDescent="0.2">
      <c r="A312" s="45" t="str">
        <f t="shared" si="4"/>
        <v>B2 carbonNetherlands2025</v>
      </c>
      <c r="B312" s="47">
        <v>6</v>
      </c>
      <c r="C312" s="47" t="s">
        <v>1</v>
      </c>
      <c r="D312" s="47" t="s">
        <v>152</v>
      </c>
      <c r="E312" s="47" t="s">
        <v>95</v>
      </c>
      <c r="F312" s="47" t="s">
        <v>112</v>
      </c>
      <c r="G312" s="47">
        <v>2025</v>
      </c>
      <c r="H312" s="47">
        <v>295.18231200000002</v>
      </c>
      <c r="I312" s="47">
        <v>54.243631000000001</v>
      </c>
      <c r="J312" s="47">
        <v>24.889271000000001</v>
      </c>
      <c r="K312" s="47">
        <v>68.560221999999996</v>
      </c>
      <c r="L312" s="47">
        <v>76.627553000000006</v>
      </c>
      <c r="M312" s="47">
        <v>49.953453000000003</v>
      </c>
      <c r="N312" s="47">
        <v>16.956130000000002</v>
      </c>
      <c r="O312" s="47">
        <v>3.431276</v>
      </c>
      <c r="P312" s="47">
        <v>0.52077600000000002</v>
      </c>
    </row>
    <row r="313" spans="1:16" x14ac:dyDescent="0.2">
      <c r="A313" s="45" t="str">
        <f t="shared" si="4"/>
        <v>B2 carbonNetherlands2030</v>
      </c>
      <c r="B313" s="47">
        <v>6</v>
      </c>
      <c r="C313" s="47" t="s">
        <v>1</v>
      </c>
      <c r="D313" s="47" t="s">
        <v>152</v>
      </c>
      <c r="E313" s="47" t="s">
        <v>95</v>
      </c>
      <c r="F313" s="47" t="s">
        <v>112</v>
      </c>
      <c r="G313" s="47">
        <v>2030</v>
      </c>
      <c r="H313" s="47">
        <v>295.18225200000001</v>
      </c>
      <c r="I313" s="47">
        <v>54.258319999999898</v>
      </c>
      <c r="J313" s="47">
        <v>27.312269000000001</v>
      </c>
      <c r="K313" s="47">
        <v>59.689473999999997</v>
      </c>
      <c r="L313" s="47">
        <v>71.427379999999999</v>
      </c>
      <c r="M313" s="47">
        <v>56.403640000000003</v>
      </c>
      <c r="N313" s="47">
        <v>22.086784999999999</v>
      </c>
      <c r="O313" s="47">
        <v>3.5219269999999998</v>
      </c>
      <c r="P313" s="47">
        <v>0.48245700000000002</v>
      </c>
    </row>
    <row r="314" spans="1:16" x14ac:dyDescent="0.2">
      <c r="A314" s="45" t="str">
        <f t="shared" si="4"/>
        <v>B2 carbonNorway2005</v>
      </c>
      <c r="B314" s="47">
        <v>6</v>
      </c>
      <c r="C314" s="47" t="s">
        <v>1</v>
      </c>
      <c r="D314" s="47" t="s">
        <v>153</v>
      </c>
      <c r="E314" s="47" t="s">
        <v>96</v>
      </c>
      <c r="F314" s="47" t="s">
        <v>114</v>
      </c>
      <c r="G314" s="47">
        <v>2005</v>
      </c>
      <c r="H314" s="47">
        <v>6499.2275540000001</v>
      </c>
      <c r="I314" s="47">
        <v>1183.6285620000001</v>
      </c>
      <c r="J314" s="47">
        <v>1091.7691050000001</v>
      </c>
      <c r="K314" s="47">
        <v>985.838168</v>
      </c>
      <c r="L314" s="47">
        <v>828.10880099999997</v>
      </c>
      <c r="M314" s="47">
        <v>761.76805000000002</v>
      </c>
      <c r="N314" s="47">
        <v>748.14615800000001</v>
      </c>
      <c r="O314" s="47">
        <v>429.90304900000001</v>
      </c>
      <c r="P314" s="47">
        <v>470.06566099999998</v>
      </c>
    </row>
    <row r="315" spans="1:16" x14ac:dyDescent="0.2">
      <c r="A315" s="45" t="str">
        <f t="shared" si="4"/>
        <v>B2 carbonNorway2010</v>
      </c>
      <c r="B315" s="47">
        <v>6</v>
      </c>
      <c r="C315" s="47" t="s">
        <v>1</v>
      </c>
      <c r="D315" s="47" t="s">
        <v>153</v>
      </c>
      <c r="E315" s="47" t="s">
        <v>96</v>
      </c>
      <c r="F315" s="47" t="s">
        <v>114</v>
      </c>
      <c r="G315" s="47">
        <v>2010</v>
      </c>
      <c r="H315" s="47">
        <v>6479.2274390000002</v>
      </c>
      <c r="I315" s="47">
        <v>1023.66999</v>
      </c>
      <c r="J315" s="47">
        <v>1186.133705</v>
      </c>
      <c r="K315" s="47">
        <v>969.40819299999998</v>
      </c>
      <c r="L315" s="47">
        <v>891.06413899999995</v>
      </c>
      <c r="M315" s="47">
        <v>730.65823</v>
      </c>
      <c r="N315" s="47">
        <v>749.08416799999998</v>
      </c>
      <c r="O315" s="47">
        <v>461.766908</v>
      </c>
      <c r="P315" s="47">
        <v>467.44210600000002</v>
      </c>
    </row>
    <row r="316" spans="1:16" x14ac:dyDescent="0.2">
      <c r="A316" s="45" t="str">
        <f t="shared" si="4"/>
        <v>B2 carbonNorway2015</v>
      </c>
      <c r="B316" s="47">
        <v>6</v>
      </c>
      <c r="C316" s="47" t="s">
        <v>1</v>
      </c>
      <c r="D316" s="47" t="s">
        <v>153</v>
      </c>
      <c r="E316" s="47" t="s">
        <v>96</v>
      </c>
      <c r="F316" s="47" t="s">
        <v>114</v>
      </c>
      <c r="G316" s="47">
        <v>2015</v>
      </c>
      <c r="H316" s="47">
        <v>6459.2280270000001</v>
      </c>
      <c r="I316" s="47">
        <v>861.33332700000005</v>
      </c>
      <c r="J316" s="47">
        <v>1280.498331</v>
      </c>
      <c r="K316" s="47">
        <v>952.97819100000004</v>
      </c>
      <c r="L316" s="47">
        <v>954.01947900000005</v>
      </c>
      <c r="M316" s="47">
        <v>698.37445100000002</v>
      </c>
      <c r="N316" s="47">
        <v>748.02034300000003</v>
      </c>
      <c r="O316" s="47">
        <v>502.30630400000001</v>
      </c>
      <c r="P316" s="47">
        <v>461.69760100000002</v>
      </c>
    </row>
    <row r="317" spans="1:16" x14ac:dyDescent="0.2">
      <c r="A317" s="45" t="str">
        <f t="shared" si="4"/>
        <v>B2 carbonNorway2020</v>
      </c>
      <c r="B317" s="47">
        <v>6</v>
      </c>
      <c r="C317" s="47" t="s">
        <v>1</v>
      </c>
      <c r="D317" s="47" t="s">
        <v>153</v>
      </c>
      <c r="E317" s="47" t="s">
        <v>96</v>
      </c>
      <c r="F317" s="47" t="s">
        <v>114</v>
      </c>
      <c r="G317" s="47">
        <v>2020</v>
      </c>
      <c r="H317" s="47">
        <v>6439.2274070000003</v>
      </c>
      <c r="I317" s="47">
        <v>813.55394099999603</v>
      </c>
      <c r="J317" s="47">
        <v>1172.24539</v>
      </c>
      <c r="K317" s="47">
        <v>1022.373641</v>
      </c>
      <c r="L317" s="47">
        <v>969.92882799999995</v>
      </c>
      <c r="M317" s="47">
        <v>761.13218900000004</v>
      </c>
      <c r="N317" s="47">
        <v>714.70090800000003</v>
      </c>
      <c r="O317" s="47">
        <v>497.272583</v>
      </c>
      <c r="P317" s="47">
        <v>488.019927</v>
      </c>
    </row>
    <row r="318" spans="1:16" x14ac:dyDescent="0.2">
      <c r="A318" s="45" t="str">
        <f t="shared" si="4"/>
        <v>B2 carbonNorway2025</v>
      </c>
      <c r="B318" s="47">
        <v>6</v>
      </c>
      <c r="C318" s="47" t="s">
        <v>1</v>
      </c>
      <c r="D318" s="47" t="s">
        <v>153</v>
      </c>
      <c r="E318" s="47" t="s">
        <v>96</v>
      </c>
      <c r="F318" s="47" t="s">
        <v>114</v>
      </c>
      <c r="G318" s="47">
        <v>2025</v>
      </c>
      <c r="H318" s="47">
        <v>6419.2271229999997</v>
      </c>
      <c r="I318" s="47">
        <v>790.738059999999</v>
      </c>
      <c r="J318" s="47">
        <v>1053.75935</v>
      </c>
      <c r="K318" s="47">
        <v>1091.7691030000001</v>
      </c>
      <c r="L318" s="47">
        <v>985.83817199999999</v>
      </c>
      <c r="M318" s="47">
        <v>823.874281</v>
      </c>
      <c r="N318" s="47">
        <v>678.63188000000002</v>
      </c>
      <c r="O318" s="47">
        <v>494.77252199999998</v>
      </c>
      <c r="P318" s="47">
        <v>499.84375499999999</v>
      </c>
    </row>
    <row r="319" spans="1:16" x14ac:dyDescent="0.2">
      <c r="A319" s="45" t="str">
        <f t="shared" si="4"/>
        <v>B2 carbonNorway2030</v>
      </c>
      <c r="B319" s="47">
        <v>6</v>
      </c>
      <c r="C319" s="47" t="s">
        <v>1</v>
      </c>
      <c r="D319" s="47" t="s">
        <v>153</v>
      </c>
      <c r="E319" s="47" t="s">
        <v>96</v>
      </c>
      <c r="F319" s="47" t="s">
        <v>114</v>
      </c>
      <c r="G319" s="47">
        <v>2030</v>
      </c>
      <c r="H319" s="47">
        <v>6399.22732</v>
      </c>
      <c r="I319" s="47">
        <v>815.39997799999901</v>
      </c>
      <c r="J319" s="47">
        <v>912.66328699999997</v>
      </c>
      <c r="K319" s="47">
        <v>1186.1337080000001</v>
      </c>
      <c r="L319" s="47">
        <v>969.40819099999999</v>
      </c>
      <c r="M319" s="47">
        <v>886.53703599999994</v>
      </c>
      <c r="N319" s="47">
        <v>637.49520800000005</v>
      </c>
      <c r="O319" s="47">
        <v>485.91268300000002</v>
      </c>
      <c r="P319" s="47">
        <v>505.67722900000001</v>
      </c>
    </row>
    <row r="320" spans="1:16" x14ac:dyDescent="0.2">
      <c r="A320" s="45" t="str">
        <f t="shared" si="4"/>
        <v>B2 carbonPoland2005</v>
      </c>
      <c r="B320" s="47">
        <v>6</v>
      </c>
      <c r="C320" s="47" t="s">
        <v>1</v>
      </c>
      <c r="D320" s="47" t="s">
        <v>154</v>
      </c>
      <c r="E320" s="47" t="s">
        <v>97</v>
      </c>
      <c r="F320" s="47" t="s">
        <v>113</v>
      </c>
      <c r="G320" s="47">
        <v>2005</v>
      </c>
      <c r="H320" s="47">
        <v>8417.0081829999999</v>
      </c>
      <c r="I320" s="47">
        <v>992.459626000002</v>
      </c>
      <c r="J320" s="47">
        <v>1964.9243140000001</v>
      </c>
      <c r="K320" s="47">
        <v>1674.7136780000001</v>
      </c>
      <c r="L320" s="47">
        <v>1749.986635</v>
      </c>
      <c r="M320" s="47">
        <v>1301.850222</v>
      </c>
      <c r="N320" s="47">
        <v>491.30754300000001</v>
      </c>
      <c r="O320" s="47">
        <v>133.177008</v>
      </c>
      <c r="P320" s="47">
        <v>108.589157</v>
      </c>
    </row>
    <row r="321" spans="1:16" x14ac:dyDescent="0.2">
      <c r="A321" s="45" t="str">
        <f t="shared" si="4"/>
        <v>B2 carbonPoland2010</v>
      </c>
      <c r="B321" s="47">
        <v>6</v>
      </c>
      <c r="C321" s="47" t="s">
        <v>1</v>
      </c>
      <c r="D321" s="47" t="s">
        <v>154</v>
      </c>
      <c r="E321" s="47" t="s">
        <v>97</v>
      </c>
      <c r="F321" s="47" t="s">
        <v>113</v>
      </c>
      <c r="G321" s="47">
        <v>2010</v>
      </c>
      <c r="H321" s="47">
        <v>8532.0079769999993</v>
      </c>
      <c r="I321" s="47">
        <v>1567.700239</v>
      </c>
      <c r="J321" s="47">
        <v>1599.7969599999999</v>
      </c>
      <c r="K321" s="47">
        <v>1587.7258159999999</v>
      </c>
      <c r="L321" s="47">
        <v>1793.198551</v>
      </c>
      <c r="M321" s="47">
        <v>1390.8144070000001</v>
      </c>
      <c r="N321" s="47">
        <v>459.07497999999998</v>
      </c>
      <c r="O321" s="47">
        <v>95.847271000000006</v>
      </c>
      <c r="P321" s="47">
        <v>37.849753</v>
      </c>
    </row>
    <row r="322" spans="1:16" x14ac:dyDescent="0.2">
      <c r="A322" s="45" t="str">
        <f t="shared" ref="A322:A385" si="5">CONCATENATE(C322,E322,G322)</f>
        <v>B2 carbonPoland2015</v>
      </c>
      <c r="B322" s="47">
        <v>6</v>
      </c>
      <c r="C322" s="47" t="s">
        <v>1</v>
      </c>
      <c r="D322" s="47" t="s">
        <v>154</v>
      </c>
      <c r="E322" s="47" t="s">
        <v>97</v>
      </c>
      <c r="F322" s="47" t="s">
        <v>113</v>
      </c>
      <c r="G322" s="47">
        <v>2015</v>
      </c>
      <c r="H322" s="47">
        <v>8647.0072980000004</v>
      </c>
      <c r="I322" s="47">
        <v>2144.832508</v>
      </c>
      <c r="J322" s="47">
        <v>1234.6696360000001</v>
      </c>
      <c r="K322" s="47">
        <v>1500.7378699999999</v>
      </c>
      <c r="L322" s="47">
        <v>1827.5748490000001</v>
      </c>
      <c r="M322" s="47">
        <v>1449.5802759999999</v>
      </c>
      <c r="N322" s="47">
        <v>399.193851</v>
      </c>
      <c r="O322" s="47">
        <v>76.724298000000104</v>
      </c>
      <c r="P322" s="47">
        <v>13.69401</v>
      </c>
    </row>
    <row r="323" spans="1:16" x14ac:dyDescent="0.2">
      <c r="A323" s="45" t="str">
        <f t="shared" si="5"/>
        <v>B2 carbonPoland2020</v>
      </c>
      <c r="B323" s="47">
        <v>6</v>
      </c>
      <c r="C323" s="47" t="s">
        <v>1</v>
      </c>
      <c r="D323" s="47" t="s">
        <v>154</v>
      </c>
      <c r="E323" s="47" t="s">
        <v>97</v>
      </c>
      <c r="F323" s="47" t="s">
        <v>113</v>
      </c>
      <c r="G323" s="47">
        <v>2020</v>
      </c>
      <c r="H323" s="47">
        <v>8762.0079910000004</v>
      </c>
      <c r="I323" s="47">
        <v>2365.139674</v>
      </c>
      <c r="J323" s="47">
        <v>941.05254100000104</v>
      </c>
      <c r="K323" s="47">
        <v>1732.831093</v>
      </c>
      <c r="L323" s="47">
        <v>1740.239795</v>
      </c>
      <c r="M323" s="47">
        <v>1469.954035</v>
      </c>
      <c r="N323" s="47">
        <v>411.75188700000001</v>
      </c>
      <c r="O323" s="47">
        <v>88.537087999999997</v>
      </c>
      <c r="P323" s="47">
        <v>12.501878</v>
      </c>
    </row>
    <row r="324" spans="1:16" x14ac:dyDescent="0.2">
      <c r="A324" s="45" t="str">
        <f t="shared" si="5"/>
        <v>B2 carbonPoland2025</v>
      </c>
      <c r="B324" s="47">
        <v>6</v>
      </c>
      <c r="C324" s="47" t="s">
        <v>1</v>
      </c>
      <c r="D324" s="47" t="s">
        <v>154</v>
      </c>
      <c r="E324" s="47" t="s">
        <v>97</v>
      </c>
      <c r="F324" s="47" t="s">
        <v>113</v>
      </c>
      <c r="G324" s="47">
        <v>2025</v>
      </c>
      <c r="H324" s="47">
        <v>8877.0082459999994</v>
      </c>
      <c r="I324" s="47">
        <v>2441.4735900000001</v>
      </c>
      <c r="J324" s="47">
        <v>767.82422699999995</v>
      </c>
      <c r="K324" s="47">
        <v>1964.9242879999999</v>
      </c>
      <c r="L324" s="47">
        <v>1654.0466670000001</v>
      </c>
      <c r="M324" s="47">
        <v>1496.8415480000001</v>
      </c>
      <c r="N324" s="47">
        <v>441.12605500000001</v>
      </c>
      <c r="O324" s="47">
        <v>97.537107000000006</v>
      </c>
      <c r="P324" s="47">
        <v>13.234764</v>
      </c>
    </row>
    <row r="325" spans="1:16" x14ac:dyDescent="0.2">
      <c r="A325" s="45" t="str">
        <f t="shared" si="5"/>
        <v>B2 carbonPoland2030</v>
      </c>
      <c r="B325" s="47">
        <v>6</v>
      </c>
      <c r="C325" s="47" t="s">
        <v>1</v>
      </c>
      <c r="D325" s="47" t="s">
        <v>154</v>
      </c>
      <c r="E325" s="47" t="s">
        <v>97</v>
      </c>
      <c r="F325" s="47" t="s">
        <v>113</v>
      </c>
      <c r="G325" s="47">
        <v>2030</v>
      </c>
      <c r="H325" s="47">
        <v>8992.0073209999991</v>
      </c>
      <c r="I325" s="47">
        <v>2384.0057969999998</v>
      </c>
      <c r="J325" s="47">
        <v>1294.376325</v>
      </c>
      <c r="K325" s="47">
        <v>1599.7969969999999</v>
      </c>
      <c r="L325" s="47">
        <v>1568.635239</v>
      </c>
      <c r="M325" s="47">
        <v>1531.8802330000001</v>
      </c>
      <c r="N325" s="47">
        <v>491.11208299999998</v>
      </c>
      <c r="O325" s="47">
        <v>106.87158599999999</v>
      </c>
      <c r="P325" s="47">
        <v>15.329060999999999</v>
      </c>
    </row>
    <row r="326" spans="1:16" x14ac:dyDescent="0.2">
      <c r="A326" s="45" t="str">
        <f t="shared" si="5"/>
        <v>B2 carbonPortugal2005</v>
      </c>
      <c r="B326" s="47">
        <v>6</v>
      </c>
      <c r="C326" s="47" t="s">
        <v>1</v>
      </c>
      <c r="D326" s="47" t="s">
        <v>155</v>
      </c>
      <c r="E326" s="47" t="s">
        <v>98</v>
      </c>
      <c r="F326" s="47" t="s">
        <v>115</v>
      </c>
      <c r="G326" s="47">
        <v>2005</v>
      </c>
      <c r="H326" s="47">
        <v>1801.9219049999999</v>
      </c>
      <c r="I326" s="47">
        <v>1190.7020540000001</v>
      </c>
      <c r="J326" s="47">
        <v>324.90074099999998</v>
      </c>
      <c r="K326" s="47">
        <v>238.31898100000001</v>
      </c>
      <c r="L326" s="47">
        <v>48.000129000000001</v>
      </c>
      <c r="M326" s="47">
        <v>0</v>
      </c>
      <c r="N326" s="47">
        <v>0</v>
      </c>
      <c r="O326" s="47">
        <v>0</v>
      </c>
      <c r="P326" s="47">
        <v>0</v>
      </c>
    </row>
    <row r="327" spans="1:16" x14ac:dyDescent="0.2">
      <c r="A327" s="45" t="str">
        <f t="shared" si="5"/>
        <v>B2 carbonPortugal2010</v>
      </c>
      <c r="B327" s="47">
        <v>6</v>
      </c>
      <c r="C327" s="47" t="s">
        <v>1</v>
      </c>
      <c r="D327" s="47" t="s">
        <v>155</v>
      </c>
      <c r="E327" s="47" t="s">
        <v>98</v>
      </c>
      <c r="F327" s="47" t="s">
        <v>115</v>
      </c>
      <c r="G327" s="47">
        <v>2010</v>
      </c>
      <c r="H327" s="47">
        <v>1821.92157</v>
      </c>
      <c r="I327" s="47">
        <v>1102.010591</v>
      </c>
      <c r="J327" s="47">
        <v>413.56969800000002</v>
      </c>
      <c r="K327" s="47">
        <v>246.39331000000001</v>
      </c>
      <c r="L327" s="47">
        <v>59.947971000000003</v>
      </c>
      <c r="M327" s="47">
        <v>0</v>
      </c>
      <c r="N327" s="47">
        <v>0</v>
      </c>
      <c r="O327" s="47">
        <v>0</v>
      </c>
      <c r="P327" s="47">
        <v>0</v>
      </c>
    </row>
    <row r="328" spans="1:16" x14ac:dyDescent="0.2">
      <c r="A328" s="45" t="str">
        <f t="shared" si="5"/>
        <v>B2 carbonPortugal2015</v>
      </c>
      <c r="B328" s="47">
        <v>6</v>
      </c>
      <c r="C328" s="47" t="s">
        <v>1</v>
      </c>
      <c r="D328" s="47" t="s">
        <v>155</v>
      </c>
      <c r="E328" s="47" t="s">
        <v>98</v>
      </c>
      <c r="F328" s="47" t="s">
        <v>115</v>
      </c>
      <c r="G328" s="47">
        <v>2015</v>
      </c>
      <c r="H328" s="47">
        <v>1841.921662</v>
      </c>
      <c r="I328" s="47">
        <v>1201.3174140000001</v>
      </c>
      <c r="J328" s="47">
        <v>346.11190599999998</v>
      </c>
      <c r="K328" s="47">
        <v>237.14754400000001</v>
      </c>
      <c r="L328" s="47">
        <v>57.161679999999997</v>
      </c>
      <c r="M328" s="47">
        <v>0.183118</v>
      </c>
      <c r="N328" s="47">
        <v>0</v>
      </c>
      <c r="O328" s="47">
        <v>0</v>
      </c>
      <c r="P328" s="47">
        <v>0</v>
      </c>
    </row>
    <row r="329" spans="1:16" x14ac:dyDescent="0.2">
      <c r="A329" s="45" t="str">
        <f t="shared" si="5"/>
        <v>B2 carbonPortugal2020</v>
      </c>
      <c r="B329" s="47">
        <v>6</v>
      </c>
      <c r="C329" s="47" t="s">
        <v>1</v>
      </c>
      <c r="D329" s="47" t="s">
        <v>155</v>
      </c>
      <c r="E329" s="47" t="s">
        <v>98</v>
      </c>
      <c r="F329" s="47" t="s">
        <v>115</v>
      </c>
      <c r="G329" s="47">
        <v>2020</v>
      </c>
      <c r="H329" s="47">
        <v>1861.921509</v>
      </c>
      <c r="I329" s="47">
        <v>1077.206034</v>
      </c>
      <c r="J329" s="47">
        <v>464.27682900000002</v>
      </c>
      <c r="K329" s="47">
        <v>259.70325100000002</v>
      </c>
      <c r="L329" s="47">
        <v>60.317566999999997</v>
      </c>
      <c r="M329" s="47">
        <v>0.41782799999999998</v>
      </c>
      <c r="N329" s="47">
        <v>0</v>
      </c>
      <c r="O329" s="47">
        <v>0</v>
      </c>
      <c r="P329" s="47">
        <v>0</v>
      </c>
    </row>
    <row r="330" spans="1:16" x14ac:dyDescent="0.2">
      <c r="A330" s="45" t="str">
        <f t="shared" si="5"/>
        <v>B2 carbonPortugal2025</v>
      </c>
      <c r="B330" s="47">
        <v>6</v>
      </c>
      <c r="C330" s="47" t="s">
        <v>1</v>
      </c>
      <c r="D330" s="47" t="s">
        <v>155</v>
      </c>
      <c r="E330" s="47" t="s">
        <v>98</v>
      </c>
      <c r="F330" s="47" t="s">
        <v>115</v>
      </c>
      <c r="G330" s="47">
        <v>2025</v>
      </c>
      <c r="H330" s="47">
        <v>1881.921906</v>
      </c>
      <c r="I330" s="47">
        <v>999.99229400000002</v>
      </c>
      <c r="J330" s="47">
        <v>530.18510000000003</v>
      </c>
      <c r="K330" s="47">
        <v>284.37936000000002</v>
      </c>
      <c r="L330" s="47">
        <v>66.597942000000003</v>
      </c>
      <c r="M330" s="47">
        <v>0.76720999999999995</v>
      </c>
      <c r="N330" s="47">
        <v>0</v>
      </c>
      <c r="O330" s="47">
        <v>0</v>
      </c>
      <c r="P330" s="47">
        <v>0</v>
      </c>
    </row>
    <row r="331" spans="1:16" x14ac:dyDescent="0.2">
      <c r="A331" s="45" t="str">
        <f t="shared" si="5"/>
        <v>B2 carbonPortugal2030</v>
      </c>
      <c r="B331" s="47">
        <v>6</v>
      </c>
      <c r="C331" s="47" t="s">
        <v>1</v>
      </c>
      <c r="D331" s="47" t="s">
        <v>155</v>
      </c>
      <c r="E331" s="47" t="s">
        <v>98</v>
      </c>
      <c r="F331" s="47" t="s">
        <v>115</v>
      </c>
      <c r="G331" s="47">
        <v>2030</v>
      </c>
      <c r="H331" s="47">
        <v>1901.9214480000001</v>
      </c>
      <c r="I331" s="47">
        <v>944.80249700000002</v>
      </c>
      <c r="J331" s="47">
        <v>592.412282</v>
      </c>
      <c r="K331" s="47">
        <v>287.29891400000002</v>
      </c>
      <c r="L331" s="47">
        <v>75.681139000000002</v>
      </c>
      <c r="M331" s="47">
        <v>1.7266159999999999</v>
      </c>
      <c r="N331" s="47">
        <v>0</v>
      </c>
      <c r="O331" s="47">
        <v>0</v>
      </c>
      <c r="P331" s="47">
        <v>0</v>
      </c>
    </row>
    <row r="332" spans="1:16" x14ac:dyDescent="0.2">
      <c r="A332" s="45" t="str">
        <f t="shared" si="5"/>
        <v>B2 carbonRomania2005</v>
      </c>
      <c r="B332" s="47">
        <v>6</v>
      </c>
      <c r="C332" s="47" t="s">
        <v>1</v>
      </c>
      <c r="D332" s="47" t="s">
        <v>156</v>
      </c>
      <c r="E332" s="47" t="s">
        <v>100</v>
      </c>
      <c r="F332" s="47" t="s">
        <v>113</v>
      </c>
      <c r="G332" s="47">
        <v>2005</v>
      </c>
      <c r="H332" s="47">
        <v>5053.6226200000001</v>
      </c>
      <c r="I332" s="47">
        <v>704.94305399999996</v>
      </c>
      <c r="J332" s="47">
        <v>921.05346499999996</v>
      </c>
      <c r="K332" s="47">
        <v>1077.3546899999999</v>
      </c>
      <c r="L332" s="47">
        <v>860.56449699999996</v>
      </c>
      <c r="M332" s="47">
        <v>591.23762099999999</v>
      </c>
      <c r="N332" s="47">
        <v>898.46929299999999</v>
      </c>
      <c r="O332" s="47">
        <v>0</v>
      </c>
      <c r="P332" s="47">
        <v>0</v>
      </c>
    </row>
    <row r="333" spans="1:16" x14ac:dyDescent="0.2">
      <c r="A333" s="45" t="str">
        <f t="shared" si="5"/>
        <v>B2 carbonRomania2010</v>
      </c>
      <c r="B333" s="47">
        <v>6</v>
      </c>
      <c r="C333" s="47" t="s">
        <v>1</v>
      </c>
      <c r="D333" s="47" t="s">
        <v>156</v>
      </c>
      <c r="E333" s="47" t="s">
        <v>100</v>
      </c>
      <c r="F333" s="47" t="s">
        <v>113</v>
      </c>
      <c r="G333" s="47">
        <v>2010</v>
      </c>
      <c r="H333" s="47">
        <v>5197.6223380000001</v>
      </c>
      <c r="I333" s="47">
        <v>809.799298999999</v>
      </c>
      <c r="J333" s="47">
        <v>947.129865</v>
      </c>
      <c r="K333" s="47">
        <v>962.46461899999997</v>
      </c>
      <c r="L333" s="47">
        <v>898.15722800000003</v>
      </c>
      <c r="M333" s="47">
        <v>642.16443200000003</v>
      </c>
      <c r="N333" s="47">
        <v>937.90689499999996</v>
      </c>
      <c r="O333" s="47">
        <v>0</v>
      </c>
      <c r="P333" s="47">
        <v>0</v>
      </c>
    </row>
    <row r="334" spans="1:16" x14ac:dyDescent="0.2">
      <c r="A334" s="45" t="str">
        <f t="shared" si="5"/>
        <v>B2 carbonRomania2015</v>
      </c>
      <c r="B334" s="47">
        <v>6</v>
      </c>
      <c r="C334" s="47" t="s">
        <v>1</v>
      </c>
      <c r="D334" s="47" t="s">
        <v>156</v>
      </c>
      <c r="E334" s="47" t="s">
        <v>100</v>
      </c>
      <c r="F334" s="47" t="s">
        <v>113</v>
      </c>
      <c r="G334" s="47">
        <v>2015</v>
      </c>
      <c r="H334" s="47">
        <v>5341.62201</v>
      </c>
      <c r="I334" s="47">
        <v>1110.492088</v>
      </c>
      <c r="J334" s="47">
        <v>811.42208300000004</v>
      </c>
      <c r="K334" s="47">
        <v>830.81134099999997</v>
      </c>
      <c r="L334" s="47">
        <v>935.02775099999997</v>
      </c>
      <c r="M334" s="47">
        <v>684.07377899999994</v>
      </c>
      <c r="N334" s="47">
        <v>969.79496800000004</v>
      </c>
      <c r="O334" s="47">
        <v>0</v>
      </c>
      <c r="P334" s="47">
        <v>0</v>
      </c>
    </row>
    <row r="335" spans="1:16" x14ac:dyDescent="0.2">
      <c r="A335" s="45" t="str">
        <f t="shared" si="5"/>
        <v>B2 carbonRomania2020</v>
      </c>
      <c r="B335" s="47">
        <v>6</v>
      </c>
      <c r="C335" s="47" t="s">
        <v>1</v>
      </c>
      <c r="D335" s="47" t="s">
        <v>156</v>
      </c>
      <c r="E335" s="47" t="s">
        <v>100</v>
      </c>
      <c r="F335" s="47" t="s">
        <v>113</v>
      </c>
      <c r="G335" s="47">
        <v>2020</v>
      </c>
      <c r="H335" s="47">
        <v>5485.6225359999999</v>
      </c>
      <c r="I335" s="47">
        <v>1500.927177</v>
      </c>
      <c r="J335" s="47">
        <v>603.32554100000004</v>
      </c>
      <c r="K335" s="47">
        <v>691.71290299999998</v>
      </c>
      <c r="L335" s="47">
        <v>972.485274</v>
      </c>
      <c r="M335" s="47">
        <v>720.49515499999995</v>
      </c>
      <c r="N335" s="47">
        <v>996.67648599999995</v>
      </c>
      <c r="O335" s="47">
        <v>0</v>
      </c>
      <c r="P335" s="47">
        <v>0</v>
      </c>
    </row>
    <row r="336" spans="1:16" x14ac:dyDescent="0.2">
      <c r="A336" s="45" t="str">
        <f t="shared" si="5"/>
        <v>B2 carbonRomania2025</v>
      </c>
      <c r="B336" s="47">
        <v>6</v>
      </c>
      <c r="C336" s="47" t="s">
        <v>1</v>
      </c>
      <c r="D336" s="47" t="s">
        <v>156</v>
      </c>
      <c r="E336" s="47" t="s">
        <v>100</v>
      </c>
      <c r="F336" s="47" t="s">
        <v>113</v>
      </c>
      <c r="G336" s="47">
        <v>2025</v>
      </c>
      <c r="H336" s="47">
        <v>5629.6224949999996</v>
      </c>
      <c r="I336" s="47">
        <v>1756.762622</v>
      </c>
      <c r="J336" s="47">
        <v>565.463707</v>
      </c>
      <c r="K336" s="47">
        <v>535.04404499999998</v>
      </c>
      <c r="L336" s="47">
        <v>1009.537151</v>
      </c>
      <c r="M336" s="47">
        <v>750.414445</v>
      </c>
      <c r="N336" s="47">
        <v>1012.400525</v>
      </c>
      <c r="O336" s="47">
        <v>0</v>
      </c>
      <c r="P336" s="47">
        <v>0</v>
      </c>
    </row>
    <row r="337" spans="1:16" x14ac:dyDescent="0.2">
      <c r="A337" s="45" t="str">
        <f t="shared" si="5"/>
        <v>B2 carbonRomania2030</v>
      </c>
      <c r="B337" s="47">
        <v>6</v>
      </c>
      <c r="C337" s="47" t="s">
        <v>1</v>
      </c>
      <c r="D337" s="47" t="s">
        <v>156</v>
      </c>
      <c r="E337" s="47" t="s">
        <v>100</v>
      </c>
      <c r="F337" s="47" t="s">
        <v>113</v>
      </c>
      <c r="G337" s="47">
        <v>2030</v>
      </c>
      <c r="H337" s="47">
        <v>5773.6222150000003</v>
      </c>
      <c r="I337" s="47">
        <v>1883.486545</v>
      </c>
      <c r="J337" s="47">
        <v>561.86001499999998</v>
      </c>
      <c r="K337" s="47">
        <v>633.39361799999995</v>
      </c>
      <c r="L337" s="47">
        <v>880.75610600000005</v>
      </c>
      <c r="M337" s="47">
        <v>754.39045299999998</v>
      </c>
      <c r="N337" s="47">
        <v>1059.7354780000001</v>
      </c>
      <c r="O337" s="47">
        <v>0</v>
      </c>
      <c r="P337" s="47">
        <v>0</v>
      </c>
    </row>
    <row r="338" spans="1:16" x14ac:dyDescent="0.2">
      <c r="A338" s="45" t="str">
        <f t="shared" si="5"/>
        <v>B2 carbonSweden2005</v>
      </c>
      <c r="B338" s="47">
        <v>6</v>
      </c>
      <c r="C338" s="47" t="s">
        <v>1</v>
      </c>
      <c r="D338" s="47" t="s">
        <v>158</v>
      </c>
      <c r="E338" s="47" t="s">
        <v>105</v>
      </c>
      <c r="F338" s="47" t="s">
        <v>114</v>
      </c>
      <c r="G338" s="47">
        <v>2005</v>
      </c>
      <c r="H338" s="47">
        <v>20631.419811</v>
      </c>
      <c r="I338" s="47">
        <v>4662.7335510000003</v>
      </c>
      <c r="J338" s="47">
        <v>4379.2526930000004</v>
      </c>
      <c r="K338" s="47">
        <v>3268.7336869999999</v>
      </c>
      <c r="L338" s="47">
        <v>2217.0734459999999</v>
      </c>
      <c r="M338" s="47">
        <v>1873.27386</v>
      </c>
      <c r="N338" s="47">
        <v>1587.766455</v>
      </c>
      <c r="O338" s="47">
        <v>1321.282567</v>
      </c>
      <c r="P338" s="47">
        <v>1321.3035520000001</v>
      </c>
    </row>
    <row r="339" spans="1:16" x14ac:dyDescent="0.2">
      <c r="A339" s="45" t="str">
        <f t="shared" si="5"/>
        <v>B2 carbonSweden2010</v>
      </c>
      <c r="B339" s="47">
        <v>6</v>
      </c>
      <c r="C339" s="47" t="s">
        <v>1</v>
      </c>
      <c r="D339" s="47" t="s">
        <v>158</v>
      </c>
      <c r="E339" s="47" t="s">
        <v>105</v>
      </c>
      <c r="F339" s="47" t="s">
        <v>114</v>
      </c>
      <c r="G339" s="47">
        <v>2010</v>
      </c>
      <c r="H339" s="47">
        <v>20553.423435000001</v>
      </c>
      <c r="I339" s="47">
        <v>4774.7283160000197</v>
      </c>
      <c r="J339" s="47">
        <v>4306.9347820000003</v>
      </c>
      <c r="K339" s="47">
        <v>3546.3634050000001</v>
      </c>
      <c r="L339" s="47">
        <v>2479.988472</v>
      </c>
      <c r="M339" s="47">
        <v>1911.4479630000001</v>
      </c>
      <c r="N339" s="47">
        <v>1409.9144550000001</v>
      </c>
      <c r="O339" s="47">
        <v>1056.2607519999999</v>
      </c>
      <c r="P339" s="47">
        <v>1067.78529</v>
      </c>
    </row>
    <row r="340" spans="1:16" x14ac:dyDescent="0.2">
      <c r="A340" s="45" t="str">
        <f t="shared" si="5"/>
        <v>B2 carbonSweden2015</v>
      </c>
      <c r="B340" s="47">
        <v>6</v>
      </c>
      <c r="C340" s="47" t="s">
        <v>1</v>
      </c>
      <c r="D340" s="47" t="s">
        <v>158</v>
      </c>
      <c r="E340" s="47" t="s">
        <v>105</v>
      </c>
      <c r="F340" s="47" t="s">
        <v>114</v>
      </c>
      <c r="G340" s="47">
        <v>2015</v>
      </c>
      <c r="H340" s="47">
        <v>20475.423036</v>
      </c>
      <c r="I340" s="47">
        <v>4814.7902430000104</v>
      </c>
      <c r="J340" s="47">
        <v>4234.6168909999997</v>
      </c>
      <c r="K340" s="47">
        <v>3823.9931759999999</v>
      </c>
      <c r="L340" s="47">
        <v>2742.9035899999999</v>
      </c>
      <c r="M340" s="47">
        <v>1963.8982619999999</v>
      </c>
      <c r="N340" s="47">
        <v>1284.4525289999999</v>
      </c>
      <c r="O340" s="47">
        <v>848.20244000000002</v>
      </c>
      <c r="P340" s="47">
        <v>762.56590500000004</v>
      </c>
    </row>
    <row r="341" spans="1:16" x14ac:dyDescent="0.2">
      <c r="A341" s="45" t="str">
        <f t="shared" si="5"/>
        <v>B2 carbonSweden2020</v>
      </c>
      <c r="B341" s="47">
        <v>6</v>
      </c>
      <c r="C341" s="47" t="s">
        <v>1</v>
      </c>
      <c r="D341" s="47" t="s">
        <v>158</v>
      </c>
      <c r="E341" s="47" t="s">
        <v>105</v>
      </c>
      <c r="F341" s="47" t="s">
        <v>114</v>
      </c>
      <c r="G341" s="47">
        <v>2020</v>
      </c>
      <c r="H341" s="47">
        <v>20397.422732999999</v>
      </c>
      <c r="I341" s="47">
        <v>4742.2889380000097</v>
      </c>
      <c r="J341" s="47">
        <v>4162.2989589999997</v>
      </c>
      <c r="K341" s="47">
        <v>4101.6229460000004</v>
      </c>
      <c r="L341" s="47">
        <v>3005.818597</v>
      </c>
      <c r="M341" s="47">
        <v>2009.658934</v>
      </c>
      <c r="N341" s="47">
        <v>1196.0134800000001</v>
      </c>
      <c r="O341" s="47">
        <v>696.31816600000002</v>
      </c>
      <c r="P341" s="47">
        <v>483.40271300000001</v>
      </c>
    </row>
    <row r="342" spans="1:16" x14ac:dyDescent="0.2">
      <c r="A342" s="45" t="str">
        <f t="shared" si="5"/>
        <v>B2 carbonSweden2025</v>
      </c>
      <c r="B342" s="47">
        <v>6</v>
      </c>
      <c r="C342" s="47" t="s">
        <v>1</v>
      </c>
      <c r="D342" s="47" t="s">
        <v>158</v>
      </c>
      <c r="E342" s="47" t="s">
        <v>105</v>
      </c>
      <c r="F342" s="47" t="s">
        <v>114</v>
      </c>
      <c r="G342" s="47">
        <v>2025</v>
      </c>
      <c r="H342" s="47">
        <v>20319.421034999999</v>
      </c>
      <c r="I342" s="47">
        <v>4622.16160700001</v>
      </c>
      <c r="J342" s="47">
        <v>4089.9810400000001</v>
      </c>
      <c r="K342" s="47">
        <v>4379.2526589999998</v>
      </c>
      <c r="L342" s="47">
        <v>3268.7336740000001</v>
      </c>
      <c r="M342" s="47">
        <v>2034.6398959999999</v>
      </c>
      <c r="N342" s="47">
        <v>1109.2268220000001</v>
      </c>
      <c r="O342" s="47">
        <v>570.19189500000005</v>
      </c>
      <c r="P342" s="47">
        <v>245.233442</v>
      </c>
    </row>
    <row r="343" spans="1:16" x14ac:dyDescent="0.2">
      <c r="A343" s="45" t="str">
        <f t="shared" si="5"/>
        <v>B2 carbonSweden2030</v>
      </c>
      <c r="B343" s="47">
        <v>6</v>
      </c>
      <c r="C343" s="47" t="s">
        <v>1</v>
      </c>
      <c r="D343" s="47" t="s">
        <v>158</v>
      </c>
      <c r="E343" s="47" t="s">
        <v>105</v>
      </c>
      <c r="F343" s="47" t="s">
        <v>114</v>
      </c>
      <c r="G343" s="47">
        <v>2030</v>
      </c>
      <c r="H343" s="47">
        <v>20241.423993</v>
      </c>
      <c r="I343" s="47">
        <v>4434.5944360000103</v>
      </c>
      <c r="J343" s="47">
        <v>4107.5001359999997</v>
      </c>
      <c r="K343" s="47">
        <v>4306.9347330000001</v>
      </c>
      <c r="L343" s="47">
        <v>3546.3634870000001</v>
      </c>
      <c r="M343" s="47">
        <v>2254.1556540000001</v>
      </c>
      <c r="N343" s="47">
        <v>1045.853192</v>
      </c>
      <c r="O343" s="47">
        <v>457.74067500000001</v>
      </c>
      <c r="P343" s="47">
        <v>88.281679999999994</v>
      </c>
    </row>
    <row r="344" spans="1:16" x14ac:dyDescent="0.2">
      <c r="A344" s="45" t="str">
        <f t="shared" si="5"/>
        <v>B2 carbonSlovenia2005</v>
      </c>
      <c r="B344" s="47">
        <v>6</v>
      </c>
      <c r="C344" s="47" t="s">
        <v>1</v>
      </c>
      <c r="D344" s="47" t="s">
        <v>159</v>
      </c>
      <c r="E344" s="47" t="s">
        <v>103</v>
      </c>
      <c r="F344" s="47" t="s">
        <v>111</v>
      </c>
      <c r="G344" s="47">
        <v>2005</v>
      </c>
      <c r="H344" s="47">
        <v>1166.040436</v>
      </c>
      <c r="I344" s="47">
        <v>91.4216049999999</v>
      </c>
      <c r="J344" s="47">
        <v>60.857664</v>
      </c>
      <c r="K344" s="47">
        <v>159.19651400000001</v>
      </c>
      <c r="L344" s="47">
        <v>211.60254</v>
      </c>
      <c r="M344" s="47">
        <v>222.222217</v>
      </c>
      <c r="N344" s="47">
        <v>216.07136800000001</v>
      </c>
      <c r="O344" s="47">
        <v>147.56576699999999</v>
      </c>
      <c r="P344" s="47">
        <v>57.102761000000001</v>
      </c>
    </row>
    <row r="345" spans="1:16" x14ac:dyDescent="0.2">
      <c r="A345" s="45" t="str">
        <f t="shared" si="5"/>
        <v>B2 carbonSlovenia2010</v>
      </c>
      <c r="B345" s="47">
        <v>6</v>
      </c>
      <c r="C345" s="47" t="s">
        <v>1</v>
      </c>
      <c r="D345" s="47" t="s">
        <v>159</v>
      </c>
      <c r="E345" s="47" t="s">
        <v>103</v>
      </c>
      <c r="F345" s="47" t="s">
        <v>111</v>
      </c>
      <c r="G345" s="47">
        <v>2010</v>
      </c>
      <c r="H345" s="47">
        <v>1175.040313</v>
      </c>
      <c r="I345" s="47">
        <v>109.51421499999999</v>
      </c>
      <c r="J345" s="47">
        <v>38.993651999999997</v>
      </c>
      <c r="K345" s="47">
        <v>131.89110700000001</v>
      </c>
      <c r="L345" s="47">
        <v>212.70493200000001</v>
      </c>
      <c r="M345" s="47">
        <v>215.80998199999999</v>
      </c>
      <c r="N345" s="47">
        <v>225.55900399999999</v>
      </c>
      <c r="O345" s="47">
        <v>171.92875100000001</v>
      </c>
      <c r="P345" s="47">
        <v>68.638670000000005</v>
      </c>
    </row>
    <row r="346" spans="1:16" x14ac:dyDescent="0.2">
      <c r="A346" s="45" t="str">
        <f t="shared" si="5"/>
        <v>B2 carbonSlovenia2015</v>
      </c>
      <c r="B346" s="47">
        <v>6</v>
      </c>
      <c r="C346" s="47" t="s">
        <v>1</v>
      </c>
      <c r="D346" s="47" t="s">
        <v>159</v>
      </c>
      <c r="E346" s="47" t="s">
        <v>103</v>
      </c>
      <c r="F346" s="47" t="s">
        <v>111</v>
      </c>
      <c r="G346" s="47">
        <v>2015</v>
      </c>
      <c r="H346" s="47">
        <v>1184.040557</v>
      </c>
      <c r="I346" s="47">
        <v>129.25853499999999</v>
      </c>
      <c r="J346" s="47">
        <v>17.129632999999998</v>
      </c>
      <c r="K346" s="47">
        <v>104.585703</v>
      </c>
      <c r="L346" s="47">
        <v>213.80732499999999</v>
      </c>
      <c r="M346" s="47">
        <v>209.39777699999999</v>
      </c>
      <c r="N346" s="47">
        <v>235.04664500000001</v>
      </c>
      <c r="O346" s="47">
        <v>194.13033799999999</v>
      </c>
      <c r="P346" s="47">
        <v>80.684601000000001</v>
      </c>
    </row>
    <row r="347" spans="1:16" x14ac:dyDescent="0.2">
      <c r="A347" s="45" t="str">
        <f t="shared" si="5"/>
        <v>B2 carbonSlovenia2020</v>
      </c>
      <c r="B347" s="47">
        <v>6</v>
      </c>
      <c r="C347" s="47" t="s">
        <v>1</v>
      </c>
      <c r="D347" s="47" t="s">
        <v>159</v>
      </c>
      <c r="E347" s="47" t="s">
        <v>103</v>
      </c>
      <c r="F347" s="47" t="s">
        <v>111</v>
      </c>
      <c r="G347" s="47">
        <v>2020</v>
      </c>
      <c r="H347" s="47">
        <v>1193.0404209999999</v>
      </c>
      <c r="I347" s="47">
        <v>118.95986600000001</v>
      </c>
      <c r="J347" s="47">
        <v>48.443581000000002</v>
      </c>
      <c r="K347" s="47">
        <v>82.721682999999999</v>
      </c>
      <c r="L347" s="47">
        <v>186.50191599999999</v>
      </c>
      <c r="M347" s="47">
        <v>210.50016600000001</v>
      </c>
      <c r="N347" s="47">
        <v>228.63442499999999</v>
      </c>
      <c r="O347" s="47">
        <v>204.02578500000001</v>
      </c>
      <c r="P347" s="47">
        <v>113.252999</v>
      </c>
    </row>
    <row r="348" spans="1:16" x14ac:dyDescent="0.2">
      <c r="A348" s="45" t="str">
        <f t="shared" si="5"/>
        <v>B2 carbonSlovenia2025</v>
      </c>
      <c r="B348" s="47">
        <v>6</v>
      </c>
      <c r="C348" s="47" t="s">
        <v>1</v>
      </c>
      <c r="D348" s="47" t="s">
        <v>159</v>
      </c>
      <c r="E348" s="47" t="s">
        <v>103</v>
      </c>
      <c r="F348" s="47" t="s">
        <v>111</v>
      </c>
      <c r="G348" s="47">
        <v>2025</v>
      </c>
      <c r="H348" s="47">
        <v>1202.0404510000001</v>
      </c>
      <c r="I348" s="47">
        <v>116.061258</v>
      </c>
      <c r="J348" s="47">
        <v>74.367818</v>
      </c>
      <c r="K348" s="47">
        <v>60.857666000000002</v>
      </c>
      <c r="L348" s="47">
        <v>159.196506</v>
      </c>
      <c r="M348" s="47">
        <v>211.60254800000001</v>
      </c>
      <c r="N348" s="47">
        <v>222.222216</v>
      </c>
      <c r="O348" s="47">
        <v>213.74890300000001</v>
      </c>
      <c r="P348" s="47">
        <v>143.98353599999999</v>
      </c>
    </row>
    <row r="349" spans="1:16" x14ac:dyDescent="0.2">
      <c r="A349" s="45" t="str">
        <f t="shared" si="5"/>
        <v>B2 carbonSlovenia2030</v>
      </c>
      <c r="B349" s="47">
        <v>6</v>
      </c>
      <c r="C349" s="47" t="s">
        <v>1</v>
      </c>
      <c r="D349" s="47" t="s">
        <v>159</v>
      </c>
      <c r="E349" s="47" t="s">
        <v>103</v>
      </c>
      <c r="F349" s="47" t="s">
        <v>111</v>
      </c>
      <c r="G349" s="47">
        <v>2030</v>
      </c>
      <c r="H349" s="47">
        <v>1211.0406029999999</v>
      </c>
      <c r="I349" s="47">
        <v>122.142977</v>
      </c>
      <c r="J349" s="47">
        <v>95.167437000000007</v>
      </c>
      <c r="K349" s="47">
        <v>38.993647000000003</v>
      </c>
      <c r="L349" s="47">
        <v>131.89110500000001</v>
      </c>
      <c r="M349" s="47">
        <v>212.70493300000001</v>
      </c>
      <c r="N349" s="47">
        <v>215.80999700000001</v>
      </c>
      <c r="O349" s="47">
        <v>223.20500699999999</v>
      </c>
      <c r="P349" s="47">
        <v>171.12549999999999</v>
      </c>
    </row>
    <row r="350" spans="1:16" x14ac:dyDescent="0.2">
      <c r="A350" s="45" t="str">
        <f t="shared" si="5"/>
        <v>B2 carbonSlovakia2005</v>
      </c>
      <c r="B350" s="47">
        <v>6</v>
      </c>
      <c r="C350" s="47" t="s">
        <v>1</v>
      </c>
      <c r="D350" s="47" t="s">
        <v>160</v>
      </c>
      <c r="E350" s="47" t="s">
        <v>102</v>
      </c>
      <c r="F350" s="47" t="s">
        <v>113</v>
      </c>
      <c r="G350" s="47">
        <v>2005</v>
      </c>
      <c r="H350" s="47">
        <v>1751.340418</v>
      </c>
      <c r="I350" s="47">
        <v>413.52638300000001</v>
      </c>
      <c r="J350" s="47">
        <v>165.01045300000001</v>
      </c>
      <c r="K350" s="47">
        <v>270.89858700000002</v>
      </c>
      <c r="L350" s="47">
        <v>372.70243499999998</v>
      </c>
      <c r="M350" s="47">
        <v>323.97514699999999</v>
      </c>
      <c r="N350" s="47">
        <v>152.52724699999999</v>
      </c>
      <c r="O350" s="47">
        <v>34.833105000000003</v>
      </c>
      <c r="P350" s="47">
        <v>17.867061</v>
      </c>
    </row>
    <row r="351" spans="1:16" x14ac:dyDescent="0.2">
      <c r="A351" s="45" t="str">
        <f t="shared" si="5"/>
        <v>B2 carbonSlovakia2010</v>
      </c>
      <c r="B351" s="47">
        <v>6</v>
      </c>
      <c r="C351" s="47" t="s">
        <v>1</v>
      </c>
      <c r="D351" s="47" t="s">
        <v>160</v>
      </c>
      <c r="E351" s="47" t="s">
        <v>102</v>
      </c>
      <c r="F351" s="47" t="s">
        <v>113</v>
      </c>
      <c r="G351" s="47">
        <v>2010</v>
      </c>
      <c r="H351" s="47">
        <v>1735.440388</v>
      </c>
      <c r="I351" s="47">
        <v>486.66945199999998</v>
      </c>
      <c r="J351" s="47">
        <v>118.175121</v>
      </c>
      <c r="K351" s="47">
        <v>259.41661099999999</v>
      </c>
      <c r="L351" s="47">
        <v>355.13043199999998</v>
      </c>
      <c r="M351" s="47">
        <v>315.23332799999997</v>
      </c>
      <c r="N351" s="47">
        <v>162.20459099999999</v>
      </c>
      <c r="O351" s="47">
        <v>30.437581999999999</v>
      </c>
      <c r="P351" s="47">
        <v>8.1732709999999997</v>
      </c>
    </row>
    <row r="352" spans="1:16" x14ac:dyDescent="0.2">
      <c r="A352" s="45" t="str">
        <f t="shared" si="5"/>
        <v>B2 carbonSlovakia2015</v>
      </c>
      <c r="B352" s="47">
        <v>6</v>
      </c>
      <c r="C352" s="47" t="s">
        <v>1</v>
      </c>
      <c r="D352" s="47" t="s">
        <v>160</v>
      </c>
      <c r="E352" s="47" t="s">
        <v>102</v>
      </c>
      <c r="F352" s="47" t="s">
        <v>113</v>
      </c>
      <c r="G352" s="47">
        <v>2015</v>
      </c>
      <c r="H352" s="47">
        <v>1719.5399299999999</v>
      </c>
      <c r="I352" s="47">
        <v>554.01381100000003</v>
      </c>
      <c r="J352" s="47">
        <v>71.339787000000001</v>
      </c>
      <c r="K352" s="47">
        <v>247.934629</v>
      </c>
      <c r="L352" s="47">
        <v>337.15366999999998</v>
      </c>
      <c r="M352" s="47">
        <v>307.64604100000003</v>
      </c>
      <c r="N352" s="47">
        <v>170.89045200000001</v>
      </c>
      <c r="O352" s="47">
        <v>27.306713999999999</v>
      </c>
      <c r="P352" s="47">
        <v>3.254826</v>
      </c>
    </row>
    <row r="353" spans="1:16" x14ac:dyDescent="0.2">
      <c r="A353" s="45" t="str">
        <f t="shared" si="5"/>
        <v>B2 carbonSlovakia2020</v>
      </c>
      <c r="B353" s="47">
        <v>6</v>
      </c>
      <c r="C353" s="47" t="s">
        <v>1</v>
      </c>
      <c r="D353" s="47" t="s">
        <v>160</v>
      </c>
      <c r="E353" s="47" t="s">
        <v>102</v>
      </c>
      <c r="F353" s="47" t="s">
        <v>113</v>
      </c>
      <c r="G353" s="47">
        <v>2020</v>
      </c>
      <c r="H353" s="47">
        <v>1703.6397959999999</v>
      </c>
      <c r="I353" s="47">
        <v>460.05807800000002</v>
      </c>
      <c r="J353" s="47">
        <v>226.08861200000001</v>
      </c>
      <c r="K353" s="47">
        <v>206.47254000000001</v>
      </c>
      <c r="L353" s="47">
        <v>300.68811899999997</v>
      </c>
      <c r="M353" s="47">
        <v>304.12548700000002</v>
      </c>
      <c r="N353" s="47">
        <v>172.533029</v>
      </c>
      <c r="O353" s="47">
        <v>31.829118000000001</v>
      </c>
      <c r="P353" s="47">
        <v>1.844813</v>
      </c>
    </row>
    <row r="354" spans="1:16" x14ac:dyDescent="0.2">
      <c r="A354" s="45" t="str">
        <f t="shared" si="5"/>
        <v>B2 carbonSlovakia2025</v>
      </c>
      <c r="B354" s="47">
        <v>6</v>
      </c>
      <c r="C354" s="47" t="s">
        <v>1</v>
      </c>
      <c r="D354" s="47" t="s">
        <v>160</v>
      </c>
      <c r="E354" s="47" t="s">
        <v>102</v>
      </c>
      <c r="F354" s="47" t="s">
        <v>113</v>
      </c>
      <c r="G354" s="47">
        <v>2025</v>
      </c>
      <c r="H354" s="47">
        <v>1687.740407</v>
      </c>
      <c r="I354" s="47">
        <v>422.15281700000003</v>
      </c>
      <c r="J354" s="47">
        <v>322.75621799999999</v>
      </c>
      <c r="K354" s="47">
        <v>165.010458</v>
      </c>
      <c r="L354" s="47">
        <v>264.34475900000001</v>
      </c>
      <c r="M354" s="47">
        <v>301.594335</v>
      </c>
      <c r="N354" s="47">
        <v>175.74058199999999</v>
      </c>
      <c r="O354" s="47">
        <v>34.88158</v>
      </c>
      <c r="P354" s="47">
        <v>1.2596579999999999</v>
      </c>
    </row>
    <row r="355" spans="1:16" x14ac:dyDescent="0.2">
      <c r="A355" s="45" t="str">
        <f t="shared" si="5"/>
        <v>B2 carbonSlovakia2030</v>
      </c>
      <c r="B355" s="47">
        <v>6</v>
      </c>
      <c r="C355" s="47" t="s">
        <v>1</v>
      </c>
      <c r="D355" s="47" t="s">
        <v>160</v>
      </c>
      <c r="E355" s="47" t="s">
        <v>102</v>
      </c>
      <c r="F355" s="47" t="s">
        <v>113</v>
      </c>
      <c r="G355" s="47">
        <v>2030</v>
      </c>
      <c r="H355" s="47">
        <v>1671.8402719999999</v>
      </c>
      <c r="I355" s="47">
        <v>396.68898100000001</v>
      </c>
      <c r="J355" s="47">
        <v>405.82521400000002</v>
      </c>
      <c r="K355" s="47">
        <v>118.175121</v>
      </c>
      <c r="L355" s="47">
        <v>253.18260000000001</v>
      </c>
      <c r="M355" s="47">
        <v>281.89495399999998</v>
      </c>
      <c r="N355" s="47">
        <v>174.003579</v>
      </c>
      <c r="O355" s="47">
        <v>40.478444000000003</v>
      </c>
      <c r="P355" s="47">
        <v>1.5913790000000001</v>
      </c>
    </row>
    <row r="356" spans="1:16" x14ac:dyDescent="0.2">
      <c r="A356" s="45" t="str">
        <f t="shared" si="5"/>
        <v>B2 carbonTurkey2005</v>
      </c>
      <c r="B356" s="47">
        <v>6</v>
      </c>
      <c r="C356" s="47" t="s">
        <v>1</v>
      </c>
      <c r="D356" s="47" t="s">
        <v>161</v>
      </c>
      <c r="E356" s="47" t="s">
        <v>108</v>
      </c>
      <c r="F356" s="47" t="s">
        <v>111</v>
      </c>
      <c r="G356" s="47">
        <v>2005</v>
      </c>
      <c r="H356" s="47">
        <v>8664.6997740000006</v>
      </c>
      <c r="I356" s="47">
        <v>1876.2278490000001</v>
      </c>
      <c r="J356" s="47">
        <v>556.78525500000001</v>
      </c>
      <c r="K356" s="47">
        <v>1000.625763</v>
      </c>
      <c r="L356" s="47">
        <v>1536.28692</v>
      </c>
      <c r="M356" s="47">
        <v>1774.262794</v>
      </c>
      <c r="N356" s="47">
        <v>1419.600944</v>
      </c>
      <c r="O356" s="47">
        <v>500.91024900000002</v>
      </c>
      <c r="P356" s="47">
        <v>0</v>
      </c>
    </row>
    <row r="357" spans="1:16" x14ac:dyDescent="0.2">
      <c r="A357" s="45" t="str">
        <f t="shared" si="5"/>
        <v>B2 carbonTurkey2010</v>
      </c>
      <c r="B357" s="47">
        <v>6</v>
      </c>
      <c r="C357" s="47" t="s">
        <v>1</v>
      </c>
      <c r="D357" s="47" t="s">
        <v>161</v>
      </c>
      <c r="E357" s="47" t="s">
        <v>108</v>
      </c>
      <c r="F357" s="47" t="s">
        <v>111</v>
      </c>
      <c r="G357" s="47">
        <v>2010</v>
      </c>
      <c r="H357" s="47">
        <v>8681.6996999999992</v>
      </c>
      <c r="I357" s="47">
        <v>2094.190877</v>
      </c>
      <c r="J357" s="47">
        <v>496.04539199999999</v>
      </c>
      <c r="K357" s="47">
        <v>872.92554299999995</v>
      </c>
      <c r="L357" s="47">
        <v>1398.655673</v>
      </c>
      <c r="M357" s="47">
        <v>1701.0663730000001</v>
      </c>
      <c r="N357" s="47">
        <v>1390.82095</v>
      </c>
      <c r="O357" s="47">
        <v>727.99489200000005</v>
      </c>
      <c r="P357" s="47">
        <v>0</v>
      </c>
    </row>
    <row r="358" spans="1:16" x14ac:dyDescent="0.2">
      <c r="A358" s="45" t="str">
        <f t="shared" si="5"/>
        <v>B2 carbonTurkey2015</v>
      </c>
      <c r="B358" s="47">
        <v>6</v>
      </c>
      <c r="C358" s="47" t="s">
        <v>1</v>
      </c>
      <c r="D358" s="47" t="s">
        <v>161</v>
      </c>
      <c r="E358" s="47" t="s">
        <v>108</v>
      </c>
      <c r="F358" s="47" t="s">
        <v>111</v>
      </c>
      <c r="G358" s="47">
        <v>2015</v>
      </c>
      <c r="H358" s="47">
        <v>8698.6997790000005</v>
      </c>
      <c r="I358" s="47">
        <v>2304.1538129999999</v>
      </c>
      <c r="J358" s="47">
        <v>435.30552999999998</v>
      </c>
      <c r="K358" s="47">
        <v>745.22534299999995</v>
      </c>
      <c r="L358" s="47">
        <v>1262.123302</v>
      </c>
      <c r="M358" s="47">
        <v>1645.6834919999999</v>
      </c>
      <c r="N358" s="47">
        <v>1396.250957</v>
      </c>
      <c r="O358" s="47">
        <v>909.95734200000004</v>
      </c>
      <c r="P358" s="47">
        <v>0</v>
      </c>
    </row>
    <row r="359" spans="1:16" x14ac:dyDescent="0.2">
      <c r="A359" s="45" t="str">
        <f t="shared" si="5"/>
        <v>B2 carbonTurkey2020</v>
      </c>
      <c r="B359" s="47">
        <v>6</v>
      </c>
      <c r="C359" s="47" t="s">
        <v>1</v>
      </c>
      <c r="D359" s="47" t="s">
        <v>161</v>
      </c>
      <c r="E359" s="47" t="s">
        <v>108</v>
      </c>
      <c r="F359" s="47" t="s">
        <v>111</v>
      </c>
      <c r="G359" s="47">
        <v>2020</v>
      </c>
      <c r="H359" s="47">
        <v>8715.6988359999996</v>
      </c>
      <c r="I359" s="47">
        <v>2496.972119</v>
      </c>
      <c r="J359" s="47">
        <v>374.56566199999997</v>
      </c>
      <c r="K359" s="47">
        <v>617.52512999999999</v>
      </c>
      <c r="L359" s="47">
        <v>1125.8130450000001</v>
      </c>
      <c r="M359" s="47">
        <v>1597.4334739999999</v>
      </c>
      <c r="N359" s="47">
        <v>1436.909482</v>
      </c>
      <c r="O359" s="47">
        <v>1066.479924</v>
      </c>
      <c r="P359" s="47">
        <v>0</v>
      </c>
    </row>
    <row r="360" spans="1:16" x14ac:dyDescent="0.2">
      <c r="A360" s="45" t="str">
        <f t="shared" si="5"/>
        <v>B2 carbonTurkey2025</v>
      </c>
      <c r="B360" s="47">
        <v>6</v>
      </c>
      <c r="C360" s="47" t="s">
        <v>1</v>
      </c>
      <c r="D360" s="47" t="s">
        <v>161</v>
      </c>
      <c r="E360" s="47" t="s">
        <v>108</v>
      </c>
      <c r="F360" s="47" t="s">
        <v>111</v>
      </c>
      <c r="G360" s="47">
        <v>2025</v>
      </c>
      <c r="H360" s="47">
        <v>8732.6997319999991</v>
      </c>
      <c r="I360" s="47">
        <v>1845.014774</v>
      </c>
      <c r="J360" s="47">
        <v>1210.2103520000001</v>
      </c>
      <c r="K360" s="47">
        <v>556.78526499999998</v>
      </c>
      <c r="L360" s="47">
        <v>998.34088899999995</v>
      </c>
      <c r="M360" s="47">
        <v>1468.0429140000001</v>
      </c>
      <c r="N360" s="47">
        <v>1398.144012</v>
      </c>
      <c r="O360" s="47">
        <v>1256.1615260000001</v>
      </c>
      <c r="P360" s="47">
        <v>0</v>
      </c>
    </row>
    <row r="361" spans="1:16" x14ac:dyDescent="0.2">
      <c r="A361" s="45" t="str">
        <f t="shared" si="5"/>
        <v>B2 carbonTurkey2030</v>
      </c>
      <c r="B361" s="47">
        <v>6</v>
      </c>
      <c r="C361" s="47" t="s">
        <v>1</v>
      </c>
      <c r="D361" s="47" t="s">
        <v>161</v>
      </c>
      <c r="E361" s="47" t="s">
        <v>108</v>
      </c>
      <c r="F361" s="47" t="s">
        <v>111</v>
      </c>
      <c r="G361" s="47">
        <v>2030</v>
      </c>
      <c r="H361" s="47">
        <v>8749.699842</v>
      </c>
      <c r="I361" s="47">
        <v>1551.1143340000001</v>
      </c>
      <c r="J361" s="47">
        <v>1674.508071</v>
      </c>
      <c r="K361" s="47">
        <v>496.04539999999997</v>
      </c>
      <c r="L361" s="47">
        <v>870.85320000000002</v>
      </c>
      <c r="M361" s="47">
        <v>1341.1749130000001</v>
      </c>
      <c r="N361" s="47">
        <v>1376.6279629999999</v>
      </c>
      <c r="O361" s="47">
        <v>1439.375961</v>
      </c>
      <c r="P361" s="47">
        <v>0</v>
      </c>
    </row>
    <row r="362" spans="1:16" x14ac:dyDescent="0.2">
      <c r="A362" s="45" t="str">
        <f t="shared" si="5"/>
        <v>B2 carbonUkraine2005</v>
      </c>
      <c r="B362" s="47">
        <v>6</v>
      </c>
      <c r="C362" s="47" t="s">
        <v>1</v>
      </c>
      <c r="D362" s="47" t="s">
        <v>162</v>
      </c>
      <c r="E362" s="47" t="s">
        <v>109</v>
      </c>
      <c r="F362" s="47" t="s">
        <v>113</v>
      </c>
      <c r="G362" s="47">
        <v>2005</v>
      </c>
      <c r="H362" s="47">
        <v>5815.2609300000004</v>
      </c>
      <c r="I362" s="47">
        <v>228.03839199999899</v>
      </c>
      <c r="J362" s="47">
        <v>1010.986264</v>
      </c>
      <c r="K362" s="47">
        <v>2134.3467059999998</v>
      </c>
      <c r="L362" s="47">
        <v>1554.7077180000001</v>
      </c>
      <c r="M362" s="47">
        <v>639.33572000000004</v>
      </c>
      <c r="N362" s="47">
        <v>184.29543100000001</v>
      </c>
      <c r="O362" s="47">
        <v>49.642201999999997</v>
      </c>
      <c r="P362" s="47">
        <v>13.908497000000001</v>
      </c>
    </row>
    <row r="363" spans="1:16" x14ac:dyDescent="0.2">
      <c r="A363" s="45" t="str">
        <f t="shared" si="5"/>
        <v>B2 carbonUkraine2010</v>
      </c>
      <c r="B363" s="47">
        <v>6</v>
      </c>
      <c r="C363" s="47" t="s">
        <v>1</v>
      </c>
      <c r="D363" s="47" t="s">
        <v>162</v>
      </c>
      <c r="E363" s="47" t="s">
        <v>109</v>
      </c>
      <c r="F363" s="47" t="s">
        <v>113</v>
      </c>
      <c r="G363" s="47">
        <v>2010</v>
      </c>
      <c r="H363" s="47">
        <v>5753.4176550000002</v>
      </c>
      <c r="I363" s="47">
        <v>176.62003799999999</v>
      </c>
      <c r="J363" s="47">
        <v>768.30301599999996</v>
      </c>
      <c r="K363" s="47">
        <v>1885.612873</v>
      </c>
      <c r="L363" s="47">
        <v>1730.7951479999999</v>
      </c>
      <c r="M363" s="47">
        <v>851.88406199999997</v>
      </c>
      <c r="N363" s="47">
        <v>251.266032</v>
      </c>
      <c r="O363" s="47">
        <v>71.765923999999998</v>
      </c>
      <c r="P363" s="47">
        <v>17.170562</v>
      </c>
    </row>
    <row r="364" spans="1:16" x14ac:dyDescent="0.2">
      <c r="A364" s="45" t="str">
        <f t="shared" si="5"/>
        <v>B2 carbonUkraine2015</v>
      </c>
      <c r="B364" s="47">
        <v>6</v>
      </c>
      <c r="C364" s="47" t="s">
        <v>1</v>
      </c>
      <c r="D364" s="47" t="s">
        <v>162</v>
      </c>
      <c r="E364" s="47" t="s">
        <v>109</v>
      </c>
      <c r="F364" s="47" t="s">
        <v>113</v>
      </c>
      <c r="G364" s="47">
        <v>2015</v>
      </c>
      <c r="H364" s="47">
        <v>5691.378342</v>
      </c>
      <c r="I364" s="47">
        <v>126.77778400000101</v>
      </c>
      <c r="J364" s="47">
        <v>524.41508799999997</v>
      </c>
      <c r="K364" s="47">
        <v>1636.1920640000001</v>
      </c>
      <c r="L364" s="47">
        <v>1904.454146</v>
      </c>
      <c r="M364" s="47">
        <v>1064.343783</v>
      </c>
      <c r="N364" s="47">
        <v>320.00921899999997</v>
      </c>
      <c r="O364" s="47">
        <v>93.595201000000003</v>
      </c>
      <c r="P364" s="47">
        <v>21.591056999999999</v>
      </c>
    </row>
    <row r="365" spans="1:16" x14ac:dyDescent="0.2">
      <c r="A365" s="45" t="str">
        <f t="shared" si="5"/>
        <v>B2 carbonUkraine2020</v>
      </c>
      <c r="B365" s="47">
        <v>6</v>
      </c>
      <c r="C365" s="47" t="s">
        <v>1</v>
      </c>
      <c r="D365" s="47" t="s">
        <v>162</v>
      </c>
      <c r="E365" s="47" t="s">
        <v>109</v>
      </c>
      <c r="F365" s="47" t="s">
        <v>113</v>
      </c>
      <c r="G365" s="47">
        <v>2020</v>
      </c>
      <c r="H365" s="47">
        <v>5628.8780649999999</v>
      </c>
      <c r="I365" s="47">
        <v>49.483152999999497</v>
      </c>
      <c r="J365" s="47">
        <v>390.04259000000002</v>
      </c>
      <c r="K365" s="47">
        <v>1324.1266000000001</v>
      </c>
      <c r="L365" s="47">
        <v>2015.667535</v>
      </c>
      <c r="M365" s="47">
        <v>1260.989096</v>
      </c>
      <c r="N365" s="47">
        <v>425.62114000000003</v>
      </c>
      <c r="O365" s="47">
        <v>128.51437300000001</v>
      </c>
      <c r="P365" s="47">
        <v>34.433577999999997</v>
      </c>
    </row>
    <row r="366" spans="1:16" x14ac:dyDescent="0.2">
      <c r="A366" s="45" t="str">
        <f t="shared" si="5"/>
        <v>B2 carbonUkraine2025</v>
      </c>
      <c r="B366" s="47">
        <v>6</v>
      </c>
      <c r="C366" s="47" t="s">
        <v>1</v>
      </c>
      <c r="D366" s="47" t="s">
        <v>162</v>
      </c>
      <c r="E366" s="47" t="s">
        <v>109</v>
      </c>
      <c r="F366" s="47" t="s">
        <v>113</v>
      </c>
      <c r="G366" s="47">
        <v>2025</v>
      </c>
      <c r="H366" s="47">
        <v>5567.542942</v>
      </c>
      <c r="I366" s="47">
        <v>22.215983000001302</v>
      </c>
      <c r="J366" s="47">
        <v>205.82131999999999</v>
      </c>
      <c r="K366" s="47">
        <v>1010.5212770000001</v>
      </c>
      <c r="L366" s="47">
        <v>2127.2504509999999</v>
      </c>
      <c r="M366" s="47">
        <v>1448.397645</v>
      </c>
      <c r="N366" s="47">
        <v>541.39358500000003</v>
      </c>
      <c r="O366" s="47">
        <v>164.26907199999999</v>
      </c>
      <c r="P366" s="47">
        <v>47.673608999999999</v>
      </c>
    </row>
    <row r="367" spans="1:16" x14ac:dyDescent="0.2">
      <c r="A367" s="45" t="str">
        <f t="shared" si="5"/>
        <v>B2 carbonUkraine2030</v>
      </c>
      <c r="B367" s="47">
        <v>6</v>
      </c>
      <c r="C367" s="47" t="s">
        <v>1</v>
      </c>
      <c r="D367" s="47" t="s">
        <v>162</v>
      </c>
      <c r="E367" s="47" t="s">
        <v>109</v>
      </c>
      <c r="F367" s="47" t="s">
        <v>113</v>
      </c>
      <c r="G367" s="47">
        <v>2030</v>
      </c>
      <c r="H367" s="47">
        <v>5508.4453510000003</v>
      </c>
      <c r="I367" s="47">
        <v>11.189757000000601</v>
      </c>
      <c r="J367" s="47">
        <v>165.43176700000001</v>
      </c>
      <c r="K367" s="47">
        <v>768.01980700000001</v>
      </c>
      <c r="L367" s="47">
        <v>1879.50064</v>
      </c>
      <c r="M367" s="47">
        <v>1643.205279</v>
      </c>
      <c r="N367" s="47">
        <v>741.71633199999997</v>
      </c>
      <c r="O367" s="47">
        <v>226.29853</v>
      </c>
      <c r="P367" s="47">
        <v>73.083239000000006</v>
      </c>
    </row>
    <row r="368" spans="1:16" x14ac:dyDescent="0.2">
      <c r="A368" s="45" t="str">
        <f t="shared" si="5"/>
        <v>B2 carbonUnited Kingdom2005</v>
      </c>
      <c r="B368" s="47">
        <v>6</v>
      </c>
      <c r="C368" s="47" t="s">
        <v>1</v>
      </c>
      <c r="D368" s="47" t="s">
        <v>163</v>
      </c>
      <c r="E368" s="47" t="s">
        <v>110</v>
      </c>
      <c r="F368" s="47" t="s">
        <v>112</v>
      </c>
      <c r="G368" s="47">
        <v>2005</v>
      </c>
      <c r="H368" s="47">
        <v>2375.020462</v>
      </c>
      <c r="I368" s="47">
        <v>582.45956200000001</v>
      </c>
      <c r="J368" s="47">
        <v>716.03751599999998</v>
      </c>
      <c r="K368" s="47">
        <v>728.75360699999999</v>
      </c>
      <c r="L368" s="47">
        <v>190.35631000000001</v>
      </c>
      <c r="M368" s="47">
        <v>69.206484000000003</v>
      </c>
      <c r="N368" s="47">
        <v>37.638103999999998</v>
      </c>
      <c r="O368" s="47">
        <v>39.288342</v>
      </c>
      <c r="P368" s="47">
        <v>11.280537000000001</v>
      </c>
    </row>
    <row r="369" spans="1:16" x14ac:dyDescent="0.2">
      <c r="A369" s="45" t="str">
        <f t="shared" si="5"/>
        <v>B2 carbonUnited Kingdom2010</v>
      </c>
      <c r="B369" s="47">
        <v>6</v>
      </c>
      <c r="C369" s="47" t="s">
        <v>1</v>
      </c>
      <c r="D369" s="47" t="s">
        <v>163</v>
      </c>
      <c r="E369" s="47" t="s">
        <v>110</v>
      </c>
      <c r="F369" s="47" t="s">
        <v>112</v>
      </c>
      <c r="G369" s="47">
        <v>2010</v>
      </c>
      <c r="H369" s="47">
        <v>2411.0197790000002</v>
      </c>
      <c r="I369" s="47">
        <v>733.07356700000003</v>
      </c>
      <c r="J369" s="47">
        <v>536.47994000000006</v>
      </c>
      <c r="K369" s="47">
        <v>752.24245699999994</v>
      </c>
      <c r="L369" s="47">
        <v>243.48727700000001</v>
      </c>
      <c r="M369" s="47">
        <v>58.352226000000002</v>
      </c>
      <c r="N369" s="47">
        <v>39.451006</v>
      </c>
      <c r="O369" s="47">
        <v>36.275139000000003</v>
      </c>
      <c r="P369" s="47">
        <v>11.658167000000001</v>
      </c>
    </row>
    <row r="370" spans="1:16" x14ac:dyDescent="0.2">
      <c r="A370" s="45" t="str">
        <f t="shared" si="5"/>
        <v>B2 carbonUnited Kingdom2015</v>
      </c>
      <c r="B370" s="47">
        <v>6</v>
      </c>
      <c r="C370" s="47" t="s">
        <v>1</v>
      </c>
      <c r="D370" s="47" t="s">
        <v>163</v>
      </c>
      <c r="E370" s="47" t="s">
        <v>110</v>
      </c>
      <c r="F370" s="47" t="s">
        <v>112</v>
      </c>
      <c r="G370" s="47">
        <v>2015</v>
      </c>
      <c r="H370" s="47">
        <v>2447.020278</v>
      </c>
      <c r="I370" s="47">
        <v>876.37834799999996</v>
      </c>
      <c r="J370" s="47">
        <v>356.922369</v>
      </c>
      <c r="K370" s="47">
        <v>770.19972900000005</v>
      </c>
      <c r="L370" s="47">
        <v>295.82780200000002</v>
      </c>
      <c r="M370" s="47">
        <v>54.691988000000002</v>
      </c>
      <c r="N370" s="47">
        <v>42.906731000000001</v>
      </c>
      <c r="O370" s="47">
        <v>36.346249</v>
      </c>
      <c r="P370" s="47">
        <v>13.747062</v>
      </c>
    </row>
    <row r="371" spans="1:16" x14ac:dyDescent="0.2">
      <c r="A371" s="45" t="str">
        <f t="shared" si="5"/>
        <v>B2 carbonUnited Kingdom2020</v>
      </c>
      <c r="B371" s="47">
        <v>6</v>
      </c>
      <c r="C371" s="47" t="s">
        <v>1</v>
      </c>
      <c r="D371" s="47" t="s">
        <v>163</v>
      </c>
      <c r="E371" s="47" t="s">
        <v>110</v>
      </c>
      <c r="F371" s="47" t="s">
        <v>112</v>
      </c>
      <c r="G371" s="47">
        <v>2020</v>
      </c>
      <c r="H371" s="47">
        <v>2483.0203219999999</v>
      </c>
      <c r="I371" s="47">
        <v>740.23492399999998</v>
      </c>
      <c r="J371" s="47">
        <v>473.65097800000001</v>
      </c>
      <c r="K371" s="47">
        <v>737.43225600000005</v>
      </c>
      <c r="L371" s="47">
        <v>371.40710999999999</v>
      </c>
      <c r="M371" s="47">
        <v>61.19464</v>
      </c>
      <c r="N371" s="47">
        <v>49.115675000000003</v>
      </c>
      <c r="O371" s="47">
        <v>32.729570000000002</v>
      </c>
      <c r="P371" s="47">
        <v>17.255168999999999</v>
      </c>
    </row>
    <row r="372" spans="1:16" x14ac:dyDescent="0.2">
      <c r="A372" s="45" t="str">
        <f t="shared" si="5"/>
        <v>B2 carbonUnited Kingdom2025</v>
      </c>
      <c r="B372" s="47">
        <v>6</v>
      </c>
      <c r="C372" s="47" t="s">
        <v>1</v>
      </c>
      <c r="D372" s="47" t="s">
        <v>163</v>
      </c>
      <c r="E372" s="47" t="s">
        <v>110</v>
      </c>
      <c r="F372" s="47" t="s">
        <v>112</v>
      </c>
      <c r="G372" s="47">
        <v>2025</v>
      </c>
      <c r="H372" s="47">
        <v>2519.020258</v>
      </c>
      <c r="I372" s="47">
        <v>667.06987200000003</v>
      </c>
      <c r="J372" s="47">
        <v>525.34109899999999</v>
      </c>
      <c r="K372" s="47">
        <v>700.472084</v>
      </c>
      <c r="L372" s="47">
        <v>447.47446000000002</v>
      </c>
      <c r="M372" s="47">
        <v>72.486054999999993</v>
      </c>
      <c r="N372" s="47">
        <v>55.173709000000002</v>
      </c>
      <c r="O372" s="47">
        <v>29.346118000000001</v>
      </c>
      <c r="P372" s="47">
        <v>21.656860999999999</v>
      </c>
    </row>
    <row r="373" spans="1:16" x14ac:dyDescent="0.2">
      <c r="A373" s="45" t="str">
        <f t="shared" si="5"/>
        <v>B2 carbonUnited Kingdom2030</v>
      </c>
      <c r="B373" s="47">
        <v>6</v>
      </c>
      <c r="C373" s="47" t="s">
        <v>1</v>
      </c>
      <c r="D373" s="47" t="s">
        <v>163</v>
      </c>
      <c r="E373" s="47" t="s">
        <v>110</v>
      </c>
      <c r="F373" s="47" t="s">
        <v>112</v>
      </c>
      <c r="G373" s="47">
        <v>2030</v>
      </c>
      <c r="H373" s="47">
        <v>2555.0204440000002</v>
      </c>
      <c r="I373" s="47">
        <v>632.66504499999996</v>
      </c>
      <c r="J373" s="47">
        <v>684.53541800000005</v>
      </c>
      <c r="K373" s="47">
        <v>525.08171800000002</v>
      </c>
      <c r="L373" s="47">
        <v>495.29783099999997</v>
      </c>
      <c r="M373" s="47">
        <v>105.023124</v>
      </c>
      <c r="N373" s="47">
        <v>51.422381000000001</v>
      </c>
      <c r="O373" s="47">
        <v>34.197578999999998</v>
      </c>
      <c r="P373" s="47">
        <v>26.797348</v>
      </c>
    </row>
    <row r="374" spans="1:16" x14ac:dyDescent="0.2">
      <c r="A374" s="45" t="str">
        <f t="shared" si="5"/>
        <v>B2 wood energyAlbania2005</v>
      </c>
      <c r="B374" s="47">
        <v>7</v>
      </c>
      <c r="C374" s="47" t="s">
        <v>3</v>
      </c>
      <c r="D374" s="47" t="s">
        <v>126</v>
      </c>
      <c r="E374" s="47" t="s">
        <v>71</v>
      </c>
      <c r="F374" s="47" t="s">
        <v>111</v>
      </c>
      <c r="G374" s="47">
        <v>2005</v>
      </c>
      <c r="H374" s="47">
        <v>631.10673399999996</v>
      </c>
      <c r="I374" s="47">
        <v>133.099245</v>
      </c>
      <c r="J374" s="47">
        <v>216.814179</v>
      </c>
      <c r="K374" s="47">
        <v>83.934521000000004</v>
      </c>
      <c r="L374" s="47">
        <v>45.622985</v>
      </c>
      <c r="M374" s="47">
        <v>39.539498000000002</v>
      </c>
      <c r="N374" s="47">
        <v>37.641848000000003</v>
      </c>
      <c r="O374" s="47">
        <v>74.454458000000002</v>
      </c>
      <c r="P374" s="47">
        <v>0</v>
      </c>
    </row>
    <row r="375" spans="1:16" x14ac:dyDescent="0.2">
      <c r="A375" s="45" t="str">
        <f t="shared" si="5"/>
        <v>B2 wood energyAlbania2010</v>
      </c>
      <c r="B375" s="47">
        <v>7</v>
      </c>
      <c r="C375" s="47" t="s">
        <v>3</v>
      </c>
      <c r="D375" s="47" t="s">
        <v>126</v>
      </c>
      <c r="E375" s="47" t="s">
        <v>71</v>
      </c>
      <c r="F375" s="47" t="s">
        <v>111</v>
      </c>
      <c r="G375" s="47">
        <v>2010</v>
      </c>
      <c r="H375" s="47">
        <v>622.40662999999995</v>
      </c>
      <c r="I375" s="47">
        <v>38.036684000000101</v>
      </c>
      <c r="J375" s="47">
        <v>291.25793599999997</v>
      </c>
      <c r="K375" s="47">
        <v>79.370509999999996</v>
      </c>
      <c r="L375" s="47">
        <v>56.798932999999998</v>
      </c>
      <c r="M375" s="47">
        <v>38.791922999999997</v>
      </c>
      <c r="N375" s="47">
        <v>39.418861</v>
      </c>
      <c r="O375" s="47">
        <v>78.731782999999993</v>
      </c>
      <c r="P375" s="47">
        <v>0</v>
      </c>
    </row>
    <row r="376" spans="1:16" x14ac:dyDescent="0.2">
      <c r="A376" s="45" t="str">
        <f t="shared" si="5"/>
        <v>B2 wood energyAlbania2015</v>
      </c>
      <c r="B376" s="47">
        <v>7</v>
      </c>
      <c r="C376" s="47" t="s">
        <v>3</v>
      </c>
      <c r="D376" s="47" t="s">
        <v>126</v>
      </c>
      <c r="E376" s="47" t="s">
        <v>71</v>
      </c>
      <c r="F376" s="47" t="s">
        <v>111</v>
      </c>
      <c r="G376" s="47">
        <v>2015</v>
      </c>
      <c r="H376" s="47">
        <v>613.70665899999995</v>
      </c>
      <c r="I376" s="47">
        <v>38.270334000000197</v>
      </c>
      <c r="J376" s="47">
        <v>258.52087499999999</v>
      </c>
      <c r="K376" s="47">
        <v>91.258128999999997</v>
      </c>
      <c r="L376" s="47">
        <v>67.136483999999996</v>
      </c>
      <c r="M376" s="47">
        <v>34.895474</v>
      </c>
      <c r="N376" s="47">
        <v>38.510460000000002</v>
      </c>
      <c r="O376" s="47">
        <v>85.114902999999998</v>
      </c>
      <c r="P376" s="47">
        <v>0</v>
      </c>
    </row>
    <row r="377" spans="1:16" x14ac:dyDescent="0.2">
      <c r="A377" s="45" t="str">
        <f t="shared" si="5"/>
        <v>B2 wood energyAlbania2020</v>
      </c>
      <c r="B377" s="47">
        <v>7</v>
      </c>
      <c r="C377" s="47" t="s">
        <v>3</v>
      </c>
      <c r="D377" s="47" t="s">
        <v>126</v>
      </c>
      <c r="E377" s="47" t="s">
        <v>71</v>
      </c>
      <c r="F377" s="47" t="s">
        <v>111</v>
      </c>
      <c r="G377" s="47">
        <v>2020</v>
      </c>
      <c r="H377" s="47">
        <v>605.00665500000002</v>
      </c>
      <c r="I377" s="47">
        <v>41.822207999999897</v>
      </c>
      <c r="J377" s="47">
        <v>222.742357</v>
      </c>
      <c r="K377" s="47">
        <v>102.93513400000001</v>
      </c>
      <c r="L377" s="47">
        <v>77.256580999999997</v>
      </c>
      <c r="M377" s="47">
        <v>31.087605</v>
      </c>
      <c r="N377" s="47">
        <v>37.758372999999999</v>
      </c>
      <c r="O377" s="47">
        <v>91.404397000000003</v>
      </c>
      <c r="P377" s="47">
        <v>0</v>
      </c>
    </row>
    <row r="378" spans="1:16" x14ac:dyDescent="0.2">
      <c r="A378" s="45" t="str">
        <f t="shared" si="5"/>
        <v>B2 wood energyAlbania2025</v>
      </c>
      <c r="B378" s="47">
        <v>7</v>
      </c>
      <c r="C378" s="47" t="s">
        <v>3</v>
      </c>
      <c r="D378" s="47" t="s">
        <v>126</v>
      </c>
      <c r="E378" s="47" t="s">
        <v>71</v>
      </c>
      <c r="F378" s="47" t="s">
        <v>111</v>
      </c>
      <c r="G378" s="47">
        <v>2025</v>
      </c>
      <c r="H378" s="47">
        <v>596.30668200000002</v>
      </c>
      <c r="I378" s="47">
        <v>46.104109999999999</v>
      </c>
      <c r="J378" s="47">
        <v>176.992189</v>
      </c>
      <c r="K378" s="47">
        <v>124.393258</v>
      </c>
      <c r="L378" s="47">
        <v>86.705121000000005</v>
      </c>
      <c r="M378" s="47">
        <v>27.361930000000001</v>
      </c>
      <c r="N378" s="47">
        <v>37.126263999999999</v>
      </c>
      <c r="O378" s="47">
        <v>97.623810000000006</v>
      </c>
      <c r="P378" s="47">
        <v>0</v>
      </c>
    </row>
    <row r="379" spans="1:16" x14ac:dyDescent="0.2">
      <c r="A379" s="45" t="str">
        <f t="shared" si="5"/>
        <v>B2 wood energyAlbania2030</v>
      </c>
      <c r="B379" s="47">
        <v>7</v>
      </c>
      <c r="C379" s="47" t="s">
        <v>3</v>
      </c>
      <c r="D379" s="47" t="s">
        <v>126</v>
      </c>
      <c r="E379" s="47" t="s">
        <v>71</v>
      </c>
      <c r="F379" s="47" t="s">
        <v>111</v>
      </c>
      <c r="G379" s="47">
        <v>2030</v>
      </c>
      <c r="H379" s="47">
        <v>587.60666600000002</v>
      </c>
      <c r="I379" s="47">
        <v>47.699333999999901</v>
      </c>
      <c r="J379" s="47">
        <v>134.37049400000001</v>
      </c>
      <c r="K379" s="47">
        <v>145.183471</v>
      </c>
      <c r="L379" s="47">
        <v>96.298287999999999</v>
      </c>
      <c r="M379" s="47">
        <v>23.661276999999998</v>
      </c>
      <c r="N379" s="47">
        <v>36.550857000000001</v>
      </c>
      <c r="O379" s="47">
        <v>103.842945</v>
      </c>
      <c r="P379" s="47">
        <v>0</v>
      </c>
    </row>
    <row r="380" spans="1:16" x14ac:dyDescent="0.2">
      <c r="A380" s="45" t="str">
        <f t="shared" si="5"/>
        <v>B2 wood energyAustria2005</v>
      </c>
      <c r="B380" s="47">
        <v>7</v>
      </c>
      <c r="C380" s="47" t="s">
        <v>3</v>
      </c>
      <c r="D380" s="47" t="s">
        <v>127</v>
      </c>
      <c r="E380" s="47" t="s">
        <v>72</v>
      </c>
      <c r="F380" s="47" t="s">
        <v>112</v>
      </c>
      <c r="G380" s="47">
        <v>2005</v>
      </c>
      <c r="H380" s="47">
        <v>3343.0591060000002</v>
      </c>
      <c r="I380" s="47">
        <v>548.39651300000003</v>
      </c>
      <c r="J380" s="47">
        <v>773.98295599999994</v>
      </c>
      <c r="K380" s="47">
        <v>602.42191800000001</v>
      </c>
      <c r="L380" s="47">
        <v>423.11265500000002</v>
      </c>
      <c r="M380" s="47">
        <v>346.80510299999997</v>
      </c>
      <c r="N380" s="47">
        <v>255.95855599999999</v>
      </c>
      <c r="O380" s="47">
        <v>163.996138</v>
      </c>
      <c r="P380" s="47">
        <v>228.385267</v>
      </c>
    </row>
    <row r="381" spans="1:16" x14ac:dyDescent="0.2">
      <c r="A381" s="45" t="str">
        <f t="shared" si="5"/>
        <v>B2 wood energyAustria2010</v>
      </c>
      <c r="B381" s="47">
        <v>7</v>
      </c>
      <c r="C381" s="47" t="s">
        <v>3</v>
      </c>
      <c r="D381" s="47" t="s">
        <v>127</v>
      </c>
      <c r="E381" s="47" t="s">
        <v>72</v>
      </c>
      <c r="F381" s="47" t="s">
        <v>112</v>
      </c>
      <c r="G381" s="47">
        <v>2010</v>
      </c>
      <c r="H381" s="47">
        <v>3343.0597579999999</v>
      </c>
      <c r="I381" s="47">
        <v>598.02650299999902</v>
      </c>
      <c r="J381" s="47">
        <v>696.37719500000003</v>
      </c>
      <c r="K381" s="47">
        <v>685.47751700000003</v>
      </c>
      <c r="L381" s="47">
        <v>448.19335799999999</v>
      </c>
      <c r="M381" s="47">
        <v>327.53147200000001</v>
      </c>
      <c r="N381" s="47">
        <v>237.380044</v>
      </c>
      <c r="O381" s="47">
        <v>146.692984</v>
      </c>
      <c r="P381" s="47">
        <v>203.380685</v>
      </c>
    </row>
    <row r="382" spans="1:16" x14ac:dyDescent="0.2">
      <c r="A382" s="45" t="str">
        <f t="shared" si="5"/>
        <v>B2 wood energyAustria2015</v>
      </c>
      <c r="B382" s="47">
        <v>7</v>
      </c>
      <c r="C382" s="47" t="s">
        <v>3</v>
      </c>
      <c r="D382" s="47" t="s">
        <v>127</v>
      </c>
      <c r="E382" s="47" t="s">
        <v>72</v>
      </c>
      <c r="F382" s="47" t="s">
        <v>112</v>
      </c>
      <c r="G382" s="47">
        <v>2015</v>
      </c>
      <c r="H382" s="47">
        <v>3343.0593159999999</v>
      </c>
      <c r="I382" s="47">
        <v>648.48749099999998</v>
      </c>
      <c r="J382" s="47">
        <v>618.77142900000001</v>
      </c>
      <c r="K382" s="47">
        <v>768.53313400000002</v>
      </c>
      <c r="L382" s="47">
        <v>474.89615800000001</v>
      </c>
      <c r="M382" s="47">
        <v>312.05453</v>
      </c>
      <c r="N382" s="47">
        <v>220.95078000000001</v>
      </c>
      <c r="O382" s="47">
        <v>127.66309699999999</v>
      </c>
      <c r="P382" s="47">
        <v>171.702697</v>
      </c>
    </row>
    <row r="383" spans="1:16" x14ac:dyDescent="0.2">
      <c r="A383" s="45" t="str">
        <f t="shared" si="5"/>
        <v>B2 wood energyAustria2020</v>
      </c>
      <c r="B383" s="47">
        <v>7</v>
      </c>
      <c r="C383" s="47" t="s">
        <v>3</v>
      </c>
      <c r="D383" s="47" t="s">
        <v>127</v>
      </c>
      <c r="E383" s="47" t="s">
        <v>72</v>
      </c>
      <c r="F383" s="47" t="s">
        <v>112</v>
      </c>
      <c r="G383" s="47">
        <v>2020</v>
      </c>
      <c r="H383" s="47">
        <v>3343.0593199999998</v>
      </c>
      <c r="I383" s="47">
        <v>694.16744000000097</v>
      </c>
      <c r="J383" s="47">
        <v>541.16569500000003</v>
      </c>
      <c r="K383" s="47">
        <v>851.588706</v>
      </c>
      <c r="L383" s="47">
        <v>500.23327999999998</v>
      </c>
      <c r="M383" s="47">
        <v>300.86254400000001</v>
      </c>
      <c r="N383" s="47">
        <v>207.21438599999999</v>
      </c>
      <c r="O383" s="47">
        <v>109.553203</v>
      </c>
      <c r="P383" s="47">
        <v>138.274066</v>
      </c>
    </row>
    <row r="384" spans="1:16" x14ac:dyDescent="0.2">
      <c r="A384" s="45" t="str">
        <f t="shared" si="5"/>
        <v>B2 wood energyAustria2025</v>
      </c>
      <c r="B384" s="47">
        <v>7</v>
      </c>
      <c r="C384" s="47" t="s">
        <v>3</v>
      </c>
      <c r="D384" s="47" t="s">
        <v>127</v>
      </c>
      <c r="E384" s="47" t="s">
        <v>72</v>
      </c>
      <c r="F384" s="47" t="s">
        <v>112</v>
      </c>
      <c r="G384" s="47">
        <v>2025</v>
      </c>
      <c r="H384" s="47">
        <v>3343.059722</v>
      </c>
      <c r="I384" s="47">
        <v>784.71125599999903</v>
      </c>
      <c r="J384" s="47">
        <v>502.53693800000002</v>
      </c>
      <c r="K384" s="47">
        <v>773.98295399999995</v>
      </c>
      <c r="L384" s="47">
        <v>580.50700400000005</v>
      </c>
      <c r="M384" s="47">
        <v>308.72645999999997</v>
      </c>
      <c r="N384" s="47">
        <v>187.96045000000001</v>
      </c>
      <c r="O384" s="47">
        <v>94.318961000000002</v>
      </c>
      <c r="P384" s="47">
        <v>110.315699</v>
      </c>
    </row>
    <row r="385" spans="1:16" x14ac:dyDescent="0.2">
      <c r="A385" s="45" t="str">
        <f t="shared" si="5"/>
        <v>B2 wood energyAustria2030</v>
      </c>
      <c r="B385" s="47">
        <v>7</v>
      </c>
      <c r="C385" s="47" t="s">
        <v>3</v>
      </c>
      <c r="D385" s="47" t="s">
        <v>127</v>
      </c>
      <c r="E385" s="47" t="s">
        <v>72</v>
      </c>
      <c r="F385" s="47" t="s">
        <v>112</v>
      </c>
      <c r="G385" s="47">
        <v>2030</v>
      </c>
      <c r="H385" s="47">
        <v>3343.0587150000001</v>
      </c>
      <c r="I385" s="47">
        <v>813.40972599999998</v>
      </c>
      <c r="J385" s="47">
        <v>523.18240900000001</v>
      </c>
      <c r="K385" s="47">
        <v>696.37719300000003</v>
      </c>
      <c r="L385" s="47">
        <v>660.571642</v>
      </c>
      <c r="M385" s="47">
        <v>313.72781400000002</v>
      </c>
      <c r="N385" s="47">
        <v>172.550523</v>
      </c>
      <c r="O385" s="47">
        <v>81.229663000000002</v>
      </c>
      <c r="P385" s="47">
        <v>82.009744999999995</v>
      </c>
    </row>
    <row r="386" spans="1:16" x14ac:dyDescent="0.2">
      <c r="A386" s="45" t="str">
        <f t="shared" ref="A386:A449" si="6">CONCATENATE(C386,E386,G386)</f>
        <v>B2 wood energyBelgium2005</v>
      </c>
      <c r="B386" s="47">
        <v>7</v>
      </c>
      <c r="C386" s="47" t="s">
        <v>3</v>
      </c>
      <c r="D386" s="47" t="s">
        <v>129</v>
      </c>
      <c r="E386" s="47" t="s">
        <v>74</v>
      </c>
      <c r="F386" s="47" t="s">
        <v>112</v>
      </c>
      <c r="G386" s="47">
        <v>2005</v>
      </c>
      <c r="H386" s="47">
        <v>666.97924999999998</v>
      </c>
      <c r="I386" s="47">
        <v>158.94202899999999</v>
      </c>
      <c r="J386" s="47">
        <v>106.26016</v>
      </c>
      <c r="K386" s="47">
        <v>166.34168099999999</v>
      </c>
      <c r="L386" s="47">
        <v>90.214265999999995</v>
      </c>
      <c r="M386" s="47">
        <v>57.040404000000002</v>
      </c>
      <c r="N386" s="47">
        <v>36.969321999999998</v>
      </c>
      <c r="O386" s="47">
        <v>21.096519000000001</v>
      </c>
      <c r="P386" s="47">
        <v>30.114868999999999</v>
      </c>
    </row>
    <row r="387" spans="1:16" x14ac:dyDescent="0.2">
      <c r="A387" s="45" t="str">
        <f t="shared" si="6"/>
        <v>B2 wood energyBelgium2010</v>
      </c>
      <c r="B387" s="47">
        <v>7</v>
      </c>
      <c r="C387" s="47" t="s">
        <v>3</v>
      </c>
      <c r="D387" s="47" t="s">
        <v>129</v>
      </c>
      <c r="E387" s="47" t="s">
        <v>74</v>
      </c>
      <c r="F387" s="47" t="s">
        <v>112</v>
      </c>
      <c r="G387" s="47">
        <v>2010</v>
      </c>
      <c r="H387" s="47">
        <v>672.17942700000003</v>
      </c>
      <c r="I387" s="47">
        <v>210.31869800000001</v>
      </c>
      <c r="J387" s="47">
        <v>74.083156000000002</v>
      </c>
      <c r="K387" s="47">
        <v>162.96170100000001</v>
      </c>
      <c r="L387" s="47">
        <v>93.257013000000001</v>
      </c>
      <c r="M387" s="47">
        <v>57.462674999999997</v>
      </c>
      <c r="N387" s="47">
        <v>36.456007999999997</v>
      </c>
      <c r="O387" s="47">
        <v>18.489483</v>
      </c>
      <c r="P387" s="47">
        <v>19.150693</v>
      </c>
    </row>
    <row r="388" spans="1:16" x14ac:dyDescent="0.2">
      <c r="A388" s="45" t="str">
        <f t="shared" si="6"/>
        <v>B2 wood energyBelgium2015</v>
      </c>
      <c r="B388" s="47">
        <v>7</v>
      </c>
      <c r="C388" s="47" t="s">
        <v>3</v>
      </c>
      <c r="D388" s="47" t="s">
        <v>129</v>
      </c>
      <c r="E388" s="47" t="s">
        <v>74</v>
      </c>
      <c r="F388" s="47" t="s">
        <v>112</v>
      </c>
      <c r="G388" s="47">
        <v>2015</v>
      </c>
      <c r="H388" s="47">
        <v>677.37943299999995</v>
      </c>
      <c r="I388" s="47">
        <v>254.98583199999999</v>
      </c>
      <c r="J388" s="47">
        <v>43.487163000000002</v>
      </c>
      <c r="K388" s="47">
        <v>159.884658</v>
      </c>
      <c r="L388" s="47">
        <v>94.945504999999997</v>
      </c>
      <c r="M388" s="47">
        <v>57.932535000000001</v>
      </c>
      <c r="N388" s="47">
        <v>36.234324999999998</v>
      </c>
      <c r="O388" s="47">
        <v>17.172225999999998</v>
      </c>
      <c r="P388" s="47">
        <v>12.737189000000001</v>
      </c>
    </row>
    <row r="389" spans="1:16" x14ac:dyDescent="0.2">
      <c r="A389" s="45" t="str">
        <f t="shared" si="6"/>
        <v>B2 wood energyBelgium2020</v>
      </c>
      <c r="B389" s="47">
        <v>7</v>
      </c>
      <c r="C389" s="47" t="s">
        <v>3</v>
      </c>
      <c r="D389" s="47" t="s">
        <v>129</v>
      </c>
      <c r="E389" s="47" t="s">
        <v>74</v>
      </c>
      <c r="F389" s="47" t="s">
        <v>112</v>
      </c>
      <c r="G389" s="47">
        <v>2020</v>
      </c>
      <c r="H389" s="47">
        <v>682.57931599999995</v>
      </c>
      <c r="I389" s="47">
        <v>239.87985900000001</v>
      </c>
      <c r="J389" s="47">
        <v>87.784074000000004</v>
      </c>
      <c r="K389" s="47">
        <v>130.02630500000001</v>
      </c>
      <c r="L389" s="47">
        <v>103.643485</v>
      </c>
      <c r="M389" s="47">
        <v>55.914167999999997</v>
      </c>
      <c r="N389" s="47">
        <v>37.743262000000001</v>
      </c>
      <c r="O389" s="47">
        <v>17.631243999999999</v>
      </c>
      <c r="P389" s="47">
        <v>9.9569189999999992</v>
      </c>
    </row>
    <row r="390" spans="1:16" x14ac:dyDescent="0.2">
      <c r="A390" s="45" t="str">
        <f t="shared" si="6"/>
        <v>B2 wood energyBelgium2025</v>
      </c>
      <c r="B390" s="47">
        <v>7</v>
      </c>
      <c r="C390" s="47" t="s">
        <v>3</v>
      </c>
      <c r="D390" s="47" t="s">
        <v>129</v>
      </c>
      <c r="E390" s="47" t="s">
        <v>74</v>
      </c>
      <c r="F390" s="47" t="s">
        <v>112</v>
      </c>
      <c r="G390" s="47">
        <v>2025</v>
      </c>
      <c r="H390" s="47">
        <v>687.77944200000002</v>
      </c>
      <c r="I390" s="47">
        <v>225.34957399999999</v>
      </c>
      <c r="J390" s="47">
        <v>126.524997</v>
      </c>
      <c r="K390" s="47">
        <v>101.118801</v>
      </c>
      <c r="L390" s="47">
        <v>112.71391800000001</v>
      </c>
      <c r="M390" s="47">
        <v>54.458281999999997</v>
      </c>
      <c r="N390" s="47">
        <v>39.737855000000003</v>
      </c>
      <c r="O390" s="47">
        <v>18.780833999999999</v>
      </c>
      <c r="P390" s="47">
        <v>9.0951810000000002</v>
      </c>
    </row>
    <row r="391" spans="1:16" x14ac:dyDescent="0.2">
      <c r="A391" s="45" t="str">
        <f t="shared" si="6"/>
        <v>B2 wood energyBelgium2030</v>
      </c>
      <c r="B391" s="47">
        <v>7</v>
      </c>
      <c r="C391" s="47" t="s">
        <v>3</v>
      </c>
      <c r="D391" s="47" t="s">
        <v>129</v>
      </c>
      <c r="E391" s="47" t="s">
        <v>74</v>
      </c>
      <c r="F391" s="47" t="s">
        <v>112</v>
      </c>
      <c r="G391" s="47">
        <v>2030</v>
      </c>
      <c r="H391" s="47">
        <v>692.97948799999995</v>
      </c>
      <c r="I391" s="47">
        <v>208.50219799999999</v>
      </c>
      <c r="J391" s="47">
        <v>174.445382</v>
      </c>
      <c r="K391" s="47">
        <v>71.342336000000003</v>
      </c>
      <c r="L391" s="47">
        <v>112.96351900000001</v>
      </c>
      <c r="M391" s="47">
        <v>54.150522000000002</v>
      </c>
      <c r="N391" s="47">
        <v>42.116287999999997</v>
      </c>
      <c r="O391" s="47">
        <v>20.29083</v>
      </c>
      <c r="P391" s="47">
        <v>9.1684129999999993</v>
      </c>
    </row>
    <row r="392" spans="1:16" x14ac:dyDescent="0.2">
      <c r="A392" s="45" t="str">
        <f t="shared" si="6"/>
        <v>B2 wood energyBulgaria2005</v>
      </c>
      <c r="B392" s="47">
        <v>7</v>
      </c>
      <c r="C392" s="47" t="s">
        <v>3</v>
      </c>
      <c r="D392" s="47" t="s">
        <v>130</v>
      </c>
      <c r="E392" s="47" t="s">
        <v>76</v>
      </c>
      <c r="F392" s="47" t="s">
        <v>111</v>
      </c>
      <c r="G392" s="47">
        <v>2005</v>
      </c>
      <c r="H392" s="47">
        <v>2560.8745050000002</v>
      </c>
      <c r="I392" s="47">
        <v>768.97722299999896</v>
      </c>
      <c r="J392" s="47">
        <v>498.847599</v>
      </c>
      <c r="K392" s="47">
        <v>618.54461200000003</v>
      </c>
      <c r="L392" s="47">
        <v>333.21069899999998</v>
      </c>
      <c r="M392" s="47">
        <v>140.993439</v>
      </c>
      <c r="N392" s="47">
        <v>102.384079</v>
      </c>
      <c r="O392" s="47">
        <v>54.928066999999999</v>
      </c>
      <c r="P392" s="47">
        <v>42.988787000000002</v>
      </c>
    </row>
    <row r="393" spans="1:16" x14ac:dyDescent="0.2">
      <c r="A393" s="45" t="str">
        <f t="shared" si="6"/>
        <v>B2 wood energyBulgaria2010</v>
      </c>
      <c r="B393" s="47">
        <v>7</v>
      </c>
      <c r="C393" s="47" t="s">
        <v>3</v>
      </c>
      <c r="D393" s="47" t="s">
        <v>130</v>
      </c>
      <c r="E393" s="47" t="s">
        <v>76</v>
      </c>
      <c r="F393" s="47" t="s">
        <v>111</v>
      </c>
      <c r="G393" s="47">
        <v>2010</v>
      </c>
      <c r="H393" s="47">
        <v>2863.8744360000001</v>
      </c>
      <c r="I393" s="47">
        <v>1184.683659</v>
      </c>
      <c r="J393" s="47">
        <v>438.69508400000001</v>
      </c>
      <c r="K393" s="47">
        <v>578.68402500000002</v>
      </c>
      <c r="L393" s="47">
        <v>365.88120199999997</v>
      </c>
      <c r="M393" s="47">
        <v>128.991748</v>
      </c>
      <c r="N393" s="47">
        <v>98.519277000000002</v>
      </c>
      <c r="O393" s="47">
        <v>41.186275000000002</v>
      </c>
      <c r="P393" s="47">
        <v>27.233166000000001</v>
      </c>
    </row>
    <row r="394" spans="1:16" x14ac:dyDescent="0.2">
      <c r="A394" s="45" t="str">
        <f t="shared" si="6"/>
        <v>B2 wood energyBulgaria2015</v>
      </c>
      <c r="B394" s="47">
        <v>7</v>
      </c>
      <c r="C394" s="47" t="s">
        <v>3</v>
      </c>
      <c r="D394" s="47" t="s">
        <v>130</v>
      </c>
      <c r="E394" s="47" t="s">
        <v>76</v>
      </c>
      <c r="F394" s="47" t="s">
        <v>111</v>
      </c>
      <c r="G394" s="47">
        <v>2015</v>
      </c>
      <c r="H394" s="47">
        <v>3166.8742339999999</v>
      </c>
      <c r="I394" s="47">
        <v>1598.367477</v>
      </c>
      <c r="J394" s="47">
        <v>374.27222899999998</v>
      </c>
      <c r="K394" s="47">
        <v>533.82099400000004</v>
      </c>
      <c r="L394" s="47">
        <v>401.55072999999999</v>
      </c>
      <c r="M394" s="47">
        <v>116.780783</v>
      </c>
      <c r="N394" s="47">
        <v>96.761808000000002</v>
      </c>
      <c r="O394" s="47">
        <v>31.449459999999998</v>
      </c>
      <c r="P394" s="47">
        <v>13.870753000000001</v>
      </c>
    </row>
    <row r="395" spans="1:16" x14ac:dyDescent="0.2">
      <c r="A395" s="45" t="str">
        <f t="shared" si="6"/>
        <v>B2 wood energyBulgaria2020</v>
      </c>
      <c r="B395" s="47">
        <v>7</v>
      </c>
      <c r="C395" s="47" t="s">
        <v>3</v>
      </c>
      <c r="D395" s="47" t="s">
        <v>130</v>
      </c>
      <c r="E395" s="47" t="s">
        <v>76</v>
      </c>
      <c r="F395" s="47" t="s">
        <v>111</v>
      </c>
      <c r="G395" s="47">
        <v>2020</v>
      </c>
      <c r="H395" s="47">
        <v>3469.8746040000001</v>
      </c>
      <c r="I395" s="47">
        <v>2016.282424</v>
      </c>
      <c r="J395" s="47">
        <v>296.15636000000001</v>
      </c>
      <c r="K395" s="47">
        <v>537.32852400000002</v>
      </c>
      <c r="L395" s="47">
        <v>390.30067000000003</v>
      </c>
      <c r="M395" s="47">
        <v>104.87904399999999</v>
      </c>
      <c r="N395" s="47">
        <v>95.248069000000001</v>
      </c>
      <c r="O395" s="47">
        <v>24.391577000000002</v>
      </c>
      <c r="P395" s="47">
        <v>5.2879360000000002</v>
      </c>
    </row>
    <row r="396" spans="1:16" x14ac:dyDescent="0.2">
      <c r="A396" s="45" t="str">
        <f t="shared" si="6"/>
        <v>B2 wood energyBulgaria2025</v>
      </c>
      <c r="B396" s="47">
        <v>7</v>
      </c>
      <c r="C396" s="47" t="s">
        <v>3</v>
      </c>
      <c r="D396" s="47" t="s">
        <v>130</v>
      </c>
      <c r="E396" s="47" t="s">
        <v>76</v>
      </c>
      <c r="F396" s="47" t="s">
        <v>111</v>
      </c>
      <c r="G396" s="47">
        <v>2025</v>
      </c>
      <c r="H396" s="47">
        <v>3469.8740640000001</v>
      </c>
      <c r="I396" s="47">
        <v>1922.8666040000001</v>
      </c>
      <c r="J396" s="47">
        <v>475.879053</v>
      </c>
      <c r="K396" s="47">
        <v>447.01077800000002</v>
      </c>
      <c r="L396" s="47">
        <v>408.78182600000002</v>
      </c>
      <c r="M396" s="47">
        <v>109.972326</v>
      </c>
      <c r="N396" s="47">
        <v>82.626338000000004</v>
      </c>
      <c r="O396" s="47">
        <v>21.342687999999999</v>
      </c>
      <c r="P396" s="47">
        <v>1.3944510000000001</v>
      </c>
    </row>
    <row r="397" spans="1:16" x14ac:dyDescent="0.2">
      <c r="A397" s="45" t="str">
        <f t="shared" si="6"/>
        <v>B2 wood energyBulgaria2030</v>
      </c>
      <c r="B397" s="47">
        <v>7</v>
      </c>
      <c r="C397" s="47" t="s">
        <v>3</v>
      </c>
      <c r="D397" s="47" t="s">
        <v>130</v>
      </c>
      <c r="E397" s="47" t="s">
        <v>76</v>
      </c>
      <c r="F397" s="47" t="s">
        <v>111</v>
      </c>
      <c r="G397" s="47">
        <v>2030</v>
      </c>
      <c r="H397" s="47">
        <v>3469.8741789999999</v>
      </c>
      <c r="I397" s="47">
        <v>1700.381249</v>
      </c>
      <c r="J397" s="47">
        <v>756.27331900000001</v>
      </c>
      <c r="K397" s="47">
        <v>380.13799699999998</v>
      </c>
      <c r="L397" s="47">
        <v>427.25399399999998</v>
      </c>
      <c r="M397" s="47">
        <v>112.21050700000001</v>
      </c>
      <c r="N397" s="47">
        <v>73.075901000000002</v>
      </c>
      <c r="O397" s="47">
        <v>20.069272999999999</v>
      </c>
      <c r="P397" s="47">
        <v>0.471939</v>
      </c>
    </row>
    <row r="398" spans="1:16" x14ac:dyDescent="0.2">
      <c r="A398" s="45" t="str">
        <f t="shared" si="6"/>
        <v>B2 wood energyBelarus2005</v>
      </c>
      <c r="B398" s="47">
        <v>7</v>
      </c>
      <c r="C398" s="47" t="s">
        <v>3</v>
      </c>
      <c r="D398" s="47" t="s">
        <v>131</v>
      </c>
      <c r="E398" s="47" t="s">
        <v>73</v>
      </c>
      <c r="F398" s="47" t="s">
        <v>113</v>
      </c>
      <c r="G398" s="47">
        <v>2005</v>
      </c>
      <c r="H398" s="47">
        <v>6375.8865649999998</v>
      </c>
      <c r="I398" s="47">
        <v>798.42076399999803</v>
      </c>
      <c r="J398" s="47">
        <v>1522.108412</v>
      </c>
      <c r="K398" s="47">
        <v>2304.1445910000002</v>
      </c>
      <c r="L398" s="47">
        <v>1295.7802139999999</v>
      </c>
      <c r="M398" s="47">
        <v>372.31493699999999</v>
      </c>
      <c r="N398" s="47">
        <v>76.109397000000001</v>
      </c>
      <c r="O398" s="47">
        <v>7.0082500000000003</v>
      </c>
      <c r="P398" s="47">
        <v>0</v>
      </c>
    </row>
    <row r="399" spans="1:16" x14ac:dyDescent="0.2">
      <c r="A399" s="45" t="str">
        <f t="shared" si="6"/>
        <v>B2 wood energyBelarus2010</v>
      </c>
      <c r="B399" s="47">
        <v>7</v>
      </c>
      <c r="C399" s="47" t="s">
        <v>3</v>
      </c>
      <c r="D399" s="47" t="s">
        <v>131</v>
      </c>
      <c r="E399" s="47" t="s">
        <v>73</v>
      </c>
      <c r="F399" s="47" t="s">
        <v>113</v>
      </c>
      <c r="G399" s="47">
        <v>2010</v>
      </c>
      <c r="H399" s="47">
        <v>6440.886837</v>
      </c>
      <c r="I399" s="47">
        <v>910.35199499999806</v>
      </c>
      <c r="J399" s="47">
        <v>1308.4198490000001</v>
      </c>
      <c r="K399" s="47">
        <v>2070.274762</v>
      </c>
      <c r="L399" s="47">
        <v>1558.3711780000001</v>
      </c>
      <c r="M399" s="47">
        <v>471.64136000000002</v>
      </c>
      <c r="N399" s="47">
        <v>108.997775</v>
      </c>
      <c r="O399" s="47">
        <v>12.829917999999999</v>
      </c>
      <c r="P399" s="47">
        <v>0</v>
      </c>
    </row>
    <row r="400" spans="1:16" x14ac:dyDescent="0.2">
      <c r="A400" s="45" t="str">
        <f t="shared" si="6"/>
        <v>B2 wood energyBelarus2015</v>
      </c>
      <c r="B400" s="47">
        <v>7</v>
      </c>
      <c r="C400" s="47" t="s">
        <v>3</v>
      </c>
      <c r="D400" s="47" t="s">
        <v>131</v>
      </c>
      <c r="E400" s="47" t="s">
        <v>73</v>
      </c>
      <c r="F400" s="47" t="s">
        <v>113</v>
      </c>
      <c r="G400" s="47">
        <v>2015</v>
      </c>
      <c r="H400" s="47">
        <v>6505.8864629999998</v>
      </c>
      <c r="I400" s="47">
        <v>1080.6823099999999</v>
      </c>
      <c r="J400" s="47">
        <v>1016.258363</v>
      </c>
      <c r="K400" s="47">
        <v>1835.6826269999999</v>
      </c>
      <c r="L400" s="47">
        <v>1856.399934</v>
      </c>
      <c r="M400" s="47">
        <v>563.40166199999999</v>
      </c>
      <c r="N400" s="47">
        <v>135.50453400000001</v>
      </c>
      <c r="O400" s="47">
        <v>17.957032999999999</v>
      </c>
      <c r="P400" s="47">
        <v>0</v>
      </c>
    </row>
    <row r="401" spans="1:16" x14ac:dyDescent="0.2">
      <c r="A401" s="45" t="str">
        <f t="shared" si="6"/>
        <v>B2 wood energyBelarus2020</v>
      </c>
      <c r="B401" s="47">
        <v>7</v>
      </c>
      <c r="C401" s="47" t="s">
        <v>3</v>
      </c>
      <c r="D401" s="47" t="s">
        <v>131</v>
      </c>
      <c r="E401" s="47" t="s">
        <v>73</v>
      </c>
      <c r="F401" s="47" t="s">
        <v>113</v>
      </c>
      <c r="G401" s="47">
        <v>2020</v>
      </c>
      <c r="H401" s="47">
        <v>6570.8865649999998</v>
      </c>
      <c r="I401" s="47">
        <v>1258.9355270000001</v>
      </c>
      <c r="J401" s="47">
        <v>724.97114299999998</v>
      </c>
      <c r="K401" s="47">
        <v>1617.3032740000001</v>
      </c>
      <c r="L401" s="47">
        <v>2142.4425700000002</v>
      </c>
      <c r="M401" s="47">
        <v>647.32910000000004</v>
      </c>
      <c r="N401" s="47">
        <v>157.37597500000001</v>
      </c>
      <c r="O401" s="47">
        <v>22.528976</v>
      </c>
      <c r="P401" s="47">
        <v>0</v>
      </c>
    </row>
    <row r="402" spans="1:16" x14ac:dyDescent="0.2">
      <c r="A402" s="45" t="str">
        <f t="shared" si="6"/>
        <v>B2 wood energyBelarus2025</v>
      </c>
      <c r="B402" s="47">
        <v>7</v>
      </c>
      <c r="C402" s="47" t="s">
        <v>3</v>
      </c>
      <c r="D402" s="47" t="s">
        <v>131</v>
      </c>
      <c r="E402" s="47" t="s">
        <v>73</v>
      </c>
      <c r="F402" s="47" t="s">
        <v>113</v>
      </c>
      <c r="G402" s="47">
        <v>2025</v>
      </c>
      <c r="H402" s="47">
        <v>6635.8862209999998</v>
      </c>
      <c r="I402" s="47">
        <v>1445.8417790000001</v>
      </c>
      <c r="J402" s="47">
        <v>723.34613100000104</v>
      </c>
      <c r="K402" s="47">
        <v>1401.3051700000001</v>
      </c>
      <c r="L402" s="47">
        <v>1988.137344</v>
      </c>
      <c r="M402" s="47">
        <v>784.95549600000004</v>
      </c>
      <c r="N402" s="47">
        <v>237.88836800000001</v>
      </c>
      <c r="O402" s="47">
        <v>54.411932999999998</v>
      </c>
      <c r="P402" s="47">
        <v>0</v>
      </c>
    </row>
    <row r="403" spans="1:16" x14ac:dyDescent="0.2">
      <c r="A403" s="45" t="str">
        <f t="shared" si="6"/>
        <v>B2 wood energyBelarus2030</v>
      </c>
      <c r="B403" s="47">
        <v>7</v>
      </c>
      <c r="C403" s="47" t="s">
        <v>3</v>
      </c>
      <c r="D403" s="47" t="s">
        <v>131</v>
      </c>
      <c r="E403" s="47" t="s">
        <v>73</v>
      </c>
      <c r="F403" s="47" t="s">
        <v>113</v>
      </c>
      <c r="G403" s="47">
        <v>2030</v>
      </c>
      <c r="H403" s="47">
        <v>6700.8862680000002</v>
      </c>
      <c r="I403" s="47">
        <v>1590.810373</v>
      </c>
      <c r="J403" s="47">
        <v>802.59939199999997</v>
      </c>
      <c r="K403" s="47">
        <v>1190.7206329999999</v>
      </c>
      <c r="L403" s="47">
        <v>1830.5352130000001</v>
      </c>
      <c r="M403" s="47">
        <v>906.50881400000003</v>
      </c>
      <c r="N403" s="47">
        <v>301.43246199999999</v>
      </c>
      <c r="O403" s="47">
        <v>78.279381000000001</v>
      </c>
      <c r="P403" s="47">
        <v>0</v>
      </c>
    </row>
    <row r="404" spans="1:16" x14ac:dyDescent="0.2">
      <c r="A404" s="45" t="str">
        <f t="shared" si="6"/>
        <v>B2 wood energySwitzerland2005</v>
      </c>
      <c r="B404" s="47">
        <v>7</v>
      </c>
      <c r="C404" s="47" t="s">
        <v>3</v>
      </c>
      <c r="D404" s="47" t="s">
        <v>132</v>
      </c>
      <c r="E404" s="47" t="s">
        <v>106</v>
      </c>
      <c r="F404" s="47" t="s">
        <v>112</v>
      </c>
      <c r="G404" s="47">
        <v>2005</v>
      </c>
      <c r="H404" s="47">
        <v>1177.9875050000001</v>
      </c>
      <c r="I404" s="47">
        <v>170.687027</v>
      </c>
      <c r="J404" s="47">
        <v>139.198644</v>
      </c>
      <c r="K404" s="47">
        <v>106.303624</v>
      </c>
      <c r="L404" s="47">
        <v>126.565155</v>
      </c>
      <c r="M404" s="47">
        <v>176.21425600000001</v>
      </c>
      <c r="N404" s="47">
        <v>161.70387700000001</v>
      </c>
      <c r="O404" s="47">
        <v>93.783766999999997</v>
      </c>
      <c r="P404" s="47">
        <v>203.53115500000001</v>
      </c>
    </row>
    <row r="405" spans="1:16" x14ac:dyDescent="0.2">
      <c r="A405" s="45" t="str">
        <f t="shared" si="6"/>
        <v>B2 wood energySwitzerland2010</v>
      </c>
      <c r="B405" s="47">
        <v>7</v>
      </c>
      <c r="C405" s="47" t="s">
        <v>3</v>
      </c>
      <c r="D405" s="47" t="s">
        <v>132</v>
      </c>
      <c r="E405" s="47" t="s">
        <v>106</v>
      </c>
      <c r="F405" s="47" t="s">
        <v>112</v>
      </c>
      <c r="G405" s="47">
        <v>2010</v>
      </c>
      <c r="H405" s="47">
        <v>1199.987341</v>
      </c>
      <c r="I405" s="47">
        <v>218.283029</v>
      </c>
      <c r="J405" s="47">
        <v>124.194542</v>
      </c>
      <c r="K405" s="47">
        <v>112.98527</v>
      </c>
      <c r="L405" s="47">
        <v>109.752742</v>
      </c>
      <c r="M405" s="47">
        <v>168.20211699999999</v>
      </c>
      <c r="N405" s="47">
        <v>173.73417599999999</v>
      </c>
      <c r="O405" s="47">
        <v>95.703424999999996</v>
      </c>
      <c r="P405" s="47">
        <v>197.13203999999999</v>
      </c>
    </row>
    <row r="406" spans="1:16" x14ac:dyDescent="0.2">
      <c r="A406" s="45" t="str">
        <f t="shared" si="6"/>
        <v>B2 wood energySwitzerland2015</v>
      </c>
      <c r="B406" s="47">
        <v>7</v>
      </c>
      <c r="C406" s="47" t="s">
        <v>3</v>
      </c>
      <c r="D406" s="47" t="s">
        <v>132</v>
      </c>
      <c r="E406" s="47" t="s">
        <v>106</v>
      </c>
      <c r="F406" s="47" t="s">
        <v>112</v>
      </c>
      <c r="G406" s="47">
        <v>2015</v>
      </c>
      <c r="H406" s="47">
        <v>1208.987147</v>
      </c>
      <c r="I406" s="47">
        <v>249.39686399999999</v>
      </c>
      <c r="J406" s="47">
        <v>109.190439</v>
      </c>
      <c r="K406" s="47">
        <v>119.66692</v>
      </c>
      <c r="L406" s="47">
        <v>92.940337999999997</v>
      </c>
      <c r="M406" s="47">
        <v>160.18997899999999</v>
      </c>
      <c r="N406" s="47">
        <v>185.14978099999999</v>
      </c>
      <c r="O406" s="47">
        <v>100.570656</v>
      </c>
      <c r="P406" s="47">
        <v>191.88217</v>
      </c>
    </row>
    <row r="407" spans="1:16" x14ac:dyDescent="0.2">
      <c r="A407" s="45" t="str">
        <f t="shared" si="6"/>
        <v>B2 wood energySwitzerland2020</v>
      </c>
      <c r="B407" s="47">
        <v>7</v>
      </c>
      <c r="C407" s="47" t="s">
        <v>3</v>
      </c>
      <c r="D407" s="47" t="s">
        <v>132</v>
      </c>
      <c r="E407" s="47" t="s">
        <v>106</v>
      </c>
      <c r="F407" s="47" t="s">
        <v>112</v>
      </c>
      <c r="G407" s="47">
        <v>2020</v>
      </c>
      <c r="H407" s="47">
        <v>1217.9872820000001</v>
      </c>
      <c r="I407" s="47">
        <v>245.392323</v>
      </c>
      <c r="J407" s="47">
        <v>117.791566</v>
      </c>
      <c r="K407" s="47">
        <v>129.43278100000001</v>
      </c>
      <c r="L407" s="47">
        <v>99.621977999999999</v>
      </c>
      <c r="M407" s="47">
        <v>143.377565</v>
      </c>
      <c r="N407" s="47">
        <v>177.68087</v>
      </c>
      <c r="O407" s="47">
        <v>110.23741</v>
      </c>
      <c r="P407" s="47">
        <v>194.452789</v>
      </c>
    </row>
    <row r="408" spans="1:16" x14ac:dyDescent="0.2">
      <c r="A408" s="45" t="str">
        <f t="shared" si="6"/>
        <v>B2 wood energySwitzerland2025</v>
      </c>
      <c r="B408" s="47">
        <v>7</v>
      </c>
      <c r="C408" s="47" t="s">
        <v>3</v>
      </c>
      <c r="D408" s="47" t="s">
        <v>132</v>
      </c>
      <c r="E408" s="47" t="s">
        <v>106</v>
      </c>
      <c r="F408" s="47" t="s">
        <v>112</v>
      </c>
      <c r="G408" s="47">
        <v>2025</v>
      </c>
      <c r="H408" s="47">
        <v>1226.987204</v>
      </c>
      <c r="I408" s="47">
        <v>231.95406</v>
      </c>
      <c r="J408" s="47">
        <v>136.526578</v>
      </c>
      <c r="K408" s="47">
        <v>139.198645</v>
      </c>
      <c r="L408" s="47">
        <v>106.303624</v>
      </c>
      <c r="M408" s="47">
        <v>126.56515400000001</v>
      </c>
      <c r="N408" s="47">
        <v>169.860604</v>
      </c>
      <c r="O408" s="47">
        <v>120.495115</v>
      </c>
      <c r="P408" s="47">
        <v>196.08342400000001</v>
      </c>
    </row>
    <row r="409" spans="1:16" x14ac:dyDescent="0.2">
      <c r="A409" s="45" t="str">
        <f t="shared" si="6"/>
        <v>B2 wood energySwitzerland2030</v>
      </c>
      <c r="B409" s="47">
        <v>7</v>
      </c>
      <c r="C409" s="47" t="s">
        <v>3</v>
      </c>
      <c r="D409" s="47" t="s">
        <v>132</v>
      </c>
      <c r="E409" s="47" t="s">
        <v>106</v>
      </c>
      <c r="F409" s="47" t="s">
        <v>112</v>
      </c>
      <c r="G409" s="47">
        <v>2030</v>
      </c>
      <c r="H409" s="47">
        <v>1235.987306</v>
      </c>
      <c r="I409" s="47">
        <v>219.06688500000001</v>
      </c>
      <c r="J409" s="47">
        <v>181.79878400000001</v>
      </c>
      <c r="K409" s="47">
        <v>124.194542</v>
      </c>
      <c r="L409" s="47">
        <v>112.98527199999999</v>
      </c>
      <c r="M409" s="47">
        <v>109.752748</v>
      </c>
      <c r="N409" s="47">
        <v>161.99658600000001</v>
      </c>
      <c r="O409" s="47">
        <v>129.806286</v>
      </c>
      <c r="P409" s="47">
        <v>196.38620299999999</v>
      </c>
    </row>
    <row r="410" spans="1:16" x14ac:dyDescent="0.2">
      <c r="A410" s="45" t="str">
        <f t="shared" si="6"/>
        <v>B2 wood energyCzech Republic2005</v>
      </c>
      <c r="B410" s="47">
        <v>7</v>
      </c>
      <c r="C410" s="47" t="s">
        <v>3</v>
      </c>
      <c r="D410" s="47" t="s">
        <v>134</v>
      </c>
      <c r="E410" s="47" t="s">
        <v>79</v>
      </c>
      <c r="F410" s="47" t="s">
        <v>113</v>
      </c>
      <c r="G410" s="47">
        <v>2005</v>
      </c>
      <c r="H410" s="47">
        <v>2518.1030270000001</v>
      </c>
      <c r="I410" s="47">
        <v>438.77169999999899</v>
      </c>
      <c r="J410" s="47">
        <v>437.53187500000001</v>
      </c>
      <c r="K410" s="47">
        <v>393.68606499999999</v>
      </c>
      <c r="L410" s="47">
        <v>448.76785899999999</v>
      </c>
      <c r="M410" s="47">
        <v>383.72759500000001</v>
      </c>
      <c r="N410" s="47">
        <v>263.12492600000002</v>
      </c>
      <c r="O410" s="47">
        <v>102.41737000000001</v>
      </c>
      <c r="P410" s="47">
        <v>50.075637</v>
      </c>
    </row>
    <row r="411" spans="1:16" x14ac:dyDescent="0.2">
      <c r="A411" s="45" t="str">
        <f t="shared" si="6"/>
        <v>B2 wood energyCzech Republic2010</v>
      </c>
      <c r="B411" s="47">
        <v>7</v>
      </c>
      <c r="C411" s="47" t="s">
        <v>3</v>
      </c>
      <c r="D411" s="47" t="s">
        <v>134</v>
      </c>
      <c r="E411" s="47" t="s">
        <v>79</v>
      </c>
      <c r="F411" s="47" t="s">
        <v>113</v>
      </c>
      <c r="G411" s="47">
        <v>2010</v>
      </c>
      <c r="H411" s="47">
        <v>2475.1028249999999</v>
      </c>
      <c r="I411" s="47">
        <v>459.71324100000101</v>
      </c>
      <c r="J411" s="47">
        <v>388.55033800000001</v>
      </c>
      <c r="K411" s="47">
        <v>404.64753100000001</v>
      </c>
      <c r="L411" s="47">
        <v>434.99741499999999</v>
      </c>
      <c r="M411" s="47">
        <v>387.154403</v>
      </c>
      <c r="N411" s="47">
        <v>245.95201900000001</v>
      </c>
      <c r="O411" s="47">
        <v>102.521185</v>
      </c>
      <c r="P411" s="47">
        <v>51.566693000000001</v>
      </c>
    </row>
    <row r="412" spans="1:16" x14ac:dyDescent="0.2">
      <c r="A412" s="45" t="str">
        <f t="shared" si="6"/>
        <v>B2 wood energyCzech Republic2015</v>
      </c>
      <c r="B412" s="47">
        <v>7</v>
      </c>
      <c r="C412" s="47" t="s">
        <v>3</v>
      </c>
      <c r="D412" s="47" t="s">
        <v>134</v>
      </c>
      <c r="E412" s="47" t="s">
        <v>79</v>
      </c>
      <c r="F412" s="47" t="s">
        <v>113</v>
      </c>
      <c r="G412" s="47">
        <v>2015</v>
      </c>
      <c r="H412" s="47">
        <v>2432.1028030000002</v>
      </c>
      <c r="I412" s="47">
        <v>485.539512</v>
      </c>
      <c r="J412" s="47">
        <v>339.56876799999998</v>
      </c>
      <c r="K412" s="47">
        <v>415.60897599999998</v>
      </c>
      <c r="L412" s="47">
        <v>421.22696500000001</v>
      </c>
      <c r="M412" s="47">
        <v>397.35988600000002</v>
      </c>
      <c r="N412" s="47">
        <v>234.549892</v>
      </c>
      <c r="O412" s="47">
        <v>93.440307000000004</v>
      </c>
      <c r="P412" s="47">
        <v>44.808497000000003</v>
      </c>
    </row>
    <row r="413" spans="1:16" x14ac:dyDescent="0.2">
      <c r="A413" s="45" t="str">
        <f t="shared" si="6"/>
        <v>B2 wood energyCzech Republic2020</v>
      </c>
      <c r="B413" s="47">
        <v>7</v>
      </c>
      <c r="C413" s="47" t="s">
        <v>3</v>
      </c>
      <c r="D413" s="47" t="s">
        <v>134</v>
      </c>
      <c r="E413" s="47" t="s">
        <v>79</v>
      </c>
      <c r="F413" s="47" t="s">
        <v>113</v>
      </c>
      <c r="G413" s="47">
        <v>2020</v>
      </c>
      <c r="H413" s="47">
        <v>2389.1030890000002</v>
      </c>
      <c r="I413" s="47">
        <v>513.98667799999998</v>
      </c>
      <c r="J413" s="47">
        <v>290.587219</v>
      </c>
      <c r="K413" s="47">
        <v>426.57043900000002</v>
      </c>
      <c r="L413" s="47">
        <v>407.45650799999999</v>
      </c>
      <c r="M413" s="47">
        <v>410.15669000000003</v>
      </c>
      <c r="N413" s="47">
        <v>224.98056199999999</v>
      </c>
      <c r="O413" s="47">
        <v>80.721609999999998</v>
      </c>
      <c r="P413" s="47">
        <v>34.643383</v>
      </c>
    </row>
    <row r="414" spans="1:16" x14ac:dyDescent="0.2">
      <c r="A414" s="45" t="str">
        <f t="shared" si="6"/>
        <v>B2 wood energyCzech Republic2025</v>
      </c>
      <c r="B414" s="47">
        <v>7</v>
      </c>
      <c r="C414" s="47" t="s">
        <v>3</v>
      </c>
      <c r="D414" s="47" t="s">
        <v>134</v>
      </c>
      <c r="E414" s="47" t="s">
        <v>79</v>
      </c>
      <c r="F414" s="47" t="s">
        <v>113</v>
      </c>
      <c r="G414" s="47">
        <v>2025</v>
      </c>
      <c r="H414" s="47">
        <v>2346.1029229999999</v>
      </c>
      <c r="I414" s="47">
        <v>541.64145299999996</v>
      </c>
      <c r="J414" s="47">
        <v>241.60565800000001</v>
      </c>
      <c r="K414" s="47">
        <v>437.53188299999999</v>
      </c>
      <c r="L414" s="47">
        <v>393.68607300000002</v>
      </c>
      <c r="M414" s="47">
        <v>421.00521400000002</v>
      </c>
      <c r="N414" s="47">
        <v>217.497454</v>
      </c>
      <c r="O414" s="47">
        <v>68.335633999999999</v>
      </c>
      <c r="P414" s="47">
        <v>24.799554000000001</v>
      </c>
    </row>
    <row r="415" spans="1:16" x14ac:dyDescent="0.2">
      <c r="A415" s="45" t="str">
        <f t="shared" si="6"/>
        <v>B2 wood energyCzech Republic2030</v>
      </c>
      <c r="B415" s="47">
        <v>7</v>
      </c>
      <c r="C415" s="47" t="s">
        <v>3</v>
      </c>
      <c r="D415" s="47" t="s">
        <v>134</v>
      </c>
      <c r="E415" s="47" t="s">
        <v>79</v>
      </c>
      <c r="F415" s="47" t="s">
        <v>113</v>
      </c>
      <c r="G415" s="47">
        <v>2030</v>
      </c>
      <c r="H415" s="47">
        <v>2303.1030000000001</v>
      </c>
      <c r="I415" s="47">
        <v>442.21773000000002</v>
      </c>
      <c r="J415" s="47">
        <v>360.247277</v>
      </c>
      <c r="K415" s="47">
        <v>388.55033100000003</v>
      </c>
      <c r="L415" s="47">
        <v>404.64752499999997</v>
      </c>
      <c r="M415" s="47">
        <v>406.13803200000001</v>
      </c>
      <c r="N415" s="47">
        <v>216.73560499999999</v>
      </c>
      <c r="O415" s="47">
        <v>62.573259999999998</v>
      </c>
      <c r="P415" s="47">
        <v>21.99324</v>
      </c>
    </row>
    <row r="416" spans="1:16" x14ac:dyDescent="0.2">
      <c r="A416" s="45" t="str">
        <f t="shared" si="6"/>
        <v>B2 wood energyGermany2005</v>
      </c>
      <c r="B416" s="47">
        <v>7</v>
      </c>
      <c r="C416" s="47" t="s">
        <v>3</v>
      </c>
      <c r="D416" s="47" t="s">
        <v>135</v>
      </c>
      <c r="E416" s="47" t="s">
        <v>84</v>
      </c>
      <c r="F416" s="47" t="s">
        <v>112</v>
      </c>
      <c r="G416" s="47">
        <v>2005</v>
      </c>
      <c r="H416" s="47">
        <v>10568.135316</v>
      </c>
      <c r="I416" s="47">
        <v>1627.545511</v>
      </c>
      <c r="J416" s="47">
        <v>1589.225381</v>
      </c>
      <c r="K416" s="47">
        <v>2101.418208</v>
      </c>
      <c r="L416" s="47">
        <v>1725.7499130000001</v>
      </c>
      <c r="M416" s="47">
        <v>1410.2697479999999</v>
      </c>
      <c r="N416" s="47">
        <v>981.42721700000004</v>
      </c>
      <c r="O416" s="47">
        <v>582.37577399999998</v>
      </c>
      <c r="P416" s="47">
        <v>550.12356399999999</v>
      </c>
    </row>
    <row r="417" spans="1:16" x14ac:dyDescent="0.2">
      <c r="A417" s="45" t="str">
        <f t="shared" si="6"/>
        <v>B2 wood energyGermany2010</v>
      </c>
      <c r="B417" s="47">
        <v>7</v>
      </c>
      <c r="C417" s="47" t="s">
        <v>3</v>
      </c>
      <c r="D417" s="47" t="s">
        <v>135</v>
      </c>
      <c r="E417" s="47" t="s">
        <v>84</v>
      </c>
      <c r="F417" s="47" t="s">
        <v>112</v>
      </c>
      <c r="G417" s="47">
        <v>2010</v>
      </c>
      <c r="H417" s="47">
        <v>10568.134017</v>
      </c>
      <c r="I417" s="47">
        <v>1924.926442</v>
      </c>
      <c r="J417" s="47">
        <v>1368.809857</v>
      </c>
      <c r="K417" s="47">
        <v>2004.159189</v>
      </c>
      <c r="L417" s="47">
        <v>1883.060571</v>
      </c>
      <c r="M417" s="47">
        <v>1421.6303270000001</v>
      </c>
      <c r="N417" s="47">
        <v>971.196686</v>
      </c>
      <c r="O417" s="47">
        <v>558.62791300000004</v>
      </c>
      <c r="P417" s="47">
        <v>435.72303199999999</v>
      </c>
    </row>
    <row r="418" spans="1:16" x14ac:dyDescent="0.2">
      <c r="A418" s="45" t="str">
        <f t="shared" si="6"/>
        <v>B2 wood energyGermany2015</v>
      </c>
      <c r="B418" s="47">
        <v>7</v>
      </c>
      <c r="C418" s="47" t="s">
        <v>3</v>
      </c>
      <c r="D418" s="47" t="s">
        <v>135</v>
      </c>
      <c r="E418" s="47" t="s">
        <v>84</v>
      </c>
      <c r="F418" s="47" t="s">
        <v>112</v>
      </c>
      <c r="G418" s="47">
        <v>2015</v>
      </c>
      <c r="H418" s="47">
        <v>10568.135254000001</v>
      </c>
      <c r="I418" s="47">
        <v>2193.1936820000001</v>
      </c>
      <c r="J418" s="47">
        <v>1148.3942460000001</v>
      </c>
      <c r="K418" s="47">
        <v>1906.9000799999999</v>
      </c>
      <c r="L418" s="47">
        <v>2039.9806450000001</v>
      </c>
      <c r="M418" s="47">
        <v>1440.9737929999999</v>
      </c>
      <c r="N418" s="47">
        <v>963.67612499999996</v>
      </c>
      <c r="O418" s="47">
        <v>537.97727199999997</v>
      </c>
      <c r="P418" s="47">
        <v>337.03941099999997</v>
      </c>
    </row>
    <row r="419" spans="1:16" x14ac:dyDescent="0.2">
      <c r="A419" s="45" t="str">
        <f t="shared" si="6"/>
        <v>B2 wood energyGermany2020</v>
      </c>
      <c r="B419" s="47">
        <v>7</v>
      </c>
      <c r="C419" s="47" t="s">
        <v>3</v>
      </c>
      <c r="D419" s="47" t="s">
        <v>135</v>
      </c>
      <c r="E419" s="47" t="s">
        <v>84</v>
      </c>
      <c r="F419" s="47" t="s">
        <v>112</v>
      </c>
      <c r="G419" s="47">
        <v>2020</v>
      </c>
      <c r="H419" s="47">
        <v>10568.13501</v>
      </c>
      <c r="I419" s="47">
        <v>2452.5455149999998</v>
      </c>
      <c r="J419" s="47">
        <v>927.97872500000005</v>
      </c>
      <c r="K419" s="47">
        <v>1809.6409080000001</v>
      </c>
      <c r="L419" s="47">
        <v>2196.0916360000001</v>
      </c>
      <c r="M419" s="47">
        <v>1456.6729399999999</v>
      </c>
      <c r="N419" s="47">
        <v>954.49275399999999</v>
      </c>
      <c r="O419" s="47">
        <v>513.34364000000005</v>
      </c>
      <c r="P419" s="47">
        <v>257.36889200000002</v>
      </c>
    </row>
    <row r="420" spans="1:16" x14ac:dyDescent="0.2">
      <c r="A420" s="45" t="str">
        <f t="shared" si="6"/>
        <v>B2 wood energyGermany2025</v>
      </c>
      <c r="B420" s="47">
        <v>7</v>
      </c>
      <c r="C420" s="47" t="s">
        <v>3</v>
      </c>
      <c r="D420" s="47" t="s">
        <v>135</v>
      </c>
      <c r="E420" s="47" t="s">
        <v>84</v>
      </c>
      <c r="F420" s="47" t="s">
        <v>112</v>
      </c>
      <c r="G420" s="47">
        <v>2025</v>
      </c>
      <c r="H420" s="47">
        <v>10568.131896000001</v>
      </c>
      <c r="I420" s="47">
        <v>2421.785425</v>
      </c>
      <c r="J420" s="47">
        <v>1230.731589</v>
      </c>
      <c r="K420" s="47">
        <v>1589.225369</v>
      </c>
      <c r="L420" s="47">
        <v>2098.5598249999998</v>
      </c>
      <c r="M420" s="47">
        <v>1592.4489390000001</v>
      </c>
      <c r="N420" s="47">
        <v>935.02470600000004</v>
      </c>
      <c r="O420" s="47">
        <v>489.51693399999999</v>
      </c>
      <c r="P420" s="47">
        <v>210.83910900000001</v>
      </c>
    </row>
    <row r="421" spans="1:16" x14ac:dyDescent="0.2">
      <c r="A421" s="45" t="str">
        <f t="shared" si="6"/>
        <v>B2 wood energyGermany2030</v>
      </c>
      <c r="B421" s="47">
        <v>7</v>
      </c>
      <c r="C421" s="47" t="s">
        <v>3</v>
      </c>
      <c r="D421" s="47" t="s">
        <v>135</v>
      </c>
      <c r="E421" s="47" t="s">
        <v>84</v>
      </c>
      <c r="F421" s="47" t="s">
        <v>112</v>
      </c>
      <c r="G421" s="47">
        <v>2030</v>
      </c>
      <c r="H421" s="47">
        <v>10568.133851000001</v>
      </c>
      <c r="I421" s="47">
        <v>2384.0933009999999</v>
      </c>
      <c r="J421" s="47">
        <v>1521.9158620000001</v>
      </c>
      <c r="K421" s="47">
        <v>1368.809827</v>
      </c>
      <c r="L421" s="47">
        <v>2001.1362879999999</v>
      </c>
      <c r="M421" s="47">
        <v>1717.69517</v>
      </c>
      <c r="N421" s="47">
        <v>926.98774500000002</v>
      </c>
      <c r="O421" s="47">
        <v>470.64727399999998</v>
      </c>
      <c r="P421" s="47">
        <v>176.84838400000001</v>
      </c>
    </row>
    <row r="422" spans="1:16" x14ac:dyDescent="0.2">
      <c r="A422" s="45" t="str">
        <f t="shared" si="6"/>
        <v>B2 wood energyDenmark2005</v>
      </c>
      <c r="B422" s="47">
        <v>7</v>
      </c>
      <c r="C422" s="47" t="s">
        <v>3</v>
      </c>
      <c r="D422" s="47" t="s">
        <v>136</v>
      </c>
      <c r="E422" s="47" t="s">
        <v>80</v>
      </c>
      <c r="F422" s="47" t="s">
        <v>114</v>
      </c>
      <c r="G422" s="47">
        <v>2005</v>
      </c>
      <c r="H422" s="47">
        <v>545.58685000000003</v>
      </c>
      <c r="I422" s="47">
        <v>152.70587499999999</v>
      </c>
      <c r="J422" s="47">
        <v>131.930387</v>
      </c>
      <c r="K422" s="47">
        <v>135.700367</v>
      </c>
      <c r="L422" s="47">
        <v>55.431838999999997</v>
      </c>
      <c r="M422" s="47">
        <v>29.293185000000001</v>
      </c>
      <c r="N422" s="47">
        <v>23.107579999999999</v>
      </c>
      <c r="O422" s="47">
        <v>10.200701</v>
      </c>
      <c r="P422" s="47">
        <v>7.2169160000000003</v>
      </c>
    </row>
    <row r="423" spans="1:16" x14ac:dyDescent="0.2">
      <c r="A423" s="45" t="str">
        <f t="shared" si="6"/>
        <v>B2 wood energyDenmark2010</v>
      </c>
      <c r="B423" s="47">
        <v>7</v>
      </c>
      <c r="C423" s="47" t="s">
        <v>3</v>
      </c>
      <c r="D423" s="47" t="s">
        <v>136</v>
      </c>
      <c r="E423" s="47" t="s">
        <v>80</v>
      </c>
      <c r="F423" s="47" t="s">
        <v>114</v>
      </c>
      <c r="G423" s="47">
        <v>2010</v>
      </c>
      <c r="H423" s="47">
        <v>580.795794</v>
      </c>
      <c r="I423" s="47">
        <v>182.47500600000001</v>
      </c>
      <c r="J423" s="47">
        <v>130.76768799999999</v>
      </c>
      <c r="K423" s="47">
        <v>143.48496700000001</v>
      </c>
      <c r="L423" s="47">
        <v>59.501367000000002</v>
      </c>
      <c r="M423" s="47">
        <v>27.35276</v>
      </c>
      <c r="N423" s="47">
        <v>24.657772999999999</v>
      </c>
      <c r="O423" s="47">
        <v>9.9518799999999992</v>
      </c>
      <c r="P423" s="47">
        <v>2.6043530000000001</v>
      </c>
    </row>
    <row r="424" spans="1:16" x14ac:dyDescent="0.2">
      <c r="A424" s="45" t="str">
        <f t="shared" si="6"/>
        <v>B2 wood energyDenmark2015</v>
      </c>
      <c r="B424" s="47">
        <v>7</v>
      </c>
      <c r="C424" s="47" t="s">
        <v>3</v>
      </c>
      <c r="D424" s="47" t="s">
        <v>136</v>
      </c>
      <c r="E424" s="47" t="s">
        <v>80</v>
      </c>
      <c r="F424" s="47" t="s">
        <v>114</v>
      </c>
      <c r="G424" s="47">
        <v>2015</v>
      </c>
      <c r="H424" s="47">
        <v>616.00482</v>
      </c>
      <c r="I424" s="47">
        <v>212.41279499999999</v>
      </c>
      <c r="J424" s="47">
        <v>140.79849300000001</v>
      </c>
      <c r="K424" s="47">
        <v>130.06430800000001</v>
      </c>
      <c r="L424" s="47">
        <v>69.003259</v>
      </c>
      <c r="M424" s="47">
        <v>28.026216000000002</v>
      </c>
      <c r="N424" s="47">
        <v>23.888738</v>
      </c>
      <c r="O424" s="47">
        <v>10.988168999999999</v>
      </c>
      <c r="P424" s="47">
        <v>0.82284199999999996</v>
      </c>
    </row>
    <row r="425" spans="1:16" x14ac:dyDescent="0.2">
      <c r="A425" s="45" t="str">
        <f t="shared" si="6"/>
        <v>B2 wood energyDenmark2020</v>
      </c>
      <c r="B425" s="47">
        <v>7</v>
      </c>
      <c r="C425" s="47" t="s">
        <v>3</v>
      </c>
      <c r="D425" s="47" t="s">
        <v>136</v>
      </c>
      <c r="E425" s="47" t="s">
        <v>80</v>
      </c>
      <c r="F425" s="47" t="s">
        <v>114</v>
      </c>
      <c r="G425" s="47">
        <v>2020</v>
      </c>
      <c r="H425" s="47">
        <v>651.21384799999998</v>
      </c>
      <c r="I425" s="47">
        <v>238.43380099999999</v>
      </c>
      <c r="J425" s="47">
        <v>150.82928999999999</v>
      </c>
      <c r="K425" s="47">
        <v>117.35324799999999</v>
      </c>
      <c r="L425" s="47">
        <v>79.676345999999995</v>
      </c>
      <c r="M425" s="47">
        <v>28.683748000000001</v>
      </c>
      <c r="N425" s="47">
        <v>23.353297999999999</v>
      </c>
      <c r="O425" s="47">
        <v>12.454955999999999</v>
      </c>
      <c r="P425" s="47">
        <v>0.42916100000000001</v>
      </c>
    </row>
    <row r="426" spans="1:16" x14ac:dyDescent="0.2">
      <c r="A426" s="45" t="str">
        <f t="shared" si="6"/>
        <v>B2 wood energyDenmark2025</v>
      </c>
      <c r="B426" s="47">
        <v>7</v>
      </c>
      <c r="C426" s="47" t="s">
        <v>3</v>
      </c>
      <c r="D426" s="47" t="s">
        <v>136</v>
      </c>
      <c r="E426" s="47" t="s">
        <v>80</v>
      </c>
      <c r="F426" s="47" t="s">
        <v>114</v>
      </c>
      <c r="G426" s="47">
        <v>2025</v>
      </c>
      <c r="H426" s="47">
        <v>686.42276300000003</v>
      </c>
      <c r="I426" s="47">
        <v>276.856944</v>
      </c>
      <c r="J426" s="47">
        <v>137.09931</v>
      </c>
      <c r="K426" s="47">
        <v>117.744285</v>
      </c>
      <c r="L426" s="47">
        <v>83.630464000000003</v>
      </c>
      <c r="M426" s="47">
        <v>33.307439000000002</v>
      </c>
      <c r="N426" s="47">
        <v>23.219653999999998</v>
      </c>
      <c r="O426" s="47">
        <v>14.134900999999999</v>
      </c>
      <c r="P426" s="47">
        <v>0.42976599999999998</v>
      </c>
    </row>
    <row r="427" spans="1:16" x14ac:dyDescent="0.2">
      <c r="A427" s="45" t="str">
        <f t="shared" si="6"/>
        <v>B2 wood energyDenmark2030</v>
      </c>
      <c r="B427" s="47">
        <v>7</v>
      </c>
      <c r="C427" s="47" t="s">
        <v>3</v>
      </c>
      <c r="D427" s="47" t="s">
        <v>136</v>
      </c>
      <c r="E427" s="47" t="s">
        <v>80</v>
      </c>
      <c r="F427" s="47" t="s">
        <v>114</v>
      </c>
      <c r="G427" s="47">
        <v>2030</v>
      </c>
      <c r="H427" s="47">
        <v>721.63157100000001</v>
      </c>
      <c r="I427" s="47">
        <v>286.38612799999999</v>
      </c>
      <c r="J427" s="47">
        <v>151.14511300000001</v>
      </c>
      <c r="K427" s="47">
        <v>120.257735</v>
      </c>
      <c r="L427" s="47">
        <v>87.687786000000003</v>
      </c>
      <c r="M427" s="47">
        <v>36.882452999999998</v>
      </c>
      <c r="N427" s="47">
        <v>23.359254</v>
      </c>
      <c r="O427" s="47">
        <v>15.452892</v>
      </c>
      <c r="P427" s="47">
        <v>0.46021000000000001</v>
      </c>
    </row>
    <row r="428" spans="1:16" x14ac:dyDescent="0.2">
      <c r="A428" s="45" t="str">
        <f t="shared" si="6"/>
        <v>B2 wood energyEstonia2005</v>
      </c>
      <c r="B428" s="47">
        <v>7</v>
      </c>
      <c r="C428" s="47" t="s">
        <v>3</v>
      </c>
      <c r="D428" s="47" t="s">
        <v>137</v>
      </c>
      <c r="E428" s="47" t="s">
        <v>81</v>
      </c>
      <c r="F428" s="47" t="s">
        <v>114</v>
      </c>
      <c r="G428" s="47">
        <v>2005</v>
      </c>
      <c r="H428" s="47">
        <v>2089.5839059999998</v>
      </c>
      <c r="I428" s="47">
        <v>434.60651799999999</v>
      </c>
      <c r="J428" s="47">
        <v>388.89238599999999</v>
      </c>
      <c r="K428" s="47">
        <v>595.58763699999997</v>
      </c>
      <c r="L428" s="47">
        <v>435.81970699999999</v>
      </c>
      <c r="M428" s="47">
        <v>178.472847</v>
      </c>
      <c r="N428" s="47">
        <v>43.560088999999998</v>
      </c>
      <c r="O428" s="47">
        <v>8.7187020000000004</v>
      </c>
      <c r="P428" s="47">
        <v>3.9260199999999998</v>
      </c>
    </row>
    <row r="429" spans="1:16" x14ac:dyDescent="0.2">
      <c r="A429" s="45" t="str">
        <f t="shared" si="6"/>
        <v>B2 wood energyEstonia2010</v>
      </c>
      <c r="B429" s="47">
        <v>7</v>
      </c>
      <c r="C429" s="47" t="s">
        <v>3</v>
      </c>
      <c r="D429" s="47" t="s">
        <v>137</v>
      </c>
      <c r="E429" s="47" t="s">
        <v>81</v>
      </c>
      <c r="F429" s="47" t="s">
        <v>114</v>
      </c>
      <c r="G429" s="47">
        <v>2010</v>
      </c>
      <c r="H429" s="47">
        <v>2076.583928</v>
      </c>
      <c r="I429" s="47">
        <v>477.66745599999899</v>
      </c>
      <c r="J429" s="47">
        <v>306.15905099999998</v>
      </c>
      <c r="K429" s="47">
        <v>563.41529100000002</v>
      </c>
      <c r="L429" s="47">
        <v>482.93514299999998</v>
      </c>
      <c r="M429" s="47">
        <v>194.300365</v>
      </c>
      <c r="N429" s="47">
        <v>41.613174999999998</v>
      </c>
      <c r="O429" s="47">
        <v>7.95031</v>
      </c>
      <c r="P429" s="47">
        <v>2.5431370000000002</v>
      </c>
    </row>
    <row r="430" spans="1:16" x14ac:dyDescent="0.2">
      <c r="A430" s="45" t="str">
        <f t="shared" si="6"/>
        <v>B2 wood energyEstonia2015</v>
      </c>
      <c r="B430" s="47">
        <v>7</v>
      </c>
      <c r="C430" s="47" t="s">
        <v>3</v>
      </c>
      <c r="D430" s="47" t="s">
        <v>137</v>
      </c>
      <c r="E430" s="47" t="s">
        <v>81</v>
      </c>
      <c r="F430" s="47" t="s">
        <v>114</v>
      </c>
      <c r="G430" s="47">
        <v>2015</v>
      </c>
      <c r="H430" s="47">
        <v>2063.583787</v>
      </c>
      <c r="I430" s="47">
        <v>527.78078400000004</v>
      </c>
      <c r="J430" s="47">
        <v>286.05607600000002</v>
      </c>
      <c r="K430" s="47">
        <v>477.161924</v>
      </c>
      <c r="L430" s="47">
        <v>504.91285299999998</v>
      </c>
      <c r="M430" s="47">
        <v>214.471362</v>
      </c>
      <c r="N430" s="47">
        <v>45.414577000000001</v>
      </c>
      <c r="O430" s="47">
        <v>6.2008739999999998</v>
      </c>
      <c r="P430" s="47">
        <v>1.585337</v>
      </c>
    </row>
    <row r="431" spans="1:16" x14ac:dyDescent="0.2">
      <c r="A431" s="45" t="str">
        <f t="shared" si="6"/>
        <v>B2 wood energyEstonia2020</v>
      </c>
      <c r="B431" s="47">
        <v>7</v>
      </c>
      <c r="C431" s="47" t="s">
        <v>3</v>
      </c>
      <c r="D431" s="47" t="s">
        <v>137</v>
      </c>
      <c r="E431" s="47" t="s">
        <v>81</v>
      </c>
      <c r="F431" s="47" t="s">
        <v>114</v>
      </c>
      <c r="G431" s="47">
        <v>2020</v>
      </c>
      <c r="H431" s="47">
        <v>2050.5839729999998</v>
      </c>
      <c r="I431" s="47">
        <v>589.82171200000005</v>
      </c>
      <c r="J431" s="47">
        <v>267.850729</v>
      </c>
      <c r="K431" s="47">
        <v>396.51181500000001</v>
      </c>
      <c r="L431" s="47">
        <v>515.73892699999999</v>
      </c>
      <c r="M431" s="47">
        <v>228.92573999999999</v>
      </c>
      <c r="N431" s="47">
        <v>46.381216999999999</v>
      </c>
      <c r="O431" s="47">
        <v>4.4366979999999998</v>
      </c>
      <c r="P431" s="47">
        <v>0.91713500000000003</v>
      </c>
    </row>
    <row r="432" spans="1:16" x14ac:dyDescent="0.2">
      <c r="A432" s="45" t="str">
        <f t="shared" si="6"/>
        <v>B2 wood energyEstonia2025</v>
      </c>
      <c r="B432" s="47">
        <v>7</v>
      </c>
      <c r="C432" s="47" t="s">
        <v>3</v>
      </c>
      <c r="D432" s="47" t="s">
        <v>137</v>
      </c>
      <c r="E432" s="47" t="s">
        <v>81</v>
      </c>
      <c r="F432" s="47" t="s">
        <v>114</v>
      </c>
      <c r="G432" s="47">
        <v>2025</v>
      </c>
      <c r="H432" s="47">
        <v>2037.5837750000001</v>
      </c>
      <c r="I432" s="47">
        <v>577.58781399999998</v>
      </c>
      <c r="J432" s="47">
        <v>349.690853</v>
      </c>
      <c r="K432" s="47">
        <v>324.45544999999998</v>
      </c>
      <c r="L432" s="47">
        <v>486.51881800000001</v>
      </c>
      <c r="M432" s="47">
        <v>241.89224300000001</v>
      </c>
      <c r="N432" s="47">
        <v>51.935811000000001</v>
      </c>
      <c r="O432" s="47">
        <v>4.6234500000000001</v>
      </c>
      <c r="P432" s="47">
        <v>0.87933600000000001</v>
      </c>
    </row>
    <row r="433" spans="1:16" x14ac:dyDescent="0.2">
      <c r="A433" s="45" t="str">
        <f t="shared" si="6"/>
        <v>B2 wood energyEstonia2030</v>
      </c>
      <c r="B433" s="47">
        <v>7</v>
      </c>
      <c r="C433" s="47" t="s">
        <v>3</v>
      </c>
      <c r="D433" s="47" t="s">
        <v>137</v>
      </c>
      <c r="E433" s="47" t="s">
        <v>81</v>
      </c>
      <c r="F433" s="47" t="s">
        <v>114</v>
      </c>
      <c r="G433" s="47">
        <v>2030</v>
      </c>
      <c r="H433" s="47">
        <v>2024.5844810000001</v>
      </c>
      <c r="I433" s="47">
        <v>583.67547000000002</v>
      </c>
      <c r="J433" s="47">
        <v>406.19410299999998</v>
      </c>
      <c r="K433" s="47">
        <v>257.52096599999999</v>
      </c>
      <c r="L433" s="47">
        <v>459.92294800000002</v>
      </c>
      <c r="M433" s="47">
        <v>253.844134</v>
      </c>
      <c r="N433" s="47">
        <v>58.104227999999999</v>
      </c>
      <c r="O433" s="47">
        <v>4.5938270000000001</v>
      </c>
      <c r="P433" s="47">
        <v>0.72880500000000004</v>
      </c>
    </row>
    <row r="434" spans="1:16" x14ac:dyDescent="0.2">
      <c r="A434" s="45" t="str">
        <f t="shared" si="6"/>
        <v>B2 wood energySpain2005</v>
      </c>
      <c r="B434" s="47">
        <v>7</v>
      </c>
      <c r="C434" s="47" t="s">
        <v>3</v>
      </c>
      <c r="D434" s="47" t="s">
        <v>138</v>
      </c>
      <c r="E434" s="47" t="s">
        <v>104</v>
      </c>
      <c r="F434" s="47" t="s">
        <v>115</v>
      </c>
      <c r="G434" s="47">
        <v>2005</v>
      </c>
      <c r="H434" s="47">
        <v>14193.001270000001</v>
      </c>
      <c r="I434" s="47">
        <v>4797.0831600000001</v>
      </c>
      <c r="J434" s="47">
        <v>1654.744267</v>
      </c>
      <c r="K434" s="47">
        <v>1824.5820980000001</v>
      </c>
      <c r="L434" s="47">
        <v>1673.5371520000001</v>
      </c>
      <c r="M434" s="47">
        <v>1080.297973</v>
      </c>
      <c r="N434" s="47">
        <v>516.04428499999995</v>
      </c>
      <c r="O434" s="47">
        <v>402.63704899999999</v>
      </c>
      <c r="P434" s="47">
        <v>2244.0752859999998</v>
      </c>
    </row>
    <row r="435" spans="1:16" x14ac:dyDescent="0.2">
      <c r="A435" s="45" t="str">
        <f t="shared" si="6"/>
        <v>B2 wood energySpain2010</v>
      </c>
      <c r="B435" s="47">
        <v>7</v>
      </c>
      <c r="C435" s="47" t="s">
        <v>3</v>
      </c>
      <c r="D435" s="47" t="s">
        <v>138</v>
      </c>
      <c r="E435" s="47" t="s">
        <v>104</v>
      </c>
      <c r="F435" s="47" t="s">
        <v>115</v>
      </c>
      <c r="G435" s="47">
        <v>2010</v>
      </c>
      <c r="H435" s="47">
        <v>14915.30942</v>
      </c>
      <c r="I435" s="47">
        <v>6513.788485</v>
      </c>
      <c r="J435" s="47">
        <v>1566.286523</v>
      </c>
      <c r="K435" s="47">
        <v>1784.629938</v>
      </c>
      <c r="L435" s="47">
        <v>1771.9289180000001</v>
      </c>
      <c r="M435" s="47">
        <v>1133.0968130000001</v>
      </c>
      <c r="N435" s="47">
        <v>417.21295700000002</v>
      </c>
      <c r="O435" s="47">
        <v>266.95366799999999</v>
      </c>
      <c r="P435" s="47">
        <v>1461.412118</v>
      </c>
    </row>
    <row r="436" spans="1:16" x14ac:dyDescent="0.2">
      <c r="A436" s="45" t="str">
        <f t="shared" si="6"/>
        <v>B2 wood energySpain2015</v>
      </c>
      <c r="B436" s="47">
        <v>7</v>
      </c>
      <c r="C436" s="47" t="s">
        <v>3</v>
      </c>
      <c r="D436" s="47" t="s">
        <v>138</v>
      </c>
      <c r="E436" s="47" t="s">
        <v>104</v>
      </c>
      <c r="F436" s="47" t="s">
        <v>115</v>
      </c>
      <c r="G436" s="47">
        <v>2015</v>
      </c>
      <c r="H436" s="47">
        <v>15637.621429999999</v>
      </c>
      <c r="I436" s="47">
        <v>8035.6429589999998</v>
      </c>
      <c r="J436" s="47">
        <v>1468.479756</v>
      </c>
      <c r="K436" s="47">
        <v>1745.7587579999999</v>
      </c>
      <c r="L436" s="47">
        <v>1868.788689</v>
      </c>
      <c r="M436" s="47">
        <v>1161.042668</v>
      </c>
      <c r="N436" s="47">
        <v>341.78357799999998</v>
      </c>
      <c r="O436" s="47">
        <v>165.55560399999999</v>
      </c>
      <c r="P436" s="47">
        <v>850.56941800000004</v>
      </c>
    </row>
    <row r="437" spans="1:16" x14ac:dyDescent="0.2">
      <c r="A437" s="45" t="str">
        <f t="shared" si="6"/>
        <v>B2 wood energySpain2020</v>
      </c>
      <c r="B437" s="47">
        <v>7</v>
      </c>
      <c r="C437" s="47" t="s">
        <v>3</v>
      </c>
      <c r="D437" s="47" t="s">
        <v>138</v>
      </c>
      <c r="E437" s="47" t="s">
        <v>104</v>
      </c>
      <c r="F437" s="47" t="s">
        <v>115</v>
      </c>
      <c r="G437" s="47">
        <v>2020</v>
      </c>
      <c r="H437" s="47">
        <v>15637.614727</v>
      </c>
      <c r="I437" s="47">
        <v>8065.2572090000003</v>
      </c>
      <c r="J437" s="47">
        <v>2047.7015699999999</v>
      </c>
      <c r="K437" s="47">
        <v>1644.6959710000001</v>
      </c>
      <c r="L437" s="47">
        <v>1823.55844</v>
      </c>
      <c r="M437" s="47">
        <v>1216.494684</v>
      </c>
      <c r="N437" s="47">
        <v>305.542191</v>
      </c>
      <c r="O437" s="47">
        <v>109.20783</v>
      </c>
      <c r="P437" s="47">
        <v>425.15683200000001</v>
      </c>
    </row>
    <row r="438" spans="1:16" x14ac:dyDescent="0.2">
      <c r="A438" s="45" t="str">
        <f t="shared" si="6"/>
        <v>B2 wood energySpain2025</v>
      </c>
      <c r="B438" s="47">
        <v>7</v>
      </c>
      <c r="C438" s="47" t="s">
        <v>3</v>
      </c>
      <c r="D438" s="47" t="s">
        <v>138</v>
      </c>
      <c r="E438" s="47" t="s">
        <v>104</v>
      </c>
      <c r="F438" s="47" t="s">
        <v>115</v>
      </c>
      <c r="G438" s="47">
        <v>2025</v>
      </c>
      <c r="H438" s="47">
        <v>15637.624737</v>
      </c>
      <c r="I438" s="47">
        <v>7692.5509169999996</v>
      </c>
      <c r="J438" s="47">
        <v>2879.5557520000002</v>
      </c>
      <c r="K438" s="47">
        <v>1537.3298420000001</v>
      </c>
      <c r="L438" s="47">
        <v>1779.2950510000001</v>
      </c>
      <c r="M438" s="47">
        <v>1247.410083</v>
      </c>
      <c r="N438" s="47">
        <v>262.70384000000001</v>
      </c>
      <c r="O438" s="47">
        <v>70.926646000000005</v>
      </c>
      <c r="P438" s="47">
        <v>167.85260600000001</v>
      </c>
    </row>
    <row r="439" spans="1:16" x14ac:dyDescent="0.2">
      <c r="A439" s="45" t="str">
        <f t="shared" si="6"/>
        <v>B2 wood energySpain2030</v>
      </c>
      <c r="B439" s="47">
        <v>7</v>
      </c>
      <c r="C439" s="47" t="s">
        <v>3</v>
      </c>
      <c r="D439" s="47" t="s">
        <v>138</v>
      </c>
      <c r="E439" s="47" t="s">
        <v>104</v>
      </c>
      <c r="F439" s="47" t="s">
        <v>115</v>
      </c>
      <c r="G439" s="47">
        <v>2030</v>
      </c>
      <c r="H439" s="47">
        <v>15637.621929000001</v>
      </c>
      <c r="I439" s="47">
        <v>6862.8893429999998</v>
      </c>
      <c r="J439" s="47">
        <v>4046.8262100000002</v>
      </c>
      <c r="K439" s="47">
        <v>1448.588256</v>
      </c>
      <c r="L439" s="47">
        <v>1741.305468</v>
      </c>
      <c r="M439" s="47">
        <v>1230.2881729999999</v>
      </c>
      <c r="N439" s="47">
        <v>216.57119499999999</v>
      </c>
      <c r="O439" s="47">
        <v>46.655830000000002</v>
      </c>
      <c r="P439" s="47">
        <v>44.497453999999998</v>
      </c>
    </row>
    <row r="440" spans="1:16" x14ac:dyDescent="0.2">
      <c r="A440" s="45" t="str">
        <f t="shared" si="6"/>
        <v>B2 wood energyFinland2005</v>
      </c>
      <c r="B440" s="47">
        <v>7</v>
      </c>
      <c r="C440" s="47" t="s">
        <v>3</v>
      </c>
      <c r="D440" s="47" t="s">
        <v>139</v>
      </c>
      <c r="E440" s="47" t="s">
        <v>82</v>
      </c>
      <c r="F440" s="47" t="s">
        <v>114</v>
      </c>
      <c r="G440" s="47">
        <v>2005</v>
      </c>
      <c r="H440" s="47">
        <v>18551.383089999999</v>
      </c>
      <c r="I440" s="47">
        <v>3765.0480510000002</v>
      </c>
      <c r="J440" s="47">
        <v>3888.6469630000001</v>
      </c>
      <c r="K440" s="47">
        <v>3667.3893539999999</v>
      </c>
      <c r="L440" s="47">
        <v>2990.8268269999999</v>
      </c>
      <c r="M440" s="47">
        <v>1971.2200989999999</v>
      </c>
      <c r="N440" s="47">
        <v>979.24159399999996</v>
      </c>
      <c r="O440" s="47">
        <v>475.058402</v>
      </c>
      <c r="P440" s="47">
        <v>813.95180000000005</v>
      </c>
    </row>
    <row r="441" spans="1:16" x14ac:dyDescent="0.2">
      <c r="A441" s="45" t="str">
        <f t="shared" si="6"/>
        <v>B2 wood energyFinland2010</v>
      </c>
      <c r="B441" s="47">
        <v>7</v>
      </c>
      <c r="C441" s="47" t="s">
        <v>3</v>
      </c>
      <c r="D441" s="47" t="s">
        <v>139</v>
      </c>
      <c r="E441" s="47" t="s">
        <v>82</v>
      </c>
      <c r="F441" s="47" t="s">
        <v>114</v>
      </c>
      <c r="G441" s="47">
        <v>2010</v>
      </c>
      <c r="H441" s="47">
        <v>18369.419604999999</v>
      </c>
      <c r="I441" s="47">
        <v>4198.1032969999997</v>
      </c>
      <c r="J441" s="47">
        <v>3716.5206640000001</v>
      </c>
      <c r="K441" s="47">
        <v>3722.7037350000001</v>
      </c>
      <c r="L441" s="47">
        <v>3084.1349989999999</v>
      </c>
      <c r="M441" s="47">
        <v>1869.953972</v>
      </c>
      <c r="N441" s="47">
        <v>842.89450599999998</v>
      </c>
      <c r="O441" s="47">
        <v>379.44412499999999</v>
      </c>
      <c r="P441" s="47">
        <v>555.66430700000001</v>
      </c>
    </row>
    <row r="442" spans="1:16" x14ac:dyDescent="0.2">
      <c r="A442" s="45" t="str">
        <f t="shared" si="6"/>
        <v>B2 wood energyFinland2015</v>
      </c>
      <c r="B442" s="47">
        <v>7</v>
      </c>
      <c r="C442" s="47" t="s">
        <v>3</v>
      </c>
      <c r="D442" s="47" t="s">
        <v>139</v>
      </c>
      <c r="E442" s="47" t="s">
        <v>82</v>
      </c>
      <c r="F442" s="47" t="s">
        <v>114</v>
      </c>
      <c r="G442" s="47">
        <v>2015</v>
      </c>
      <c r="H442" s="47">
        <v>18187.455077999999</v>
      </c>
      <c r="I442" s="47">
        <v>4595.5973139999996</v>
      </c>
      <c r="J442" s="47">
        <v>3544.3943669999999</v>
      </c>
      <c r="K442" s="47">
        <v>3778.018188</v>
      </c>
      <c r="L442" s="47">
        <v>3214.8288040000002</v>
      </c>
      <c r="M442" s="47">
        <v>1826.3330350000001</v>
      </c>
      <c r="N442" s="47">
        <v>675.79175299999997</v>
      </c>
      <c r="O442" s="47">
        <v>249.988891</v>
      </c>
      <c r="P442" s="47">
        <v>302.502726</v>
      </c>
    </row>
    <row r="443" spans="1:16" x14ac:dyDescent="0.2">
      <c r="A443" s="45" t="str">
        <f t="shared" si="6"/>
        <v>B2 wood energyFinland2020</v>
      </c>
      <c r="B443" s="47">
        <v>7</v>
      </c>
      <c r="C443" s="47" t="s">
        <v>3</v>
      </c>
      <c r="D443" s="47" t="s">
        <v>139</v>
      </c>
      <c r="E443" s="47" t="s">
        <v>82</v>
      </c>
      <c r="F443" s="47" t="s">
        <v>114</v>
      </c>
      <c r="G443" s="47">
        <v>2020</v>
      </c>
      <c r="H443" s="47">
        <v>18005.493104000001</v>
      </c>
      <c r="I443" s="47">
        <v>4914.1132299999999</v>
      </c>
      <c r="J443" s="47">
        <v>3372.268043</v>
      </c>
      <c r="K443" s="47">
        <v>3833.3326120000002</v>
      </c>
      <c r="L443" s="47">
        <v>3308.6881669999998</v>
      </c>
      <c r="M443" s="47">
        <v>1802.064492</v>
      </c>
      <c r="N443" s="47">
        <v>531.45742800000005</v>
      </c>
      <c r="O443" s="47">
        <v>129.037105</v>
      </c>
      <c r="P443" s="47">
        <v>114.532027</v>
      </c>
    </row>
    <row r="444" spans="1:16" x14ac:dyDescent="0.2">
      <c r="A444" s="45" t="str">
        <f t="shared" si="6"/>
        <v>B2 wood energyFinland2025</v>
      </c>
      <c r="B444" s="47">
        <v>7</v>
      </c>
      <c r="C444" s="47" t="s">
        <v>3</v>
      </c>
      <c r="D444" s="47" t="s">
        <v>139</v>
      </c>
      <c r="E444" s="47" t="s">
        <v>82</v>
      </c>
      <c r="F444" s="47" t="s">
        <v>114</v>
      </c>
      <c r="G444" s="47">
        <v>2025</v>
      </c>
      <c r="H444" s="47">
        <v>17823.528613999999</v>
      </c>
      <c r="I444" s="47">
        <v>5129.8888299999899</v>
      </c>
      <c r="J444" s="47">
        <v>3200.1417510000001</v>
      </c>
      <c r="K444" s="47">
        <v>3888.6470169999998</v>
      </c>
      <c r="L444" s="47">
        <v>3329.94767</v>
      </c>
      <c r="M444" s="47">
        <v>1779.215594</v>
      </c>
      <c r="N444" s="47">
        <v>427.98343499999999</v>
      </c>
      <c r="O444" s="47">
        <v>48.055362000000002</v>
      </c>
      <c r="P444" s="47">
        <v>19.648955000000001</v>
      </c>
    </row>
    <row r="445" spans="1:16" x14ac:dyDescent="0.2">
      <c r="A445" s="45" t="str">
        <f t="shared" si="6"/>
        <v>B2 wood energyFinland2030</v>
      </c>
      <c r="B445" s="47">
        <v>7</v>
      </c>
      <c r="C445" s="47" t="s">
        <v>3</v>
      </c>
      <c r="D445" s="47" t="s">
        <v>139</v>
      </c>
      <c r="E445" s="47" t="s">
        <v>82</v>
      </c>
      <c r="F445" s="47" t="s">
        <v>114</v>
      </c>
      <c r="G445" s="47">
        <v>2030</v>
      </c>
      <c r="H445" s="47">
        <v>17641.568412000001</v>
      </c>
      <c r="I445" s="47">
        <v>4875.96322899999</v>
      </c>
      <c r="J445" s="47">
        <v>3503.1569509999999</v>
      </c>
      <c r="K445" s="47">
        <v>3716.5206640000001</v>
      </c>
      <c r="L445" s="47">
        <v>3339.2835970000001</v>
      </c>
      <c r="M445" s="47">
        <v>1732.0493779999999</v>
      </c>
      <c r="N445" s="47">
        <v>443.37607000000003</v>
      </c>
      <c r="O445" s="47">
        <v>31.050014999999998</v>
      </c>
      <c r="P445" s="47">
        <v>0.16850799999999999</v>
      </c>
    </row>
    <row r="446" spans="1:16" x14ac:dyDescent="0.2">
      <c r="A446" s="45" t="str">
        <f t="shared" si="6"/>
        <v>B2 wood energyFrance2005</v>
      </c>
      <c r="B446" s="47">
        <v>7</v>
      </c>
      <c r="C446" s="47" t="s">
        <v>3</v>
      </c>
      <c r="D446" s="47" t="s">
        <v>140</v>
      </c>
      <c r="E446" s="47" t="s">
        <v>83</v>
      </c>
      <c r="F446" s="47" t="s">
        <v>112</v>
      </c>
      <c r="G446" s="47">
        <v>2005</v>
      </c>
      <c r="H446" s="47">
        <v>14744.110403999999</v>
      </c>
      <c r="I446" s="47">
        <v>3511.7437359999999</v>
      </c>
      <c r="J446" s="47">
        <v>2701.7321299999999</v>
      </c>
      <c r="K446" s="47">
        <v>2800.8225790000001</v>
      </c>
      <c r="L446" s="47">
        <v>2380.1176019999998</v>
      </c>
      <c r="M446" s="47">
        <v>1436.269086</v>
      </c>
      <c r="N446" s="47">
        <v>908.66174699999999</v>
      </c>
      <c r="O446" s="47">
        <v>535.13322800000003</v>
      </c>
      <c r="P446" s="47">
        <v>469.63029599999999</v>
      </c>
    </row>
    <row r="447" spans="1:16" x14ac:dyDescent="0.2">
      <c r="A447" s="45" t="str">
        <f t="shared" si="6"/>
        <v>B2 wood energyFrance2010</v>
      </c>
      <c r="B447" s="47">
        <v>7</v>
      </c>
      <c r="C447" s="47" t="s">
        <v>3</v>
      </c>
      <c r="D447" s="47" t="s">
        <v>140</v>
      </c>
      <c r="E447" s="47" t="s">
        <v>83</v>
      </c>
      <c r="F447" s="47" t="s">
        <v>112</v>
      </c>
      <c r="G447" s="47">
        <v>2010</v>
      </c>
      <c r="H447" s="47">
        <v>14842.109974999999</v>
      </c>
      <c r="I447" s="47">
        <v>3575.6219230000002</v>
      </c>
      <c r="J447" s="47">
        <v>2771.0737939999999</v>
      </c>
      <c r="K447" s="47">
        <v>2721.3978729999999</v>
      </c>
      <c r="L447" s="47">
        <v>2399.0378770000002</v>
      </c>
      <c r="M447" s="47">
        <v>1684.2289109999999</v>
      </c>
      <c r="N447" s="47">
        <v>832.14372400000002</v>
      </c>
      <c r="O447" s="47">
        <v>483.58610599999997</v>
      </c>
      <c r="P447" s="47">
        <v>375.019767</v>
      </c>
    </row>
    <row r="448" spans="1:16" x14ac:dyDescent="0.2">
      <c r="A448" s="45" t="str">
        <f t="shared" si="6"/>
        <v>B2 wood energyFrance2015</v>
      </c>
      <c r="B448" s="47">
        <v>7</v>
      </c>
      <c r="C448" s="47" t="s">
        <v>3</v>
      </c>
      <c r="D448" s="47" t="s">
        <v>140</v>
      </c>
      <c r="E448" s="47" t="s">
        <v>83</v>
      </c>
      <c r="F448" s="47" t="s">
        <v>112</v>
      </c>
      <c r="G448" s="47">
        <v>2015</v>
      </c>
      <c r="H448" s="47">
        <v>14940.109297999999</v>
      </c>
      <c r="I448" s="47">
        <v>4158.3086540000104</v>
      </c>
      <c r="J448" s="47">
        <v>2252.8014929999999</v>
      </c>
      <c r="K448" s="47">
        <v>2688.1636490000001</v>
      </c>
      <c r="L448" s="47">
        <v>2409.2990880000002</v>
      </c>
      <c r="M448" s="47">
        <v>1928.123771</v>
      </c>
      <c r="N448" s="47">
        <v>777.86241900000005</v>
      </c>
      <c r="O448" s="47">
        <v>436.25629199999997</v>
      </c>
      <c r="P448" s="47">
        <v>289.29393199999998</v>
      </c>
    </row>
    <row r="449" spans="1:16" x14ac:dyDescent="0.2">
      <c r="A449" s="45" t="str">
        <f t="shared" si="6"/>
        <v>B2 wood energyFrance2020</v>
      </c>
      <c r="B449" s="47">
        <v>7</v>
      </c>
      <c r="C449" s="47" t="s">
        <v>3</v>
      </c>
      <c r="D449" s="47" t="s">
        <v>140</v>
      </c>
      <c r="E449" s="47" t="s">
        <v>83</v>
      </c>
      <c r="F449" s="47" t="s">
        <v>112</v>
      </c>
      <c r="G449" s="47">
        <v>2020</v>
      </c>
      <c r="H449" s="47">
        <v>15038.110032000001</v>
      </c>
      <c r="I449" s="47">
        <v>3924.719572</v>
      </c>
      <c r="J449" s="47">
        <v>2673.5778070000001</v>
      </c>
      <c r="K449" s="47">
        <v>2618.9545330000001</v>
      </c>
      <c r="L449" s="47">
        <v>2368.452397</v>
      </c>
      <c r="M449" s="47">
        <v>2037.814335</v>
      </c>
      <c r="N449" s="47">
        <v>816.65308200000004</v>
      </c>
      <c r="O449" s="47">
        <v>351.04821299999998</v>
      </c>
      <c r="P449" s="47">
        <v>246.89009300000001</v>
      </c>
    </row>
    <row r="450" spans="1:16" x14ac:dyDescent="0.2">
      <c r="A450" s="45" t="str">
        <f t="shared" ref="A450:A513" si="7">CONCATENATE(C450,E450,G450)</f>
        <v>B2 wood energyFrance2025</v>
      </c>
      <c r="B450" s="47">
        <v>7</v>
      </c>
      <c r="C450" s="47" t="s">
        <v>3</v>
      </c>
      <c r="D450" s="47" t="s">
        <v>140</v>
      </c>
      <c r="E450" s="47" t="s">
        <v>83</v>
      </c>
      <c r="F450" s="47" t="s">
        <v>112</v>
      </c>
      <c r="G450" s="47">
        <v>2025</v>
      </c>
      <c r="H450" s="47">
        <v>15136.107665</v>
      </c>
      <c r="I450" s="47">
        <v>3911.0576350000001</v>
      </c>
      <c r="J450" s="47">
        <v>2921.717431</v>
      </c>
      <c r="K450" s="47">
        <v>2488.4121869999999</v>
      </c>
      <c r="L450" s="47">
        <v>2395.2941049999999</v>
      </c>
      <c r="M450" s="47">
        <v>2131.2417919999998</v>
      </c>
      <c r="N450" s="47">
        <v>825.45451400000002</v>
      </c>
      <c r="O450" s="47">
        <v>272.13177300000001</v>
      </c>
      <c r="P450" s="47">
        <v>190.79822799999999</v>
      </c>
    </row>
    <row r="451" spans="1:16" x14ac:dyDescent="0.2">
      <c r="A451" s="45" t="str">
        <f t="shared" si="7"/>
        <v>B2 wood energyFrance2030</v>
      </c>
      <c r="B451" s="47">
        <v>7</v>
      </c>
      <c r="C451" s="47" t="s">
        <v>3</v>
      </c>
      <c r="D451" s="47" t="s">
        <v>140</v>
      </c>
      <c r="E451" s="47" t="s">
        <v>83</v>
      </c>
      <c r="F451" s="47" t="s">
        <v>112</v>
      </c>
      <c r="G451" s="47">
        <v>2030</v>
      </c>
      <c r="H451" s="47">
        <v>15234.105648000001</v>
      </c>
      <c r="I451" s="47">
        <v>3937.294003</v>
      </c>
      <c r="J451" s="47">
        <v>3001.0056260000001</v>
      </c>
      <c r="K451" s="47">
        <v>2523.7343030000002</v>
      </c>
      <c r="L451" s="47">
        <v>2329.2283950000001</v>
      </c>
      <c r="M451" s="47">
        <v>2137.990601</v>
      </c>
      <c r="N451" s="47">
        <v>946.98668699999905</v>
      </c>
      <c r="O451" s="47">
        <v>212.700255</v>
      </c>
      <c r="P451" s="47">
        <v>145.16577799999999</v>
      </c>
    </row>
    <row r="452" spans="1:16" x14ac:dyDescent="0.2">
      <c r="A452" s="45" t="str">
        <f t="shared" si="7"/>
        <v>B2 wood energyCroatia2005</v>
      </c>
      <c r="B452" s="47">
        <v>7</v>
      </c>
      <c r="C452" s="47" t="s">
        <v>3</v>
      </c>
      <c r="D452" s="47" t="s">
        <v>142</v>
      </c>
      <c r="E452" s="47" t="s">
        <v>77</v>
      </c>
      <c r="F452" s="47" t="s">
        <v>111</v>
      </c>
      <c r="G452" s="47">
        <v>2005</v>
      </c>
      <c r="H452" s="47">
        <v>1745.0332960000001</v>
      </c>
      <c r="I452" s="47">
        <v>312.119508</v>
      </c>
      <c r="J452" s="47">
        <v>451.08297599999997</v>
      </c>
      <c r="K452" s="47">
        <v>558.37534700000003</v>
      </c>
      <c r="L452" s="47">
        <v>219.40433100000001</v>
      </c>
      <c r="M452" s="47">
        <v>144.48861600000001</v>
      </c>
      <c r="N452" s="47">
        <v>45.581350999999998</v>
      </c>
      <c r="O452" s="47">
        <v>13.981166999999999</v>
      </c>
      <c r="P452" s="47">
        <v>0</v>
      </c>
    </row>
    <row r="453" spans="1:16" x14ac:dyDescent="0.2">
      <c r="A453" s="45" t="str">
        <f t="shared" si="7"/>
        <v>B2 wood energyCroatia2010</v>
      </c>
      <c r="B453" s="47">
        <v>7</v>
      </c>
      <c r="C453" s="47" t="s">
        <v>3</v>
      </c>
      <c r="D453" s="47" t="s">
        <v>142</v>
      </c>
      <c r="E453" s="47" t="s">
        <v>77</v>
      </c>
      <c r="F453" s="47" t="s">
        <v>111</v>
      </c>
      <c r="G453" s="47">
        <v>2010</v>
      </c>
      <c r="H453" s="47">
        <v>1741.0338959999999</v>
      </c>
      <c r="I453" s="47">
        <v>414.01315699999998</v>
      </c>
      <c r="J453" s="47">
        <v>359.76407</v>
      </c>
      <c r="K453" s="47">
        <v>543.68244100000004</v>
      </c>
      <c r="L453" s="47">
        <v>224.48996600000001</v>
      </c>
      <c r="M453" s="47">
        <v>156.39104499999999</v>
      </c>
      <c r="N453" s="47">
        <v>35.965263</v>
      </c>
      <c r="O453" s="47">
        <v>6.7279540000000004</v>
      </c>
      <c r="P453" s="47">
        <v>0</v>
      </c>
    </row>
    <row r="454" spans="1:16" x14ac:dyDescent="0.2">
      <c r="A454" s="45" t="str">
        <f t="shared" si="7"/>
        <v>B2 wood energyCroatia2015</v>
      </c>
      <c r="B454" s="47">
        <v>7</v>
      </c>
      <c r="C454" s="47" t="s">
        <v>3</v>
      </c>
      <c r="D454" s="47" t="s">
        <v>142</v>
      </c>
      <c r="E454" s="47" t="s">
        <v>77</v>
      </c>
      <c r="F454" s="47" t="s">
        <v>111</v>
      </c>
      <c r="G454" s="47">
        <v>2015</v>
      </c>
      <c r="H454" s="47">
        <v>1737.0336110000001</v>
      </c>
      <c r="I454" s="47">
        <v>519.86598300000003</v>
      </c>
      <c r="J454" s="47">
        <v>272.00846200000001</v>
      </c>
      <c r="K454" s="47">
        <v>516.29803400000003</v>
      </c>
      <c r="L454" s="47">
        <v>229.57557600000001</v>
      </c>
      <c r="M454" s="47">
        <v>167.097373</v>
      </c>
      <c r="N454" s="47">
        <v>29.010591000000002</v>
      </c>
      <c r="O454" s="47">
        <v>3.1775920000000002</v>
      </c>
      <c r="P454" s="47">
        <v>0</v>
      </c>
    </row>
    <row r="455" spans="1:16" x14ac:dyDescent="0.2">
      <c r="A455" s="45" t="str">
        <f t="shared" si="7"/>
        <v>B2 wood energyCroatia2020</v>
      </c>
      <c r="B455" s="47">
        <v>7</v>
      </c>
      <c r="C455" s="47" t="s">
        <v>3</v>
      </c>
      <c r="D455" s="47" t="s">
        <v>142</v>
      </c>
      <c r="E455" s="47" t="s">
        <v>77</v>
      </c>
      <c r="F455" s="47" t="s">
        <v>111</v>
      </c>
      <c r="G455" s="47">
        <v>2020</v>
      </c>
      <c r="H455" s="47">
        <v>1733.0337019999999</v>
      </c>
      <c r="I455" s="47">
        <v>603.726765</v>
      </c>
      <c r="J455" s="47">
        <v>248.34725900000001</v>
      </c>
      <c r="K455" s="47">
        <v>398.07083599999999</v>
      </c>
      <c r="L455" s="47">
        <v>276.07949200000002</v>
      </c>
      <c r="M455" s="47">
        <v>171.09682599999999</v>
      </c>
      <c r="N455" s="47">
        <v>33.322938999999998</v>
      </c>
      <c r="O455" s="47">
        <v>2.3895849999999998</v>
      </c>
      <c r="P455" s="47">
        <v>0</v>
      </c>
    </row>
    <row r="456" spans="1:16" x14ac:dyDescent="0.2">
      <c r="A456" s="45" t="str">
        <f t="shared" si="7"/>
        <v>B2 wood energyCroatia2025</v>
      </c>
      <c r="B456" s="47">
        <v>7</v>
      </c>
      <c r="C456" s="47" t="s">
        <v>3</v>
      </c>
      <c r="D456" s="47" t="s">
        <v>142</v>
      </c>
      <c r="E456" s="47" t="s">
        <v>77</v>
      </c>
      <c r="F456" s="47" t="s">
        <v>111</v>
      </c>
      <c r="G456" s="47">
        <v>2025</v>
      </c>
      <c r="H456" s="47">
        <v>1729.033492</v>
      </c>
      <c r="I456" s="47">
        <v>655.43045099999995</v>
      </c>
      <c r="J456" s="47">
        <v>249.79244199999999</v>
      </c>
      <c r="K456" s="47">
        <v>314.47008499999998</v>
      </c>
      <c r="L456" s="47">
        <v>295.71292799999998</v>
      </c>
      <c r="M456" s="47">
        <v>175.68300300000001</v>
      </c>
      <c r="N456" s="47">
        <v>36.247132000000001</v>
      </c>
      <c r="O456" s="47">
        <v>1.697451</v>
      </c>
      <c r="P456" s="47">
        <v>0</v>
      </c>
    </row>
    <row r="457" spans="1:16" x14ac:dyDescent="0.2">
      <c r="A457" s="45" t="str">
        <f t="shared" si="7"/>
        <v>B2 wood energyCroatia2030</v>
      </c>
      <c r="B457" s="47">
        <v>7</v>
      </c>
      <c r="C457" s="47" t="s">
        <v>3</v>
      </c>
      <c r="D457" s="47" t="s">
        <v>142</v>
      </c>
      <c r="E457" s="47" t="s">
        <v>77</v>
      </c>
      <c r="F457" s="47" t="s">
        <v>111</v>
      </c>
      <c r="G457" s="47">
        <v>2030</v>
      </c>
      <c r="H457" s="47">
        <v>1725.03307</v>
      </c>
      <c r="I457" s="47">
        <v>648.24903900000004</v>
      </c>
      <c r="J457" s="47">
        <v>336.21860299999997</v>
      </c>
      <c r="K457" s="47">
        <v>242.35017199999999</v>
      </c>
      <c r="L457" s="47">
        <v>280.69687199999998</v>
      </c>
      <c r="M457" s="47">
        <v>178.857632</v>
      </c>
      <c r="N457" s="47">
        <v>37.469498000000002</v>
      </c>
      <c r="O457" s="47">
        <v>1.191254</v>
      </c>
      <c r="P457" s="47">
        <v>0</v>
      </c>
    </row>
    <row r="458" spans="1:16" x14ac:dyDescent="0.2">
      <c r="A458" s="45" t="str">
        <f t="shared" si="7"/>
        <v>B2 wood energyHungary2005</v>
      </c>
      <c r="B458" s="47">
        <v>7</v>
      </c>
      <c r="C458" s="47" t="s">
        <v>3</v>
      </c>
      <c r="D458" s="47" t="s">
        <v>143</v>
      </c>
      <c r="E458" s="47" t="s">
        <v>86</v>
      </c>
      <c r="F458" s="47" t="s">
        <v>113</v>
      </c>
      <c r="G458" s="47">
        <v>2005</v>
      </c>
      <c r="H458" s="47">
        <v>1684.347078</v>
      </c>
      <c r="I458" s="47">
        <v>525.57140900000002</v>
      </c>
      <c r="J458" s="47">
        <v>450.374529</v>
      </c>
      <c r="K458" s="47">
        <v>280.80816900000002</v>
      </c>
      <c r="L458" s="47">
        <v>226.102678</v>
      </c>
      <c r="M458" s="47">
        <v>131.08464699999999</v>
      </c>
      <c r="N458" s="47">
        <v>28.162258000000001</v>
      </c>
      <c r="O458" s="47">
        <v>28.162258000000001</v>
      </c>
      <c r="P458" s="47">
        <v>14.08113</v>
      </c>
    </row>
    <row r="459" spans="1:16" x14ac:dyDescent="0.2">
      <c r="A459" s="45" t="str">
        <f t="shared" si="7"/>
        <v>B2 wood energyHungary2010</v>
      </c>
      <c r="B459" s="47">
        <v>7</v>
      </c>
      <c r="C459" s="47" t="s">
        <v>3</v>
      </c>
      <c r="D459" s="47" t="s">
        <v>143</v>
      </c>
      <c r="E459" s="47" t="s">
        <v>86</v>
      </c>
      <c r="F459" s="47" t="s">
        <v>113</v>
      </c>
      <c r="G459" s="47">
        <v>2010</v>
      </c>
      <c r="H459" s="47">
        <v>1726.347127</v>
      </c>
      <c r="I459" s="47">
        <v>564.82079799999997</v>
      </c>
      <c r="J459" s="47">
        <v>456.17799600000001</v>
      </c>
      <c r="K459" s="47">
        <v>277.094337</v>
      </c>
      <c r="L459" s="47">
        <v>211.50852</v>
      </c>
      <c r="M459" s="47">
        <v>145.758083</v>
      </c>
      <c r="N459" s="47">
        <v>41.61063</v>
      </c>
      <c r="O459" s="47">
        <v>18.345224999999999</v>
      </c>
      <c r="P459" s="47">
        <v>11.031537999999999</v>
      </c>
    </row>
    <row r="460" spans="1:16" x14ac:dyDescent="0.2">
      <c r="A460" s="45" t="str">
        <f t="shared" si="7"/>
        <v>B2 wood energyHungary2015</v>
      </c>
      <c r="B460" s="47">
        <v>7</v>
      </c>
      <c r="C460" s="47" t="s">
        <v>3</v>
      </c>
      <c r="D460" s="47" t="s">
        <v>143</v>
      </c>
      <c r="E460" s="47" t="s">
        <v>86</v>
      </c>
      <c r="F460" s="47" t="s">
        <v>113</v>
      </c>
      <c r="G460" s="47">
        <v>2015</v>
      </c>
      <c r="H460" s="47">
        <v>1768.3472340000001</v>
      </c>
      <c r="I460" s="47">
        <v>616.87010699999996</v>
      </c>
      <c r="J460" s="47">
        <v>455.65139699999997</v>
      </c>
      <c r="K460" s="47">
        <v>272.75855200000001</v>
      </c>
      <c r="L460" s="47">
        <v>197.69178700000001</v>
      </c>
      <c r="M460" s="47">
        <v>154.746726</v>
      </c>
      <c r="N460" s="47">
        <v>52.672835999999997</v>
      </c>
      <c r="O460" s="47">
        <v>11.660164999999999</v>
      </c>
      <c r="P460" s="47">
        <v>6.2956640000000004</v>
      </c>
    </row>
    <row r="461" spans="1:16" x14ac:dyDescent="0.2">
      <c r="A461" s="45" t="str">
        <f t="shared" si="7"/>
        <v>B2 wood energyHungary2020</v>
      </c>
      <c r="B461" s="47">
        <v>7</v>
      </c>
      <c r="C461" s="47" t="s">
        <v>3</v>
      </c>
      <c r="D461" s="47" t="s">
        <v>143</v>
      </c>
      <c r="E461" s="47" t="s">
        <v>86</v>
      </c>
      <c r="F461" s="47" t="s">
        <v>113</v>
      </c>
      <c r="G461" s="47">
        <v>2020</v>
      </c>
      <c r="H461" s="47">
        <v>1810.3469339999999</v>
      </c>
      <c r="I461" s="47">
        <v>707.56097</v>
      </c>
      <c r="J461" s="47">
        <v>408.34899200000001</v>
      </c>
      <c r="K461" s="47">
        <v>267.45565299999998</v>
      </c>
      <c r="L461" s="47">
        <v>191.695617</v>
      </c>
      <c r="M461" s="47">
        <v>156.99606800000001</v>
      </c>
      <c r="N461" s="47">
        <v>67.903306999999998</v>
      </c>
      <c r="O461" s="47">
        <v>7.6115519999999997</v>
      </c>
      <c r="P461" s="47">
        <v>2.774775</v>
      </c>
    </row>
    <row r="462" spans="1:16" x14ac:dyDescent="0.2">
      <c r="A462" s="45" t="str">
        <f t="shared" si="7"/>
        <v>B2 wood energyHungary2025</v>
      </c>
      <c r="B462" s="47">
        <v>7</v>
      </c>
      <c r="C462" s="47" t="s">
        <v>3</v>
      </c>
      <c r="D462" s="47" t="s">
        <v>143</v>
      </c>
      <c r="E462" s="47" t="s">
        <v>86</v>
      </c>
      <c r="F462" s="47" t="s">
        <v>113</v>
      </c>
      <c r="G462" s="47">
        <v>2025</v>
      </c>
      <c r="H462" s="47">
        <v>1852.3468869999999</v>
      </c>
      <c r="I462" s="47">
        <v>787.47483</v>
      </c>
      <c r="J462" s="47">
        <v>365.01093600000002</v>
      </c>
      <c r="K462" s="47">
        <v>263.88664999999997</v>
      </c>
      <c r="L462" s="47">
        <v>185.197171</v>
      </c>
      <c r="M462" s="47">
        <v>163.36676199999999</v>
      </c>
      <c r="N462" s="47">
        <v>80.390708000000004</v>
      </c>
      <c r="O462" s="47">
        <v>5.7089850000000002</v>
      </c>
      <c r="P462" s="47">
        <v>1.310845</v>
      </c>
    </row>
    <row r="463" spans="1:16" x14ac:dyDescent="0.2">
      <c r="A463" s="45" t="str">
        <f t="shared" si="7"/>
        <v>B2 wood energyHungary2030</v>
      </c>
      <c r="B463" s="47">
        <v>7</v>
      </c>
      <c r="C463" s="47" t="s">
        <v>3</v>
      </c>
      <c r="D463" s="47" t="s">
        <v>143</v>
      </c>
      <c r="E463" s="47" t="s">
        <v>86</v>
      </c>
      <c r="F463" s="47" t="s">
        <v>113</v>
      </c>
      <c r="G463" s="47">
        <v>2030</v>
      </c>
      <c r="H463" s="47">
        <v>1894.3468949999999</v>
      </c>
      <c r="I463" s="47">
        <v>854.79500800000005</v>
      </c>
      <c r="J463" s="47">
        <v>344.88765999999998</v>
      </c>
      <c r="K463" s="47">
        <v>246.321943</v>
      </c>
      <c r="L463" s="47">
        <v>188.84259800000001</v>
      </c>
      <c r="M463" s="47">
        <v>155.19162299999999</v>
      </c>
      <c r="N463" s="47">
        <v>92.528497999999999</v>
      </c>
      <c r="O463" s="47">
        <v>11.050827</v>
      </c>
      <c r="P463" s="47">
        <v>0.728738</v>
      </c>
    </row>
    <row r="464" spans="1:16" x14ac:dyDescent="0.2">
      <c r="A464" s="45" t="str">
        <f t="shared" si="7"/>
        <v>B2 wood energyIreland2005</v>
      </c>
      <c r="B464" s="47">
        <v>7</v>
      </c>
      <c r="C464" s="47" t="s">
        <v>3</v>
      </c>
      <c r="D464" s="47" t="s">
        <v>144</v>
      </c>
      <c r="E464" s="47" t="s">
        <v>88</v>
      </c>
      <c r="F464" s="47" t="s">
        <v>112</v>
      </c>
      <c r="G464" s="47">
        <v>2005</v>
      </c>
      <c r="H464" s="47">
        <v>656.28715699999998</v>
      </c>
      <c r="I464" s="47">
        <v>423.58192300000002</v>
      </c>
      <c r="J464" s="47">
        <v>165.614136</v>
      </c>
      <c r="K464" s="47">
        <v>67.091098000000002</v>
      </c>
      <c r="L464" s="47">
        <v>0</v>
      </c>
      <c r="M464" s="47">
        <v>0</v>
      </c>
      <c r="N464" s="47">
        <v>0</v>
      </c>
      <c r="O464" s="47">
        <v>0</v>
      </c>
      <c r="P464" s="47">
        <v>0</v>
      </c>
    </row>
    <row r="465" spans="1:16" x14ac:dyDescent="0.2">
      <c r="A465" s="45" t="str">
        <f t="shared" si="7"/>
        <v>B2 wood energyIreland2010</v>
      </c>
      <c r="B465" s="47">
        <v>7</v>
      </c>
      <c r="C465" s="47" t="s">
        <v>3</v>
      </c>
      <c r="D465" s="47" t="s">
        <v>144</v>
      </c>
      <c r="E465" s="47" t="s">
        <v>88</v>
      </c>
      <c r="F465" s="47" t="s">
        <v>112</v>
      </c>
      <c r="G465" s="47">
        <v>2010</v>
      </c>
      <c r="H465" s="47">
        <v>715.14709400000004</v>
      </c>
      <c r="I465" s="47">
        <v>414.50191100000001</v>
      </c>
      <c r="J465" s="47">
        <v>223.85680400000001</v>
      </c>
      <c r="K465" s="47">
        <v>76.788379000000006</v>
      </c>
      <c r="L465" s="47">
        <v>0</v>
      </c>
      <c r="M465" s="47">
        <v>0</v>
      </c>
      <c r="N465" s="47">
        <v>0</v>
      </c>
      <c r="O465" s="47">
        <v>0</v>
      </c>
      <c r="P465" s="47">
        <v>0</v>
      </c>
    </row>
    <row r="466" spans="1:16" x14ac:dyDescent="0.2">
      <c r="A466" s="45" t="str">
        <f t="shared" si="7"/>
        <v>B2 wood energyIreland2015</v>
      </c>
      <c r="B466" s="47">
        <v>7</v>
      </c>
      <c r="C466" s="47" t="s">
        <v>3</v>
      </c>
      <c r="D466" s="47" t="s">
        <v>144</v>
      </c>
      <c r="E466" s="47" t="s">
        <v>88</v>
      </c>
      <c r="F466" s="47" t="s">
        <v>112</v>
      </c>
      <c r="G466" s="47">
        <v>2015</v>
      </c>
      <c r="H466" s="47">
        <v>774.00735099999997</v>
      </c>
      <c r="I466" s="47">
        <v>401.94792999999999</v>
      </c>
      <c r="J466" s="47">
        <v>282.09948000000003</v>
      </c>
      <c r="K466" s="47">
        <v>89.959941000000001</v>
      </c>
      <c r="L466" s="47">
        <v>0</v>
      </c>
      <c r="M466" s="47">
        <v>0</v>
      </c>
      <c r="N466" s="47">
        <v>0</v>
      </c>
      <c r="O466" s="47">
        <v>0</v>
      </c>
      <c r="P466" s="47">
        <v>0</v>
      </c>
    </row>
    <row r="467" spans="1:16" x14ac:dyDescent="0.2">
      <c r="A467" s="45" t="str">
        <f t="shared" si="7"/>
        <v>B2 wood energyIreland2020</v>
      </c>
      <c r="B467" s="47">
        <v>7</v>
      </c>
      <c r="C467" s="47" t="s">
        <v>3</v>
      </c>
      <c r="D467" s="47" t="s">
        <v>144</v>
      </c>
      <c r="E467" s="47" t="s">
        <v>88</v>
      </c>
      <c r="F467" s="47" t="s">
        <v>112</v>
      </c>
      <c r="G467" s="47">
        <v>2020</v>
      </c>
      <c r="H467" s="47">
        <v>832.86726799999997</v>
      </c>
      <c r="I467" s="47">
        <v>373.791381</v>
      </c>
      <c r="J467" s="47">
        <v>349.85524600000002</v>
      </c>
      <c r="K467" s="47">
        <v>109.220641</v>
      </c>
      <c r="L467" s="47">
        <v>0</v>
      </c>
      <c r="M467" s="47">
        <v>0</v>
      </c>
      <c r="N467" s="47">
        <v>0</v>
      </c>
      <c r="O467" s="47">
        <v>0</v>
      </c>
      <c r="P467" s="47">
        <v>0</v>
      </c>
    </row>
    <row r="468" spans="1:16" x14ac:dyDescent="0.2">
      <c r="A468" s="45" t="str">
        <f t="shared" si="7"/>
        <v>B2 wood energyIreland2025</v>
      </c>
      <c r="B468" s="47">
        <v>7</v>
      </c>
      <c r="C468" s="47" t="s">
        <v>3</v>
      </c>
      <c r="D468" s="47" t="s">
        <v>144</v>
      </c>
      <c r="E468" s="47" t="s">
        <v>88</v>
      </c>
      <c r="F468" s="47" t="s">
        <v>112</v>
      </c>
      <c r="G468" s="47">
        <v>2025</v>
      </c>
      <c r="H468" s="47">
        <v>891.72714699999995</v>
      </c>
      <c r="I468" s="47">
        <v>346.530011</v>
      </c>
      <c r="J468" s="47">
        <v>417.61100099999999</v>
      </c>
      <c r="K468" s="47">
        <v>127.586135</v>
      </c>
      <c r="L468" s="47">
        <v>0</v>
      </c>
      <c r="M468" s="47">
        <v>0</v>
      </c>
      <c r="N468" s="47">
        <v>0</v>
      </c>
      <c r="O468" s="47">
        <v>0</v>
      </c>
      <c r="P468" s="47">
        <v>0</v>
      </c>
    </row>
    <row r="469" spans="1:16" x14ac:dyDescent="0.2">
      <c r="A469" s="45" t="str">
        <f t="shared" si="7"/>
        <v>B2 wood energyIreland2030</v>
      </c>
      <c r="B469" s="47">
        <v>7</v>
      </c>
      <c r="C469" s="47" t="s">
        <v>3</v>
      </c>
      <c r="D469" s="47" t="s">
        <v>144</v>
      </c>
      <c r="E469" s="47" t="s">
        <v>88</v>
      </c>
      <c r="F469" s="47" t="s">
        <v>112</v>
      </c>
      <c r="G469" s="47">
        <v>2030</v>
      </c>
      <c r="H469" s="47">
        <v>950.58731999999998</v>
      </c>
      <c r="I469" s="47">
        <v>362.04594600000001</v>
      </c>
      <c r="J469" s="47">
        <v>395.70832200000001</v>
      </c>
      <c r="K469" s="47">
        <v>192.83305200000001</v>
      </c>
      <c r="L469" s="47">
        <v>0</v>
      </c>
      <c r="M469" s="47">
        <v>0</v>
      </c>
      <c r="N469" s="47">
        <v>0</v>
      </c>
      <c r="O469" s="47">
        <v>0</v>
      </c>
      <c r="P469" s="47">
        <v>0</v>
      </c>
    </row>
    <row r="470" spans="1:16" x14ac:dyDescent="0.2">
      <c r="A470" s="45" t="str">
        <f t="shared" si="7"/>
        <v>B2 wood energyLithuania2005</v>
      </c>
      <c r="B470" s="47">
        <v>7</v>
      </c>
      <c r="C470" s="47" t="s">
        <v>3</v>
      </c>
      <c r="D470" s="47" t="s">
        <v>146</v>
      </c>
      <c r="E470" s="47" t="s">
        <v>91</v>
      </c>
      <c r="F470" s="47" t="s">
        <v>114</v>
      </c>
      <c r="G470" s="47">
        <v>2005</v>
      </c>
      <c r="H470" s="47">
        <v>1834.9576119999999</v>
      </c>
      <c r="I470" s="47">
        <v>320.46202200000101</v>
      </c>
      <c r="J470" s="47">
        <v>273.135133</v>
      </c>
      <c r="K470" s="47">
        <v>490.77123499999999</v>
      </c>
      <c r="L470" s="47">
        <v>443.22916600000002</v>
      </c>
      <c r="M470" s="47">
        <v>227.05598900000001</v>
      </c>
      <c r="N470" s="47">
        <v>62.077415000000002</v>
      </c>
      <c r="O470" s="47">
        <v>11.998861</v>
      </c>
      <c r="P470" s="47">
        <v>6.2277909999999999</v>
      </c>
    </row>
    <row r="471" spans="1:16" x14ac:dyDescent="0.2">
      <c r="A471" s="45" t="str">
        <f t="shared" si="7"/>
        <v>B2 wood energyLithuania2010</v>
      </c>
      <c r="B471" s="47">
        <v>7</v>
      </c>
      <c r="C471" s="47" t="s">
        <v>3</v>
      </c>
      <c r="D471" s="47" t="s">
        <v>146</v>
      </c>
      <c r="E471" s="47" t="s">
        <v>91</v>
      </c>
      <c r="F471" s="47" t="s">
        <v>114</v>
      </c>
      <c r="G471" s="47">
        <v>2010</v>
      </c>
      <c r="H471" s="47">
        <v>1874.9576939999999</v>
      </c>
      <c r="I471" s="47">
        <v>442.524585</v>
      </c>
      <c r="J471" s="47">
        <v>224.37905799999999</v>
      </c>
      <c r="K471" s="47">
        <v>434.47790700000002</v>
      </c>
      <c r="L471" s="47">
        <v>473.91709900000001</v>
      </c>
      <c r="M471" s="47">
        <v>239.358824</v>
      </c>
      <c r="N471" s="47">
        <v>51.667048000000001</v>
      </c>
      <c r="O471" s="47">
        <v>6.315385</v>
      </c>
      <c r="P471" s="47">
        <v>2.3177880000000002</v>
      </c>
    </row>
    <row r="472" spans="1:16" x14ac:dyDescent="0.2">
      <c r="A472" s="45" t="str">
        <f t="shared" si="7"/>
        <v>B2 wood energyLithuania2015</v>
      </c>
      <c r="B472" s="47">
        <v>7</v>
      </c>
      <c r="C472" s="47" t="s">
        <v>3</v>
      </c>
      <c r="D472" s="47" t="s">
        <v>146</v>
      </c>
      <c r="E472" s="47" t="s">
        <v>91</v>
      </c>
      <c r="F472" s="47" t="s">
        <v>114</v>
      </c>
      <c r="G472" s="47">
        <v>2015</v>
      </c>
      <c r="H472" s="47">
        <v>1914.9575299999999</v>
      </c>
      <c r="I472" s="47">
        <v>568.09069999999895</v>
      </c>
      <c r="J472" s="47">
        <v>175.622938</v>
      </c>
      <c r="K472" s="47">
        <v>378.18457899999999</v>
      </c>
      <c r="L472" s="47">
        <v>502.645714</v>
      </c>
      <c r="M472" s="47">
        <v>247.40660600000001</v>
      </c>
      <c r="N472" s="47">
        <v>38.760148000000001</v>
      </c>
      <c r="O472" s="47">
        <v>3.5160629999999999</v>
      </c>
      <c r="P472" s="47">
        <v>0.73078200000000004</v>
      </c>
    </row>
    <row r="473" spans="1:16" x14ac:dyDescent="0.2">
      <c r="A473" s="45" t="str">
        <f t="shared" si="7"/>
        <v>B2 wood energyLithuania2020</v>
      </c>
      <c r="B473" s="47">
        <v>7</v>
      </c>
      <c r="C473" s="47" t="s">
        <v>3</v>
      </c>
      <c r="D473" s="47" t="s">
        <v>146</v>
      </c>
      <c r="E473" s="47" t="s">
        <v>91</v>
      </c>
      <c r="F473" s="47" t="s">
        <v>114</v>
      </c>
      <c r="G473" s="47">
        <v>2020</v>
      </c>
      <c r="H473" s="47">
        <v>1954.9571820000001</v>
      </c>
      <c r="I473" s="47">
        <v>686.61147800000003</v>
      </c>
      <c r="J473" s="47">
        <v>126.866865</v>
      </c>
      <c r="K473" s="47">
        <v>321.89125000000001</v>
      </c>
      <c r="L473" s="47">
        <v>528.34468100000004</v>
      </c>
      <c r="M473" s="47">
        <v>255.64209</v>
      </c>
      <c r="N473" s="47">
        <v>32.198627999999999</v>
      </c>
      <c r="O473" s="47">
        <v>2.9924200000000001</v>
      </c>
      <c r="P473" s="47">
        <v>0.40977000000000002</v>
      </c>
    </row>
    <row r="474" spans="1:16" x14ac:dyDescent="0.2">
      <c r="A474" s="45" t="str">
        <f t="shared" si="7"/>
        <v>B2 wood energyLithuania2025</v>
      </c>
      <c r="B474" s="47">
        <v>7</v>
      </c>
      <c r="C474" s="47" t="s">
        <v>3</v>
      </c>
      <c r="D474" s="47" t="s">
        <v>146</v>
      </c>
      <c r="E474" s="47" t="s">
        <v>91</v>
      </c>
      <c r="F474" s="47" t="s">
        <v>114</v>
      </c>
      <c r="G474" s="47">
        <v>2025</v>
      </c>
      <c r="H474" s="47">
        <v>1994.9570249999999</v>
      </c>
      <c r="I474" s="47">
        <v>704.11993899999902</v>
      </c>
      <c r="J474" s="47">
        <v>232.70885200000001</v>
      </c>
      <c r="K474" s="47">
        <v>273.135131</v>
      </c>
      <c r="L474" s="47">
        <v>472.46437300000002</v>
      </c>
      <c r="M474" s="47">
        <v>271.47948200000002</v>
      </c>
      <c r="N474" s="47">
        <v>36.942526000000001</v>
      </c>
      <c r="O474" s="47">
        <v>3.6922329999999999</v>
      </c>
      <c r="P474" s="47">
        <v>0.414489</v>
      </c>
    </row>
    <row r="475" spans="1:16" x14ac:dyDescent="0.2">
      <c r="A475" s="45" t="str">
        <f t="shared" si="7"/>
        <v>B2 wood energyLithuania2030</v>
      </c>
      <c r="B475" s="47">
        <v>7</v>
      </c>
      <c r="C475" s="47" t="s">
        <v>3</v>
      </c>
      <c r="D475" s="47" t="s">
        <v>146</v>
      </c>
      <c r="E475" s="47" t="s">
        <v>91</v>
      </c>
      <c r="F475" s="47" t="s">
        <v>114</v>
      </c>
      <c r="G475" s="47">
        <v>2030</v>
      </c>
      <c r="H475" s="47">
        <v>2034.9568850000001</v>
      </c>
      <c r="I475" s="47">
        <v>710.22770600000104</v>
      </c>
      <c r="J475" s="47">
        <v>347.49995200000001</v>
      </c>
      <c r="K475" s="47">
        <v>224.37906000000001</v>
      </c>
      <c r="L475" s="47">
        <v>417.849717</v>
      </c>
      <c r="M475" s="47">
        <v>286.00020999999998</v>
      </c>
      <c r="N475" s="47">
        <v>44.118858000000003</v>
      </c>
      <c r="O475" s="47">
        <v>4.3957600000000001</v>
      </c>
      <c r="P475" s="47">
        <v>0.485622</v>
      </c>
    </row>
    <row r="476" spans="1:16" x14ac:dyDescent="0.2">
      <c r="A476" s="45" t="str">
        <f t="shared" si="7"/>
        <v>B2 wood energyLuxembourg2005</v>
      </c>
      <c r="B476" s="47">
        <v>7</v>
      </c>
      <c r="C476" s="47" t="s">
        <v>3</v>
      </c>
      <c r="D476" s="47" t="s">
        <v>147</v>
      </c>
      <c r="E476" s="47" t="s">
        <v>92</v>
      </c>
      <c r="F476" s="47" t="s">
        <v>112</v>
      </c>
      <c r="G476" s="47">
        <v>2005</v>
      </c>
      <c r="H476" s="47">
        <v>86.103437</v>
      </c>
      <c r="I476" s="47">
        <v>15.855134</v>
      </c>
      <c r="J476" s="47">
        <v>8.3404900000000008</v>
      </c>
      <c r="K476" s="47">
        <v>15.560433</v>
      </c>
      <c r="L476" s="47">
        <v>8.6524249999999991</v>
      </c>
      <c r="M476" s="47">
        <v>6.1678610000000003</v>
      </c>
      <c r="N476" s="47">
        <v>7.9098930000000003</v>
      </c>
      <c r="O476" s="47">
        <v>11.013807999999999</v>
      </c>
      <c r="P476" s="47">
        <v>12.603393000000001</v>
      </c>
    </row>
    <row r="477" spans="1:16" x14ac:dyDescent="0.2">
      <c r="A477" s="45" t="str">
        <f t="shared" si="7"/>
        <v>B2 wood energyLuxembourg2010</v>
      </c>
      <c r="B477" s="47">
        <v>7</v>
      </c>
      <c r="C477" s="47" t="s">
        <v>3</v>
      </c>
      <c r="D477" s="47" t="s">
        <v>147</v>
      </c>
      <c r="E477" s="47" t="s">
        <v>92</v>
      </c>
      <c r="F477" s="47" t="s">
        <v>112</v>
      </c>
      <c r="G477" s="47">
        <v>2010</v>
      </c>
      <c r="H477" s="47">
        <v>86.103482</v>
      </c>
      <c r="I477" s="47">
        <v>16.060300999999999</v>
      </c>
      <c r="J477" s="47">
        <v>5.2574759999999996</v>
      </c>
      <c r="K477" s="47">
        <v>17.589528000000001</v>
      </c>
      <c r="L477" s="47">
        <v>9.4731480000000001</v>
      </c>
      <c r="M477" s="47">
        <v>5.8626319999999996</v>
      </c>
      <c r="N477" s="47">
        <v>6.8657859999999999</v>
      </c>
      <c r="O477" s="47">
        <v>10.540827</v>
      </c>
      <c r="P477" s="47">
        <v>14.453784000000001</v>
      </c>
    </row>
    <row r="478" spans="1:16" x14ac:dyDescent="0.2">
      <c r="A478" s="45" t="str">
        <f t="shared" si="7"/>
        <v>B2 wood energyLuxembourg2015</v>
      </c>
      <c r="B478" s="47">
        <v>7</v>
      </c>
      <c r="C478" s="47" t="s">
        <v>3</v>
      </c>
      <c r="D478" s="47" t="s">
        <v>147</v>
      </c>
      <c r="E478" s="47" t="s">
        <v>92</v>
      </c>
      <c r="F478" s="47" t="s">
        <v>112</v>
      </c>
      <c r="G478" s="47">
        <v>2015</v>
      </c>
      <c r="H478" s="47">
        <v>86.103441000000004</v>
      </c>
      <c r="I478" s="47">
        <v>9.9590340000000008</v>
      </c>
      <c r="J478" s="47">
        <v>11.654063000000001</v>
      </c>
      <c r="K478" s="47">
        <v>14.506516</v>
      </c>
      <c r="L478" s="47">
        <v>11.502242000000001</v>
      </c>
      <c r="M478" s="47">
        <v>6.7216370000000003</v>
      </c>
      <c r="N478" s="47">
        <v>6.4810549999999996</v>
      </c>
      <c r="O478" s="47">
        <v>9.5408589999999993</v>
      </c>
      <c r="P478" s="47">
        <v>15.738035</v>
      </c>
    </row>
    <row r="479" spans="1:16" x14ac:dyDescent="0.2">
      <c r="A479" s="45" t="str">
        <f t="shared" si="7"/>
        <v>B2 wood energyLuxembourg2020</v>
      </c>
      <c r="B479" s="47">
        <v>7</v>
      </c>
      <c r="C479" s="47" t="s">
        <v>3</v>
      </c>
      <c r="D479" s="47" t="s">
        <v>147</v>
      </c>
      <c r="E479" s="47" t="s">
        <v>92</v>
      </c>
      <c r="F479" s="47" t="s">
        <v>112</v>
      </c>
      <c r="G479" s="47">
        <v>2020</v>
      </c>
      <c r="H479" s="47">
        <v>86.103448</v>
      </c>
      <c r="I479" s="47">
        <v>7.5895119999999903</v>
      </c>
      <c r="J479" s="47">
        <v>14.329294000000001</v>
      </c>
      <c r="K479" s="47">
        <v>11.423501</v>
      </c>
      <c r="L479" s="47">
        <v>13.531337000000001</v>
      </c>
      <c r="M479" s="47">
        <v>7.5327380000000002</v>
      </c>
      <c r="N479" s="47">
        <v>6.1093510000000002</v>
      </c>
      <c r="O479" s="47">
        <v>8.5012659999999993</v>
      </c>
      <c r="P479" s="47">
        <v>17.086449000000002</v>
      </c>
    </row>
    <row r="480" spans="1:16" x14ac:dyDescent="0.2">
      <c r="A480" s="45" t="str">
        <f t="shared" si="7"/>
        <v>B2 wood energyLuxembourg2025</v>
      </c>
      <c r="B480" s="47">
        <v>7</v>
      </c>
      <c r="C480" s="47" t="s">
        <v>3</v>
      </c>
      <c r="D480" s="47" t="s">
        <v>147</v>
      </c>
      <c r="E480" s="47" t="s">
        <v>92</v>
      </c>
      <c r="F480" s="47" t="s">
        <v>112</v>
      </c>
      <c r="G480" s="47">
        <v>2025</v>
      </c>
      <c r="H480" s="47">
        <v>86.103453999999999</v>
      </c>
      <c r="I480" s="47">
        <v>7.0584689999999997</v>
      </c>
      <c r="J480" s="47">
        <v>15.150779</v>
      </c>
      <c r="K480" s="47">
        <v>8.3404900000000008</v>
      </c>
      <c r="L480" s="47">
        <v>15.560433</v>
      </c>
      <c r="M480" s="47">
        <v>8.298826</v>
      </c>
      <c r="N480" s="47">
        <v>5.7443340000000003</v>
      </c>
      <c r="O480" s="47">
        <v>7.4794109999999998</v>
      </c>
      <c r="P480" s="47">
        <v>18.470711999999999</v>
      </c>
    </row>
    <row r="481" spans="1:16" x14ac:dyDescent="0.2">
      <c r="A481" s="45" t="str">
        <f t="shared" si="7"/>
        <v>B2 wood energyLuxembourg2030</v>
      </c>
      <c r="B481" s="47">
        <v>7</v>
      </c>
      <c r="C481" s="47" t="s">
        <v>3</v>
      </c>
      <c r="D481" s="47" t="s">
        <v>147</v>
      </c>
      <c r="E481" s="47" t="s">
        <v>92</v>
      </c>
      <c r="F481" s="47" t="s">
        <v>112</v>
      </c>
      <c r="G481" s="47">
        <v>2030</v>
      </c>
      <c r="H481" s="47">
        <v>86.103458000000003</v>
      </c>
      <c r="I481" s="47">
        <v>6.9132930000000004</v>
      </c>
      <c r="J481" s="47">
        <v>15.508762000000001</v>
      </c>
      <c r="K481" s="47">
        <v>5.2574759999999996</v>
      </c>
      <c r="L481" s="47">
        <v>17.589528000000001</v>
      </c>
      <c r="M481" s="47">
        <v>9.0304099999999998</v>
      </c>
      <c r="N481" s="47">
        <v>5.3836370000000002</v>
      </c>
      <c r="O481" s="47">
        <v>6.489223</v>
      </c>
      <c r="P481" s="47">
        <v>19.931128999999999</v>
      </c>
    </row>
    <row r="482" spans="1:16" x14ac:dyDescent="0.2">
      <c r="A482" s="45" t="str">
        <f t="shared" si="7"/>
        <v>B2 wood energyLatvia2005</v>
      </c>
      <c r="B482" s="47">
        <v>7</v>
      </c>
      <c r="C482" s="47" t="s">
        <v>3</v>
      </c>
      <c r="D482" s="47" t="s">
        <v>148</v>
      </c>
      <c r="E482" s="47" t="s">
        <v>90</v>
      </c>
      <c r="F482" s="47" t="s">
        <v>114</v>
      </c>
      <c r="G482" s="47">
        <v>2005</v>
      </c>
      <c r="H482" s="47">
        <v>3088.2563409999998</v>
      </c>
      <c r="I482" s="47">
        <v>604.17400899999996</v>
      </c>
      <c r="J482" s="47">
        <v>665.45844</v>
      </c>
      <c r="K482" s="47">
        <v>774.51173600000004</v>
      </c>
      <c r="L482" s="47">
        <v>557.09032100000002</v>
      </c>
      <c r="M482" s="47">
        <v>277.273528</v>
      </c>
      <c r="N482" s="47">
        <v>121.00388</v>
      </c>
      <c r="O482" s="47">
        <v>88.744427000000002</v>
      </c>
      <c r="P482" s="47">
        <v>0</v>
      </c>
    </row>
    <row r="483" spans="1:16" x14ac:dyDescent="0.2">
      <c r="A483" s="45" t="str">
        <f t="shared" si="7"/>
        <v>B2 wood energyLatvia2010</v>
      </c>
      <c r="B483" s="47">
        <v>7</v>
      </c>
      <c r="C483" s="47" t="s">
        <v>3</v>
      </c>
      <c r="D483" s="47" t="s">
        <v>148</v>
      </c>
      <c r="E483" s="47" t="s">
        <v>90</v>
      </c>
      <c r="F483" s="47" t="s">
        <v>114</v>
      </c>
      <c r="G483" s="47">
        <v>2010</v>
      </c>
      <c r="H483" s="47">
        <v>3137.656806</v>
      </c>
      <c r="I483" s="47">
        <v>747.72366499999998</v>
      </c>
      <c r="J483" s="47">
        <v>603.30438300000003</v>
      </c>
      <c r="K483" s="47">
        <v>727.439528</v>
      </c>
      <c r="L483" s="47">
        <v>612.81251299999997</v>
      </c>
      <c r="M483" s="47">
        <v>296.48711800000001</v>
      </c>
      <c r="N483" s="47">
        <v>103.572434</v>
      </c>
      <c r="O483" s="47">
        <v>46.317165000000003</v>
      </c>
      <c r="P483" s="47">
        <v>0</v>
      </c>
    </row>
    <row r="484" spans="1:16" x14ac:dyDescent="0.2">
      <c r="A484" s="45" t="str">
        <f t="shared" si="7"/>
        <v>B2 wood energyLatvia2015</v>
      </c>
      <c r="B484" s="47">
        <v>7</v>
      </c>
      <c r="C484" s="47" t="s">
        <v>3</v>
      </c>
      <c r="D484" s="47" t="s">
        <v>148</v>
      </c>
      <c r="E484" s="47" t="s">
        <v>90</v>
      </c>
      <c r="F484" s="47" t="s">
        <v>114</v>
      </c>
      <c r="G484" s="47">
        <v>2015</v>
      </c>
      <c r="H484" s="47">
        <v>3187.0566979999999</v>
      </c>
      <c r="I484" s="47">
        <v>876.51600499999995</v>
      </c>
      <c r="J484" s="47">
        <v>541.15035999999998</v>
      </c>
      <c r="K484" s="47">
        <v>678.82996000000003</v>
      </c>
      <c r="L484" s="47">
        <v>664.49820499999998</v>
      </c>
      <c r="M484" s="47">
        <v>311.97934199999997</v>
      </c>
      <c r="N484" s="47">
        <v>98.323509999999999</v>
      </c>
      <c r="O484" s="47">
        <v>15.759316</v>
      </c>
      <c r="P484" s="47">
        <v>0</v>
      </c>
    </row>
    <row r="485" spans="1:16" x14ac:dyDescent="0.2">
      <c r="A485" s="45" t="str">
        <f t="shared" si="7"/>
        <v>B2 wood energyLatvia2020</v>
      </c>
      <c r="B485" s="47">
        <v>7</v>
      </c>
      <c r="C485" s="47" t="s">
        <v>3</v>
      </c>
      <c r="D485" s="47" t="s">
        <v>148</v>
      </c>
      <c r="E485" s="47" t="s">
        <v>90</v>
      </c>
      <c r="F485" s="47" t="s">
        <v>114</v>
      </c>
      <c r="G485" s="47">
        <v>2020</v>
      </c>
      <c r="H485" s="47">
        <v>3236.4559859999999</v>
      </c>
      <c r="I485" s="47">
        <v>1069.603959</v>
      </c>
      <c r="J485" s="47">
        <v>422.83426800000001</v>
      </c>
      <c r="K485" s="47">
        <v>611.56290000000001</v>
      </c>
      <c r="L485" s="47">
        <v>672.27811799999995</v>
      </c>
      <c r="M485" s="47">
        <v>337.63305100000002</v>
      </c>
      <c r="N485" s="47">
        <v>116.693921</v>
      </c>
      <c r="O485" s="47">
        <v>5.8497690000000002</v>
      </c>
      <c r="P485" s="47">
        <v>0</v>
      </c>
    </row>
    <row r="486" spans="1:16" x14ac:dyDescent="0.2">
      <c r="A486" s="45" t="str">
        <f t="shared" si="7"/>
        <v>B2 wood energyLatvia2025</v>
      </c>
      <c r="B486" s="47">
        <v>7</v>
      </c>
      <c r="C486" s="47" t="s">
        <v>3</v>
      </c>
      <c r="D486" s="47" t="s">
        <v>148</v>
      </c>
      <c r="E486" s="47" t="s">
        <v>90</v>
      </c>
      <c r="F486" s="47" t="s">
        <v>114</v>
      </c>
      <c r="G486" s="47">
        <v>2025</v>
      </c>
      <c r="H486" s="47">
        <v>3285.8563810000001</v>
      </c>
      <c r="I486" s="47">
        <v>1249.647798</v>
      </c>
      <c r="J486" s="47">
        <v>304.51817499999999</v>
      </c>
      <c r="K486" s="47">
        <v>547.01744299999996</v>
      </c>
      <c r="L486" s="47">
        <v>683.10616800000003</v>
      </c>
      <c r="M486" s="47">
        <v>361.343298</v>
      </c>
      <c r="N486" s="47">
        <v>136.99524</v>
      </c>
      <c r="O486" s="47">
        <v>3.228259</v>
      </c>
      <c r="P486" s="47">
        <v>0</v>
      </c>
    </row>
    <row r="487" spans="1:16" x14ac:dyDescent="0.2">
      <c r="A487" s="45" t="str">
        <f t="shared" si="7"/>
        <v>B2 wood energyLatvia2030</v>
      </c>
      <c r="B487" s="47">
        <v>7</v>
      </c>
      <c r="C487" s="47" t="s">
        <v>3</v>
      </c>
      <c r="D487" s="47" t="s">
        <v>148</v>
      </c>
      <c r="E487" s="47" t="s">
        <v>90</v>
      </c>
      <c r="F487" s="47" t="s">
        <v>114</v>
      </c>
      <c r="G487" s="47">
        <v>2030</v>
      </c>
      <c r="H487" s="47">
        <v>3335.2564539999998</v>
      </c>
      <c r="I487" s="47">
        <v>1109.2521019999999</v>
      </c>
      <c r="J487" s="47">
        <v>552.35219099999995</v>
      </c>
      <c r="K487" s="47">
        <v>484.46795400000002</v>
      </c>
      <c r="L487" s="47">
        <v>649.83277699999996</v>
      </c>
      <c r="M487" s="47">
        <v>382.682143</v>
      </c>
      <c r="N487" s="47">
        <v>153.05788100000001</v>
      </c>
      <c r="O487" s="47">
        <v>3.6114060000000001</v>
      </c>
      <c r="P487" s="47">
        <v>0</v>
      </c>
    </row>
    <row r="488" spans="1:16" x14ac:dyDescent="0.2">
      <c r="A488" s="45" t="str">
        <f t="shared" si="7"/>
        <v>B2 wood energyRepublic of Moldova2005</v>
      </c>
      <c r="B488" s="47">
        <v>7</v>
      </c>
      <c r="C488" s="47" t="s">
        <v>3</v>
      </c>
      <c r="D488" s="47" t="s">
        <v>149</v>
      </c>
      <c r="E488" s="47" t="s">
        <v>99</v>
      </c>
      <c r="F488" s="47" t="s">
        <v>113</v>
      </c>
      <c r="G488" s="47">
        <v>2005</v>
      </c>
      <c r="H488" s="47">
        <v>216.19306900000001</v>
      </c>
      <c r="I488" s="47">
        <v>34.051723000000003</v>
      </c>
      <c r="J488" s="47">
        <v>56.679054000000001</v>
      </c>
      <c r="K488" s="47">
        <v>59.355992000000001</v>
      </c>
      <c r="L488" s="47">
        <v>38.859144000000001</v>
      </c>
      <c r="M488" s="47">
        <v>14.350365</v>
      </c>
      <c r="N488" s="47">
        <v>5.0025890000000004</v>
      </c>
      <c r="O488" s="47">
        <v>3.6737000000000002</v>
      </c>
      <c r="P488" s="47">
        <v>4.2205019999999998</v>
      </c>
    </row>
    <row r="489" spans="1:16" x14ac:dyDescent="0.2">
      <c r="A489" s="45" t="str">
        <f t="shared" si="7"/>
        <v>B2 wood energyRepublic of Moldova2010</v>
      </c>
      <c r="B489" s="47">
        <v>7</v>
      </c>
      <c r="C489" s="47" t="s">
        <v>3</v>
      </c>
      <c r="D489" s="47" t="s">
        <v>149</v>
      </c>
      <c r="E489" s="47" t="s">
        <v>99</v>
      </c>
      <c r="F489" s="47" t="s">
        <v>113</v>
      </c>
      <c r="G489" s="47">
        <v>2010</v>
      </c>
      <c r="H489" s="47">
        <v>219.44284099999999</v>
      </c>
      <c r="I489" s="47">
        <v>35.317860000000003</v>
      </c>
      <c r="J489" s="47">
        <v>47.829917999999999</v>
      </c>
      <c r="K489" s="47">
        <v>61.413390999999997</v>
      </c>
      <c r="L489" s="47">
        <v>45.005625000000002</v>
      </c>
      <c r="M489" s="47">
        <v>20.471132999999998</v>
      </c>
      <c r="N489" s="47">
        <v>5.4788220000000001</v>
      </c>
      <c r="O489" s="47">
        <v>2.259233</v>
      </c>
      <c r="P489" s="47">
        <v>1.6668590000000001</v>
      </c>
    </row>
    <row r="490" spans="1:16" x14ac:dyDescent="0.2">
      <c r="A490" s="45" t="str">
        <f t="shared" si="7"/>
        <v>B2 wood energyRepublic of Moldova2015</v>
      </c>
      <c r="B490" s="47">
        <v>7</v>
      </c>
      <c r="C490" s="47" t="s">
        <v>3</v>
      </c>
      <c r="D490" s="47" t="s">
        <v>149</v>
      </c>
      <c r="E490" s="47" t="s">
        <v>99</v>
      </c>
      <c r="F490" s="47" t="s">
        <v>113</v>
      </c>
      <c r="G490" s="47">
        <v>2015</v>
      </c>
      <c r="H490" s="47">
        <v>222.69288599999999</v>
      </c>
      <c r="I490" s="47">
        <v>35.360073</v>
      </c>
      <c r="J490" s="47">
        <v>38.980784999999997</v>
      </c>
      <c r="K490" s="47">
        <v>63.470792000000003</v>
      </c>
      <c r="L490" s="47">
        <v>51.152107000000001</v>
      </c>
      <c r="M490" s="47">
        <v>26.591896999999999</v>
      </c>
      <c r="N490" s="47">
        <v>5.785018</v>
      </c>
      <c r="O490" s="47">
        <v>1.181716</v>
      </c>
      <c r="P490" s="47">
        <v>0.17049800000000001</v>
      </c>
    </row>
    <row r="491" spans="1:16" x14ac:dyDescent="0.2">
      <c r="A491" s="45" t="str">
        <f t="shared" si="7"/>
        <v>B2 wood energyRepublic of Moldova2020</v>
      </c>
      <c r="B491" s="47">
        <v>7</v>
      </c>
      <c r="C491" s="47" t="s">
        <v>3</v>
      </c>
      <c r="D491" s="47" t="s">
        <v>149</v>
      </c>
      <c r="E491" s="47" t="s">
        <v>99</v>
      </c>
      <c r="F491" s="47" t="s">
        <v>113</v>
      </c>
      <c r="G491" s="47">
        <v>2020</v>
      </c>
      <c r="H491" s="47">
        <v>225.942902</v>
      </c>
      <c r="I491" s="47">
        <v>33.348643000000003</v>
      </c>
      <c r="J491" s="47">
        <v>30.131653</v>
      </c>
      <c r="K491" s="47">
        <v>65.528193999999999</v>
      </c>
      <c r="L491" s="47">
        <v>57.298588000000002</v>
      </c>
      <c r="M491" s="47">
        <v>32.71266</v>
      </c>
      <c r="N491" s="47">
        <v>6.1129530000000001</v>
      </c>
      <c r="O491" s="47">
        <v>0.756525</v>
      </c>
      <c r="P491" s="47">
        <v>5.3685999999999998E-2</v>
      </c>
    </row>
    <row r="492" spans="1:16" x14ac:dyDescent="0.2">
      <c r="A492" s="45" t="str">
        <f t="shared" si="7"/>
        <v>B2 wood energyRepublic of Moldova2025</v>
      </c>
      <c r="B492" s="47">
        <v>7</v>
      </c>
      <c r="C492" s="47" t="s">
        <v>3</v>
      </c>
      <c r="D492" s="47" t="s">
        <v>149</v>
      </c>
      <c r="E492" s="47" t="s">
        <v>99</v>
      </c>
      <c r="F492" s="47" t="s">
        <v>113</v>
      </c>
      <c r="G492" s="47">
        <v>2025</v>
      </c>
      <c r="H492" s="47">
        <v>229.19291699999999</v>
      </c>
      <c r="I492" s="47">
        <v>34.055726</v>
      </c>
      <c r="J492" s="47">
        <v>27.17989</v>
      </c>
      <c r="K492" s="47">
        <v>56.679056000000003</v>
      </c>
      <c r="L492" s="47">
        <v>59.355995</v>
      </c>
      <c r="M492" s="47">
        <v>38.859141000000001</v>
      </c>
      <c r="N492" s="47">
        <v>12.191279</v>
      </c>
      <c r="O492" s="47">
        <v>0.84894400000000003</v>
      </c>
      <c r="P492" s="47">
        <v>2.2886E-2</v>
      </c>
    </row>
    <row r="493" spans="1:16" x14ac:dyDescent="0.2">
      <c r="A493" s="45" t="str">
        <f t="shared" si="7"/>
        <v>B2 wood energyRepublic of Moldova2030</v>
      </c>
      <c r="B493" s="47">
        <v>7</v>
      </c>
      <c r="C493" s="47" t="s">
        <v>3</v>
      </c>
      <c r="D493" s="47" t="s">
        <v>149</v>
      </c>
      <c r="E493" s="47" t="s">
        <v>99</v>
      </c>
      <c r="F493" s="47" t="s">
        <v>113</v>
      </c>
      <c r="G493" s="47">
        <v>2030</v>
      </c>
      <c r="H493" s="47">
        <v>232.442947</v>
      </c>
      <c r="I493" s="47">
        <v>33.941865999999997</v>
      </c>
      <c r="J493" s="47">
        <v>25.915375999999998</v>
      </c>
      <c r="K493" s="47">
        <v>47.829922000000003</v>
      </c>
      <c r="L493" s="47">
        <v>61.413392999999999</v>
      </c>
      <c r="M493" s="47">
        <v>45.005626999999997</v>
      </c>
      <c r="N493" s="47">
        <v>17.424533</v>
      </c>
      <c r="O493" s="47">
        <v>0.90010400000000002</v>
      </c>
      <c r="P493" s="47">
        <v>1.2126E-2</v>
      </c>
    </row>
    <row r="494" spans="1:16" x14ac:dyDescent="0.2">
      <c r="A494" s="45" t="str">
        <f t="shared" si="7"/>
        <v>B2 wood energyNetherlands2005</v>
      </c>
      <c r="B494" s="47">
        <v>7</v>
      </c>
      <c r="C494" s="47" t="s">
        <v>3</v>
      </c>
      <c r="D494" s="47" t="s">
        <v>152</v>
      </c>
      <c r="E494" s="47" t="s">
        <v>95</v>
      </c>
      <c r="F494" s="47" t="s">
        <v>112</v>
      </c>
      <c r="G494" s="47">
        <v>2005</v>
      </c>
      <c r="H494" s="47">
        <v>295.18229500000001</v>
      </c>
      <c r="I494" s="47">
        <v>27.920251</v>
      </c>
      <c r="J494" s="47">
        <v>68.653423000000004</v>
      </c>
      <c r="K494" s="47">
        <v>83.302659000000006</v>
      </c>
      <c r="L494" s="47">
        <v>58.830458999999998</v>
      </c>
      <c r="M494" s="47">
        <v>30.122782999999998</v>
      </c>
      <c r="N494" s="47">
        <v>10.541088</v>
      </c>
      <c r="O494" s="47">
        <v>10.541088</v>
      </c>
      <c r="P494" s="47">
        <v>5.2705440000000001</v>
      </c>
    </row>
    <row r="495" spans="1:16" x14ac:dyDescent="0.2">
      <c r="A495" s="45" t="str">
        <f t="shared" si="7"/>
        <v>B2 wood energyNetherlands2010</v>
      </c>
      <c r="B495" s="47">
        <v>7</v>
      </c>
      <c r="C495" s="47" t="s">
        <v>3</v>
      </c>
      <c r="D495" s="47" t="s">
        <v>152</v>
      </c>
      <c r="E495" s="47" t="s">
        <v>95</v>
      </c>
      <c r="F495" s="47" t="s">
        <v>112</v>
      </c>
      <c r="G495" s="47">
        <v>2010</v>
      </c>
      <c r="H495" s="47">
        <v>295.18227200000001</v>
      </c>
      <c r="I495" s="47">
        <v>35.827371999999798</v>
      </c>
      <c r="J495" s="47">
        <v>59.773592999999998</v>
      </c>
      <c r="K495" s="47">
        <v>77.420017999999999</v>
      </c>
      <c r="L495" s="47">
        <v>66.142099000000002</v>
      </c>
      <c r="M495" s="47">
        <v>37.147796</v>
      </c>
      <c r="N495" s="47">
        <v>9.6053999999999995</v>
      </c>
      <c r="O495" s="47">
        <v>5.9559290000000003</v>
      </c>
      <c r="P495" s="47">
        <v>3.3100649999999998</v>
      </c>
    </row>
    <row r="496" spans="1:16" x14ac:dyDescent="0.2">
      <c r="A496" s="45" t="str">
        <f t="shared" si="7"/>
        <v>B2 wood energyNetherlands2015</v>
      </c>
      <c r="B496" s="47">
        <v>7</v>
      </c>
      <c r="C496" s="47" t="s">
        <v>3</v>
      </c>
      <c r="D496" s="47" t="s">
        <v>152</v>
      </c>
      <c r="E496" s="47" t="s">
        <v>95</v>
      </c>
      <c r="F496" s="47" t="s">
        <v>112</v>
      </c>
      <c r="G496" s="47">
        <v>2015</v>
      </c>
      <c r="H496" s="47">
        <v>295.18226299999998</v>
      </c>
      <c r="I496" s="47">
        <v>43.086172999999903</v>
      </c>
      <c r="J496" s="47">
        <v>50.893746</v>
      </c>
      <c r="K496" s="47">
        <v>71.770187000000007</v>
      </c>
      <c r="L496" s="47">
        <v>72.804385999999994</v>
      </c>
      <c r="M496" s="47">
        <v>43.311624999999999</v>
      </c>
      <c r="N496" s="47">
        <v>8.4638639999999992</v>
      </c>
      <c r="O496" s="47">
        <v>3.5527799999999998</v>
      </c>
      <c r="P496" s="47">
        <v>1.2995019999999999</v>
      </c>
    </row>
    <row r="497" spans="1:16" x14ac:dyDescent="0.2">
      <c r="A497" s="45" t="str">
        <f t="shared" si="7"/>
        <v>B2 wood energyNetherlands2020</v>
      </c>
      <c r="B497" s="47">
        <v>7</v>
      </c>
      <c r="C497" s="47" t="s">
        <v>3</v>
      </c>
      <c r="D497" s="47" t="s">
        <v>152</v>
      </c>
      <c r="E497" s="47" t="s">
        <v>95</v>
      </c>
      <c r="F497" s="47" t="s">
        <v>112</v>
      </c>
      <c r="G497" s="47">
        <v>2020</v>
      </c>
      <c r="H497" s="47">
        <v>295.18226900000002</v>
      </c>
      <c r="I497" s="47">
        <v>55.480453999999803</v>
      </c>
      <c r="J497" s="47">
        <v>37.891522000000002</v>
      </c>
      <c r="K497" s="47">
        <v>70.008184</v>
      </c>
      <c r="L497" s="47">
        <v>72.782251000000002</v>
      </c>
      <c r="M497" s="47">
        <v>44.717804000000001</v>
      </c>
      <c r="N497" s="47">
        <v>11.196643999999999</v>
      </c>
      <c r="O497" s="47">
        <v>2.6629510000000001</v>
      </c>
      <c r="P497" s="47">
        <v>0.44245899999999999</v>
      </c>
    </row>
    <row r="498" spans="1:16" x14ac:dyDescent="0.2">
      <c r="A498" s="45" t="str">
        <f t="shared" si="7"/>
        <v>B2 wood energyNetherlands2025</v>
      </c>
      <c r="B498" s="47">
        <v>7</v>
      </c>
      <c r="C498" s="47" t="s">
        <v>3</v>
      </c>
      <c r="D498" s="47" t="s">
        <v>152</v>
      </c>
      <c r="E498" s="47" t="s">
        <v>95</v>
      </c>
      <c r="F498" s="47" t="s">
        <v>112</v>
      </c>
      <c r="G498" s="47">
        <v>2025</v>
      </c>
      <c r="H498" s="47">
        <v>295.18228699999997</v>
      </c>
      <c r="I498" s="47">
        <v>67.124866999999995</v>
      </c>
      <c r="J498" s="47">
        <v>24.889271000000001</v>
      </c>
      <c r="K498" s="47">
        <v>68.335887</v>
      </c>
      <c r="L498" s="47">
        <v>72.709754000000004</v>
      </c>
      <c r="M498" s="47">
        <v>45.958955000000003</v>
      </c>
      <c r="N498" s="47">
        <v>13.522475</v>
      </c>
      <c r="O498" s="47">
        <v>2.4180760000000001</v>
      </c>
      <c r="P498" s="47">
        <v>0.22300200000000001</v>
      </c>
    </row>
    <row r="499" spans="1:16" x14ac:dyDescent="0.2">
      <c r="A499" s="45" t="str">
        <f t="shared" si="7"/>
        <v>B2 wood energyNetherlands2030</v>
      </c>
      <c r="B499" s="47">
        <v>7</v>
      </c>
      <c r="C499" s="47" t="s">
        <v>3</v>
      </c>
      <c r="D499" s="47" t="s">
        <v>152</v>
      </c>
      <c r="E499" s="47" t="s">
        <v>95</v>
      </c>
      <c r="F499" s="47" t="s">
        <v>112</v>
      </c>
      <c r="G499" s="47">
        <v>2030</v>
      </c>
      <c r="H499" s="47">
        <v>295.18228099999999</v>
      </c>
      <c r="I499" s="47">
        <v>67.503632999999994</v>
      </c>
      <c r="J499" s="47">
        <v>29.764037999999999</v>
      </c>
      <c r="K499" s="47">
        <v>59.466638000000003</v>
      </c>
      <c r="L499" s="47">
        <v>66.741693999999995</v>
      </c>
      <c r="M499" s="47">
        <v>51.914485999999997</v>
      </c>
      <c r="N499" s="47">
        <v>17.175723999999999</v>
      </c>
      <c r="O499" s="47">
        <v>2.441424</v>
      </c>
      <c r="P499" s="47">
        <v>0.17464399999999999</v>
      </c>
    </row>
    <row r="500" spans="1:16" x14ac:dyDescent="0.2">
      <c r="A500" s="45" t="str">
        <f t="shared" si="7"/>
        <v>B2 wood energyNorway2005</v>
      </c>
      <c r="B500" s="47">
        <v>7</v>
      </c>
      <c r="C500" s="47" t="s">
        <v>3</v>
      </c>
      <c r="D500" s="47" t="s">
        <v>153</v>
      </c>
      <c r="E500" s="47" t="s">
        <v>96</v>
      </c>
      <c r="F500" s="47" t="s">
        <v>114</v>
      </c>
      <c r="G500" s="47">
        <v>2005</v>
      </c>
      <c r="H500" s="47">
        <v>6499.2277700000004</v>
      </c>
      <c r="I500" s="47">
        <v>1194.0206290000001</v>
      </c>
      <c r="J500" s="47">
        <v>1091.7691010000001</v>
      </c>
      <c r="K500" s="47">
        <v>985.83816300000001</v>
      </c>
      <c r="L500" s="47">
        <v>819.34229500000004</v>
      </c>
      <c r="M500" s="47">
        <v>691.82644600000003</v>
      </c>
      <c r="N500" s="47">
        <v>666.69892600000003</v>
      </c>
      <c r="O500" s="47">
        <v>485.23375099999998</v>
      </c>
      <c r="P500" s="47">
        <v>564.49845900000003</v>
      </c>
    </row>
    <row r="501" spans="1:16" x14ac:dyDescent="0.2">
      <c r="A501" s="45" t="str">
        <f t="shared" si="7"/>
        <v>B2 wood energyNorway2010</v>
      </c>
      <c r="B501" s="47">
        <v>7</v>
      </c>
      <c r="C501" s="47" t="s">
        <v>3</v>
      </c>
      <c r="D501" s="47" t="s">
        <v>153</v>
      </c>
      <c r="E501" s="47" t="s">
        <v>96</v>
      </c>
      <c r="F501" s="47" t="s">
        <v>114</v>
      </c>
      <c r="G501" s="47">
        <v>2010</v>
      </c>
      <c r="H501" s="47">
        <v>6479.2275040000004</v>
      </c>
      <c r="I501" s="47">
        <v>1123.926598</v>
      </c>
      <c r="J501" s="47">
        <v>1186.1337140000001</v>
      </c>
      <c r="K501" s="47">
        <v>969.40819999999997</v>
      </c>
      <c r="L501" s="47">
        <v>881.95628899999997</v>
      </c>
      <c r="M501" s="47">
        <v>636.98936700000002</v>
      </c>
      <c r="N501" s="47">
        <v>614.45143399999995</v>
      </c>
      <c r="O501" s="47">
        <v>495.46548200000001</v>
      </c>
      <c r="P501" s="47">
        <v>570.89642000000003</v>
      </c>
    </row>
    <row r="502" spans="1:16" x14ac:dyDescent="0.2">
      <c r="A502" s="45" t="str">
        <f t="shared" si="7"/>
        <v>B2 wood energyNorway2015</v>
      </c>
      <c r="B502" s="47">
        <v>7</v>
      </c>
      <c r="C502" s="47" t="s">
        <v>3</v>
      </c>
      <c r="D502" s="47" t="s">
        <v>153</v>
      </c>
      <c r="E502" s="47" t="s">
        <v>96</v>
      </c>
      <c r="F502" s="47" t="s">
        <v>114</v>
      </c>
      <c r="G502" s="47">
        <v>2015</v>
      </c>
      <c r="H502" s="47">
        <v>6459.2279559999997</v>
      </c>
      <c r="I502" s="47">
        <v>1048.458989</v>
      </c>
      <c r="J502" s="47">
        <v>1280.4983159999999</v>
      </c>
      <c r="K502" s="47">
        <v>952.97819500000003</v>
      </c>
      <c r="L502" s="47">
        <v>945.92689299999995</v>
      </c>
      <c r="M502" s="47">
        <v>592.07373500000006</v>
      </c>
      <c r="N502" s="47">
        <v>574.91641000000004</v>
      </c>
      <c r="O502" s="47">
        <v>497.749572</v>
      </c>
      <c r="P502" s="47">
        <v>566.62584600000002</v>
      </c>
    </row>
    <row r="503" spans="1:16" x14ac:dyDescent="0.2">
      <c r="A503" s="45" t="str">
        <f t="shared" si="7"/>
        <v>B2 wood energyNorway2020</v>
      </c>
      <c r="B503" s="47">
        <v>7</v>
      </c>
      <c r="C503" s="47" t="s">
        <v>3</v>
      </c>
      <c r="D503" s="47" t="s">
        <v>153</v>
      </c>
      <c r="E503" s="47" t="s">
        <v>96</v>
      </c>
      <c r="F503" s="47" t="s">
        <v>114</v>
      </c>
      <c r="G503" s="47">
        <v>2020</v>
      </c>
      <c r="H503" s="47">
        <v>6439.2272990000001</v>
      </c>
      <c r="I503" s="47">
        <v>1086.8075630000001</v>
      </c>
      <c r="J503" s="47">
        <v>1177.3476450000001</v>
      </c>
      <c r="K503" s="47">
        <v>1022.373661</v>
      </c>
      <c r="L503" s="47">
        <v>961.18470100000002</v>
      </c>
      <c r="M503" s="47">
        <v>645.42702099999997</v>
      </c>
      <c r="N503" s="47">
        <v>503.42258199999998</v>
      </c>
      <c r="O503" s="47">
        <v>447.84523799999999</v>
      </c>
      <c r="P503" s="47">
        <v>594.81888800000002</v>
      </c>
    </row>
    <row r="504" spans="1:16" x14ac:dyDescent="0.2">
      <c r="A504" s="45" t="str">
        <f t="shared" si="7"/>
        <v>B2 wood energyNorway2025</v>
      </c>
      <c r="B504" s="47">
        <v>7</v>
      </c>
      <c r="C504" s="47" t="s">
        <v>3</v>
      </c>
      <c r="D504" s="47" t="s">
        <v>153</v>
      </c>
      <c r="E504" s="47" t="s">
        <v>96</v>
      </c>
      <c r="F504" s="47" t="s">
        <v>114</v>
      </c>
      <c r="G504" s="47">
        <v>2025</v>
      </c>
      <c r="H504" s="47">
        <v>6419.2272249999996</v>
      </c>
      <c r="I504" s="47">
        <v>1194.7705759999999</v>
      </c>
      <c r="J504" s="47">
        <v>1064.1794580000001</v>
      </c>
      <c r="K504" s="47">
        <v>1091.769108</v>
      </c>
      <c r="L504" s="47">
        <v>975.17728</v>
      </c>
      <c r="M504" s="47">
        <v>691.99865299999999</v>
      </c>
      <c r="N504" s="47">
        <v>432.529899</v>
      </c>
      <c r="O504" s="47">
        <v>388.70768700000002</v>
      </c>
      <c r="P504" s="47">
        <v>580.09456399999999</v>
      </c>
    </row>
    <row r="505" spans="1:16" x14ac:dyDescent="0.2">
      <c r="A505" s="45" t="str">
        <f t="shared" si="7"/>
        <v>B2 wood energyNorway2030</v>
      </c>
      <c r="B505" s="47">
        <v>7</v>
      </c>
      <c r="C505" s="47" t="s">
        <v>3</v>
      </c>
      <c r="D505" s="47" t="s">
        <v>153</v>
      </c>
      <c r="E505" s="47" t="s">
        <v>96</v>
      </c>
      <c r="F505" s="47" t="s">
        <v>114</v>
      </c>
      <c r="G505" s="47">
        <v>2030</v>
      </c>
      <c r="H505" s="47">
        <v>6399.227425</v>
      </c>
      <c r="I505" s="47">
        <v>1279.201147</v>
      </c>
      <c r="J505" s="47">
        <v>980.49817199999995</v>
      </c>
      <c r="K505" s="47">
        <v>1186.1337080000001</v>
      </c>
      <c r="L505" s="47">
        <v>958.664895</v>
      </c>
      <c r="M505" s="47">
        <v>735.786698</v>
      </c>
      <c r="N505" s="47">
        <v>374.37901399999998</v>
      </c>
      <c r="O505" s="47">
        <v>337.21967100000001</v>
      </c>
      <c r="P505" s="47">
        <v>547.34411999999998</v>
      </c>
    </row>
    <row r="506" spans="1:16" x14ac:dyDescent="0.2">
      <c r="A506" s="45" t="str">
        <f t="shared" si="7"/>
        <v>B2 wood energyPoland2005</v>
      </c>
      <c r="B506" s="47">
        <v>7</v>
      </c>
      <c r="C506" s="47" t="s">
        <v>3</v>
      </c>
      <c r="D506" s="47" t="s">
        <v>154</v>
      </c>
      <c r="E506" s="47" t="s">
        <v>97</v>
      </c>
      <c r="F506" s="47" t="s">
        <v>113</v>
      </c>
      <c r="G506" s="47">
        <v>2005</v>
      </c>
      <c r="H506" s="47">
        <v>8417.008296</v>
      </c>
      <c r="I506" s="47">
        <v>984.366370999997</v>
      </c>
      <c r="J506" s="47">
        <v>1964.924315</v>
      </c>
      <c r="K506" s="47">
        <v>1674.713663</v>
      </c>
      <c r="L506" s="47">
        <v>1740.384237</v>
      </c>
      <c r="M506" s="47">
        <v>1256.514402</v>
      </c>
      <c r="N506" s="47">
        <v>496.14605699999998</v>
      </c>
      <c r="O506" s="47">
        <v>146.690022</v>
      </c>
      <c r="P506" s="47">
        <v>153.269229</v>
      </c>
    </row>
    <row r="507" spans="1:16" x14ac:dyDescent="0.2">
      <c r="A507" s="45" t="str">
        <f t="shared" si="7"/>
        <v>B2 wood energyPoland2010</v>
      </c>
      <c r="B507" s="47">
        <v>7</v>
      </c>
      <c r="C507" s="47" t="s">
        <v>3</v>
      </c>
      <c r="D507" s="47" t="s">
        <v>154</v>
      </c>
      <c r="E507" s="47" t="s">
        <v>97</v>
      </c>
      <c r="F507" s="47" t="s">
        <v>113</v>
      </c>
      <c r="G507" s="47">
        <v>2010</v>
      </c>
      <c r="H507" s="47">
        <v>8532.0073100000009</v>
      </c>
      <c r="I507" s="47">
        <v>1615.5322980000001</v>
      </c>
      <c r="J507" s="47">
        <v>1599.7969900000001</v>
      </c>
      <c r="K507" s="47">
        <v>1587.725801</v>
      </c>
      <c r="L507" s="47">
        <v>1775.1097580000001</v>
      </c>
      <c r="M507" s="47">
        <v>1313.044077</v>
      </c>
      <c r="N507" s="47">
        <v>457.59615000000002</v>
      </c>
      <c r="O507" s="47">
        <v>107.781594</v>
      </c>
      <c r="P507" s="47">
        <v>75.420642000000001</v>
      </c>
    </row>
    <row r="508" spans="1:16" x14ac:dyDescent="0.2">
      <c r="A508" s="45" t="str">
        <f t="shared" si="7"/>
        <v>B2 wood energyPoland2015</v>
      </c>
      <c r="B508" s="47">
        <v>7</v>
      </c>
      <c r="C508" s="47" t="s">
        <v>3</v>
      </c>
      <c r="D508" s="47" t="s">
        <v>154</v>
      </c>
      <c r="E508" s="47" t="s">
        <v>97</v>
      </c>
      <c r="F508" s="47" t="s">
        <v>113</v>
      </c>
      <c r="G508" s="47">
        <v>2015</v>
      </c>
      <c r="H508" s="47">
        <v>8647.0085610000006</v>
      </c>
      <c r="I508" s="47">
        <v>2249.360365</v>
      </c>
      <c r="J508" s="47">
        <v>1234.6696509999999</v>
      </c>
      <c r="K508" s="47">
        <v>1500.7378670000001</v>
      </c>
      <c r="L508" s="47">
        <v>1801.6770309999999</v>
      </c>
      <c r="M508" s="47">
        <v>1345.012651</v>
      </c>
      <c r="N508" s="47">
        <v>402.33109999999999</v>
      </c>
      <c r="O508" s="47">
        <v>81.394654000000003</v>
      </c>
      <c r="P508" s="47">
        <v>31.825241999999999</v>
      </c>
    </row>
    <row r="509" spans="1:16" x14ac:dyDescent="0.2">
      <c r="A509" s="45" t="str">
        <f t="shared" si="7"/>
        <v>B2 wood energyPoland2020</v>
      </c>
      <c r="B509" s="47">
        <v>7</v>
      </c>
      <c r="C509" s="47" t="s">
        <v>3</v>
      </c>
      <c r="D509" s="47" t="s">
        <v>154</v>
      </c>
      <c r="E509" s="47" t="s">
        <v>97</v>
      </c>
      <c r="F509" s="47" t="s">
        <v>113</v>
      </c>
      <c r="G509" s="47">
        <v>2020</v>
      </c>
      <c r="H509" s="47">
        <v>8762.0074659999991</v>
      </c>
      <c r="I509" s="47">
        <v>2534.8372770000001</v>
      </c>
      <c r="J509" s="47">
        <v>940.02724499999999</v>
      </c>
      <c r="K509" s="47">
        <v>1732.8311289999999</v>
      </c>
      <c r="L509" s="47">
        <v>1711.1227719999999</v>
      </c>
      <c r="M509" s="47">
        <v>1348.4845499999999</v>
      </c>
      <c r="N509" s="47">
        <v>391.38917099999998</v>
      </c>
      <c r="O509" s="47">
        <v>85.458956000000001</v>
      </c>
      <c r="P509" s="47">
        <v>17.856366000000001</v>
      </c>
    </row>
    <row r="510" spans="1:16" x14ac:dyDescent="0.2">
      <c r="A510" s="45" t="str">
        <f t="shared" si="7"/>
        <v>B2 wood energyPoland2025</v>
      </c>
      <c r="B510" s="47">
        <v>7</v>
      </c>
      <c r="C510" s="47" t="s">
        <v>3</v>
      </c>
      <c r="D510" s="47" t="s">
        <v>154</v>
      </c>
      <c r="E510" s="47" t="s">
        <v>97</v>
      </c>
      <c r="F510" s="47" t="s">
        <v>113</v>
      </c>
      <c r="G510" s="47">
        <v>2025</v>
      </c>
      <c r="H510" s="47">
        <v>8877.0069029999995</v>
      </c>
      <c r="I510" s="47">
        <v>2656.1245739999999</v>
      </c>
      <c r="J510" s="47">
        <v>764.00964199999999</v>
      </c>
      <c r="K510" s="47">
        <v>1964.9242859999999</v>
      </c>
      <c r="L510" s="47">
        <v>1623.925581</v>
      </c>
      <c r="M510" s="47">
        <v>1368.3375590000001</v>
      </c>
      <c r="N510" s="47">
        <v>396.94557600000002</v>
      </c>
      <c r="O510" s="47">
        <v>88.910934999999995</v>
      </c>
      <c r="P510" s="47">
        <v>13.828749999999999</v>
      </c>
    </row>
    <row r="511" spans="1:16" x14ac:dyDescent="0.2">
      <c r="A511" s="45" t="str">
        <f t="shared" si="7"/>
        <v>B2 wood energyPoland2030</v>
      </c>
      <c r="B511" s="47">
        <v>7</v>
      </c>
      <c r="C511" s="47" t="s">
        <v>3</v>
      </c>
      <c r="D511" s="47" t="s">
        <v>154</v>
      </c>
      <c r="E511" s="47" t="s">
        <v>97</v>
      </c>
      <c r="F511" s="47" t="s">
        <v>113</v>
      </c>
      <c r="G511" s="47">
        <v>2030</v>
      </c>
      <c r="H511" s="47">
        <v>8992.007087</v>
      </c>
      <c r="I511" s="47">
        <v>2610.0534149999999</v>
      </c>
      <c r="J511" s="47">
        <v>1327.3205359999999</v>
      </c>
      <c r="K511" s="47">
        <v>1599.7969909999999</v>
      </c>
      <c r="L511" s="47">
        <v>1540.4337190000001</v>
      </c>
      <c r="M511" s="47">
        <v>1393.736688</v>
      </c>
      <c r="N511" s="47">
        <v>414.44073500000002</v>
      </c>
      <c r="O511" s="47">
        <v>93.021709999999999</v>
      </c>
      <c r="P511" s="47">
        <v>13.203293</v>
      </c>
    </row>
    <row r="512" spans="1:16" x14ac:dyDescent="0.2">
      <c r="A512" s="45" t="str">
        <f t="shared" si="7"/>
        <v>B2 wood energyPortugal2005</v>
      </c>
      <c r="B512" s="47">
        <v>7</v>
      </c>
      <c r="C512" s="47" t="s">
        <v>3</v>
      </c>
      <c r="D512" s="47" t="s">
        <v>155</v>
      </c>
      <c r="E512" s="47" t="s">
        <v>98</v>
      </c>
      <c r="F512" s="47" t="s">
        <v>115</v>
      </c>
      <c r="G512" s="47">
        <v>2005</v>
      </c>
      <c r="H512" s="47">
        <v>1801.9219049999999</v>
      </c>
      <c r="I512" s="47">
        <v>1190.702031</v>
      </c>
      <c r="J512" s="47">
        <v>324.90074099999998</v>
      </c>
      <c r="K512" s="47">
        <v>238.318996</v>
      </c>
      <c r="L512" s="47">
        <v>48.000137000000002</v>
      </c>
      <c r="M512" s="47">
        <v>0</v>
      </c>
      <c r="N512" s="47">
        <v>0</v>
      </c>
      <c r="O512" s="47">
        <v>0</v>
      </c>
      <c r="P512" s="47">
        <v>0</v>
      </c>
    </row>
    <row r="513" spans="1:16" x14ac:dyDescent="0.2">
      <c r="A513" s="45" t="str">
        <f t="shared" si="7"/>
        <v>B2 wood energyPortugal2010</v>
      </c>
      <c r="B513" s="47">
        <v>7</v>
      </c>
      <c r="C513" s="47" t="s">
        <v>3</v>
      </c>
      <c r="D513" s="47" t="s">
        <v>155</v>
      </c>
      <c r="E513" s="47" t="s">
        <v>98</v>
      </c>
      <c r="F513" s="47" t="s">
        <v>115</v>
      </c>
      <c r="G513" s="47">
        <v>2010</v>
      </c>
      <c r="H513" s="47">
        <v>1821.921722</v>
      </c>
      <c r="I513" s="47">
        <v>1079.7344430000001</v>
      </c>
      <c r="J513" s="47">
        <v>430.65392300000002</v>
      </c>
      <c r="K513" s="47">
        <v>249.60580400000001</v>
      </c>
      <c r="L513" s="47">
        <v>61.927551999999999</v>
      </c>
      <c r="M513" s="47">
        <v>0</v>
      </c>
      <c r="N513" s="47">
        <v>0</v>
      </c>
      <c r="O513" s="47">
        <v>0</v>
      </c>
      <c r="P513" s="47">
        <v>0</v>
      </c>
    </row>
    <row r="514" spans="1:16" x14ac:dyDescent="0.2">
      <c r="A514" s="45" t="str">
        <f t="shared" ref="A514:A577" si="8">CONCATENATE(C514,E514,G514)</f>
        <v>B2 wood energyPortugal2015</v>
      </c>
      <c r="B514" s="47">
        <v>7</v>
      </c>
      <c r="C514" s="47" t="s">
        <v>3</v>
      </c>
      <c r="D514" s="47" t="s">
        <v>155</v>
      </c>
      <c r="E514" s="47" t="s">
        <v>98</v>
      </c>
      <c r="F514" s="47" t="s">
        <v>115</v>
      </c>
      <c r="G514" s="47">
        <v>2015</v>
      </c>
      <c r="H514" s="47">
        <v>1841.921906</v>
      </c>
      <c r="I514" s="47">
        <v>1158.2796740000001</v>
      </c>
      <c r="J514" s="47">
        <v>372.48079000000001</v>
      </c>
      <c r="K514" s="47">
        <v>244.43146100000001</v>
      </c>
      <c r="L514" s="47">
        <v>66.276523999999995</v>
      </c>
      <c r="M514" s="47">
        <v>0.453457</v>
      </c>
      <c r="N514" s="47">
        <v>0</v>
      </c>
      <c r="O514" s="47">
        <v>0</v>
      </c>
      <c r="P514" s="47">
        <v>0</v>
      </c>
    </row>
    <row r="515" spans="1:16" x14ac:dyDescent="0.2">
      <c r="A515" s="45" t="str">
        <f t="shared" si="8"/>
        <v>B2 wood energyPortugal2020</v>
      </c>
      <c r="B515" s="47">
        <v>7</v>
      </c>
      <c r="C515" s="47" t="s">
        <v>3</v>
      </c>
      <c r="D515" s="47" t="s">
        <v>155</v>
      </c>
      <c r="E515" s="47" t="s">
        <v>98</v>
      </c>
      <c r="F515" s="47" t="s">
        <v>115</v>
      </c>
      <c r="G515" s="47">
        <v>2020</v>
      </c>
      <c r="H515" s="47">
        <v>1861.9219350000001</v>
      </c>
      <c r="I515" s="47">
        <v>1015.595153</v>
      </c>
      <c r="J515" s="47">
        <v>504.08964500000002</v>
      </c>
      <c r="K515" s="47">
        <v>268.31183700000003</v>
      </c>
      <c r="L515" s="47">
        <v>72.256434999999996</v>
      </c>
      <c r="M515" s="47">
        <v>1.668865</v>
      </c>
      <c r="N515" s="47">
        <v>0</v>
      </c>
      <c r="O515" s="47">
        <v>0</v>
      </c>
      <c r="P515" s="47">
        <v>0</v>
      </c>
    </row>
    <row r="516" spans="1:16" x14ac:dyDescent="0.2">
      <c r="A516" s="45" t="str">
        <f t="shared" si="8"/>
        <v>B2 wood energyPortugal2025</v>
      </c>
      <c r="B516" s="47">
        <v>7</v>
      </c>
      <c r="C516" s="47" t="s">
        <v>3</v>
      </c>
      <c r="D516" s="47" t="s">
        <v>155</v>
      </c>
      <c r="E516" s="47" t="s">
        <v>98</v>
      </c>
      <c r="F516" s="47" t="s">
        <v>115</v>
      </c>
      <c r="G516" s="47">
        <v>2025</v>
      </c>
      <c r="H516" s="47">
        <v>1881.9219969999999</v>
      </c>
      <c r="I516" s="47">
        <v>920.89253699999995</v>
      </c>
      <c r="J516" s="47">
        <v>582.34553800000003</v>
      </c>
      <c r="K516" s="47">
        <v>293.56103000000002</v>
      </c>
      <c r="L516" s="47">
        <v>82.090359000000007</v>
      </c>
      <c r="M516" s="47">
        <v>3.0325329999999999</v>
      </c>
      <c r="N516" s="47">
        <v>0</v>
      </c>
      <c r="O516" s="47">
        <v>0</v>
      </c>
      <c r="P516" s="47">
        <v>0</v>
      </c>
    </row>
    <row r="517" spans="1:16" x14ac:dyDescent="0.2">
      <c r="A517" s="45" t="str">
        <f t="shared" si="8"/>
        <v>B2 wood energyPortugal2030</v>
      </c>
      <c r="B517" s="47">
        <v>7</v>
      </c>
      <c r="C517" s="47" t="s">
        <v>3</v>
      </c>
      <c r="D517" s="47" t="s">
        <v>155</v>
      </c>
      <c r="E517" s="47" t="s">
        <v>98</v>
      </c>
      <c r="F517" s="47" t="s">
        <v>115</v>
      </c>
      <c r="G517" s="47">
        <v>2030</v>
      </c>
      <c r="H517" s="47">
        <v>1901.9217530000001</v>
      </c>
      <c r="I517" s="47">
        <v>866.61869799999999</v>
      </c>
      <c r="J517" s="47">
        <v>637.84814500000005</v>
      </c>
      <c r="K517" s="47">
        <v>298.95574299999998</v>
      </c>
      <c r="L517" s="47">
        <v>93.091569000000007</v>
      </c>
      <c r="M517" s="47">
        <v>5.4075980000000001</v>
      </c>
      <c r="N517" s="47">
        <v>0</v>
      </c>
      <c r="O517" s="47">
        <v>0</v>
      </c>
      <c r="P517" s="47">
        <v>0</v>
      </c>
    </row>
    <row r="518" spans="1:16" x14ac:dyDescent="0.2">
      <c r="A518" s="45" t="str">
        <f t="shared" si="8"/>
        <v>B2 wood energyRomania2005</v>
      </c>
      <c r="B518" s="47">
        <v>7</v>
      </c>
      <c r="C518" s="47" t="s">
        <v>3</v>
      </c>
      <c r="D518" s="47" t="s">
        <v>156</v>
      </c>
      <c r="E518" s="47" t="s">
        <v>100</v>
      </c>
      <c r="F518" s="47" t="s">
        <v>113</v>
      </c>
      <c r="G518" s="47">
        <v>2005</v>
      </c>
      <c r="H518" s="47">
        <v>5038.7404619999998</v>
      </c>
      <c r="I518" s="47">
        <v>711.94800300000202</v>
      </c>
      <c r="J518" s="47">
        <v>882.84322199999997</v>
      </c>
      <c r="K518" s="47">
        <v>1090.712769</v>
      </c>
      <c r="L518" s="47">
        <v>857.87254600000006</v>
      </c>
      <c r="M518" s="47">
        <v>593.511484</v>
      </c>
      <c r="N518" s="47">
        <v>901.85243800000001</v>
      </c>
      <c r="O518" s="47">
        <v>0</v>
      </c>
      <c r="P518" s="47">
        <v>0</v>
      </c>
    </row>
    <row r="519" spans="1:16" x14ac:dyDescent="0.2">
      <c r="A519" s="45" t="str">
        <f t="shared" si="8"/>
        <v>B2 wood energyRomania2010</v>
      </c>
      <c r="B519" s="47">
        <v>7</v>
      </c>
      <c r="C519" s="47" t="s">
        <v>3</v>
      </c>
      <c r="D519" s="47" t="s">
        <v>156</v>
      </c>
      <c r="E519" s="47" t="s">
        <v>100</v>
      </c>
      <c r="F519" s="47" t="s">
        <v>113</v>
      </c>
      <c r="G519" s="47">
        <v>2010</v>
      </c>
      <c r="H519" s="47">
        <v>5182.7407329999996</v>
      </c>
      <c r="I519" s="47">
        <v>848.39942400000098</v>
      </c>
      <c r="J519" s="47">
        <v>893.876845</v>
      </c>
      <c r="K519" s="47">
        <v>970.33037400000001</v>
      </c>
      <c r="L519" s="47">
        <v>894.27804600000002</v>
      </c>
      <c r="M519" s="47">
        <v>640.59398799999997</v>
      </c>
      <c r="N519" s="47">
        <v>935.26205600000003</v>
      </c>
      <c r="O519" s="47">
        <v>0</v>
      </c>
      <c r="P519" s="47">
        <v>0</v>
      </c>
    </row>
    <row r="520" spans="1:16" x14ac:dyDescent="0.2">
      <c r="A520" s="45" t="str">
        <f t="shared" si="8"/>
        <v>B2 wood energyRomania2015</v>
      </c>
      <c r="B520" s="47">
        <v>7</v>
      </c>
      <c r="C520" s="47" t="s">
        <v>3</v>
      </c>
      <c r="D520" s="47" t="s">
        <v>156</v>
      </c>
      <c r="E520" s="47" t="s">
        <v>100</v>
      </c>
      <c r="F520" s="47" t="s">
        <v>113</v>
      </c>
      <c r="G520" s="47">
        <v>2015</v>
      </c>
      <c r="H520" s="47">
        <v>5326.7400600000001</v>
      </c>
      <c r="I520" s="47">
        <v>1174.773005</v>
      </c>
      <c r="J520" s="47">
        <v>747.90859899999998</v>
      </c>
      <c r="K520" s="47">
        <v>837.12648899999999</v>
      </c>
      <c r="L520" s="47">
        <v>928.571462</v>
      </c>
      <c r="M520" s="47">
        <v>682.043498</v>
      </c>
      <c r="N520" s="47">
        <v>956.31700699999999</v>
      </c>
      <c r="O520" s="47">
        <v>0</v>
      </c>
      <c r="P520" s="47">
        <v>0</v>
      </c>
    </row>
    <row r="521" spans="1:16" x14ac:dyDescent="0.2">
      <c r="A521" s="45" t="str">
        <f t="shared" si="8"/>
        <v>B2 wood energyRomania2020</v>
      </c>
      <c r="B521" s="47">
        <v>7</v>
      </c>
      <c r="C521" s="47" t="s">
        <v>3</v>
      </c>
      <c r="D521" s="47" t="s">
        <v>156</v>
      </c>
      <c r="E521" s="47" t="s">
        <v>100</v>
      </c>
      <c r="F521" s="47" t="s">
        <v>113</v>
      </c>
      <c r="G521" s="47">
        <v>2020</v>
      </c>
      <c r="H521" s="47">
        <v>5470.7405390000004</v>
      </c>
      <c r="I521" s="47">
        <v>1572.4484419999999</v>
      </c>
      <c r="J521" s="47">
        <v>582.52066600000001</v>
      </c>
      <c r="K521" s="47">
        <v>689.778007</v>
      </c>
      <c r="L521" s="47">
        <v>959.06988100000001</v>
      </c>
      <c r="M521" s="47">
        <v>715.08656199999996</v>
      </c>
      <c r="N521" s="47">
        <v>951.83698100000004</v>
      </c>
      <c r="O521" s="47">
        <v>0</v>
      </c>
      <c r="P521" s="47">
        <v>0</v>
      </c>
    </row>
    <row r="522" spans="1:16" x14ac:dyDescent="0.2">
      <c r="A522" s="45" t="str">
        <f t="shared" si="8"/>
        <v>B2 wood energyRomania2025</v>
      </c>
      <c r="B522" s="47">
        <v>7</v>
      </c>
      <c r="C522" s="47" t="s">
        <v>3</v>
      </c>
      <c r="D522" s="47" t="s">
        <v>156</v>
      </c>
      <c r="E522" s="47" t="s">
        <v>100</v>
      </c>
      <c r="F522" s="47" t="s">
        <v>113</v>
      </c>
      <c r="G522" s="47">
        <v>2025</v>
      </c>
      <c r="H522" s="47">
        <v>5614.7408439999999</v>
      </c>
      <c r="I522" s="47">
        <v>1852.651938</v>
      </c>
      <c r="J522" s="47">
        <v>570.23368000000005</v>
      </c>
      <c r="K522" s="47">
        <v>531.37164199999995</v>
      </c>
      <c r="L522" s="47">
        <v>974.61325599999998</v>
      </c>
      <c r="M522" s="47">
        <v>745.17631900000003</v>
      </c>
      <c r="N522" s="47">
        <v>940.69400900000005</v>
      </c>
      <c r="O522" s="47">
        <v>0</v>
      </c>
      <c r="P522" s="47">
        <v>0</v>
      </c>
    </row>
    <row r="523" spans="1:16" x14ac:dyDescent="0.2">
      <c r="A523" s="45" t="str">
        <f t="shared" si="8"/>
        <v>B2 wood energyRomania2030</v>
      </c>
      <c r="B523" s="47">
        <v>7</v>
      </c>
      <c r="C523" s="47" t="s">
        <v>3</v>
      </c>
      <c r="D523" s="47" t="s">
        <v>156</v>
      </c>
      <c r="E523" s="47" t="s">
        <v>100</v>
      </c>
      <c r="F523" s="47" t="s">
        <v>113</v>
      </c>
      <c r="G523" s="47">
        <v>2030</v>
      </c>
      <c r="H523" s="47">
        <v>5758.7405570000001</v>
      </c>
      <c r="I523" s="47">
        <v>1983.8775949999999</v>
      </c>
      <c r="J523" s="47">
        <v>585.31181700000002</v>
      </c>
      <c r="K523" s="47">
        <v>633.82577400000002</v>
      </c>
      <c r="L523" s="47">
        <v>833.40727300000003</v>
      </c>
      <c r="M523" s="47">
        <v>750.92732799999999</v>
      </c>
      <c r="N523" s="47">
        <v>971.39076999999997</v>
      </c>
      <c r="O523" s="47">
        <v>0</v>
      </c>
      <c r="P523" s="47">
        <v>0</v>
      </c>
    </row>
    <row r="524" spans="1:16" x14ac:dyDescent="0.2">
      <c r="A524" s="45" t="str">
        <f t="shared" si="8"/>
        <v>B2 wood energySweden2005</v>
      </c>
      <c r="B524" s="47">
        <v>7</v>
      </c>
      <c r="C524" s="47" t="s">
        <v>3</v>
      </c>
      <c r="D524" s="47" t="s">
        <v>158</v>
      </c>
      <c r="E524" s="47" t="s">
        <v>105</v>
      </c>
      <c r="F524" s="47" t="s">
        <v>114</v>
      </c>
      <c r="G524" s="47">
        <v>2005</v>
      </c>
      <c r="H524" s="47">
        <v>20631.419808999999</v>
      </c>
      <c r="I524" s="47">
        <v>4662.7335480000002</v>
      </c>
      <c r="J524" s="47">
        <v>4379.2526930000004</v>
      </c>
      <c r="K524" s="47">
        <v>3268.7336869999999</v>
      </c>
      <c r="L524" s="47">
        <v>2217.0734480000001</v>
      </c>
      <c r="M524" s="47">
        <v>1873.27386</v>
      </c>
      <c r="N524" s="47">
        <v>1587.7664540000001</v>
      </c>
      <c r="O524" s="47">
        <v>1321.282567</v>
      </c>
      <c r="P524" s="47">
        <v>1321.3035520000001</v>
      </c>
    </row>
    <row r="525" spans="1:16" x14ac:dyDescent="0.2">
      <c r="A525" s="45" t="str">
        <f t="shared" si="8"/>
        <v>B2 wood energySweden2010</v>
      </c>
      <c r="B525" s="47">
        <v>7</v>
      </c>
      <c r="C525" s="47" t="s">
        <v>3</v>
      </c>
      <c r="D525" s="47" t="s">
        <v>158</v>
      </c>
      <c r="E525" s="47" t="s">
        <v>105</v>
      </c>
      <c r="F525" s="47" t="s">
        <v>114</v>
      </c>
      <c r="G525" s="47">
        <v>2010</v>
      </c>
      <c r="H525" s="47">
        <v>20553.423880999999</v>
      </c>
      <c r="I525" s="47">
        <v>5005.2848489999997</v>
      </c>
      <c r="J525" s="47">
        <v>4306.9347770000004</v>
      </c>
      <c r="K525" s="47">
        <v>3546.3634000000002</v>
      </c>
      <c r="L525" s="47">
        <v>2459.0867680000001</v>
      </c>
      <c r="M525" s="47">
        <v>1770.6494259999999</v>
      </c>
      <c r="N525" s="47">
        <v>1360.4463639999999</v>
      </c>
      <c r="O525" s="47">
        <v>1004.075301</v>
      </c>
      <c r="P525" s="47">
        <v>1100.5829960000001</v>
      </c>
    </row>
    <row r="526" spans="1:16" x14ac:dyDescent="0.2">
      <c r="A526" s="45" t="str">
        <f t="shared" si="8"/>
        <v>B2 wood energySweden2015</v>
      </c>
      <c r="B526" s="47">
        <v>7</v>
      </c>
      <c r="C526" s="47" t="s">
        <v>3</v>
      </c>
      <c r="D526" s="47" t="s">
        <v>158</v>
      </c>
      <c r="E526" s="47" t="s">
        <v>105</v>
      </c>
      <c r="F526" s="47" t="s">
        <v>114</v>
      </c>
      <c r="G526" s="47">
        <v>2015</v>
      </c>
      <c r="H526" s="47">
        <v>20475.421935999999</v>
      </c>
      <c r="I526" s="47">
        <v>5277.71535700001</v>
      </c>
      <c r="J526" s="47">
        <v>4234.6169</v>
      </c>
      <c r="K526" s="47">
        <v>3823.993203</v>
      </c>
      <c r="L526" s="47">
        <v>2712.6568860000002</v>
      </c>
      <c r="M526" s="47">
        <v>1729.1025340000001</v>
      </c>
      <c r="N526" s="47">
        <v>1162.1045529999999</v>
      </c>
      <c r="O526" s="47">
        <v>734.94372699999997</v>
      </c>
      <c r="P526" s="47">
        <v>800.28877599999998</v>
      </c>
    </row>
    <row r="527" spans="1:16" x14ac:dyDescent="0.2">
      <c r="A527" s="45" t="str">
        <f t="shared" si="8"/>
        <v>B2 wood energySweden2020</v>
      </c>
      <c r="B527" s="47">
        <v>7</v>
      </c>
      <c r="C527" s="47" t="s">
        <v>3</v>
      </c>
      <c r="D527" s="47" t="s">
        <v>158</v>
      </c>
      <c r="E527" s="47" t="s">
        <v>105</v>
      </c>
      <c r="F527" s="47" t="s">
        <v>114</v>
      </c>
      <c r="G527" s="47">
        <v>2020</v>
      </c>
      <c r="H527" s="47">
        <v>20397.422233000001</v>
      </c>
      <c r="I527" s="47">
        <v>5439.88592900001</v>
      </c>
      <c r="J527" s="47">
        <v>4162.2989589999997</v>
      </c>
      <c r="K527" s="47">
        <v>4101.6229229999999</v>
      </c>
      <c r="L527" s="47">
        <v>2961.3051829999999</v>
      </c>
      <c r="M527" s="47">
        <v>1701.278943</v>
      </c>
      <c r="N527" s="47">
        <v>1009.592248</v>
      </c>
      <c r="O527" s="47">
        <v>519.37765400000001</v>
      </c>
      <c r="P527" s="47">
        <v>502.06039399999997</v>
      </c>
    </row>
    <row r="528" spans="1:16" x14ac:dyDescent="0.2">
      <c r="A528" s="45" t="str">
        <f t="shared" si="8"/>
        <v>B2 wood energySweden2025</v>
      </c>
      <c r="B528" s="47">
        <v>7</v>
      </c>
      <c r="C528" s="47" t="s">
        <v>3</v>
      </c>
      <c r="D528" s="47" t="s">
        <v>158</v>
      </c>
      <c r="E528" s="47" t="s">
        <v>105</v>
      </c>
      <c r="F528" s="47" t="s">
        <v>114</v>
      </c>
      <c r="G528" s="47">
        <v>2025</v>
      </c>
      <c r="H528" s="47">
        <v>20319.423617</v>
      </c>
      <c r="I528" s="47">
        <v>5552.0139129999998</v>
      </c>
      <c r="J528" s="47">
        <v>4089.9809909999999</v>
      </c>
      <c r="K528" s="47">
        <v>4379.2526939999998</v>
      </c>
      <c r="L528" s="47">
        <v>3194.3868940000002</v>
      </c>
      <c r="M528" s="47">
        <v>1638.6043279999999</v>
      </c>
      <c r="N528" s="47">
        <v>884.84023500000001</v>
      </c>
      <c r="O528" s="47">
        <v>342.11575399999998</v>
      </c>
      <c r="P528" s="47">
        <v>238.22880799999999</v>
      </c>
    </row>
    <row r="529" spans="1:16" x14ac:dyDescent="0.2">
      <c r="A529" s="45" t="str">
        <f t="shared" si="8"/>
        <v>B2 wood energySweden2030</v>
      </c>
      <c r="B529" s="47">
        <v>7</v>
      </c>
      <c r="C529" s="47" t="s">
        <v>3</v>
      </c>
      <c r="D529" s="47" t="s">
        <v>158</v>
      </c>
      <c r="E529" s="47" t="s">
        <v>105</v>
      </c>
      <c r="F529" s="47" t="s">
        <v>114</v>
      </c>
      <c r="G529" s="47">
        <v>2030</v>
      </c>
      <c r="H529" s="47">
        <v>20241.421839999999</v>
      </c>
      <c r="I529" s="47">
        <v>5435.0513819999996</v>
      </c>
      <c r="J529" s="47">
        <v>4249.8034969999999</v>
      </c>
      <c r="K529" s="47">
        <v>4306.934808</v>
      </c>
      <c r="L529" s="47">
        <v>3453.357477</v>
      </c>
      <c r="M529" s="47">
        <v>1757.457752</v>
      </c>
      <c r="N529" s="47">
        <v>787.04434200000003</v>
      </c>
      <c r="O529" s="47">
        <v>192.44988799999999</v>
      </c>
      <c r="P529" s="47">
        <v>59.322693999999998</v>
      </c>
    </row>
    <row r="530" spans="1:16" x14ac:dyDescent="0.2">
      <c r="A530" s="45" t="str">
        <f t="shared" si="8"/>
        <v>B2 wood energySlovenia2005</v>
      </c>
      <c r="B530" s="47">
        <v>7</v>
      </c>
      <c r="C530" s="47" t="s">
        <v>3</v>
      </c>
      <c r="D530" s="47" t="s">
        <v>159</v>
      </c>
      <c r="E530" s="47" t="s">
        <v>103</v>
      </c>
      <c r="F530" s="47" t="s">
        <v>111</v>
      </c>
      <c r="G530" s="47">
        <v>2005</v>
      </c>
      <c r="H530" s="47">
        <v>1166.040315</v>
      </c>
      <c r="I530" s="47">
        <v>95.827278999999905</v>
      </c>
      <c r="J530" s="47">
        <v>60.857667999999997</v>
      </c>
      <c r="K530" s="47">
        <v>159.19652099999999</v>
      </c>
      <c r="L530" s="47">
        <v>211.60255100000001</v>
      </c>
      <c r="M530" s="47">
        <v>222.22222199999999</v>
      </c>
      <c r="N530" s="47">
        <v>210.47494900000001</v>
      </c>
      <c r="O530" s="47">
        <v>129.595078</v>
      </c>
      <c r="P530" s="47">
        <v>76.264047000000005</v>
      </c>
    </row>
    <row r="531" spans="1:16" x14ac:dyDescent="0.2">
      <c r="A531" s="45" t="str">
        <f t="shared" si="8"/>
        <v>B2 wood energySlovenia2010</v>
      </c>
      <c r="B531" s="47">
        <v>7</v>
      </c>
      <c r="C531" s="47" t="s">
        <v>3</v>
      </c>
      <c r="D531" s="47" t="s">
        <v>159</v>
      </c>
      <c r="E531" s="47" t="s">
        <v>103</v>
      </c>
      <c r="F531" s="47" t="s">
        <v>111</v>
      </c>
      <c r="G531" s="47">
        <v>2010</v>
      </c>
      <c r="H531" s="47">
        <v>1175.040618</v>
      </c>
      <c r="I531" s="47">
        <v>130.869609</v>
      </c>
      <c r="J531" s="47">
        <v>38.993653999999999</v>
      </c>
      <c r="K531" s="47">
        <v>131.89111500000001</v>
      </c>
      <c r="L531" s="47">
        <v>212.704938</v>
      </c>
      <c r="M531" s="47">
        <v>215.80999399999999</v>
      </c>
      <c r="N531" s="47">
        <v>218.45580799999999</v>
      </c>
      <c r="O531" s="47">
        <v>138.02640500000001</v>
      </c>
      <c r="P531" s="47">
        <v>88.289095000000003</v>
      </c>
    </row>
    <row r="532" spans="1:16" x14ac:dyDescent="0.2">
      <c r="A532" s="45" t="str">
        <f t="shared" si="8"/>
        <v>B2 wood energySlovenia2015</v>
      </c>
      <c r="B532" s="47">
        <v>7</v>
      </c>
      <c r="C532" s="47" t="s">
        <v>3</v>
      </c>
      <c r="D532" s="47" t="s">
        <v>159</v>
      </c>
      <c r="E532" s="47" t="s">
        <v>103</v>
      </c>
      <c r="F532" s="47" t="s">
        <v>111</v>
      </c>
      <c r="G532" s="47">
        <v>2015</v>
      </c>
      <c r="H532" s="47">
        <v>1184.0402979999999</v>
      </c>
      <c r="I532" s="47">
        <v>168.605254</v>
      </c>
      <c r="J532" s="47">
        <v>17.129633999999999</v>
      </c>
      <c r="K532" s="47">
        <v>104.585708</v>
      </c>
      <c r="L532" s="47">
        <v>213.807321</v>
      </c>
      <c r="M532" s="47">
        <v>209.397775</v>
      </c>
      <c r="N532" s="47">
        <v>226.51934700000001</v>
      </c>
      <c r="O532" s="47">
        <v>146.926851</v>
      </c>
      <c r="P532" s="47">
        <v>97.068408000000005</v>
      </c>
    </row>
    <row r="533" spans="1:16" x14ac:dyDescent="0.2">
      <c r="A533" s="45" t="str">
        <f t="shared" si="8"/>
        <v>B2 wood energySlovenia2020</v>
      </c>
      <c r="B533" s="47">
        <v>7</v>
      </c>
      <c r="C533" s="47" t="s">
        <v>3</v>
      </c>
      <c r="D533" s="47" t="s">
        <v>159</v>
      </c>
      <c r="E533" s="47" t="s">
        <v>103</v>
      </c>
      <c r="F533" s="47" t="s">
        <v>111</v>
      </c>
      <c r="G533" s="47">
        <v>2020</v>
      </c>
      <c r="H533" s="47">
        <v>1193.040939</v>
      </c>
      <c r="I533" s="47">
        <v>175.59096700000001</v>
      </c>
      <c r="J533" s="47">
        <v>49.763005999999997</v>
      </c>
      <c r="K533" s="47">
        <v>82.721688999999998</v>
      </c>
      <c r="L533" s="47">
        <v>186.50192799999999</v>
      </c>
      <c r="M533" s="47">
        <v>210.500147</v>
      </c>
      <c r="N533" s="47">
        <v>220.20657800000001</v>
      </c>
      <c r="O533" s="47">
        <v>149.631371</v>
      </c>
      <c r="P533" s="47">
        <v>118.125253</v>
      </c>
    </row>
    <row r="534" spans="1:16" x14ac:dyDescent="0.2">
      <c r="A534" s="45" t="str">
        <f t="shared" si="8"/>
        <v>B2 wood energySlovenia2025</v>
      </c>
      <c r="B534" s="47">
        <v>7</v>
      </c>
      <c r="C534" s="47" t="s">
        <v>3</v>
      </c>
      <c r="D534" s="47" t="s">
        <v>159</v>
      </c>
      <c r="E534" s="47" t="s">
        <v>103</v>
      </c>
      <c r="F534" s="47" t="s">
        <v>111</v>
      </c>
      <c r="G534" s="47">
        <v>2025</v>
      </c>
      <c r="H534" s="47">
        <v>1202.040375</v>
      </c>
      <c r="I534" s="47">
        <v>197.24922699999999</v>
      </c>
      <c r="J534" s="47">
        <v>77.770673000000002</v>
      </c>
      <c r="K534" s="47">
        <v>60.857669000000001</v>
      </c>
      <c r="L534" s="47">
        <v>159.196507</v>
      </c>
      <c r="M534" s="47">
        <v>211.60254</v>
      </c>
      <c r="N534" s="47">
        <v>212.59851900000001</v>
      </c>
      <c r="O534" s="47">
        <v>150.959619</v>
      </c>
      <c r="P534" s="47">
        <v>131.805621</v>
      </c>
    </row>
    <row r="535" spans="1:16" x14ac:dyDescent="0.2">
      <c r="A535" s="45" t="str">
        <f t="shared" si="8"/>
        <v>B2 wood energySlovenia2030</v>
      </c>
      <c r="B535" s="47">
        <v>7</v>
      </c>
      <c r="C535" s="47" t="s">
        <v>3</v>
      </c>
      <c r="D535" s="47" t="s">
        <v>159</v>
      </c>
      <c r="E535" s="47" t="s">
        <v>103</v>
      </c>
      <c r="F535" s="47" t="s">
        <v>111</v>
      </c>
      <c r="G535" s="47">
        <v>2030</v>
      </c>
      <c r="H535" s="47">
        <v>1211.040283</v>
      </c>
      <c r="I535" s="47">
        <v>217.210453</v>
      </c>
      <c r="J535" s="47">
        <v>110.225877</v>
      </c>
      <c r="K535" s="47">
        <v>38.993656000000001</v>
      </c>
      <c r="L535" s="47">
        <v>131.89111500000001</v>
      </c>
      <c r="M535" s="47">
        <v>212.70491999999999</v>
      </c>
      <c r="N535" s="47">
        <v>205.842533</v>
      </c>
      <c r="O535" s="47">
        <v>152.918916</v>
      </c>
      <c r="P535" s="47">
        <v>141.252813</v>
      </c>
    </row>
    <row r="536" spans="1:16" x14ac:dyDescent="0.2">
      <c r="A536" s="45" t="str">
        <f t="shared" si="8"/>
        <v>B2 wood energySlovakia2005</v>
      </c>
      <c r="B536" s="47">
        <v>7</v>
      </c>
      <c r="C536" s="47" t="s">
        <v>3</v>
      </c>
      <c r="D536" s="47" t="s">
        <v>160</v>
      </c>
      <c r="E536" s="47" t="s">
        <v>102</v>
      </c>
      <c r="F536" s="47" t="s">
        <v>113</v>
      </c>
      <c r="G536" s="47">
        <v>2005</v>
      </c>
      <c r="H536" s="47">
        <v>1751.3403800000001</v>
      </c>
      <c r="I536" s="47">
        <v>413.52606300000002</v>
      </c>
      <c r="J536" s="47">
        <v>165.01045300000001</v>
      </c>
      <c r="K536" s="47">
        <v>270.89859000000001</v>
      </c>
      <c r="L536" s="47">
        <v>372.70244000000002</v>
      </c>
      <c r="M536" s="47">
        <v>323.97520200000002</v>
      </c>
      <c r="N536" s="47">
        <v>152.527334</v>
      </c>
      <c r="O536" s="47">
        <v>34.833174</v>
      </c>
      <c r="P536" s="47">
        <v>17.867124</v>
      </c>
    </row>
    <row r="537" spans="1:16" x14ac:dyDescent="0.2">
      <c r="A537" s="45" t="str">
        <f t="shared" si="8"/>
        <v>B2 wood energySlovakia2010</v>
      </c>
      <c r="B537" s="47">
        <v>7</v>
      </c>
      <c r="C537" s="47" t="s">
        <v>3</v>
      </c>
      <c r="D537" s="47" t="s">
        <v>160</v>
      </c>
      <c r="E537" s="47" t="s">
        <v>102</v>
      </c>
      <c r="F537" s="47" t="s">
        <v>113</v>
      </c>
      <c r="G537" s="47">
        <v>2010</v>
      </c>
      <c r="H537" s="47">
        <v>1735.4403150000001</v>
      </c>
      <c r="I537" s="47">
        <v>489.46424500000001</v>
      </c>
      <c r="J537" s="47">
        <v>118.175116</v>
      </c>
      <c r="K537" s="47">
        <v>259.41661199999999</v>
      </c>
      <c r="L537" s="47">
        <v>355.04210699999999</v>
      </c>
      <c r="M537" s="47">
        <v>314.533908</v>
      </c>
      <c r="N537" s="47">
        <v>161.18959000000001</v>
      </c>
      <c r="O537" s="47">
        <v>29.840212999999999</v>
      </c>
      <c r="P537" s="47">
        <v>7.778524</v>
      </c>
    </row>
    <row r="538" spans="1:16" x14ac:dyDescent="0.2">
      <c r="A538" s="45" t="str">
        <f t="shared" si="8"/>
        <v>B2 wood energySlovakia2015</v>
      </c>
      <c r="B538" s="47">
        <v>7</v>
      </c>
      <c r="C538" s="47" t="s">
        <v>3</v>
      </c>
      <c r="D538" s="47" t="s">
        <v>160</v>
      </c>
      <c r="E538" s="47" t="s">
        <v>102</v>
      </c>
      <c r="F538" s="47" t="s">
        <v>113</v>
      </c>
      <c r="G538" s="47">
        <v>2015</v>
      </c>
      <c r="H538" s="47">
        <v>1719.5405840000001</v>
      </c>
      <c r="I538" s="47">
        <v>560.17794000000004</v>
      </c>
      <c r="J538" s="47">
        <v>71.339787000000001</v>
      </c>
      <c r="K538" s="47">
        <v>247.93463299999999</v>
      </c>
      <c r="L538" s="47">
        <v>336.90696800000001</v>
      </c>
      <c r="M538" s="47">
        <v>305.96214500000002</v>
      </c>
      <c r="N538" s="47">
        <v>168.40382</v>
      </c>
      <c r="O538" s="47">
        <v>26.047263999999998</v>
      </c>
      <c r="P538" s="47">
        <v>2.768027</v>
      </c>
    </row>
    <row r="539" spans="1:16" x14ac:dyDescent="0.2">
      <c r="A539" s="45" t="str">
        <f t="shared" si="8"/>
        <v>B2 wood energySlovakia2020</v>
      </c>
      <c r="B539" s="47">
        <v>7</v>
      </c>
      <c r="C539" s="47" t="s">
        <v>3</v>
      </c>
      <c r="D539" s="47" t="s">
        <v>160</v>
      </c>
      <c r="E539" s="47" t="s">
        <v>102</v>
      </c>
      <c r="F539" s="47" t="s">
        <v>113</v>
      </c>
      <c r="G539" s="47">
        <v>2020</v>
      </c>
      <c r="H539" s="47">
        <v>1703.6401189999999</v>
      </c>
      <c r="I539" s="47">
        <v>470.32434299999898</v>
      </c>
      <c r="J539" s="47">
        <v>226.08855299999999</v>
      </c>
      <c r="K539" s="47">
        <v>206.47253799999999</v>
      </c>
      <c r="L539" s="47">
        <v>300.26198499999998</v>
      </c>
      <c r="M539" s="47">
        <v>301.177438</v>
      </c>
      <c r="N539" s="47">
        <v>168.38854799999999</v>
      </c>
      <c r="O539" s="47">
        <v>29.534238999999999</v>
      </c>
      <c r="P539" s="47">
        <v>1.3924749999999999</v>
      </c>
    </row>
    <row r="540" spans="1:16" x14ac:dyDescent="0.2">
      <c r="A540" s="45" t="str">
        <f t="shared" si="8"/>
        <v>B2 wood energySlovakia2025</v>
      </c>
      <c r="B540" s="47">
        <v>7</v>
      </c>
      <c r="C540" s="47" t="s">
        <v>3</v>
      </c>
      <c r="D540" s="47" t="s">
        <v>160</v>
      </c>
      <c r="E540" s="47" t="s">
        <v>102</v>
      </c>
      <c r="F540" s="47" t="s">
        <v>113</v>
      </c>
      <c r="G540" s="47">
        <v>2025</v>
      </c>
      <c r="H540" s="47">
        <v>1687.739785</v>
      </c>
      <c r="I540" s="47">
        <v>436.693062</v>
      </c>
      <c r="J540" s="47">
        <v>322.756011</v>
      </c>
      <c r="K540" s="47">
        <v>165.01045500000001</v>
      </c>
      <c r="L540" s="47">
        <v>263.74018599999999</v>
      </c>
      <c r="M540" s="47">
        <v>297.38365099999999</v>
      </c>
      <c r="N540" s="47">
        <v>169.90584999999999</v>
      </c>
      <c r="O540" s="47">
        <v>31.378202000000002</v>
      </c>
      <c r="P540" s="47">
        <v>0.87236800000000003</v>
      </c>
    </row>
    <row r="541" spans="1:16" x14ac:dyDescent="0.2">
      <c r="A541" s="45" t="str">
        <f t="shared" si="8"/>
        <v>B2 wood energySlovakia2030</v>
      </c>
      <c r="B541" s="47">
        <v>7</v>
      </c>
      <c r="C541" s="47" t="s">
        <v>3</v>
      </c>
      <c r="D541" s="47" t="s">
        <v>160</v>
      </c>
      <c r="E541" s="47" t="s">
        <v>102</v>
      </c>
      <c r="F541" s="47" t="s">
        <v>113</v>
      </c>
      <c r="G541" s="47">
        <v>2030</v>
      </c>
      <c r="H541" s="47">
        <v>1671.8398689999999</v>
      </c>
      <c r="I541" s="47">
        <v>413.85103900000001</v>
      </c>
      <c r="J541" s="47">
        <v>407.52812799999998</v>
      </c>
      <c r="K541" s="47">
        <v>118.175121</v>
      </c>
      <c r="L541" s="47">
        <v>252.458215</v>
      </c>
      <c r="M541" s="47">
        <v>276.472915</v>
      </c>
      <c r="N541" s="47">
        <v>166.90736799999999</v>
      </c>
      <c r="O541" s="47">
        <v>35.365194000000002</v>
      </c>
      <c r="P541" s="47">
        <v>1.0818890000000001</v>
      </c>
    </row>
    <row r="542" spans="1:16" x14ac:dyDescent="0.2">
      <c r="A542" s="45" t="str">
        <f t="shared" si="8"/>
        <v>B2 wood energyTurkey2005</v>
      </c>
      <c r="B542" s="47">
        <v>7</v>
      </c>
      <c r="C542" s="47" t="s">
        <v>3</v>
      </c>
      <c r="D542" s="47" t="s">
        <v>161</v>
      </c>
      <c r="E542" s="47" t="s">
        <v>108</v>
      </c>
      <c r="F542" s="47" t="s">
        <v>111</v>
      </c>
      <c r="G542" s="47">
        <v>2005</v>
      </c>
      <c r="H542" s="47">
        <v>8664.6995800000004</v>
      </c>
      <c r="I542" s="47">
        <v>1838.121042</v>
      </c>
      <c r="J542" s="47">
        <v>556.78525200000001</v>
      </c>
      <c r="K542" s="47">
        <v>996.63150399999995</v>
      </c>
      <c r="L542" s="47">
        <v>1483.9013379999999</v>
      </c>
      <c r="M542" s="47">
        <v>1704.442127</v>
      </c>
      <c r="N542" s="47">
        <v>1519.331226</v>
      </c>
      <c r="O542" s="47">
        <v>565.48709099999996</v>
      </c>
      <c r="P542" s="47">
        <v>0</v>
      </c>
    </row>
    <row r="543" spans="1:16" x14ac:dyDescent="0.2">
      <c r="A543" s="45" t="str">
        <f t="shared" si="8"/>
        <v>B2 wood energyTurkey2010</v>
      </c>
      <c r="B543" s="47">
        <v>7</v>
      </c>
      <c r="C543" s="47" t="s">
        <v>3</v>
      </c>
      <c r="D543" s="47" t="s">
        <v>161</v>
      </c>
      <c r="E543" s="47" t="s">
        <v>108</v>
      </c>
      <c r="F543" s="47" t="s">
        <v>111</v>
      </c>
      <c r="G543" s="47">
        <v>2010</v>
      </c>
      <c r="H543" s="47">
        <v>8681.6996689999996</v>
      </c>
      <c r="I543" s="47">
        <v>2169.8412229999999</v>
      </c>
      <c r="J543" s="47">
        <v>496.04539199999999</v>
      </c>
      <c r="K543" s="47">
        <v>867.54757199999995</v>
      </c>
      <c r="L543" s="47">
        <v>1325.6358339999999</v>
      </c>
      <c r="M543" s="47">
        <v>1533.6861309999999</v>
      </c>
      <c r="N543" s="47">
        <v>1447.5318520000001</v>
      </c>
      <c r="O543" s="47">
        <v>841.41166499999997</v>
      </c>
      <c r="P543" s="47">
        <v>0</v>
      </c>
    </row>
    <row r="544" spans="1:16" x14ac:dyDescent="0.2">
      <c r="A544" s="45" t="str">
        <f t="shared" si="8"/>
        <v>B2 wood energyTurkey2015</v>
      </c>
      <c r="B544" s="47">
        <v>7</v>
      </c>
      <c r="C544" s="47" t="s">
        <v>3</v>
      </c>
      <c r="D544" s="47" t="s">
        <v>161</v>
      </c>
      <c r="E544" s="47" t="s">
        <v>108</v>
      </c>
      <c r="F544" s="47" t="s">
        <v>111</v>
      </c>
      <c r="G544" s="47">
        <v>2015</v>
      </c>
      <c r="H544" s="47">
        <v>8698.6993980000007</v>
      </c>
      <c r="I544" s="47">
        <v>2503.5352600000001</v>
      </c>
      <c r="J544" s="47">
        <v>435.30552999999998</v>
      </c>
      <c r="K544" s="47">
        <v>739.06242999999995</v>
      </c>
      <c r="L544" s="47">
        <v>1186.8289540000001</v>
      </c>
      <c r="M544" s="47">
        <v>1396.570504</v>
      </c>
      <c r="N544" s="47">
        <v>1377.8302880000001</v>
      </c>
      <c r="O544" s="47">
        <v>1059.5664320000001</v>
      </c>
      <c r="P544" s="47">
        <v>0</v>
      </c>
    </row>
    <row r="545" spans="1:16" x14ac:dyDescent="0.2">
      <c r="A545" s="45" t="str">
        <f t="shared" si="8"/>
        <v>B2 wood energyTurkey2020</v>
      </c>
      <c r="B545" s="47">
        <v>7</v>
      </c>
      <c r="C545" s="47" t="s">
        <v>3</v>
      </c>
      <c r="D545" s="47" t="s">
        <v>161</v>
      </c>
      <c r="E545" s="47" t="s">
        <v>108</v>
      </c>
      <c r="F545" s="47" t="s">
        <v>111</v>
      </c>
      <c r="G545" s="47">
        <v>2020</v>
      </c>
      <c r="H545" s="47">
        <v>8715.6995939999997</v>
      </c>
      <c r="I545" s="47">
        <v>2819.0255560000001</v>
      </c>
      <c r="J545" s="47">
        <v>374.56566099999998</v>
      </c>
      <c r="K545" s="47">
        <v>610.66596100000004</v>
      </c>
      <c r="L545" s="47">
        <v>1065.0668659999999</v>
      </c>
      <c r="M545" s="47">
        <v>1296.062968</v>
      </c>
      <c r="N545" s="47">
        <v>1317.802297</v>
      </c>
      <c r="O545" s="47">
        <v>1232.5102850000001</v>
      </c>
      <c r="P545" s="47">
        <v>0</v>
      </c>
    </row>
    <row r="546" spans="1:16" x14ac:dyDescent="0.2">
      <c r="A546" s="45" t="str">
        <f t="shared" si="8"/>
        <v>B2 wood energyTurkey2025</v>
      </c>
      <c r="B546" s="47">
        <v>7</v>
      </c>
      <c r="C546" s="47" t="s">
        <v>3</v>
      </c>
      <c r="D546" s="47" t="s">
        <v>161</v>
      </c>
      <c r="E546" s="47" t="s">
        <v>108</v>
      </c>
      <c r="F546" s="47" t="s">
        <v>111</v>
      </c>
      <c r="G546" s="47">
        <v>2025</v>
      </c>
      <c r="H546" s="47">
        <v>8732.6992879999998</v>
      </c>
      <c r="I546" s="47">
        <v>2319.6452909999998</v>
      </c>
      <c r="J546" s="47">
        <v>1179.975762</v>
      </c>
      <c r="K546" s="47">
        <v>549.98323200000004</v>
      </c>
      <c r="L546" s="47">
        <v>934.37809200000004</v>
      </c>
      <c r="M546" s="47">
        <v>1156.100185</v>
      </c>
      <c r="N546" s="47">
        <v>1177.9005279999999</v>
      </c>
      <c r="O546" s="47">
        <v>1414.7161980000001</v>
      </c>
      <c r="P546" s="47">
        <v>0</v>
      </c>
    </row>
    <row r="547" spans="1:16" x14ac:dyDescent="0.2">
      <c r="A547" s="45" t="str">
        <f t="shared" si="8"/>
        <v>B2 wood energyTurkey2030</v>
      </c>
      <c r="B547" s="47">
        <v>7</v>
      </c>
      <c r="C547" s="47" t="s">
        <v>3</v>
      </c>
      <c r="D547" s="47" t="s">
        <v>161</v>
      </c>
      <c r="E547" s="47" t="s">
        <v>108</v>
      </c>
      <c r="F547" s="47" t="s">
        <v>111</v>
      </c>
      <c r="G547" s="47">
        <v>2030</v>
      </c>
      <c r="H547" s="47">
        <v>8749.6991600000001</v>
      </c>
      <c r="I547" s="47">
        <v>2095.2762659999999</v>
      </c>
      <c r="J547" s="47">
        <v>1694.672356</v>
      </c>
      <c r="K547" s="47">
        <v>489.51407799999998</v>
      </c>
      <c r="L547" s="47">
        <v>806.71250699999996</v>
      </c>
      <c r="M547" s="47">
        <v>1041.0473460000001</v>
      </c>
      <c r="N547" s="47">
        <v>1065.009628</v>
      </c>
      <c r="O547" s="47">
        <v>1557.466979</v>
      </c>
      <c r="P547" s="47">
        <v>0</v>
      </c>
    </row>
    <row r="548" spans="1:16" x14ac:dyDescent="0.2">
      <c r="A548" s="45" t="str">
        <f t="shared" si="8"/>
        <v>B2 wood energyUkraine2005</v>
      </c>
      <c r="B548" s="47">
        <v>7</v>
      </c>
      <c r="C548" s="47" t="s">
        <v>3</v>
      </c>
      <c r="D548" s="47" t="s">
        <v>162</v>
      </c>
      <c r="E548" s="47" t="s">
        <v>109</v>
      </c>
      <c r="F548" s="47" t="s">
        <v>113</v>
      </c>
      <c r="G548" s="47">
        <v>2005</v>
      </c>
      <c r="H548" s="47">
        <v>5788.3697279999997</v>
      </c>
      <c r="I548" s="47">
        <v>228.03874900000099</v>
      </c>
      <c r="J548" s="47">
        <v>1009.797453</v>
      </c>
      <c r="K548" s="47">
        <v>2113.4809909999999</v>
      </c>
      <c r="L548" s="47">
        <v>1454.7081459999999</v>
      </c>
      <c r="M548" s="47">
        <v>665.59985099999994</v>
      </c>
      <c r="N548" s="47">
        <v>223.57071400000001</v>
      </c>
      <c r="O548" s="47">
        <v>57.811475999999999</v>
      </c>
      <c r="P548" s="47">
        <v>35.362347999999997</v>
      </c>
    </row>
    <row r="549" spans="1:16" x14ac:dyDescent="0.2">
      <c r="A549" s="45" t="str">
        <f t="shared" si="8"/>
        <v>B2 wood energyUkraine2010</v>
      </c>
      <c r="B549" s="47">
        <v>7</v>
      </c>
      <c r="C549" s="47" t="s">
        <v>3</v>
      </c>
      <c r="D549" s="47" t="s">
        <v>162</v>
      </c>
      <c r="E549" s="47" t="s">
        <v>109</v>
      </c>
      <c r="F549" s="47" t="s">
        <v>113</v>
      </c>
      <c r="G549" s="47">
        <v>2010</v>
      </c>
      <c r="H549" s="47">
        <v>5688.3702089999997</v>
      </c>
      <c r="I549" s="47">
        <v>296.90157200000101</v>
      </c>
      <c r="J549" s="47">
        <v>767.121801</v>
      </c>
      <c r="K549" s="47">
        <v>1859.3939789999999</v>
      </c>
      <c r="L549" s="47">
        <v>1567.434354</v>
      </c>
      <c r="M549" s="47">
        <v>796.861986</v>
      </c>
      <c r="N549" s="47">
        <v>286.838414</v>
      </c>
      <c r="O549" s="47">
        <v>77.282253999999995</v>
      </c>
      <c r="P549" s="47">
        <v>36.535848999999999</v>
      </c>
    </row>
    <row r="550" spans="1:16" x14ac:dyDescent="0.2">
      <c r="A550" s="45" t="str">
        <f t="shared" si="8"/>
        <v>B2 wood energyUkraine2015</v>
      </c>
      <c r="B550" s="47">
        <v>7</v>
      </c>
      <c r="C550" s="47" t="s">
        <v>3</v>
      </c>
      <c r="D550" s="47" t="s">
        <v>162</v>
      </c>
      <c r="E550" s="47" t="s">
        <v>109</v>
      </c>
      <c r="F550" s="47" t="s">
        <v>113</v>
      </c>
      <c r="G550" s="47">
        <v>2015</v>
      </c>
      <c r="H550" s="47">
        <v>5588.3697220000004</v>
      </c>
      <c r="I550" s="47">
        <v>366.949518000002</v>
      </c>
      <c r="J550" s="47">
        <v>523.69018700000004</v>
      </c>
      <c r="K550" s="47">
        <v>1610.40365</v>
      </c>
      <c r="L550" s="47">
        <v>1695.2387699999999</v>
      </c>
      <c r="M550" s="47">
        <v>917.95430899999997</v>
      </c>
      <c r="N550" s="47">
        <v>342.87375700000001</v>
      </c>
      <c r="O550" s="47">
        <v>93.789754000000002</v>
      </c>
      <c r="P550" s="47">
        <v>37.469777000000001</v>
      </c>
    </row>
    <row r="551" spans="1:16" x14ac:dyDescent="0.2">
      <c r="A551" s="45" t="str">
        <f t="shared" si="8"/>
        <v>B2 wood energyUkraine2020</v>
      </c>
      <c r="B551" s="47">
        <v>7</v>
      </c>
      <c r="C551" s="47" t="s">
        <v>3</v>
      </c>
      <c r="D551" s="47" t="s">
        <v>162</v>
      </c>
      <c r="E551" s="47" t="s">
        <v>109</v>
      </c>
      <c r="F551" s="47" t="s">
        <v>113</v>
      </c>
      <c r="G551" s="47">
        <v>2020</v>
      </c>
      <c r="H551" s="47">
        <v>5488.3687529999997</v>
      </c>
      <c r="I551" s="47">
        <v>408.82114699999801</v>
      </c>
      <c r="J551" s="47">
        <v>389.46548999999999</v>
      </c>
      <c r="K551" s="47">
        <v>1300.0577049999999</v>
      </c>
      <c r="L551" s="47">
        <v>1783.960611</v>
      </c>
      <c r="M551" s="47">
        <v>1016.089548</v>
      </c>
      <c r="N551" s="47">
        <v>419.57054099999999</v>
      </c>
      <c r="O551" s="47">
        <v>124.957042</v>
      </c>
      <c r="P551" s="47">
        <v>45.446669</v>
      </c>
    </row>
    <row r="552" spans="1:16" x14ac:dyDescent="0.2">
      <c r="A552" s="45" t="str">
        <f t="shared" si="8"/>
        <v>B2 wood energyUkraine2025</v>
      </c>
      <c r="B552" s="47">
        <v>7</v>
      </c>
      <c r="C552" s="47" t="s">
        <v>3</v>
      </c>
      <c r="D552" s="47" t="s">
        <v>162</v>
      </c>
      <c r="E552" s="47" t="s">
        <v>109</v>
      </c>
      <c r="F552" s="47" t="s">
        <v>113</v>
      </c>
      <c r="G552" s="47">
        <v>2025</v>
      </c>
      <c r="H552" s="47">
        <v>5388.3698279999999</v>
      </c>
      <c r="I552" s="47">
        <v>495.66643299999902</v>
      </c>
      <c r="J552" s="47">
        <v>205.445404</v>
      </c>
      <c r="K552" s="47">
        <v>993.237526</v>
      </c>
      <c r="L552" s="47">
        <v>1881.143857</v>
      </c>
      <c r="M552" s="47">
        <v>1116.062445</v>
      </c>
      <c r="N552" s="47">
        <v>490.87108499999999</v>
      </c>
      <c r="O552" s="47">
        <v>153.58836500000001</v>
      </c>
      <c r="P552" s="47">
        <v>52.354712999999997</v>
      </c>
    </row>
    <row r="553" spans="1:16" x14ac:dyDescent="0.2">
      <c r="A553" s="45" t="str">
        <f t="shared" si="8"/>
        <v>B2 wood energyUkraine2030</v>
      </c>
      <c r="B553" s="47">
        <v>7</v>
      </c>
      <c r="C553" s="47" t="s">
        <v>3</v>
      </c>
      <c r="D553" s="47" t="s">
        <v>162</v>
      </c>
      <c r="E553" s="47" t="s">
        <v>109</v>
      </c>
      <c r="F553" s="47" t="s">
        <v>113</v>
      </c>
      <c r="G553" s="47">
        <v>2030</v>
      </c>
      <c r="H553" s="47">
        <v>5288.3699509999997</v>
      </c>
      <c r="I553" s="47">
        <v>507.34565600000002</v>
      </c>
      <c r="J553" s="47">
        <v>247.27597</v>
      </c>
      <c r="K553" s="47">
        <v>753.94008299999996</v>
      </c>
      <c r="L553" s="47">
        <v>1661.0638719999999</v>
      </c>
      <c r="M553" s="47">
        <v>1241.0800750000001</v>
      </c>
      <c r="N553" s="47">
        <v>602.58002799999997</v>
      </c>
      <c r="O553" s="47">
        <v>206.038691</v>
      </c>
      <c r="P553" s="47">
        <v>69.045575999999997</v>
      </c>
    </row>
    <row r="554" spans="1:16" x14ac:dyDescent="0.2">
      <c r="A554" s="45" t="str">
        <f t="shared" si="8"/>
        <v>B2 wood energyUnited Kingdom2005</v>
      </c>
      <c r="B554" s="47">
        <v>7</v>
      </c>
      <c r="C554" s="47" t="s">
        <v>3</v>
      </c>
      <c r="D554" s="47" t="s">
        <v>163</v>
      </c>
      <c r="E554" s="47" t="s">
        <v>110</v>
      </c>
      <c r="F554" s="47" t="s">
        <v>112</v>
      </c>
      <c r="G554" s="47">
        <v>2005</v>
      </c>
      <c r="H554" s="47">
        <v>2375.020575</v>
      </c>
      <c r="I554" s="47">
        <v>585.32338600000003</v>
      </c>
      <c r="J554" s="47">
        <v>716.03751299999999</v>
      </c>
      <c r="K554" s="47">
        <v>702.28347699999995</v>
      </c>
      <c r="L554" s="47">
        <v>182.808075</v>
      </c>
      <c r="M554" s="47">
        <v>86.259202999999999</v>
      </c>
      <c r="N554" s="47">
        <v>41.854478999999998</v>
      </c>
      <c r="O554" s="47">
        <v>44.313664000000003</v>
      </c>
      <c r="P554" s="47">
        <v>16.140778000000001</v>
      </c>
    </row>
    <row r="555" spans="1:16" x14ac:dyDescent="0.2">
      <c r="A555" s="45" t="str">
        <f t="shared" si="8"/>
        <v>B2 wood energyUnited Kingdom2010</v>
      </c>
      <c r="B555" s="47">
        <v>7</v>
      </c>
      <c r="C555" s="47" t="s">
        <v>3</v>
      </c>
      <c r="D555" s="47" t="s">
        <v>163</v>
      </c>
      <c r="E555" s="47" t="s">
        <v>110</v>
      </c>
      <c r="F555" s="47" t="s">
        <v>112</v>
      </c>
      <c r="G555" s="47">
        <v>2010</v>
      </c>
      <c r="H555" s="47">
        <v>2411.0204319999998</v>
      </c>
      <c r="I555" s="47">
        <v>760.03204100000005</v>
      </c>
      <c r="J555" s="47">
        <v>536.479917</v>
      </c>
      <c r="K555" s="47">
        <v>717.77502200000004</v>
      </c>
      <c r="L555" s="47">
        <v>224.18309600000001</v>
      </c>
      <c r="M555" s="47">
        <v>72.606567999999996</v>
      </c>
      <c r="N555" s="47">
        <v>44.045926000000001</v>
      </c>
      <c r="O555" s="47">
        <v>39.0608</v>
      </c>
      <c r="P555" s="47">
        <v>16.837062</v>
      </c>
    </row>
    <row r="556" spans="1:16" x14ac:dyDescent="0.2">
      <c r="A556" s="45" t="str">
        <f t="shared" si="8"/>
        <v>B2 wood energyUnited Kingdom2015</v>
      </c>
      <c r="B556" s="47">
        <v>7</v>
      </c>
      <c r="C556" s="47" t="s">
        <v>3</v>
      </c>
      <c r="D556" s="47" t="s">
        <v>163</v>
      </c>
      <c r="E556" s="47" t="s">
        <v>110</v>
      </c>
      <c r="F556" s="47" t="s">
        <v>112</v>
      </c>
      <c r="G556" s="47">
        <v>2015</v>
      </c>
      <c r="H556" s="47">
        <v>2447.0203849999998</v>
      </c>
      <c r="I556" s="47">
        <v>925.99540999999999</v>
      </c>
      <c r="J556" s="47">
        <v>356.92235799999997</v>
      </c>
      <c r="K556" s="47">
        <v>730.845189</v>
      </c>
      <c r="L556" s="47">
        <v>266.06652000000003</v>
      </c>
      <c r="M556" s="47">
        <v>64.801778999999996</v>
      </c>
      <c r="N556" s="47">
        <v>46.978382000000003</v>
      </c>
      <c r="O556" s="47">
        <v>37.365580000000001</v>
      </c>
      <c r="P556" s="47">
        <v>18.045166999999999</v>
      </c>
    </row>
    <row r="557" spans="1:16" x14ac:dyDescent="0.2">
      <c r="A557" s="45" t="str">
        <f t="shared" si="8"/>
        <v>B2 wood energyUnited Kingdom2020</v>
      </c>
      <c r="B557" s="47">
        <v>7</v>
      </c>
      <c r="C557" s="47" t="s">
        <v>3</v>
      </c>
      <c r="D557" s="47" t="s">
        <v>163</v>
      </c>
      <c r="E557" s="47" t="s">
        <v>110</v>
      </c>
      <c r="F557" s="47" t="s">
        <v>112</v>
      </c>
      <c r="G557" s="47">
        <v>2020</v>
      </c>
      <c r="H557" s="47">
        <v>2483.0204349999999</v>
      </c>
      <c r="I557" s="47">
        <v>815.29835500000002</v>
      </c>
      <c r="J557" s="47">
        <v>474.87301000000002</v>
      </c>
      <c r="K557" s="47">
        <v>699.714563</v>
      </c>
      <c r="L557" s="47">
        <v>319.60417899999999</v>
      </c>
      <c r="M557" s="47">
        <v>67.661056000000002</v>
      </c>
      <c r="N557" s="47">
        <v>52.995066000000001</v>
      </c>
      <c r="O557" s="47">
        <v>32.714019999999998</v>
      </c>
      <c r="P557" s="47">
        <v>20.160185999999999</v>
      </c>
    </row>
    <row r="558" spans="1:16" x14ac:dyDescent="0.2">
      <c r="A558" s="45" t="str">
        <f t="shared" si="8"/>
        <v>B2 wood energyUnited Kingdom2025</v>
      </c>
      <c r="B558" s="47">
        <v>7</v>
      </c>
      <c r="C558" s="47" t="s">
        <v>3</v>
      </c>
      <c r="D558" s="47" t="s">
        <v>163</v>
      </c>
      <c r="E558" s="47" t="s">
        <v>110</v>
      </c>
      <c r="F558" s="47" t="s">
        <v>112</v>
      </c>
      <c r="G558" s="47">
        <v>2025</v>
      </c>
      <c r="H558" s="47">
        <v>2519.02043</v>
      </c>
      <c r="I558" s="47">
        <v>765.00980499999901</v>
      </c>
      <c r="J558" s="47">
        <v>527.75979900000004</v>
      </c>
      <c r="K558" s="47">
        <v>666.07541200000003</v>
      </c>
      <c r="L558" s="47">
        <v>375.68446</v>
      </c>
      <c r="M558" s="47">
        <v>73.931714999999997</v>
      </c>
      <c r="N558" s="47">
        <v>58.713754000000002</v>
      </c>
      <c r="O558" s="47">
        <v>28.768449</v>
      </c>
      <c r="P558" s="47">
        <v>23.077036</v>
      </c>
    </row>
    <row r="559" spans="1:16" x14ac:dyDescent="0.2">
      <c r="A559" s="45" t="str">
        <f t="shared" si="8"/>
        <v>B2 wood energyUnited Kingdom2030</v>
      </c>
      <c r="B559" s="47">
        <v>7</v>
      </c>
      <c r="C559" s="47" t="s">
        <v>3</v>
      </c>
      <c r="D559" s="47" t="s">
        <v>163</v>
      </c>
      <c r="E559" s="47" t="s">
        <v>110</v>
      </c>
      <c r="F559" s="47" t="s">
        <v>112</v>
      </c>
      <c r="G559" s="47">
        <v>2030</v>
      </c>
      <c r="H559" s="47">
        <v>2555.0203320000001</v>
      </c>
      <c r="I559" s="47">
        <v>737.44447000000002</v>
      </c>
      <c r="J559" s="47">
        <v>707.22893099999999</v>
      </c>
      <c r="K559" s="47">
        <v>495.257161</v>
      </c>
      <c r="L559" s="47">
        <v>403.33494000000002</v>
      </c>
      <c r="M559" s="47">
        <v>96.891807</v>
      </c>
      <c r="N559" s="47">
        <v>54.762123000000003</v>
      </c>
      <c r="O559" s="47">
        <v>33.570577</v>
      </c>
      <c r="P559" s="47">
        <v>26.530322999999999</v>
      </c>
    </row>
    <row r="560" spans="1:16" x14ac:dyDescent="0.2">
      <c r="A560" s="45" t="str">
        <f t="shared" si="8"/>
        <v>B2 biodiversityAlbania2005</v>
      </c>
      <c r="B560" s="47">
        <v>8</v>
      </c>
      <c r="C560" s="47" t="s">
        <v>2</v>
      </c>
      <c r="D560" s="47" t="s">
        <v>126</v>
      </c>
      <c r="E560" s="47" t="s">
        <v>71</v>
      </c>
      <c r="F560" s="47" t="s">
        <v>111</v>
      </c>
      <c r="G560" s="47">
        <v>2005</v>
      </c>
      <c r="H560" s="47">
        <v>609.78679799999998</v>
      </c>
      <c r="I560" s="47">
        <v>128.06005099999999</v>
      </c>
      <c r="J560" s="47">
        <v>224.330578</v>
      </c>
      <c r="K560" s="47">
        <v>77.954243000000005</v>
      </c>
      <c r="L560" s="47">
        <v>38.908515999999999</v>
      </c>
      <c r="M560" s="47">
        <v>38.136471999999998</v>
      </c>
      <c r="N560" s="47">
        <v>34.967514000000001</v>
      </c>
      <c r="O560" s="47">
        <v>67.429423999999997</v>
      </c>
      <c r="P560" s="47">
        <v>0</v>
      </c>
    </row>
    <row r="561" spans="1:16" x14ac:dyDescent="0.2">
      <c r="A561" s="45" t="str">
        <f t="shared" si="8"/>
        <v>B2 biodiversityAlbania2010</v>
      </c>
      <c r="B561" s="47">
        <v>8</v>
      </c>
      <c r="C561" s="47" t="s">
        <v>2</v>
      </c>
      <c r="D561" s="47" t="s">
        <v>126</v>
      </c>
      <c r="E561" s="47" t="s">
        <v>71</v>
      </c>
      <c r="F561" s="47" t="s">
        <v>111</v>
      </c>
      <c r="G561" s="47">
        <v>2010</v>
      </c>
      <c r="H561" s="47">
        <v>601.73376699999994</v>
      </c>
      <c r="I561" s="47">
        <v>35.7651409999999</v>
      </c>
      <c r="J561" s="47">
        <v>295.10121099999998</v>
      </c>
      <c r="K561" s="47">
        <v>77.419130999999993</v>
      </c>
      <c r="L561" s="47">
        <v>46.394039999999997</v>
      </c>
      <c r="M561" s="47">
        <v>37.841661000000002</v>
      </c>
      <c r="N561" s="47">
        <v>37.074100999999999</v>
      </c>
      <c r="O561" s="47">
        <v>72.138481999999996</v>
      </c>
      <c r="P561" s="47">
        <v>0</v>
      </c>
    </row>
    <row r="562" spans="1:16" x14ac:dyDescent="0.2">
      <c r="A562" s="45" t="str">
        <f t="shared" si="8"/>
        <v>B2 biodiversityAlbania2015</v>
      </c>
      <c r="B562" s="47">
        <v>8</v>
      </c>
      <c r="C562" s="47" t="s">
        <v>2</v>
      </c>
      <c r="D562" s="47" t="s">
        <v>126</v>
      </c>
      <c r="E562" s="47" t="s">
        <v>71</v>
      </c>
      <c r="F562" s="47" t="s">
        <v>111</v>
      </c>
      <c r="G562" s="47">
        <v>2015</v>
      </c>
      <c r="H562" s="47">
        <v>593.70748200000003</v>
      </c>
      <c r="I562" s="47">
        <v>36.168733999999802</v>
      </c>
      <c r="J562" s="47">
        <v>261.53771799999998</v>
      </c>
      <c r="K562" s="47">
        <v>90.697761999999997</v>
      </c>
      <c r="L562" s="47">
        <v>55.152209999999997</v>
      </c>
      <c r="M562" s="47">
        <v>34.399279</v>
      </c>
      <c r="N562" s="47">
        <v>36.789386</v>
      </c>
      <c r="O562" s="47">
        <v>78.962393000000006</v>
      </c>
      <c r="P562" s="47">
        <v>0</v>
      </c>
    </row>
    <row r="563" spans="1:16" x14ac:dyDescent="0.2">
      <c r="A563" s="45" t="str">
        <f t="shared" si="8"/>
        <v>B2 biodiversityAlbania2020</v>
      </c>
      <c r="B563" s="47">
        <v>8</v>
      </c>
      <c r="C563" s="47" t="s">
        <v>2</v>
      </c>
      <c r="D563" s="47" t="s">
        <v>126</v>
      </c>
      <c r="E563" s="47" t="s">
        <v>71</v>
      </c>
      <c r="F563" s="47" t="s">
        <v>111</v>
      </c>
      <c r="G563" s="47">
        <v>2020</v>
      </c>
      <c r="H563" s="47">
        <v>585.72044800000003</v>
      </c>
      <c r="I563" s="47">
        <v>39.444371000000103</v>
      </c>
      <c r="J563" s="47">
        <v>225.40578199999999</v>
      </c>
      <c r="K563" s="47">
        <v>102.931286</v>
      </c>
      <c r="L563" s="47">
        <v>64.653479000000004</v>
      </c>
      <c r="M563" s="47">
        <v>30.890836</v>
      </c>
      <c r="N563" s="47">
        <v>36.552244000000002</v>
      </c>
      <c r="O563" s="47">
        <v>85.842449999999999</v>
      </c>
      <c r="P563" s="47">
        <v>0</v>
      </c>
    </row>
    <row r="564" spans="1:16" x14ac:dyDescent="0.2">
      <c r="A564" s="45" t="str">
        <f t="shared" si="8"/>
        <v>B2 biodiversityAlbania2025</v>
      </c>
      <c r="B564" s="47">
        <v>8</v>
      </c>
      <c r="C564" s="47" t="s">
        <v>2</v>
      </c>
      <c r="D564" s="47" t="s">
        <v>126</v>
      </c>
      <c r="E564" s="47" t="s">
        <v>71</v>
      </c>
      <c r="F564" s="47" t="s">
        <v>111</v>
      </c>
      <c r="G564" s="47">
        <v>2025</v>
      </c>
      <c r="H564" s="47">
        <v>577.77546299999995</v>
      </c>
      <c r="I564" s="47">
        <v>43.142963000000101</v>
      </c>
      <c r="J564" s="47">
        <v>179.321639</v>
      </c>
      <c r="K564" s="47">
        <v>124.231202</v>
      </c>
      <c r="L564" s="47">
        <v>74.560214999999999</v>
      </c>
      <c r="M564" s="47">
        <v>27.255983000000001</v>
      </c>
      <c r="N564" s="47">
        <v>36.409275999999998</v>
      </c>
      <c r="O564" s="47">
        <v>92.854185000000001</v>
      </c>
      <c r="P564" s="47">
        <v>0</v>
      </c>
    </row>
    <row r="565" spans="1:16" x14ac:dyDescent="0.2">
      <c r="A565" s="45" t="str">
        <f t="shared" si="8"/>
        <v>B2 biodiversityAlbania2030</v>
      </c>
      <c r="B565" s="47">
        <v>8</v>
      </c>
      <c r="C565" s="47" t="s">
        <v>2</v>
      </c>
      <c r="D565" s="47" t="s">
        <v>126</v>
      </c>
      <c r="E565" s="47" t="s">
        <v>71</v>
      </c>
      <c r="F565" s="47" t="s">
        <v>111</v>
      </c>
      <c r="G565" s="47">
        <v>2030</v>
      </c>
      <c r="H565" s="47">
        <v>569.882744</v>
      </c>
      <c r="I565" s="47">
        <v>43.695179000000003</v>
      </c>
      <c r="J565" s="47">
        <v>136.67390499999999</v>
      </c>
      <c r="K565" s="47">
        <v>145.13875999999999</v>
      </c>
      <c r="L565" s="47">
        <v>84.509133000000006</v>
      </c>
      <c r="M565" s="47">
        <v>23.635619999999999</v>
      </c>
      <c r="N565" s="47">
        <v>36.227569000000003</v>
      </c>
      <c r="O565" s="47">
        <v>100.002578</v>
      </c>
      <c r="P565" s="47">
        <v>0</v>
      </c>
    </row>
    <row r="566" spans="1:16" x14ac:dyDescent="0.2">
      <c r="A566" s="45" t="str">
        <f t="shared" si="8"/>
        <v>B2 biodiversityAustria2005</v>
      </c>
      <c r="B566" s="47">
        <v>8</v>
      </c>
      <c r="C566" s="47" t="s">
        <v>2</v>
      </c>
      <c r="D566" s="47" t="s">
        <v>127</v>
      </c>
      <c r="E566" s="47" t="s">
        <v>72</v>
      </c>
      <c r="F566" s="47" t="s">
        <v>112</v>
      </c>
      <c r="G566" s="47">
        <v>2005</v>
      </c>
      <c r="H566" s="47">
        <v>3175.9225759999999</v>
      </c>
      <c r="I566" s="47">
        <v>518.43966999999998</v>
      </c>
      <c r="J566" s="47">
        <v>735.26440500000001</v>
      </c>
      <c r="K566" s="47">
        <v>572.28573600000004</v>
      </c>
      <c r="L566" s="47">
        <v>407.27872200000002</v>
      </c>
      <c r="M566" s="47">
        <v>343.71716800000002</v>
      </c>
      <c r="N566" s="47">
        <v>247.81662499999999</v>
      </c>
      <c r="O566" s="47">
        <v>151.383521</v>
      </c>
      <c r="P566" s="47">
        <v>199.736729</v>
      </c>
    </row>
    <row r="567" spans="1:16" x14ac:dyDescent="0.2">
      <c r="A567" s="45" t="str">
        <f t="shared" si="8"/>
        <v>B2 biodiversityAustria2010</v>
      </c>
      <c r="B567" s="47">
        <v>8</v>
      </c>
      <c r="C567" s="47" t="s">
        <v>2</v>
      </c>
      <c r="D567" s="47" t="s">
        <v>127</v>
      </c>
      <c r="E567" s="47" t="s">
        <v>72</v>
      </c>
      <c r="F567" s="47" t="s">
        <v>112</v>
      </c>
      <c r="G567" s="47">
        <v>2010</v>
      </c>
      <c r="H567" s="47">
        <v>3175.9227729999998</v>
      </c>
      <c r="I567" s="47">
        <v>563.728693999999</v>
      </c>
      <c r="J567" s="47">
        <v>661.54086099999995</v>
      </c>
      <c r="K567" s="47">
        <v>651.186466</v>
      </c>
      <c r="L567" s="47">
        <v>435.98080700000003</v>
      </c>
      <c r="M567" s="47">
        <v>346.030418</v>
      </c>
      <c r="N567" s="47">
        <v>236.66995399999999</v>
      </c>
      <c r="O567" s="47">
        <v>131.23093900000001</v>
      </c>
      <c r="P567" s="47">
        <v>149.55463399999999</v>
      </c>
    </row>
    <row r="568" spans="1:16" x14ac:dyDescent="0.2">
      <c r="A568" s="45" t="str">
        <f t="shared" si="8"/>
        <v>B2 biodiversityAustria2015</v>
      </c>
      <c r="B568" s="47">
        <v>8</v>
      </c>
      <c r="C568" s="47" t="s">
        <v>2</v>
      </c>
      <c r="D568" s="47" t="s">
        <v>127</v>
      </c>
      <c r="E568" s="47" t="s">
        <v>72</v>
      </c>
      <c r="F568" s="47" t="s">
        <v>112</v>
      </c>
      <c r="G568" s="47">
        <v>2015</v>
      </c>
      <c r="H568" s="47">
        <v>3175.9223029999998</v>
      </c>
      <c r="I568" s="47">
        <v>592.21011999999905</v>
      </c>
      <c r="J568" s="47">
        <v>587.817362</v>
      </c>
      <c r="K568" s="47">
        <v>730.08719599999995</v>
      </c>
      <c r="L568" s="47">
        <v>464.68291399999998</v>
      </c>
      <c r="M568" s="47">
        <v>351.45932800000003</v>
      </c>
      <c r="N568" s="47">
        <v>229.04400899999999</v>
      </c>
      <c r="O568" s="47">
        <v>116.52506700000001</v>
      </c>
      <c r="P568" s="47">
        <v>104.096307</v>
      </c>
    </row>
    <row r="569" spans="1:16" x14ac:dyDescent="0.2">
      <c r="A569" s="45" t="str">
        <f t="shared" si="8"/>
        <v>B2 biodiversityAustria2020</v>
      </c>
      <c r="B569" s="47">
        <v>8</v>
      </c>
      <c r="C569" s="47" t="s">
        <v>2</v>
      </c>
      <c r="D569" s="47" t="s">
        <v>127</v>
      </c>
      <c r="E569" s="47" t="s">
        <v>72</v>
      </c>
      <c r="F569" s="47" t="s">
        <v>112</v>
      </c>
      <c r="G569" s="47">
        <v>2020</v>
      </c>
      <c r="H569" s="47">
        <v>3175.9224850000001</v>
      </c>
      <c r="I569" s="47">
        <v>616.73031200000105</v>
      </c>
      <c r="J569" s="47">
        <v>514.09384699999998</v>
      </c>
      <c r="K569" s="47">
        <v>808.987931</v>
      </c>
      <c r="L569" s="47">
        <v>493.384998</v>
      </c>
      <c r="M569" s="47">
        <v>355.078282</v>
      </c>
      <c r="N569" s="47">
        <v>220.86987099999999</v>
      </c>
      <c r="O569" s="47">
        <v>103.180879</v>
      </c>
      <c r="P569" s="47">
        <v>63.596364999999999</v>
      </c>
    </row>
    <row r="570" spans="1:16" x14ac:dyDescent="0.2">
      <c r="A570" s="45" t="str">
        <f t="shared" si="8"/>
        <v>B2 biodiversityAustria2025</v>
      </c>
      <c r="B570" s="47">
        <v>8</v>
      </c>
      <c r="C570" s="47" t="s">
        <v>2</v>
      </c>
      <c r="D570" s="47" t="s">
        <v>127</v>
      </c>
      <c r="E570" s="47" t="s">
        <v>72</v>
      </c>
      <c r="F570" s="47" t="s">
        <v>112</v>
      </c>
      <c r="G570" s="47">
        <v>2025</v>
      </c>
      <c r="H570" s="47">
        <v>3175.9226370000001</v>
      </c>
      <c r="I570" s="47">
        <v>686.59633099999996</v>
      </c>
      <c r="J570" s="47">
        <v>465.20884100000001</v>
      </c>
      <c r="K570" s="47">
        <v>735.26439800000003</v>
      </c>
      <c r="L570" s="47">
        <v>572.28573400000005</v>
      </c>
      <c r="M570" s="47">
        <v>378.45749599999999</v>
      </c>
      <c r="N570" s="47">
        <v>205.332761</v>
      </c>
      <c r="O570" s="47">
        <v>95.569224000000006</v>
      </c>
      <c r="P570" s="47">
        <v>37.207852000000003</v>
      </c>
    </row>
    <row r="571" spans="1:16" x14ac:dyDescent="0.2">
      <c r="A571" s="45" t="str">
        <f t="shared" si="8"/>
        <v>B2 biodiversityAustria2030</v>
      </c>
      <c r="B571" s="47">
        <v>8</v>
      </c>
      <c r="C571" s="47" t="s">
        <v>2</v>
      </c>
      <c r="D571" s="47" t="s">
        <v>127</v>
      </c>
      <c r="E571" s="47" t="s">
        <v>72</v>
      </c>
      <c r="F571" s="47" t="s">
        <v>112</v>
      </c>
      <c r="G571" s="47">
        <v>2030</v>
      </c>
      <c r="H571" s="47">
        <v>3175.9221640000001</v>
      </c>
      <c r="I571" s="47">
        <v>703.73657900000001</v>
      </c>
      <c r="J571" s="47">
        <v>467.752545</v>
      </c>
      <c r="K571" s="47">
        <v>661.540888</v>
      </c>
      <c r="L571" s="47">
        <v>651.186463</v>
      </c>
      <c r="M571" s="47">
        <v>399.04323599999998</v>
      </c>
      <c r="N571" s="47">
        <v>185.29208299999999</v>
      </c>
      <c r="O571" s="47">
        <v>89.216797</v>
      </c>
      <c r="P571" s="47">
        <v>18.153573000000002</v>
      </c>
    </row>
    <row r="572" spans="1:16" x14ac:dyDescent="0.2">
      <c r="A572" s="45" t="str">
        <f t="shared" si="8"/>
        <v>B2 biodiversityBelgium2005</v>
      </c>
      <c r="B572" s="47">
        <v>8</v>
      </c>
      <c r="C572" s="47" t="s">
        <v>2</v>
      </c>
      <c r="D572" s="47" t="s">
        <v>129</v>
      </c>
      <c r="E572" s="47" t="s">
        <v>74</v>
      </c>
      <c r="F572" s="47" t="s">
        <v>112</v>
      </c>
      <c r="G572" s="47">
        <v>2005</v>
      </c>
      <c r="H572" s="47">
        <v>634.39663599999994</v>
      </c>
      <c r="I572" s="47">
        <v>142.99433400000001</v>
      </c>
      <c r="J572" s="47">
        <v>102.32693399999999</v>
      </c>
      <c r="K572" s="47">
        <v>155.66091</v>
      </c>
      <c r="L572" s="47">
        <v>102.005945</v>
      </c>
      <c r="M572" s="47">
        <v>54.688352000000002</v>
      </c>
      <c r="N572" s="47">
        <v>36.860548999999999</v>
      </c>
      <c r="O572" s="47">
        <v>24.459706000000001</v>
      </c>
      <c r="P572" s="47">
        <v>15.399906</v>
      </c>
    </row>
    <row r="573" spans="1:16" x14ac:dyDescent="0.2">
      <c r="A573" s="45" t="str">
        <f t="shared" si="8"/>
        <v>B2 biodiversityBelgium2010</v>
      </c>
      <c r="B573" s="47">
        <v>8</v>
      </c>
      <c r="C573" s="47" t="s">
        <v>2</v>
      </c>
      <c r="D573" s="47" t="s">
        <v>129</v>
      </c>
      <c r="E573" s="47" t="s">
        <v>74</v>
      </c>
      <c r="F573" s="47" t="s">
        <v>112</v>
      </c>
      <c r="G573" s="47">
        <v>2010</v>
      </c>
      <c r="H573" s="47">
        <v>639.59655999999995</v>
      </c>
      <c r="I573" s="47">
        <v>162.132091</v>
      </c>
      <c r="J573" s="47">
        <v>70.817250000000001</v>
      </c>
      <c r="K573" s="47">
        <v>153.726911</v>
      </c>
      <c r="L573" s="47">
        <v>112.955523</v>
      </c>
      <c r="M573" s="47">
        <v>60.786181999999997</v>
      </c>
      <c r="N573" s="47">
        <v>38.558076</v>
      </c>
      <c r="O573" s="47">
        <v>24.921716</v>
      </c>
      <c r="P573" s="47">
        <v>15.698810999999999</v>
      </c>
    </row>
    <row r="574" spans="1:16" x14ac:dyDescent="0.2">
      <c r="A574" s="45" t="str">
        <f t="shared" si="8"/>
        <v>B2 biodiversityBelgium2015</v>
      </c>
      <c r="B574" s="47">
        <v>8</v>
      </c>
      <c r="C574" s="47" t="s">
        <v>2</v>
      </c>
      <c r="D574" s="47" t="s">
        <v>129</v>
      </c>
      <c r="E574" s="47" t="s">
        <v>74</v>
      </c>
      <c r="F574" s="47" t="s">
        <v>112</v>
      </c>
      <c r="G574" s="47">
        <v>2015</v>
      </c>
      <c r="H574" s="47">
        <v>644.79658300000006</v>
      </c>
      <c r="I574" s="47">
        <v>180.121272</v>
      </c>
      <c r="J574" s="47">
        <v>42.487105999999997</v>
      </c>
      <c r="K574" s="47">
        <v>151.792913</v>
      </c>
      <c r="L574" s="47">
        <v>123.72418399999999</v>
      </c>
      <c r="M574" s="47">
        <v>65.319231000000002</v>
      </c>
      <c r="N574" s="47">
        <v>40.056111000000001</v>
      </c>
      <c r="O574" s="47">
        <v>25.622346</v>
      </c>
      <c r="P574" s="47">
        <v>15.67342</v>
      </c>
    </row>
    <row r="575" spans="1:16" x14ac:dyDescent="0.2">
      <c r="A575" s="45" t="str">
        <f t="shared" si="8"/>
        <v>B2 biodiversityBelgium2020</v>
      </c>
      <c r="B575" s="47">
        <v>8</v>
      </c>
      <c r="C575" s="47" t="s">
        <v>2</v>
      </c>
      <c r="D575" s="47" t="s">
        <v>129</v>
      </c>
      <c r="E575" s="47" t="s">
        <v>74</v>
      </c>
      <c r="F575" s="47" t="s">
        <v>112</v>
      </c>
      <c r="G575" s="47">
        <v>2020</v>
      </c>
      <c r="H575" s="47">
        <v>649.99659599999995</v>
      </c>
      <c r="I575" s="47">
        <v>145.70861600000001</v>
      </c>
      <c r="J575" s="47">
        <v>87.585971999999998</v>
      </c>
      <c r="K575" s="47">
        <v>124.014185</v>
      </c>
      <c r="L575" s="47">
        <v>138.75913499999999</v>
      </c>
      <c r="M575" s="47">
        <v>67.903129000000007</v>
      </c>
      <c r="N575" s="47">
        <v>42.972358</v>
      </c>
      <c r="O575" s="47">
        <v>26.921658000000001</v>
      </c>
      <c r="P575" s="47">
        <v>16.131543000000001</v>
      </c>
    </row>
    <row r="576" spans="1:16" x14ac:dyDescent="0.2">
      <c r="A576" s="45" t="str">
        <f t="shared" si="8"/>
        <v>B2 biodiversityBelgium2025</v>
      </c>
      <c r="B576" s="47">
        <v>8</v>
      </c>
      <c r="C576" s="47" t="s">
        <v>2</v>
      </c>
      <c r="D576" s="47" t="s">
        <v>129</v>
      </c>
      <c r="E576" s="47" t="s">
        <v>74</v>
      </c>
      <c r="F576" s="47" t="s">
        <v>112</v>
      </c>
      <c r="G576" s="47">
        <v>2025</v>
      </c>
      <c r="H576" s="47">
        <v>655.19660499999998</v>
      </c>
      <c r="I576" s="47">
        <v>128.88152199999999</v>
      </c>
      <c r="J576" s="47">
        <v>116.522182</v>
      </c>
      <c r="K576" s="47">
        <v>96.235451999999995</v>
      </c>
      <c r="L576" s="47">
        <v>153.237077</v>
      </c>
      <c r="M576" s="47">
        <v>69.797449999999998</v>
      </c>
      <c r="N576" s="47">
        <v>45.844135000000001</v>
      </c>
      <c r="O576" s="47">
        <v>28.128260999999998</v>
      </c>
      <c r="P576" s="47">
        <v>16.550526000000001</v>
      </c>
    </row>
    <row r="577" spans="1:16" x14ac:dyDescent="0.2">
      <c r="A577" s="45" t="str">
        <f t="shared" si="8"/>
        <v>B2 biodiversityBelgium2030</v>
      </c>
      <c r="B577" s="47">
        <v>8</v>
      </c>
      <c r="C577" s="47" t="s">
        <v>2</v>
      </c>
      <c r="D577" s="47" t="s">
        <v>129</v>
      </c>
      <c r="E577" s="47" t="s">
        <v>74</v>
      </c>
      <c r="F577" s="47" t="s">
        <v>112</v>
      </c>
      <c r="G577" s="47">
        <v>2030</v>
      </c>
      <c r="H577" s="47">
        <v>660.39654700000006</v>
      </c>
      <c r="I577" s="47">
        <v>130.388767</v>
      </c>
      <c r="J577" s="47">
        <v>142.497151</v>
      </c>
      <c r="K577" s="47">
        <v>67.905308000000005</v>
      </c>
      <c r="L577" s="47">
        <v>151.38907599999999</v>
      </c>
      <c r="M577" s="47">
        <v>74.114058999999997</v>
      </c>
      <c r="N577" s="47">
        <v>48.190660000000001</v>
      </c>
      <c r="O577" s="47">
        <v>29.154142</v>
      </c>
      <c r="P577" s="47">
        <v>16.757383999999998</v>
      </c>
    </row>
    <row r="578" spans="1:16" x14ac:dyDescent="0.2">
      <c r="A578" s="45" t="str">
        <f t="shared" ref="A578:A641" si="9">CONCATENATE(C578,E578,G578)</f>
        <v>B2 biodiversityBulgaria2005</v>
      </c>
      <c r="B578" s="47">
        <v>8</v>
      </c>
      <c r="C578" s="47" t="s">
        <v>2</v>
      </c>
      <c r="D578" s="47" t="s">
        <v>130</v>
      </c>
      <c r="E578" s="47" t="s">
        <v>76</v>
      </c>
      <c r="F578" s="47" t="s">
        <v>111</v>
      </c>
      <c r="G578" s="47">
        <v>2005</v>
      </c>
      <c r="H578" s="47">
        <v>2447.852754</v>
      </c>
      <c r="I578" s="47">
        <v>762.82863100000202</v>
      </c>
      <c r="J578" s="47">
        <v>479.14222000000001</v>
      </c>
      <c r="K578" s="47">
        <v>584.53531199999998</v>
      </c>
      <c r="L578" s="47">
        <v>310.95602100000002</v>
      </c>
      <c r="M578" s="47">
        <v>133.68278599999999</v>
      </c>
      <c r="N578" s="47">
        <v>103.588902</v>
      </c>
      <c r="O578" s="47">
        <v>54.242268000000003</v>
      </c>
      <c r="P578" s="47">
        <v>18.876614</v>
      </c>
    </row>
    <row r="579" spans="1:16" x14ac:dyDescent="0.2">
      <c r="A579" s="45" t="str">
        <f t="shared" si="9"/>
        <v>B2 biodiversityBulgaria2010</v>
      </c>
      <c r="B579" s="47">
        <v>8</v>
      </c>
      <c r="C579" s="47" t="s">
        <v>2</v>
      </c>
      <c r="D579" s="47" t="s">
        <v>130</v>
      </c>
      <c r="E579" s="47" t="s">
        <v>76</v>
      </c>
      <c r="F579" s="47" t="s">
        <v>111</v>
      </c>
      <c r="G579" s="47">
        <v>2010</v>
      </c>
      <c r="H579" s="47">
        <v>2750.8528569999999</v>
      </c>
      <c r="I579" s="47">
        <v>1101.7240569999999</v>
      </c>
      <c r="J579" s="47">
        <v>428.35238199999998</v>
      </c>
      <c r="K579" s="47">
        <v>561.504053</v>
      </c>
      <c r="L579" s="47">
        <v>364.16171600000001</v>
      </c>
      <c r="M579" s="47">
        <v>123.55256900000001</v>
      </c>
      <c r="N579" s="47">
        <v>108.181539</v>
      </c>
      <c r="O579" s="47">
        <v>53.787036000000001</v>
      </c>
      <c r="P579" s="47">
        <v>9.5895050000000008</v>
      </c>
    </row>
    <row r="580" spans="1:16" x14ac:dyDescent="0.2">
      <c r="A580" s="45" t="str">
        <f t="shared" si="9"/>
        <v>B2 biodiversityBulgaria2015</v>
      </c>
      <c r="B580" s="47">
        <v>8</v>
      </c>
      <c r="C580" s="47" t="s">
        <v>2</v>
      </c>
      <c r="D580" s="47" t="s">
        <v>130</v>
      </c>
      <c r="E580" s="47" t="s">
        <v>76</v>
      </c>
      <c r="F580" s="47" t="s">
        <v>111</v>
      </c>
      <c r="G580" s="47">
        <v>2015</v>
      </c>
      <c r="H580" s="47">
        <v>3053.8529159999998</v>
      </c>
      <c r="I580" s="47">
        <v>1415.748758</v>
      </c>
      <c r="J580" s="47">
        <v>373.84751199999999</v>
      </c>
      <c r="K580" s="47">
        <v>524.42425500000002</v>
      </c>
      <c r="L580" s="47">
        <v>443.305812</v>
      </c>
      <c r="M580" s="47">
        <v>114.88627700000001</v>
      </c>
      <c r="N580" s="47">
        <v>114.93363600000001</v>
      </c>
      <c r="O580" s="47">
        <v>57.665201000000003</v>
      </c>
      <c r="P580" s="47">
        <v>9.0414650000000005</v>
      </c>
    </row>
    <row r="581" spans="1:16" x14ac:dyDescent="0.2">
      <c r="A581" s="45" t="str">
        <f t="shared" si="9"/>
        <v>B2 biodiversityBulgaria2020</v>
      </c>
      <c r="B581" s="47">
        <v>8</v>
      </c>
      <c r="C581" s="47" t="s">
        <v>2</v>
      </c>
      <c r="D581" s="47" t="s">
        <v>130</v>
      </c>
      <c r="E581" s="47" t="s">
        <v>76</v>
      </c>
      <c r="F581" s="47" t="s">
        <v>111</v>
      </c>
      <c r="G581" s="47">
        <v>2020</v>
      </c>
      <c r="H581" s="47">
        <v>3356.8531939999998</v>
      </c>
      <c r="I581" s="47">
        <v>1739.8013639999999</v>
      </c>
      <c r="J581" s="47">
        <v>308.487323</v>
      </c>
      <c r="K581" s="47">
        <v>526.08116700000005</v>
      </c>
      <c r="L581" s="47">
        <v>483.529989</v>
      </c>
      <c r="M581" s="47">
        <v>106.78445000000001</v>
      </c>
      <c r="N581" s="47">
        <v>121.82187999999999</v>
      </c>
      <c r="O581" s="47">
        <v>61.339661999999997</v>
      </c>
      <c r="P581" s="47">
        <v>9.0073589999999992</v>
      </c>
    </row>
    <row r="582" spans="1:16" x14ac:dyDescent="0.2">
      <c r="A582" s="45" t="str">
        <f t="shared" si="9"/>
        <v>B2 biodiversityBulgaria2025</v>
      </c>
      <c r="B582" s="47">
        <v>8</v>
      </c>
      <c r="C582" s="47" t="s">
        <v>2</v>
      </c>
      <c r="D582" s="47" t="s">
        <v>130</v>
      </c>
      <c r="E582" s="47" t="s">
        <v>76</v>
      </c>
      <c r="F582" s="47" t="s">
        <v>111</v>
      </c>
      <c r="G582" s="47">
        <v>2025</v>
      </c>
      <c r="H582" s="47">
        <v>3356.852797</v>
      </c>
      <c r="I582" s="47">
        <v>1555.391406</v>
      </c>
      <c r="J582" s="47">
        <v>503.57761699999998</v>
      </c>
      <c r="K582" s="47">
        <v>441.50779499999999</v>
      </c>
      <c r="L582" s="47">
        <v>540.66940399999999</v>
      </c>
      <c r="M582" s="47">
        <v>121.40624</v>
      </c>
      <c r="N582" s="47">
        <v>114.748312</v>
      </c>
      <c r="O582" s="47">
        <v>67.933542000000003</v>
      </c>
      <c r="P582" s="47">
        <v>11.618480999999999</v>
      </c>
    </row>
    <row r="583" spans="1:16" x14ac:dyDescent="0.2">
      <c r="A583" s="45" t="str">
        <f t="shared" si="9"/>
        <v>B2 biodiversityBulgaria2030</v>
      </c>
      <c r="B583" s="47">
        <v>8</v>
      </c>
      <c r="C583" s="47" t="s">
        <v>2</v>
      </c>
      <c r="D583" s="47" t="s">
        <v>130</v>
      </c>
      <c r="E583" s="47" t="s">
        <v>76</v>
      </c>
      <c r="F583" s="47" t="s">
        <v>111</v>
      </c>
      <c r="G583" s="47">
        <v>2030</v>
      </c>
      <c r="H583" s="47">
        <v>3356.8529830000002</v>
      </c>
      <c r="I583" s="47">
        <v>1311.6139740000001</v>
      </c>
      <c r="J583" s="47">
        <v>757.45411100000001</v>
      </c>
      <c r="K583" s="47">
        <v>378.88717300000002</v>
      </c>
      <c r="L583" s="47">
        <v>581.57399099999998</v>
      </c>
      <c r="M583" s="47">
        <v>133.51951099999999</v>
      </c>
      <c r="N583" s="47">
        <v>107.35867500000001</v>
      </c>
      <c r="O583" s="47">
        <v>73.416247999999996</v>
      </c>
      <c r="P583" s="47">
        <v>13.029299999999999</v>
      </c>
    </row>
    <row r="584" spans="1:16" x14ac:dyDescent="0.2">
      <c r="A584" s="45" t="str">
        <f t="shared" si="9"/>
        <v>B2 biodiversityBelarus2005</v>
      </c>
      <c r="B584" s="47">
        <v>8</v>
      </c>
      <c r="C584" s="47" t="s">
        <v>2</v>
      </c>
      <c r="D584" s="47" t="s">
        <v>131</v>
      </c>
      <c r="E584" s="47" t="s">
        <v>73</v>
      </c>
      <c r="F584" s="47" t="s">
        <v>113</v>
      </c>
      <c r="G584" s="47">
        <v>2005</v>
      </c>
      <c r="H584" s="47">
        <v>6058.7177959999999</v>
      </c>
      <c r="I584" s="47">
        <v>758.60218000000202</v>
      </c>
      <c r="J584" s="47">
        <v>1450.0515150000001</v>
      </c>
      <c r="K584" s="47">
        <v>2189.7593790000001</v>
      </c>
      <c r="L584" s="47">
        <v>1240.9985610000001</v>
      </c>
      <c r="M584" s="47">
        <v>345.407127</v>
      </c>
      <c r="N584" s="47">
        <v>67.299025</v>
      </c>
      <c r="O584" s="47">
        <v>6.600009</v>
      </c>
      <c r="P584" s="47">
        <v>0</v>
      </c>
    </row>
    <row r="585" spans="1:16" x14ac:dyDescent="0.2">
      <c r="A585" s="45" t="str">
        <f t="shared" si="9"/>
        <v>B2 biodiversityBelarus2010</v>
      </c>
      <c r="B585" s="47">
        <v>8</v>
      </c>
      <c r="C585" s="47" t="s">
        <v>2</v>
      </c>
      <c r="D585" s="47" t="s">
        <v>131</v>
      </c>
      <c r="E585" s="47" t="s">
        <v>73</v>
      </c>
      <c r="F585" s="47" t="s">
        <v>113</v>
      </c>
      <c r="G585" s="47">
        <v>2010</v>
      </c>
      <c r="H585" s="47">
        <v>6123.7178329999997</v>
      </c>
      <c r="I585" s="47">
        <v>870.10476100000199</v>
      </c>
      <c r="J585" s="47">
        <v>1248.0628200000001</v>
      </c>
      <c r="K585" s="47">
        <v>1975.7189880000001</v>
      </c>
      <c r="L585" s="47">
        <v>1497.5550780000001</v>
      </c>
      <c r="M585" s="47">
        <v>435.88883700000002</v>
      </c>
      <c r="N585" s="47">
        <v>84.436276000000007</v>
      </c>
      <c r="O585" s="47">
        <v>11.951072999999999</v>
      </c>
      <c r="P585" s="47">
        <v>0</v>
      </c>
    </row>
    <row r="586" spans="1:16" x14ac:dyDescent="0.2">
      <c r="A586" s="45" t="str">
        <f t="shared" si="9"/>
        <v>B2 biodiversityBelarus2015</v>
      </c>
      <c r="B586" s="47">
        <v>8</v>
      </c>
      <c r="C586" s="47" t="s">
        <v>2</v>
      </c>
      <c r="D586" s="47" t="s">
        <v>131</v>
      </c>
      <c r="E586" s="47" t="s">
        <v>73</v>
      </c>
      <c r="F586" s="47" t="s">
        <v>113</v>
      </c>
      <c r="G586" s="47">
        <v>2015</v>
      </c>
      <c r="H586" s="47">
        <v>6188.7175550000002</v>
      </c>
      <c r="I586" s="47">
        <v>1022.409274</v>
      </c>
      <c r="J586" s="47">
        <v>969.59086200000002</v>
      </c>
      <c r="K586" s="47">
        <v>1770.443933</v>
      </c>
      <c r="L586" s="47">
        <v>1780.8589469999999</v>
      </c>
      <c r="M586" s="47">
        <v>533.08860200000004</v>
      </c>
      <c r="N586" s="47">
        <v>95.447817999999998</v>
      </c>
      <c r="O586" s="47">
        <v>16.878119000000002</v>
      </c>
      <c r="P586" s="47">
        <v>0</v>
      </c>
    </row>
    <row r="587" spans="1:16" x14ac:dyDescent="0.2">
      <c r="A587" s="45" t="str">
        <f t="shared" si="9"/>
        <v>B2 biodiversityBelarus2020</v>
      </c>
      <c r="B587" s="47">
        <v>8</v>
      </c>
      <c r="C587" s="47" t="s">
        <v>2</v>
      </c>
      <c r="D587" s="47" t="s">
        <v>131</v>
      </c>
      <c r="E587" s="47" t="s">
        <v>73</v>
      </c>
      <c r="F587" s="47" t="s">
        <v>113</v>
      </c>
      <c r="G587" s="47">
        <v>2020</v>
      </c>
      <c r="H587" s="47">
        <v>6253.7177979999997</v>
      </c>
      <c r="I587" s="47">
        <v>1180.666293</v>
      </c>
      <c r="J587" s="47">
        <v>691.11890700000004</v>
      </c>
      <c r="K587" s="47">
        <v>1576.098757</v>
      </c>
      <c r="L587" s="47">
        <v>2049.7628989999998</v>
      </c>
      <c r="M587" s="47">
        <v>630.58543799999995</v>
      </c>
      <c r="N587" s="47">
        <v>103.976907</v>
      </c>
      <c r="O587" s="47">
        <v>21.508597000000002</v>
      </c>
      <c r="P587" s="47">
        <v>0</v>
      </c>
    </row>
    <row r="588" spans="1:16" x14ac:dyDescent="0.2">
      <c r="A588" s="45" t="str">
        <f t="shared" si="9"/>
        <v>B2 biodiversityBelarus2025</v>
      </c>
      <c r="B588" s="47">
        <v>8</v>
      </c>
      <c r="C588" s="47" t="s">
        <v>2</v>
      </c>
      <c r="D588" s="47" t="s">
        <v>131</v>
      </c>
      <c r="E588" s="47" t="s">
        <v>73</v>
      </c>
      <c r="F588" s="47" t="s">
        <v>113</v>
      </c>
      <c r="G588" s="47">
        <v>2025</v>
      </c>
      <c r="H588" s="47">
        <v>6318.7176090000003</v>
      </c>
      <c r="I588" s="47">
        <v>1284.927715</v>
      </c>
      <c r="J588" s="47">
        <v>692.98393299999998</v>
      </c>
      <c r="K588" s="47">
        <v>1384.2003669999999</v>
      </c>
      <c r="L588" s="47">
        <v>1897.8499569999999</v>
      </c>
      <c r="M588" s="47">
        <v>844.79348900000002</v>
      </c>
      <c r="N588" s="47">
        <v>177.13446500000001</v>
      </c>
      <c r="O588" s="47">
        <v>36.827683</v>
      </c>
      <c r="P588" s="47">
        <v>0</v>
      </c>
    </row>
    <row r="589" spans="1:16" x14ac:dyDescent="0.2">
      <c r="A589" s="45" t="str">
        <f t="shared" si="9"/>
        <v>B2 biodiversityBelarus2030</v>
      </c>
      <c r="B589" s="47">
        <v>8</v>
      </c>
      <c r="C589" s="47" t="s">
        <v>2</v>
      </c>
      <c r="D589" s="47" t="s">
        <v>131</v>
      </c>
      <c r="E589" s="47" t="s">
        <v>73</v>
      </c>
      <c r="F589" s="47" t="s">
        <v>113</v>
      </c>
      <c r="G589" s="47">
        <v>2030</v>
      </c>
      <c r="H589" s="47">
        <v>6383.7177039999997</v>
      </c>
      <c r="I589" s="47">
        <v>1369.6789220000001</v>
      </c>
      <c r="J589" s="47">
        <v>772.63031699999999</v>
      </c>
      <c r="K589" s="47">
        <v>1186.215805</v>
      </c>
      <c r="L589" s="47">
        <v>1732.750378</v>
      </c>
      <c r="M589" s="47">
        <v>1036.737132</v>
      </c>
      <c r="N589" s="47">
        <v>237.83795000000001</v>
      </c>
      <c r="O589" s="47">
        <v>47.867199999999997</v>
      </c>
      <c r="P589" s="47">
        <v>0</v>
      </c>
    </row>
    <row r="590" spans="1:16" x14ac:dyDescent="0.2">
      <c r="A590" s="45" t="str">
        <f t="shared" si="9"/>
        <v>B2 biodiversitySwitzerland2005</v>
      </c>
      <c r="B590" s="47">
        <v>8</v>
      </c>
      <c r="C590" s="47" t="s">
        <v>2</v>
      </c>
      <c r="D590" s="47" t="s">
        <v>132</v>
      </c>
      <c r="E590" s="47" t="s">
        <v>106</v>
      </c>
      <c r="F590" s="47" t="s">
        <v>112</v>
      </c>
      <c r="G590" s="47">
        <v>2005</v>
      </c>
      <c r="H590" s="47">
        <v>1121.219859</v>
      </c>
      <c r="I590" s="47">
        <v>167.45193699999999</v>
      </c>
      <c r="J590" s="47">
        <v>132.24569399999999</v>
      </c>
      <c r="K590" s="47">
        <v>100.99377699999999</v>
      </c>
      <c r="L590" s="47">
        <v>120.24324799999999</v>
      </c>
      <c r="M590" s="47">
        <v>167.41238999999999</v>
      </c>
      <c r="N590" s="47">
        <v>159.47770399999999</v>
      </c>
      <c r="O590" s="47">
        <v>106.80959799999999</v>
      </c>
      <c r="P590" s="47">
        <v>166.585511</v>
      </c>
    </row>
    <row r="591" spans="1:16" x14ac:dyDescent="0.2">
      <c r="A591" s="45" t="str">
        <f t="shared" si="9"/>
        <v>B2 biodiversitySwitzerland2010</v>
      </c>
      <c r="B591" s="47">
        <v>8</v>
      </c>
      <c r="C591" s="47" t="s">
        <v>2</v>
      </c>
      <c r="D591" s="47" t="s">
        <v>132</v>
      </c>
      <c r="E591" s="47" t="s">
        <v>106</v>
      </c>
      <c r="F591" s="47" t="s">
        <v>112</v>
      </c>
      <c r="G591" s="47">
        <v>2010</v>
      </c>
      <c r="H591" s="47">
        <v>1143.219828</v>
      </c>
      <c r="I591" s="47">
        <v>214.95666</v>
      </c>
      <c r="J591" s="47">
        <v>117.99105</v>
      </c>
      <c r="K591" s="47">
        <v>107.34167600000001</v>
      </c>
      <c r="L591" s="47">
        <v>104.27061399999999</v>
      </c>
      <c r="M591" s="47">
        <v>159.80045200000001</v>
      </c>
      <c r="N591" s="47">
        <v>171.05698000000001</v>
      </c>
      <c r="O591" s="47">
        <v>117.689637</v>
      </c>
      <c r="P591" s="47">
        <v>150.11275900000001</v>
      </c>
    </row>
    <row r="592" spans="1:16" x14ac:dyDescent="0.2">
      <c r="A592" s="45" t="str">
        <f t="shared" si="9"/>
        <v>B2 biodiversitySwitzerland2015</v>
      </c>
      <c r="B592" s="47">
        <v>8</v>
      </c>
      <c r="C592" s="47" t="s">
        <v>2</v>
      </c>
      <c r="D592" s="47" t="s">
        <v>132</v>
      </c>
      <c r="E592" s="47" t="s">
        <v>106</v>
      </c>
      <c r="F592" s="47" t="s">
        <v>112</v>
      </c>
      <c r="G592" s="47">
        <v>2015</v>
      </c>
      <c r="H592" s="47">
        <v>1152.2198100000001</v>
      </c>
      <c r="I592" s="47">
        <v>241.408997999999</v>
      </c>
      <c r="J592" s="47">
        <v>103.736394</v>
      </c>
      <c r="K592" s="47">
        <v>113.689577</v>
      </c>
      <c r="L592" s="47">
        <v>88.297978000000001</v>
      </c>
      <c r="M592" s="47">
        <v>152.18851799999999</v>
      </c>
      <c r="N592" s="47">
        <v>182.63626300000001</v>
      </c>
      <c r="O592" s="47">
        <v>128.29171500000001</v>
      </c>
      <c r="P592" s="47">
        <v>141.97036700000001</v>
      </c>
    </row>
    <row r="593" spans="1:16" x14ac:dyDescent="0.2">
      <c r="A593" s="45" t="str">
        <f t="shared" si="9"/>
        <v>B2 biodiversitySwitzerland2020</v>
      </c>
      <c r="B593" s="47">
        <v>8</v>
      </c>
      <c r="C593" s="47" t="s">
        <v>2</v>
      </c>
      <c r="D593" s="47" t="s">
        <v>132</v>
      </c>
      <c r="E593" s="47" t="s">
        <v>106</v>
      </c>
      <c r="F593" s="47" t="s">
        <v>112</v>
      </c>
      <c r="G593" s="47">
        <v>2020</v>
      </c>
      <c r="H593" s="47">
        <v>1161.2199390000001</v>
      </c>
      <c r="I593" s="47">
        <v>239.04027500000001</v>
      </c>
      <c r="J593" s="47">
        <v>107.558829</v>
      </c>
      <c r="K593" s="47">
        <v>122.967631</v>
      </c>
      <c r="L593" s="47">
        <v>94.645876000000001</v>
      </c>
      <c r="M593" s="47">
        <v>136.21588199999999</v>
      </c>
      <c r="N593" s="47">
        <v>175.024325</v>
      </c>
      <c r="O593" s="47">
        <v>140.542281</v>
      </c>
      <c r="P593" s="47">
        <v>145.22484</v>
      </c>
    </row>
    <row r="594" spans="1:16" x14ac:dyDescent="0.2">
      <c r="A594" s="45" t="str">
        <f t="shared" si="9"/>
        <v>B2 biodiversitySwitzerland2025</v>
      </c>
      <c r="B594" s="47">
        <v>8</v>
      </c>
      <c r="C594" s="47" t="s">
        <v>2</v>
      </c>
      <c r="D594" s="47" t="s">
        <v>132</v>
      </c>
      <c r="E594" s="47" t="s">
        <v>106</v>
      </c>
      <c r="F594" s="47" t="s">
        <v>112</v>
      </c>
      <c r="G594" s="47">
        <v>2025</v>
      </c>
      <c r="H594" s="47">
        <v>1170.2198330000001</v>
      </c>
      <c r="I594" s="47">
        <v>225.50510399999999</v>
      </c>
      <c r="J594" s="47">
        <v>122.661435</v>
      </c>
      <c r="K594" s="47">
        <v>132.24569299999999</v>
      </c>
      <c r="L594" s="47">
        <v>100.99378</v>
      </c>
      <c r="M594" s="47">
        <v>120.243251</v>
      </c>
      <c r="N594" s="47">
        <v>167.412387</v>
      </c>
      <c r="O594" s="47">
        <v>152.300963</v>
      </c>
      <c r="P594" s="47">
        <v>148.85722000000001</v>
      </c>
    </row>
    <row r="595" spans="1:16" x14ac:dyDescent="0.2">
      <c r="A595" s="45" t="str">
        <f t="shared" si="9"/>
        <v>B2 biodiversitySwitzerland2030</v>
      </c>
      <c r="B595" s="47">
        <v>8</v>
      </c>
      <c r="C595" s="47" t="s">
        <v>2</v>
      </c>
      <c r="D595" s="47" t="s">
        <v>132</v>
      </c>
      <c r="E595" s="47" t="s">
        <v>106</v>
      </c>
      <c r="F595" s="47" t="s">
        <v>112</v>
      </c>
      <c r="G595" s="47">
        <v>2030</v>
      </c>
      <c r="H595" s="47">
        <v>1179.2197679999999</v>
      </c>
      <c r="I595" s="47">
        <v>209.088303</v>
      </c>
      <c r="J595" s="47">
        <v>164.87650600000001</v>
      </c>
      <c r="K595" s="47">
        <v>117.99104800000001</v>
      </c>
      <c r="L595" s="47">
        <v>107.341677</v>
      </c>
      <c r="M595" s="47">
        <v>104.27061500000001</v>
      </c>
      <c r="N595" s="47">
        <v>159.80045200000001</v>
      </c>
      <c r="O595" s="47">
        <v>163.31385700000001</v>
      </c>
      <c r="P595" s="47">
        <v>152.53730999999999</v>
      </c>
    </row>
    <row r="596" spans="1:16" x14ac:dyDescent="0.2">
      <c r="A596" s="45" t="str">
        <f t="shared" si="9"/>
        <v>B2 biodiversityCzech Republic2005</v>
      </c>
      <c r="B596" s="47">
        <v>8</v>
      </c>
      <c r="C596" s="47" t="s">
        <v>2</v>
      </c>
      <c r="D596" s="47" t="s">
        <v>134</v>
      </c>
      <c r="E596" s="47" t="s">
        <v>79</v>
      </c>
      <c r="F596" s="47" t="s">
        <v>113</v>
      </c>
      <c r="G596" s="47">
        <v>2005</v>
      </c>
      <c r="H596" s="47">
        <v>2392.224385</v>
      </c>
      <c r="I596" s="47">
        <v>416.83746599999898</v>
      </c>
      <c r="J596" s="47">
        <v>415.65996000000001</v>
      </c>
      <c r="K596" s="47">
        <v>374.00594799999999</v>
      </c>
      <c r="L596" s="47">
        <v>426.33423499999998</v>
      </c>
      <c r="M596" s="47">
        <v>364.54529600000001</v>
      </c>
      <c r="N596" s="47">
        <v>249.97147799999999</v>
      </c>
      <c r="O596" s="47">
        <v>97.297602999999995</v>
      </c>
      <c r="P596" s="47">
        <v>47.572398999999997</v>
      </c>
    </row>
    <row r="597" spans="1:16" x14ac:dyDescent="0.2">
      <c r="A597" s="45" t="str">
        <f t="shared" si="9"/>
        <v>B2 biodiversityCzech Republic2010</v>
      </c>
      <c r="B597" s="47">
        <v>8</v>
      </c>
      <c r="C597" s="47" t="s">
        <v>2</v>
      </c>
      <c r="D597" s="47" t="s">
        <v>134</v>
      </c>
      <c r="E597" s="47" t="s">
        <v>79</v>
      </c>
      <c r="F597" s="47" t="s">
        <v>113</v>
      </c>
      <c r="G597" s="47">
        <v>2010</v>
      </c>
      <c r="H597" s="47">
        <v>2349.224667</v>
      </c>
      <c r="I597" s="47">
        <v>435.300713000001</v>
      </c>
      <c r="J597" s="47">
        <v>369.12695200000002</v>
      </c>
      <c r="K597" s="47">
        <v>384.41945800000002</v>
      </c>
      <c r="L597" s="47">
        <v>413.25217800000001</v>
      </c>
      <c r="M597" s="47">
        <v>379.99253399999998</v>
      </c>
      <c r="N597" s="47">
        <v>257.42876200000001</v>
      </c>
      <c r="O597" s="47">
        <v>87.685359000000005</v>
      </c>
      <c r="P597" s="47">
        <v>22.018711</v>
      </c>
    </row>
    <row r="598" spans="1:16" x14ac:dyDescent="0.2">
      <c r="A598" s="45" t="str">
        <f t="shared" si="9"/>
        <v>B2 biodiversityCzech Republic2015</v>
      </c>
      <c r="B598" s="47">
        <v>8</v>
      </c>
      <c r="C598" s="47" t="s">
        <v>2</v>
      </c>
      <c r="D598" s="47" t="s">
        <v>134</v>
      </c>
      <c r="E598" s="47" t="s">
        <v>79</v>
      </c>
      <c r="F598" s="47" t="s">
        <v>113</v>
      </c>
      <c r="G598" s="47">
        <v>2015</v>
      </c>
      <c r="H598" s="47">
        <v>2306.2247029999999</v>
      </c>
      <c r="I598" s="47">
        <v>424.42207099999899</v>
      </c>
      <c r="J598" s="47">
        <v>322.59396099999998</v>
      </c>
      <c r="K598" s="47">
        <v>394.83295299999997</v>
      </c>
      <c r="L598" s="47">
        <v>400.17010599999998</v>
      </c>
      <c r="M598" s="47">
        <v>395.439774</v>
      </c>
      <c r="N598" s="47">
        <v>275.42188199999998</v>
      </c>
      <c r="O598" s="47">
        <v>81.822261999999995</v>
      </c>
      <c r="P598" s="47">
        <v>11.521694</v>
      </c>
    </row>
    <row r="599" spans="1:16" x14ac:dyDescent="0.2">
      <c r="A599" s="45" t="str">
        <f t="shared" si="9"/>
        <v>B2 biodiversityCzech Republic2020</v>
      </c>
      <c r="B599" s="47">
        <v>8</v>
      </c>
      <c r="C599" s="47" t="s">
        <v>2</v>
      </c>
      <c r="D599" s="47" t="s">
        <v>134</v>
      </c>
      <c r="E599" s="47" t="s">
        <v>79</v>
      </c>
      <c r="F599" s="47" t="s">
        <v>113</v>
      </c>
      <c r="G599" s="47">
        <v>2020</v>
      </c>
      <c r="H599" s="47">
        <v>2263.224471</v>
      </c>
      <c r="I599" s="47">
        <v>395.73959100000201</v>
      </c>
      <c r="J599" s="47">
        <v>276.06096100000002</v>
      </c>
      <c r="K599" s="47">
        <v>405.246443</v>
      </c>
      <c r="L599" s="47">
        <v>387.08803</v>
      </c>
      <c r="M599" s="47">
        <v>410.88699400000002</v>
      </c>
      <c r="N599" s="47">
        <v>296.12395800000002</v>
      </c>
      <c r="O599" s="47">
        <v>80.843373</v>
      </c>
      <c r="P599" s="47">
        <v>11.235120999999999</v>
      </c>
    </row>
    <row r="600" spans="1:16" x14ac:dyDescent="0.2">
      <c r="A600" s="45" t="str">
        <f t="shared" si="9"/>
        <v>B2 biodiversityCzech Republic2025</v>
      </c>
      <c r="B600" s="47">
        <v>8</v>
      </c>
      <c r="C600" s="47" t="s">
        <v>2</v>
      </c>
      <c r="D600" s="47" t="s">
        <v>134</v>
      </c>
      <c r="E600" s="47" t="s">
        <v>79</v>
      </c>
      <c r="F600" s="47" t="s">
        <v>113</v>
      </c>
      <c r="G600" s="47">
        <v>2025</v>
      </c>
      <c r="H600" s="47">
        <v>2220.224655</v>
      </c>
      <c r="I600" s="47">
        <v>368.886731</v>
      </c>
      <c r="J600" s="47">
        <v>229.527964</v>
      </c>
      <c r="K600" s="47">
        <v>415.65994599999999</v>
      </c>
      <c r="L600" s="47">
        <v>374.00595199999998</v>
      </c>
      <c r="M600" s="47">
        <v>426.334247</v>
      </c>
      <c r="N600" s="47">
        <v>312.27394800000002</v>
      </c>
      <c r="O600" s="47">
        <v>81.981059000000002</v>
      </c>
      <c r="P600" s="47">
        <v>11.554808</v>
      </c>
    </row>
    <row r="601" spans="1:16" x14ac:dyDescent="0.2">
      <c r="A601" s="45" t="str">
        <f t="shared" si="9"/>
        <v>B2 biodiversityCzech Republic2030</v>
      </c>
      <c r="B601" s="47">
        <v>8</v>
      </c>
      <c r="C601" s="47" t="s">
        <v>2</v>
      </c>
      <c r="D601" s="47" t="s">
        <v>134</v>
      </c>
      <c r="E601" s="47" t="s">
        <v>79</v>
      </c>
      <c r="F601" s="47" t="s">
        <v>113</v>
      </c>
      <c r="G601" s="47">
        <v>2030</v>
      </c>
      <c r="H601" s="47">
        <v>2177.2244730000002</v>
      </c>
      <c r="I601" s="47">
        <v>235.42246500000101</v>
      </c>
      <c r="J601" s="47">
        <v>341.31958800000001</v>
      </c>
      <c r="K601" s="47">
        <v>369.12695000000002</v>
      </c>
      <c r="L601" s="47">
        <v>384.41945099999998</v>
      </c>
      <c r="M601" s="47">
        <v>413.252161</v>
      </c>
      <c r="N601" s="47">
        <v>326.26389399999999</v>
      </c>
      <c r="O601" s="47">
        <v>92.799993000000001</v>
      </c>
      <c r="P601" s="47">
        <v>14.619971</v>
      </c>
    </row>
    <row r="602" spans="1:16" x14ac:dyDescent="0.2">
      <c r="A602" s="45" t="str">
        <f t="shared" si="9"/>
        <v>B2 biodiversityGermany2005</v>
      </c>
      <c r="B602" s="47">
        <v>8</v>
      </c>
      <c r="C602" s="47" t="s">
        <v>2</v>
      </c>
      <c r="D602" s="47" t="s">
        <v>135</v>
      </c>
      <c r="E602" s="47" t="s">
        <v>84</v>
      </c>
      <c r="F602" s="47" t="s">
        <v>112</v>
      </c>
      <c r="G602" s="47">
        <v>2005</v>
      </c>
      <c r="H602" s="47">
        <v>10039.678878999999</v>
      </c>
      <c r="I602" s="47">
        <v>1550.239572</v>
      </c>
      <c r="J602" s="47">
        <v>1509.756351</v>
      </c>
      <c r="K602" s="47">
        <v>1996.3368989999999</v>
      </c>
      <c r="L602" s="47">
        <v>1639.848567</v>
      </c>
      <c r="M602" s="47">
        <v>1372.0499279999999</v>
      </c>
      <c r="N602" s="47">
        <v>1005.648999</v>
      </c>
      <c r="O602" s="47">
        <v>555.58853199999999</v>
      </c>
      <c r="P602" s="47">
        <v>410.21003100000001</v>
      </c>
    </row>
    <row r="603" spans="1:16" x14ac:dyDescent="0.2">
      <c r="A603" s="45" t="str">
        <f t="shared" si="9"/>
        <v>B2 biodiversityGermany2010</v>
      </c>
      <c r="B603" s="47">
        <v>8</v>
      </c>
      <c r="C603" s="47" t="s">
        <v>2</v>
      </c>
      <c r="D603" s="47" t="s">
        <v>135</v>
      </c>
      <c r="E603" s="47" t="s">
        <v>84</v>
      </c>
      <c r="F603" s="47" t="s">
        <v>112</v>
      </c>
      <c r="G603" s="47">
        <v>2010</v>
      </c>
      <c r="H603" s="47">
        <v>10039.674058000001</v>
      </c>
      <c r="I603" s="47">
        <v>1713.6314950000001</v>
      </c>
      <c r="J603" s="47">
        <v>1300.362584</v>
      </c>
      <c r="K603" s="47">
        <v>1903.941374</v>
      </c>
      <c r="L603" s="47">
        <v>1789.476527</v>
      </c>
      <c r="M603" s="47">
        <v>1404.5948149999999</v>
      </c>
      <c r="N603" s="47">
        <v>1077.5050409999999</v>
      </c>
      <c r="O603" s="47">
        <v>543.41891199999998</v>
      </c>
      <c r="P603" s="47">
        <v>306.74331000000001</v>
      </c>
    </row>
    <row r="604" spans="1:16" x14ac:dyDescent="0.2">
      <c r="A604" s="45" t="str">
        <f t="shared" si="9"/>
        <v>B2 biodiversityGermany2015</v>
      </c>
      <c r="B604" s="47">
        <v>8</v>
      </c>
      <c r="C604" s="47" t="s">
        <v>2</v>
      </c>
      <c r="D604" s="47" t="s">
        <v>135</v>
      </c>
      <c r="E604" s="47" t="s">
        <v>84</v>
      </c>
      <c r="F604" s="47" t="s">
        <v>112</v>
      </c>
      <c r="G604" s="47">
        <v>2015</v>
      </c>
      <c r="H604" s="47">
        <v>10039.678878999999</v>
      </c>
      <c r="I604" s="47">
        <v>1771.014383</v>
      </c>
      <c r="J604" s="47">
        <v>1090.968946</v>
      </c>
      <c r="K604" s="47">
        <v>1811.545623</v>
      </c>
      <c r="L604" s="47">
        <v>1939.1046120000001</v>
      </c>
      <c r="M604" s="47">
        <v>1433.2325780000001</v>
      </c>
      <c r="N604" s="47">
        <v>1150.5710369999999</v>
      </c>
      <c r="O604" s="47">
        <v>551.99056499999995</v>
      </c>
      <c r="P604" s="47">
        <v>291.25113499999998</v>
      </c>
    </row>
    <row r="605" spans="1:16" x14ac:dyDescent="0.2">
      <c r="A605" s="45" t="str">
        <f t="shared" si="9"/>
        <v>B2 biodiversityGermany2020</v>
      </c>
      <c r="B605" s="47">
        <v>8</v>
      </c>
      <c r="C605" s="47" t="s">
        <v>2</v>
      </c>
      <c r="D605" s="47" t="s">
        <v>135</v>
      </c>
      <c r="E605" s="47" t="s">
        <v>84</v>
      </c>
      <c r="F605" s="47" t="s">
        <v>112</v>
      </c>
      <c r="G605" s="47">
        <v>2020</v>
      </c>
      <c r="H605" s="47">
        <v>10039.678443999999</v>
      </c>
      <c r="I605" s="47">
        <v>1829.514379</v>
      </c>
      <c r="J605" s="47">
        <v>881.57523100000003</v>
      </c>
      <c r="K605" s="47">
        <v>1719.1499610000001</v>
      </c>
      <c r="L605" s="47">
        <v>2088.7327220000002</v>
      </c>
      <c r="M605" s="47">
        <v>1455.4084559999999</v>
      </c>
      <c r="N605" s="47">
        <v>1209.938093</v>
      </c>
      <c r="O605" s="47">
        <v>567.05735400000003</v>
      </c>
      <c r="P605" s="47">
        <v>288.30224800000002</v>
      </c>
    </row>
    <row r="606" spans="1:16" x14ac:dyDescent="0.2">
      <c r="A606" s="45" t="str">
        <f t="shared" si="9"/>
        <v>B2 biodiversityGermany2025</v>
      </c>
      <c r="B606" s="47">
        <v>8</v>
      </c>
      <c r="C606" s="47" t="s">
        <v>2</v>
      </c>
      <c r="D606" s="47" t="s">
        <v>135</v>
      </c>
      <c r="E606" s="47" t="s">
        <v>84</v>
      </c>
      <c r="F606" s="47" t="s">
        <v>112</v>
      </c>
      <c r="G606" s="47">
        <v>2025</v>
      </c>
      <c r="H606" s="47">
        <v>10039.676727</v>
      </c>
      <c r="I606" s="47">
        <v>1650.467134</v>
      </c>
      <c r="J606" s="47">
        <v>1137.7223590000001</v>
      </c>
      <c r="K606" s="47">
        <v>1509.7562829999999</v>
      </c>
      <c r="L606" s="47">
        <v>1996.336988</v>
      </c>
      <c r="M606" s="47">
        <v>1605.036533</v>
      </c>
      <c r="N606" s="47">
        <v>1228.6484350000001</v>
      </c>
      <c r="O606" s="47">
        <v>605.58080600000005</v>
      </c>
      <c r="P606" s="47">
        <v>306.12818900000002</v>
      </c>
    </row>
    <row r="607" spans="1:16" x14ac:dyDescent="0.2">
      <c r="A607" s="45" t="str">
        <f t="shared" si="9"/>
        <v>B2 biodiversityGermany2030</v>
      </c>
      <c r="B607" s="47">
        <v>8</v>
      </c>
      <c r="C607" s="47" t="s">
        <v>2</v>
      </c>
      <c r="D607" s="47" t="s">
        <v>135</v>
      </c>
      <c r="E607" s="47" t="s">
        <v>84</v>
      </c>
      <c r="F607" s="47" t="s">
        <v>112</v>
      </c>
      <c r="G607" s="47">
        <v>2030</v>
      </c>
      <c r="H607" s="47">
        <v>10039.67546</v>
      </c>
      <c r="I607" s="47">
        <v>1560.3532990000001</v>
      </c>
      <c r="J607" s="47">
        <v>1321.229259</v>
      </c>
      <c r="K607" s="47">
        <v>1300.3626830000001</v>
      </c>
      <c r="L607" s="47">
        <v>1903.9413649999999</v>
      </c>
      <c r="M607" s="47">
        <v>1754.664446</v>
      </c>
      <c r="N607" s="47">
        <v>1246.9213319999999</v>
      </c>
      <c r="O607" s="47">
        <v>631.06131300000004</v>
      </c>
      <c r="P607" s="47">
        <v>321.14176300000003</v>
      </c>
    </row>
    <row r="608" spans="1:16" x14ac:dyDescent="0.2">
      <c r="A608" s="45" t="str">
        <f t="shared" si="9"/>
        <v>B2 biodiversityDenmark2005</v>
      </c>
      <c r="B608" s="47">
        <v>8</v>
      </c>
      <c r="C608" s="47" t="s">
        <v>2</v>
      </c>
      <c r="D608" s="47" t="s">
        <v>136</v>
      </c>
      <c r="E608" s="47" t="s">
        <v>80</v>
      </c>
      <c r="F608" s="47" t="s">
        <v>114</v>
      </c>
      <c r="G608" s="47">
        <v>2005</v>
      </c>
      <c r="H608" s="47">
        <v>518.32882500000005</v>
      </c>
      <c r="I608" s="47">
        <v>137.85226599999999</v>
      </c>
      <c r="J608" s="47">
        <v>125.339007</v>
      </c>
      <c r="K608" s="47">
        <v>133.55649500000001</v>
      </c>
      <c r="L608" s="47">
        <v>57.927596000000001</v>
      </c>
      <c r="M608" s="47">
        <v>28.69096</v>
      </c>
      <c r="N608" s="47">
        <v>21.147496</v>
      </c>
      <c r="O608" s="47">
        <v>9.6066649999999996</v>
      </c>
      <c r="P608" s="47">
        <v>4.2083399999999997</v>
      </c>
    </row>
    <row r="609" spans="1:16" x14ac:dyDescent="0.2">
      <c r="A609" s="45" t="str">
        <f t="shared" si="9"/>
        <v>B2 biodiversityDenmark2010</v>
      </c>
      <c r="B609" s="47">
        <v>8</v>
      </c>
      <c r="C609" s="47" t="s">
        <v>2</v>
      </c>
      <c r="D609" s="47" t="s">
        <v>136</v>
      </c>
      <c r="E609" s="47" t="s">
        <v>80</v>
      </c>
      <c r="F609" s="47" t="s">
        <v>114</v>
      </c>
      <c r="G609" s="47">
        <v>2010</v>
      </c>
      <c r="H609" s="47">
        <v>553.53780099999994</v>
      </c>
      <c r="I609" s="47">
        <v>142.804416</v>
      </c>
      <c r="J609" s="47">
        <v>124.234397</v>
      </c>
      <c r="K609" s="47">
        <v>146.330974</v>
      </c>
      <c r="L609" s="47">
        <v>71.616422999999998</v>
      </c>
      <c r="M609" s="47">
        <v>28.79635</v>
      </c>
      <c r="N609" s="47">
        <v>24.312107999999998</v>
      </c>
      <c r="O609" s="47">
        <v>11.449914</v>
      </c>
      <c r="P609" s="47">
        <v>3.9932189999999999</v>
      </c>
    </row>
    <row r="610" spans="1:16" x14ac:dyDescent="0.2">
      <c r="A610" s="45" t="str">
        <f t="shared" si="9"/>
        <v>B2 biodiversityDenmark2015</v>
      </c>
      <c r="B610" s="47">
        <v>8</v>
      </c>
      <c r="C610" s="47" t="s">
        <v>2</v>
      </c>
      <c r="D610" s="47" t="s">
        <v>136</v>
      </c>
      <c r="E610" s="47" t="s">
        <v>80</v>
      </c>
      <c r="F610" s="47" t="s">
        <v>114</v>
      </c>
      <c r="G610" s="47">
        <v>2015</v>
      </c>
      <c r="H610" s="47">
        <v>588.74676499999998</v>
      </c>
      <c r="I610" s="47">
        <v>150.953453</v>
      </c>
      <c r="J610" s="47">
        <v>133.764048</v>
      </c>
      <c r="K610" s="47">
        <v>136.38729900000001</v>
      </c>
      <c r="L610" s="47">
        <v>92.596000000000004</v>
      </c>
      <c r="M610" s="47">
        <v>31.712236999999998</v>
      </c>
      <c r="N610" s="47">
        <v>24.452179999999998</v>
      </c>
      <c r="O610" s="47">
        <v>14.072786000000001</v>
      </c>
      <c r="P610" s="47">
        <v>4.8087619999999998</v>
      </c>
    </row>
    <row r="611" spans="1:16" x14ac:dyDescent="0.2">
      <c r="A611" s="45" t="str">
        <f t="shared" si="9"/>
        <v>B2 biodiversityDenmark2020</v>
      </c>
      <c r="B611" s="47">
        <v>8</v>
      </c>
      <c r="C611" s="47" t="s">
        <v>2</v>
      </c>
      <c r="D611" s="47" t="s">
        <v>136</v>
      </c>
      <c r="E611" s="47" t="s">
        <v>80</v>
      </c>
      <c r="F611" s="47" t="s">
        <v>114</v>
      </c>
      <c r="G611" s="47">
        <v>2020</v>
      </c>
      <c r="H611" s="47">
        <v>623.95578899999998</v>
      </c>
      <c r="I611" s="47">
        <v>161.21238</v>
      </c>
      <c r="J611" s="47">
        <v>143.29370800000001</v>
      </c>
      <c r="K611" s="47">
        <v>126.443618</v>
      </c>
      <c r="L611" s="47">
        <v>111.707087</v>
      </c>
      <c r="M611" s="47">
        <v>34.421277000000003</v>
      </c>
      <c r="N611" s="47">
        <v>24.597878999999999</v>
      </c>
      <c r="O611" s="47">
        <v>16.672235000000001</v>
      </c>
      <c r="P611" s="47">
        <v>5.6076050000000004</v>
      </c>
    </row>
    <row r="612" spans="1:16" x14ac:dyDescent="0.2">
      <c r="A612" s="45" t="str">
        <f t="shared" si="9"/>
        <v>B2 biodiversityDenmark2025</v>
      </c>
      <c r="B612" s="47">
        <v>8</v>
      </c>
      <c r="C612" s="47" t="s">
        <v>2</v>
      </c>
      <c r="D612" s="47" t="s">
        <v>136</v>
      </c>
      <c r="E612" s="47" t="s">
        <v>80</v>
      </c>
      <c r="F612" s="47" t="s">
        <v>114</v>
      </c>
      <c r="G612" s="47">
        <v>2025</v>
      </c>
      <c r="H612" s="47">
        <v>659.16476599999999</v>
      </c>
      <c r="I612" s="47">
        <v>192.987618</v>
      </c>
      <c r="J612" s="47">
        <v>124.458493</v>
      </c>
      <c r="K612" s="47">
        <v>125.339005</v>
      </c>
      <c r="L612" s="47">
        <v>122.726241</v>
      </c>
      <c r="M612" s="47">
        <v>42.267566000000002</v>
      </c>
      <c r="N612" s="47">
        <v>24.699954000000002</v>
      </c>
      <c r="O612" s="47">
        <v>19.689392999999999</v>
      </c>
      <c r="P612" s="47">
        <v>6.9964959999999996</v>
      </c>
    </row>
    <row r="613" spans="1:16" x14ac:dyDescent="0.2">
      <c r="A613" s="45" t="str">
        <f t="shared" si="9"/>
        <v>B2 biodiversityDenmark2030</v>
      </c>
      <c r="B613" s="47">
        <v>8</v>
      </c>
      <c r="C613" s="47" t="s">
        <v>2</v>
      </c>
      <c r="D613" s="47" t="s">
        <v>136</v>
      </c>
      <c r="E613" s="47" t="s">
        <v>80</v>
      </c>
      <c r="F613" s="47" t="s">
        <v>114</v>
      </c>
      <c r="G613" s="47">
        <v>2030</v>
      </c>
      <c r="H613" s="47">
        <v>694.37383299999999</v>
      </c>
      <c r="I613" s="47">
        <v>213.17639800000001</v>
      </c>
      <c r="J613" s="47">
        <v>120.46830199999999</v>
      </c>
      <c r="K613" s="47">
        <v>124.23439500000001</v>
      </c>
      <c r="L613" s="47">
        <v>131.88931500000001</v>
      </c>
      <c r="M613" s="47">
        <v>49.446814000000003</v>
      </c>
      <c r="N613" s="47">
        <v>24.537582</v>
      </c>
      <c r="O613" s="47">
        <v>22.539083999999999</v>
      </c>
      <c r="P613" s="47">
        <v>8.0819430000000008</v>
      </c>
    </row>
    <row r="614" spans="1:16" x14ac:dyDescent="0.2">
      <c r="A614" s="45" t="str">
        <f t="shared" si="9"/>
        <v>B2 biodiversityEstonia2005</v>
      </c>
      <c r="B614" s="47">
        <v>8</v>
      </c>
      <c r="C614" s="47" t="s">
        <v>2</v>
      </c>
      <c r="D614" s="47" t="s">
        <v>137</v>
      </c>
      <c r="E614" s="47" t="s">
        <v>81</v>
      </c>
      <c r="F614" s="47" t="s">
        <v>114</v>
      </c>
      <c r="G614" s="47">
        <v>2005</v>
      </c>
      <c r="H614" s="47">
        <v>1988.4476830000001</v>
      </c>
      <c r="I614" s="47">
        <v>385.53036500000002</v>
      </c>
      <c r="J614" s="47">
        <v>379.07553999999999</v>
      </c>
      <c r="K614" s="47">
        <v>564.12210800000003</v>
      </c>
      <c r="L614" s="47">
        <v>420.89804199999998</v>
      </c>
      <c r="M614" s="47">
        <v>184.14048700000001</v>
      </c>
      <c r="N614" s="47">
        <v>48.716470999999999</v>
      </c>
      <c r="O614" s="47">
        <v>5.8800629999999998</v>
      </c>
      <c r="P614" s="47">
        <v>8.4607000000000002E-2</v>
      </c>
    </row>
    <row r="615" spans="1:16" x14ac:dyDescent="0.2">
      <c r="A615" s="45" t="str">
        <f t="shared" si="9"/>
        <v>B2 biodiversityEstonia2010</v>
      </c>
      <c r="B615" s="47">
        <v>8</v>
      </c>
      <c r="C615" s="47" t="s">
        <v>2</v>
      </c>
      <c r="D615" s="47" t="s">
        <v>137</v>
      </c>
      <c r="E615" s="47" t="s">
        <v>81</v>
      </c>
      <c r="F615" s="47" t="s">
        <v>114</v>
      </c>
      <c r="G615" s="47">
        <v>2010</v>
      </c>
      <c r="H615" s="47">
        <v>1978.5125680000001</v>
      </c>
      <c r="I615" s="47">
        <v>389.89723799999899</v>
      </c>
      <c r="J615" s="47">
        <v>301.22691600000002</v>
      </c>
      <c r="K615" s="47">
        <v>534.86101699999995</v>
      </c>
      <c r="L615" s="47">
        <v>472.81447100000003</v>
      </c>
      <c r="M615" s="47">
        <v>214.94035</v>
      </c>
      <c r="N615" s="47">
        <v>60.117140999999997</v>
      </c>
      <c r="O615" s="47">
        <v>4.6407920000000003</v>
      </c>
      <c r="P615" s="47">
        <v>1.4643E-2</v>
      </c>
    </row>
    <row r="616" spans="1:16" x14ac:dyDescent="0.2">
      <c r="A616" s="45" t="str">
        <f t="shared" si="9"/>
        <v>B2 biodiversityEstonia2015</v>
      </c>
      <c r="B616" s="47">
        <v>8</v>
      </c>
      <c r="C616" s="47" t="s">
        <v>2</v>
      </c>
      <c r="D616" s="47" t="s">
        <v>137</v>
      </c>
      <c r="E616" s="47" t="s">
        <v>81</v>
      </c>
      <c r="F616" s="47" t="s">
        <v>114</v>
      </c>
      <c r="G616" s="47">
        <v>2015</v>
      </c>
      <c r="H616" s="47">
        <v>1968.840074</v>
      </c>
      <c r="I616" s="47">
        <v>395.33735200000001</v>
      </c>
      <c r="J616" s="47">
        <v>280.76595300000002</v>
      </c>
      <c r="K616" s="47">
        <v>457.31096100000002</v>
      </c>
      <c r="L616" s="47">
        <v>498.40265699999998</v>
      </c>
      <c r="M616" s="47">
        <v>251.550939</v>
      </c>
      <c r="N616" s="47">
        <v>81.926203000000001</v>
      </c>
      <c r="O616" s="47">
        <v>3.5407329999999999</v>
      </c>
      <c r="P616" s="47">
        <v>5.2760000000000003E-3</v>
      </c>
    </row>
    <row r="617" spans="1:16" x14ac:dyDescent="0.2">
      <c r="A617" s="45" t="str">
        <f t="shared" si="9"/>
        <v>B2 biodiversityEstonia2020</v>
      </c>
      <c r="B617" s="47">
        <v>8</v>
      </c>
      <c r="C617" s="47" t="s">
        <v>2</v>
      </c>
      <c r="D617" s="47" t="s">
        <v>137</v>
      </c>
      <c r="E617" s="47" t="s">
        <v>81</v>
      </c>
      <c r="F617" s="47" t="s">
        <v>114</v>
      </c>
      <c r="G617" s="47">
        <v>2020</v>
      </c>
      <c r="H617" s="47">
        <v>1959.555069</v>
      </c>
      <c r="I617" s="47">
        <v>409.20790599999998</v>
      </c>
      <c r="J617" s="47">
        <v>260.30498999999998</v>
      </c>
      <c r="K617" s="47">
        <v>382.75850500000001</v>
      </c>
      <c r="L617" s="47">
        <v>525.13554599999998</v>
      </c>
      <c r="M617" s="47">
        <v>280.74561299999999</v>
      </c>
      <c r="N617" s="47">
        <v>98.272593999999998</v>
      </c>
      <c r="O617" s="47">
        <v>3.1277840000000001</v>
      </c>
      <c r="P617" s="47">
        <v>2.1310000000000001E-3</v>
      </c>
    </row>
    <row r="618" spans="1:16" x14ac:dyDescent="0.2">
      <c r="A618" s="45" t="str">
        <f t="shared" si="9"/>
        <v>B2 biodiversityEstonia2025</v>
      </c>
      <c r="B618" s="47">
        <v>8</v>
      </c>
      <c r="C618" s="47" t="s">
        <v>2</v>
      </c>
      <c r="D618" s="47" t="s">
        <v>137</v>
      </c>
      <c r="E618" s="47" t="s">
        <v>81</v>
      </c>
      <c r="F618" s="47" t="s">
        <v>114</v>
      </c>
      <c r="G618" s="47">
        <v>2025</v>
      </c>
      <c r="H618" s="47">
        <v>1950.6987469999999</v>
      </c>
      <c r="I618" s="47">
        <v>384.28534300000001</v>
      </c>
      <c r="J618" s="47">
        <v>322.56124399999999</v>
      </c>
      <c r="K618" s="47">
        <v>313.138577</v>
      </c>
      <c r="L618" s="47">
        <v>500.35843999999997</v>
      </c>
      <c r="M618" s="47">
        <v>304.44831399999998</v>
      </c>
      <c r="N618" s="47">
        <v>119.714564</v>
      </c>
      <c r="O618" s="47">
        <v>6.1874690000000001</v>
      </c>
      <c r="P618" s="47">
        <v>4.7959999999999999E-3</v>
      </c>
    </row>
    <row r="619" spans="1:16" x14ac:dyDescent="0.2">
      <c r="A619" s="45" t="str">
        <f t="shared" si="9"/>
        <v>B2 biodiversityEstonia2030</v>
      </c>
      <c r="B619" s="47">
        <v>8</v>
      </c>
      <c r="C619" s="47" t="s">
        <v>2</v>
      </c>
      <c r="D619" s="47" t="s">
        <v>137</v>
      </c>
      <c r="E619" s="47" t="s">
        <v>81</v>
      </c>
      <c r="F619" s="47" t="s">
        <v>114</v>
      </c>
      <c r="G619" s="47">
        <v>2030</v>
      </c>
      <c r="H619" s="47">
        <v>1942.1724899999999</v>
      </c>
      <c r="I619" s="47">
        <v>407.81474100000003</v>
      </c>
      <c r="J619" s="47">
        <v>347.39868200000001</v>
      </c>
      <c r="K619" s="47">
        <v>248.47751199999999</v>
      </c>
      <c r="L619" s="47">
        <v>477.14534300000003</v>
      </c>
      <c r="M619" s="47">
        <v>317.36165599999998</v>
      </c>
      <c r="N619" s="47">
        <v>136.31785500000001</v>
      </c>
      <c r="O619" s="47">
        <v>7.652406</v>
      </c>
      <c r="P619" s="47">
        <v>4.2950000000000002E-3</v>
      </c>
    </row>
    <row r="620" spans="1:16" x14ac:dyDescent="0.2">
      <c r="A620" s="45" t="str">
        <f t="shared" si="9"/>
        <v>B2 biodiversitySpain2005</v>
      </c>
      <c r="B620" s="47">
        <v>8</v>
      </c>
      <c r="C620" s="47" t="s">
        <v>2</v>
      </c>
      <c r="D620" s="47" t="s">
        <v>138</v>
      </c>
      <c r="E620" s="47" t="s">
        <v>104</v>
      </c>
      <c r="F620" s="47" t="s">
        <v>115</v>
      </c>
      <c r="G620" s="47">
        <v>2005</v>
      </c>
      <c r="H620" s="47">
        <v>13531.952393</v>
      </c>
      <c r="I620" s="47">
        <v>5044.0608620000003</v>
      </c>
      <c r="J620" s="47">
        <v>1579.871345</v>
      </c>
      <c r="K620" s="47">
        <v>1754.879263</v>
      </c>
      <c r="L620" s="47">
        <v>1593.5273380000001</v>
      </c>
      <c r="M620" s="47">
        <v>1143.0356730000001</v>
      </c>
      <c r="N620" s="47">
        <v>704.68305699999996</v>
      </c>
      <c r="O620" s="47">
        <v>306.42188499999997</v>
      </c>
      <c r="P620" s="47">
        <v>1405.47297</v>
      </c>
    </row>
    <row r="621" spans="1:16" x14ac:dyDescent="0.2">
      <c r="A621" s="45" t="str">
        <f t="shared" si="9"/>
        <v>B2 biodiversitySpain2010</v>
      </c>
      <c r="B621" s="47">
        <v>8</v>
      </c>
      <c r="C621" s="47" t="s">
        <v>2</v>
      </c>
      <c r="D621" s="47" t="s">
        <v>138</v>
      </c>
      <c r="E621" s="47" t="s">
        <v>104</v>
      </c>
      <c r="F621" s="47" t="s">
        <v>115</v>
      </c>
      <c r="G621" s="47">
        <v>2010</v>
      </c>
      <c r="H621" s="47">
        <v>14254.264601999999</v>
      </c>
      <c r="I621" s="47">
        <v>6842.3012879999997</v>
      </c>
      <c r="J621" s="47">
        <v>1497.5769989999999</v>
      </c>
      <c r="K621" s="47">
        <v>1724.0332980000001</v>
      </c>
      <c r="L621" s="47">
        <v>1686.03172</v>
      </c>
      <c r="M621" s="47">
        <v>1246.750765</v>
      </c>
      <c r="N621" s="47">
        <v>686.79739700000005</v>
      </c>
      <c r="O621" s="47">
        <v>151.81520499999999</v>
      </c>
      <c r="P621" s="47">
        <v>418.95792999999998</v>
      </c>
    </row>
    <row r="622" spans="1:16" x14ac:dyDescent="0.2">
      <c r="A622" s="45" t="str">
        <f t="shared" si="9"/>
        <v>B2 biodiversitySpain2015</v>
      </c>
      <c r="B622" s="47">
        <v>8</v>
      </c>
      <c r="C622" s="47" t="s">
        <v>2</v>
      </c>
      <c r="D622" s="47" t="s">
        <v>138</v>
      </c>
      <c r="E622" s="47" t="s">
        <v>104</v>
      </c>
      <c r="F622" s="47" t="s">
        <v>115</v>
      </c>
      <c r="G622" s="47">
        <v>2015</v>
      </c>
      <c r="H622" s="47">
        <v>14976.570100000001</v>
      </c>
      <c r="I622" s="47">
        <v>7996.3705570000002</v>
      </c>
      <c r="J622" s="47">
        <v>1408.861975</v>
      </c>
      <c r="K622" s="47">
        <v>1697.8973900000001</v>
      </c>
      <c r="L622" s="47">
        <v>1776.4740790000001</v>
      </c>
      <c r="M622" s="47">
        <v>1348.830809</v>
      </c>
      <c r="N622" s="47">
        <v>643.81665899999996</v>
      </c>
      <c r="O622" s="47">
        <v>72.606026</v>
      </c>
      <c r="P622" s="47">
        <v>31.712605</v>
      </c>
    </row>
    <row r="623" spans="1:16" x14ac:dyDescent="0.2">
      <c r="A623" s="45" t="str">
        <f t="shared" si="9"/>
        <v>B2 biodiversitySpain2020</v>
      </c>
      <c r="B623" s="47">
        <v>8</v>
      </c>
      <c r="C623" s="47" t="s">
        <v>2</v>
      </c>
      <c r="D623" s="47" t="s">
        <v>138</v>
      </c>
      <c r="E623" s="47" t="s">
        <v>104</v>
      </c>
      <c r="F623" s="47" t="s">
        <v>115</v>
      </c>
      <c r="G623" s="47">
        <v>2020</v>
      </c>
      <c r="H623" s="47">
        <v>14976.570252</v>
      </c>
      <c r="I623" s="47">
        <v>7341.7929690000001</v>
      </c>
      <c r="J623" s="47">
        <v>2003.0586940000001</v>
      </c>
      <c r="K623" s="47">
        <v>1628.9625940000001</v>
      </c>
      <c r="L623" s="47">
        <v>1739.1891109999999</v>
      </c>
      <c r="M623" s="47">
        <v>1451.986813</v>
      </c>
      <c r="N623" s="47">
        <v>711.68521399999997</v>
      </c>
      <c r="O623" s="47">
        <v>76.954938999999996</v>
      </c>
      <c r="P623" s="47">
        <v>22.939917999999999</v>
      </c>
    </row>
    <row r="624" spans="1:16" x14ac:dyDescent="0.2">
      <c r="A624" s="45" t="str">
        <f t="shared" si="9"/>
        <v>B2 biodiversitySpain2025</v>
      </c>
      <c r="B624" s="47">
        <v>8</v>
      </c>
      <c r="C624" s="47" t="s">
        <v>2</v>
      </c>
      <c r="D624" s="47" t="s">
        <v>138</v>
      </c>
      <c r="E624" s="47" t="s">
        <v>104</v>
      </c>
      <c r="F624" s="47" t="s">
        <v>115</v>
      </c>
      <c r="G624" s="47">
        <v>2025</v>
      </c>
      <c r="H624" s="47">
        <v>14976.568619</v>
      </c>
      <c r="I624" s="47">
        <v>6444.0080799999996</v>
      </c>
      <c r="J624" s="47">
        <v>2846.2813529999999</v>
      </c>
      <c r="K624" s="47">
        <v>1551.4092599999999</v>
      </c>
      <c r="L624" s="47">
        <v>1701.904125</v>
      </c>
      <c r="M624" s="47">
        <v>1558.1419069999999</v>
      </c>
      <c r="N624" s="47">
        <v>772.04982800000005</v>
      </c>
      <c r="O624" s="47">
        <v>84.120396</v>
      </c>
      <c r="P624" s="47">
        <v>18.653670000000002</v>
      </c>
    </row>
    <row r="625" spans="1:16" x14ac:dyDescent="0.2">
      <c r="A625" s="45" t="str">
        <f t="shared" si="9"/>
        <v>B2 biodiversitySpain2030</v>
      </c>
      <c r="B625" s="47">
        <v>8</v>
      </c>
      <c r="C625" s="47" t="s">
        <v>2</v>
      </c>
      <c r="D625" s="47" t="s">
        <v>138</v>
      </c>
      <c r="E625" s="47" t="s">
        <v>104</v>
      </c>
      <c r="F625" s="47" t="s">
        <v>115</v>
      </c>
      <c r="G625" s="47">
        <v>2030</v>
      </c>
      <c r="H625" s="47">
        <v>14976.565337</v>
      </c>
      <c r="I625" s="47">
        <v>5241.0282859999998</v>
      </c>
      <c r="J625" s="47">
        <v>4015.3023290000001</v>
      </c>
      <c r="K625" s="47">
        <v>1469.237914</v>
      </c>
      <c r="L625" s="47">
        <v>1669.90732</v>
      </c>
      <c r="M625" s="47">
        <v>1655.663372</v>
      </c>
      <c r="N625" s="47">
        <v>818.26061000000004</v>
      </c>
      <c r="O625" s="47">
        <v>90.601816999999997</v>
      </c>
      <c r="P625" s="47">
        <v>16.563689</v>
      </c>
    </row>
    <row r="626" spans="1:16" x14ac:dyDescent="0.2">
      <c r="A626" s="45" t="str">
        <f t="shared" si="9"/>
        <v>B2 biodiversityFinland2005</v>
      </c>
      <c r="B626" s="47">
        <v>8</v>
      </c>
      <c r="C626" s="47" t="s">
        <v>2</v>
      </c>
      <c r="D626" s="47" t="s">
        <v>139</v>
      </c>
      <c r="E626" s="47" t="s">
        <v>82</v>
      </c>
      <c r="F626" s="47" t="s">
        <v>114</v>
      </c>
      <c r="G626" s="47">
        <v>2005</v>
      </c>
      <c r="H626" s="47">
        <v>17623.816991</v>
      </c>
      <c r="I626" s="47">
        <v>3576.798859</v>
      </c>
      <c r="J626" s="47">
        <v>3694.214614</v>
      </c>
      <c r="K626" s="47">
        <v>3484.0198439999999</v>
      </c>
      <c r="L626" s="47">
        <v>2841.2854200000002</v>
      </c>
      <c r="M626" s="47">
        <v>1872.659085</v>
      </c>
      <c r="N626" s="47">
        <v>930.27951900000005</v>
      </c>
      <c r="O626" s="47">
        <v>451.305477</v>
      </c>
      <c r="P626" s="47">
        <v>773.25417300000004</v>
      </c>
    </row>
    <row r="627" spans="1:16" x14ac:dyDescent="0.2">
      <c r="A627" s="45" t="str">
        <f t="shared" si="9"/>
        <v>B2 biodiversityFinland2010</v>
      </c>
      <c r="B627" s="47">
        <v>8</v>
      </c>
      <c r="C627" s="47" t="s">
        <v>2</v>
      </c>
      <c r="D627" s="47" t="s">
        <v>139</v>
      </c>
      <c r="E627" s="47" t="s">
        <v>82</v>
      </c>
      <c r="F627" s="47" t="s">
        <v>114</v>
      </c>
      <c r="G627" s="47">
        <v>2010</v>
      </c>
      <c r="H627" s="47">
        <v>17594.734536</v>
      </c>
      <c r="I627" s="47">
        <v>4213.3695360000002</v>
      </c>
      <c r="J627" s="47">
        <v>3530.6945759999999</v>
      </c>
      <c r="K627" s="47">
        <v>3536.5684999999999</v>
      </c>
      <c r="L627" s="47">
        <v>3001.9689899999998</v>
      </c>
      <c r="M627" s="47">
        <v>1967.2917219999999</v>
      </c>
      <c r="N627" s="47">
        <v>846.65366600000004</v>
      </c>
      <c r="O627" s="47">
        <v>241.17564200000001</v>
      </c>
      <c r="P627" s="47">
        <v>257.01190400000002</v>
      </c>
    </row>
    <row r="628" spans="1:16" x14ac:dyDescent="0.2">
      <c r="A628" s="45" t="str">
        <f t="shared" si="9"/>
        <v>B2 biodiversityFinland2015</v>
      </c>
      <c r="B628" s="47">
        <v>8</v>
      </c>
      <c r="C628" s="47" t="s">
        <v>2</v>
      </c>
      <c r="D628" s="47" t="s">
        <v>139</v>
      </c>
      <c r="E628" s="47" t="s">
        <v>82</v>
      </c>
      <c r="F628" s="47" t="s">
        <v>114</v>
      </c>
      <c r="G628" s="47">
        <v>2015</v>
      </c>
      <c r="H628" s="47">
        <v>17554.950159</v>
      </c>
      <c r="I628" s="47">
        <v>4320.7096680000104</v>
      </c>
      <c r="J628" s="47">
        <v>3367.1746520000002</v>
      </c>
      <c r="K628" s="47">
        <v>3589.117221</v>
      </c>
      <c r="L628" s="47">
        <v>3162.6525919999999</v>
      </c>
      <c r="M628" s="47">
        <v>2083.6350980000002</v>
      </c>
      <c r="N628" s="47">
        <v>879.84978100000001</v>
      </c>
      <c r="O628" s="47">
        <v>129.65838500000001</v>
      </c>
      <c r="P628" s="47">
        <v>22.152761999999999</v>
      </c>
    </row>
    <row r="629" spans="1:16" x14ac:dyDescent="0.2">
      <c r="A629" s="45" t="str">
        <f t="shared" si="9"/>
        <v>B2 biodiversityFinland2020</v>
      </c>
      <c r="B629" s="47">
        <v>8</v>
      </c>
      <c r="C629" s="47" t="s">
        <v>2</v>
      </c>
      <c r="D629" s="47" t="s">
        <v>139</v>
      </c>
      <c r="E629" s="47" t="s">
        <v>82</v>
      </c>
      <c r="F629" s="47" t="s">
        <v>114</v>
      </c>
      <c r="G629" s="47">
        <v>2020</v>
      </c>
      <c r="H629" s="47">
        <v>17504.101817999999</v>
      </c>
      <c r="I629" s="47">
        <v>3967.72151299999</v>
      </c>
      <c r="J629" s="47">
        <v>3203.654591</v>
      </c>
      <c r="K629" s="47">
        <v>3641.665943</v>
      </c>
      <c r="L629" s="47">
        <v>3323.3362219999999</v>
      </c>
      <c r="M629" s="47">
        <v>2242.947471</v>
      </c>
      <c r="N629" s="47">
        <v>987.31923500000005</v>
      </c>
      <c r="O629" s="47">
        <v>127.625056</v>
      </c>
      <c r="P629" s="47">
        <v>9.8317870000000003</v>
      </c>
    </row>
    <row r="630" spans="1:16" x14ac:dyDescent="0.2">
      <c r="A630" s="45" t="str">
        <f t="shared" si="9"/>
        <v>B2 biodiversityFinland2025</v>
      </c>
      <c r="B630" s="47">
        <v>8</v>
      </c>
      <c r="C630" s="47" t="s">
        <v>2</v>
      </c>
      <c r="D630" s="47" t="s">
        <v>139</v>
      </c>
      <c r="E630" s="47" t="s">
        <v>82</v>
      </c>
      <c r="F630" s="47" t="s">
        <v>114</v>
      </c>
      <c r="G630" s="47">
        <v>2025</v>
      </c>
      <c r="H630" s="47">
        <v>17452.976293</v>
      </c>
      <c r="I630" s="47">
        <v>3606.1742920000102</v>
      </c>
      <c r="J630" s="47">
        <v>3040.1346269999999</v>
      </c>
      <c r="K630" s="47">
        <v>3694.2145949999999</v>
      </c>
      <c r="L630" s="47">
        <v>3484.019773</v>
      </c>
      <c r="M630" s="47">
        <v>2403.892558</v>
      </c>
      <c r="N630" s="47">
        <v>1090.0876370000001</v>
      </c>
      <c r="O630" s="47">
        <v>128.80903599999999</v>
      </c>
      <c r="P630" s="47">
        <v>5.6437749999999998</v>
      </c>
    </row>
    <row r="631" spans="1:16" x14ac:dyDescent="0.2">
      <c r="A631" s="45" t="str">
        <f t="shared" si="9"/>
        <v>B2 biodiversityFinland2030</v>
      </c>
      <c r="B631" s="47">
        <v>8</v>
      </c>
      <c r="C631" s="47" t="s">
        <v>2</v>
      </c>
      <c r="D631" s="47" t="s">
        <v>139</v>
      </c>
      <c r="E631" s="47" t="s">
        <v>82</v>
      </c>
      <c r="F631" s="47" t="s">
        <v>114</v>
      </c>
      <c r="G631" s="47">
        <v>2030</v>
      </c>
      <c r="H631" s="47">
        <v>17386.986014999999</v>
      </c>
      <c r="I631" s="47">
        <v>2835.4757209999898</v>
      </c>
      <c r="J631" s="47">
        <v>3523.8258770000002</v>
      </c>
      <c r="K631" s="47">
        <v>3530.6945569999998</v>
      </c>
      <c r="L631" s="47">
        <v>3536.5684660000002</v>
      </c>
      <c r="M631" s="47">
        <v>2495.1540180000002</v>
      </c>
      <c r="N631" s="47">
        <v>1251.2999159999999</v>
      </c>
      <c r="O631" s="47">
        <v>208.07990599999999</v>
      </c>
      <c r="P631" s="47">
        <v>5.8875539999999997</v>
      </c>
    </row>
    <row r="632" spans="1:16" x14ac:dyDescent="0.2">
      <c r="A632" s="45" t="str">
        <f t="shared" si="9"/>
        <v>B2 biodiversityFrance2005</v>
      </c>
      <c r="B632" s="47">
        <v>8</v>
      </c>
      <c r="C632" s="47" t="s">
        <v>2</v>
      </c>
      <c r="D632" s="47" t="s">
        <v>140</v>
      </c>
      <c r="E632" s="47" t="s">
        <v>83</v>
      </c>
      <c r="F632" s="47" t="s">
        <v>112</v>
      </c>
      <c r="G632" s="47">
        <v>2005</v>
      </c>
      <c r="H632" s="47">
        <v>14029.669862999999</v>
      </c>
      <c r="I632" s="47">
        <v>3305.3016229999998</v>
      </c>
      <c r="J632" s="47">
        <v>2591.2326119999998</v>
      </c>
      <c r="K632" s="47">
        <v>2684.6749989999998</v>
      </c>
      <c r="L632" s="47">
        <v>2346.1632079999999</v>
      </c>
      <c r="M632" s="47">
        <v>1409.3491739999999</v>
      </c>
      <c r="N632" s="47">
        <v>1042.6451790000001</v>
      </c>
      <c r="O632" s="47">
        <v>457.94880499999999</v>
      </c>
      <c r="P632" s="47">
        <v>192.354263</v>
      </c>
    </row>
    <row r="633" spans="1:16" x14ac:dyDescent="0.2">
      <c r="A633" s="45" t="str">
        <f t="shared" si="9"/>
        <v>B2 biodiversityFrance2010</v>
      </c>
      <c r="B633" s="47">
        <v>8</v>
      </c>
      <c r="C633" s="47" t="s">
        <v>2</v>
      </c>
      <c r="D633" s="47" t="s">
        <v>140</v>
      </c>
      <c r="E633" s="47" t="s">
        <v>83</v>
      </c>
      <c r="F633" s="47" t="s">
        <v>112</v>
      </c>
      <c r="G633" s="47">
        <v>2010</v>
      </c>
      <c r="H633" s="47">
        <v>14127.669776000001</v>
      </c>
      <c r="I633" s="47">
        <v>3157.09580799998</v>
      </c>
      <c r="J633" s="47">
        <v>2664.1021810000002</v>
      </c>
      <c r="K633" s="47">
        <v>2619.1341200000002</v>
      </c>
      <c r="L633" s="47">
        <v>2445.474659</v>
      </c>
      <c r="M633" s="47">
        <v>1659.3749640000001</v>
      </c>
      <c r="N633" s="47">
        <v>1037.6542609999999</v>
      </c>
      <c r="O633" s="47">
        <v>424.51396599999998</v>
      </c>
      <c r="P633" s="47">
        <v>120.319817</v>
      </c>
    </row>
    <row r="634" spans="1:16" x14ac:dyDescent="0.2">
      <c r="A634" s="45" t="str">
        <f t="shared" si="9"/>
        <v>B2 biodiversityFrance2015</v>
      </c>
      <c r="B634" s="47">
        <v>8</v>
      </c>
      <c r="C634" s="47" t="s">
        <v>2</v>
      </c>
      <c r="D634" s="47" t="s">
        <v>140</v>
      </c>
      <c r="E634" s="47" t="s">
        <v>83</v>
      </c>
      <c r="F634" s="47" t="s">
        <v>112</v>
      </c>
      <c r="G634" s="47">
        <v>2015</v>
      </c>
      <c r="H634" s="47">
        <v>14225.670048</v>
      </c>
      <c r="I634" s="47">
        <v>3478.2565610000001</v>
      </c>
      <c r="J634" s="47">
        <v>2178.7408030000001</v>
      </c>
      <c r="K634" s="47">
        <v>2588.6727390000001</v>
      </c>
      <c r="L634" s="47">
        <v>2514.9679769999998</v>
      </c>
      <c r="M634" s="47">
        <v>1912.71723</v>
      </c>
      <c r="N634" s="47">
        <v>1051.3274369999999</v>
      </c>
      <c r="O634" s="47">
        <v>413.23539399999999</v>
      </c>
      <c r="P634" s="47">
        <v>87.751907000000003</v>
      </c>
    </row>
    <row r="635" spans="1:16" x14ac:dyDescent="0.2">
      <c r="A635" s="45" t="str">
        <f t="shared" si="9"/>
        <v>B2 biodiversityFrance2020</v>
      </c>
      <c r="B635" s="47">
        <v>8</v>
      </c>
      <c r="C635" s="47" t="s">
        <v>2</v>
      </c>
      <c r="D635" s="47" t="s">
        <v>140</v>
      </c>
      <c r="E635" s="47" t="s">
        <v>83</v>
      </c>
      <c r="F635" s="47" t="s">
        <v>112</v>
      </c>
      <c r="G635" s="47">
        <v>2020</v>
      </c>
      <c r="H635" s="47">
        <v>14323.669449999999</v>
      </c>
      <c r="I635" s="47">
        <v>3028.2798319999902</v>
      </c>
      <c r="J635" s="47">
        <v>2560.452307</v>
      </c>
      <c r="K635" s="47">
        <v>2536.230384</v>
      </c>
      <c r="L635" s="47">
        <v>2518.6777520000001</v>
      </c>
      <c r="M635" s="47">
        <v>2036.4114890000001</v>
      </c>
      <c r="N635" s="47">
        <v>1154.9148660000001</v>
      </c>
      <c r="O635" s="47">
        <v>404.08795500000002</v>
      </c>
      <c r="P635" s="47">
        <v>84.614864999999995</v>
      </c>
    </row>
    <row r="636" spans="1:16" x14ac:dyDescent="0.2">
      <c r="A636" s="45" t="str">
        <f t="shared" si="9"/>
        <v>B2 biodiversityFrance2025</v>
      </c>
      <c r="B636" s="47">
        <v>8</v>
      </c>
      <c r="C636" s="47" t="s">
        <v>2</v>
      </c>
      <c r="D636" s="47" t="s">
        <v>140</v>
      </c>
      <c r="E636" s="47" t="s">
        <v>83</v>
      </c>
      <c r="F636" s="47" t="s">
        <v>112</v>
      </c>
      <c r="G636" s="47">
        <v>2025</v>
      </c>
      <c r="H636" s="47">
        <v>14421.669182</v>
      </c>
      <c r="I636" s="47">
        <v>2768.0753250000098</v>
      </c>
      <c r="J636" s="47">
        <v>2759.0710840000002</v>
      </c>
      <c r="K636" s="47">
        <v>2427.5821310000001</v>
      </c>
      <c r="L636" s="47">
        <v>2562.907232</v>
      </c>
      <c r="M636" s="47">
        <v>2159.868187</v>
      </c>
      <c r="N636" s="47">
        <v>1257.6339399999999</v>
      </c>
      <c r="O636" s="47">
        <v>409.23424799999998</v>
      </c>
      <c r="P636" s="47">
        <v>77.297034999999994</v>
      </c>
    </row>
    <row r="637" spans="1:16" x14ac:dyDescent="0.2">
      <c r="A637" s="45" t="str">
        <f t="shared" si="9"/>
        <v>B2 biodiversityFrance2030</v>
      </c>
      <c r="B637" s="47">
        <v>8</v>
      </c>
      <c r="C637" s="47" t="s">
        <v>2</v>
      </c>
      <c r="D637" s="47" t="s">
        <v>140</v>
      </c>
      <c r="E637" s="47" t="s">
        <v>83</v>
      </c>
      <c r="F637" s="47" t="s">
        <v>112</v>
      </c>
      <c r="G637" s="47">
        <v>2030</v>
      </c>
      <c r="H637" s="47">
        <v>14519.668686000001</v>
      </c>
      <c r="I637" s="47">
        <v>2705.8931679999901</v>
      </c>
      <c r="J637" s="47">
        <v>2667.0673160000001</v>
      </c>
      <c r="K637" s="47">
        <v>2483.8652849999999</v>
      </c>
      <c r="L637" s="47">
        <v>2501.4779130000002</v>
      </c>
      <c r="M637" s="47">
        <v>2175.1129420000002</v>
      </c>
      <c r="N637" s="47">
        <v>1501.77747</v>
      </c>
      <c r="O637" s="47">
        <v>415.395692</v>
      </c>
      <c r="P637" s="47">
        <v>69.078900000000004</v>
      </c>
    </row>
    <row r="638" spans="1:16" x14ac:dyDescent="0.2">
      <c r="A638" s="45" t="str">
        <f t="shared" si="9"/>
        <v>B2 biodiversityCroatia2005</v>
      </c>
      <c r="B638" s="47">
        <v>8</v>
      </c>
      <c r="C638" s="47" t="s">
        <v>2</v>
      </c>
      <c r="D638" s="47" t="s">
        <v>142</v>
      </c>
      <c r="E638" s="47" t="s">
        <v>77</v>
      </c>
      <c r="F638" s="47" t="s">
        <v>111</v>
      </c>
      <c r="G638" s="47">
        <v>2005</v>
      </c>
      <c r="H638" s="47">
        <v>1657.4767939999999</v>
      </c>
      <c r="I638" s="47">
        <v>213.38765100000001</v>
      </c>
      <c r="J638" s="47">
        <v>433.58685200000002</v>
      </c>
      <c r="K638" s="47">
        <v>580.01205000000004</v>
      </c>
      <c r="L638" s="47">
        <v>208.42692199999999</v>
      </c>
      <c r="M638" s="47">
        <v>153.14271500000001</v>
      </c>
      <c r="N638" s="47">
        <v>62.146887</v>
      </c>
      <c r="O638" s="47">
        <v>6.7737170000000004</v>
      </c>
      <c r="P638" s="47">
        <v>0</v>
      </c>
    </row>
    <row r="639" spans="1:16" x14ac:dyDescent="0.2">
      <c r="A639" s="45" t="str">
        <f t="shared" si="9"/>
        <v>B2 biodiversityCroatia2010</v>
      </c>
      <c r="B639" s="47">
        <v>8</v>
      </c>
      <c r="C639" s="47" t="s">
        <v>2</v>
      </c>
      <c r="D639" s="47" t="s">
        <v>142</v>
      </c>
      <c r="E639" s="47" t="s">
        <v>77</v>
      </c>
      <c r="F639" s="47" t="s">
        <v>111</v>
      </c>
      <c r="G639" s="47">
        <v>2010</v>
      </c>
      <c r="H639" s="47">
        <v>1653.499407</v>
      </c>
      <c r="I639" s="47">
        <v>249.62456900000001</v>
      </c>
      <c r="J639" s="47">
        <v>348.94913500000001</v>
      </c>
      <c r="K639" s="47">
        <v>590.17275400000005</v>
      </c>
      <c r="L639" s="47">
        <v>213.25808900000001</v>
      </c>
      <c r="M639" s="47">
        <v>175.95363699999999</v>
      </c>
      <c r="N639" s="47">
        <v>70.638274999999993</v>
      </c>
      <c r="O639" s="47">
        <v>4.9029480000000003</v>
      </c>
      <c r="P639" s="47">
        <v>0</v>
      </c>
    </row>
    <row r="640" spans="1:16" x14ac:dyDescent="0.2">
      <c r="A640" s="45" t="str">
        <f t="shared" si="9"/>
        <v>B2 biodiversityCroatia2015</v>
      </c>
      <c r="B640" s="47">
        <v>8</v>
      </c>
      <c r="C640" s="47" t="s">
        <v>2</v>
      </c>
      <c r="D640" s="47" t="s">
        <v>142</v>
      </c>
      <c r="E640" s="47" t="s">
        <v>77</v>
      </c>
      <c r="F640" s="47" t="s">
        <v>111</v>
      </c>
      <c r="G640" s="47">
        <v>2015</v>
      </c>
      <c r="H640" s="47">
        <v>1649.5224169999999</v>
      </c>
      <c r="I640" s="47">
        <v>311.68221999999997</v>
      </c>
      <c r="J640" s="47">
        <v>264.31141100000002</v>
      </c>
      <c r="K640" s="47">
        <v>576.40675199999998</v>
      </c>
      <c r="L640" s="47">
        <v>218.089247</v>
      </c>
      <c r="M640" s="47">
        <v>198.76459</v>
      </c>
      <c r="N640" s="47">
        <v>76.407140999999996</v>
      </c>
      <c r="O640" s="47">
        <v>3.861056</v>
      </c>
      <c r="P640" s="47">
        <v>0</v>
      </c>
    </row>
    <row r="641" spans="1:16" x14ac:dyDescent="0.2">
      <c r="A641" s="45" t="str">
        <f t="shared" si="9"/>
        <v>B2 biodiversityCroatia2020</v>
      </c>
      <c r="B641" s="47">
        <v>8</v>
      </c>
      <c r="C641" s="47" t="s">
        <v>2</v>
      </c>
      <c r="D641" s="47" t="s">
        <v>142</v>
      </c>
      <c r="E641" s="47" t="s">
        <v>77</v>
      </c>
      <c r="F641" s="47" t="s">
        <v>111</v>
      </c>
      <c r="G641" s="47">
        <v>2020</v>
      </c>
      <c r="H641" s="47">
        <v>1645.54656</v>
      </c>
      <c r="I641" s="47">
        <v>402.59974499999998</v>
      </c>
      <c r="J641" s="47">
        <v>210.73692800000001</v>
      </c>
      <c r="K641" s="47">
        <v>453.07808199999999</v>
      </c>
      <c r="L641" s="47">
        <v>269.85324600000001</v>
      </c>
      <c r="M641" s="47">
        <v>203.59576300000001</v>
      </c>
      <c r="N641" s="47">
        <v>99.218092999999996</v>
      </c>
      <c r="O641" s="47">
        <v>6.4647030000000001</v>
      </c>
      <c r="P641" s="47">
        <v>0</v>
      </c>
    </row>
    <row r="642" spans="1:16" x14ac:dyDescent="0.2">
      <c r="A642" s="45" t="str">
        <f t="shared" ref="A642:A705" si="10">CONCATENATE(C642,E642,G642)</f>
        <v>B2 biodiversityCroatia2025</v>
      </c>
      <c r="B642" s="47">
        <v>8</v>
      </c>
      <c r="C642" s="47" t="s">
        <v>2</v>
      </c>
      <c r="D642" s="47" t="s">
        <v>142</v>
      </c>
      <c r="E642" s="47" t="s">
        <v>77</v>
      </c>
      <c r="F642" s="47" t="s">
        <v>111</v>
      </c>
      <c r="G642" s="47">
        <v>2025</v>
      </c>
      <c r="H642" s="47">
        <v>1641.5855039999999</v>
      </c>
      <c r="I642" s="47">
        <v>479.55177600000002</v>
      </c>
      <c r="J642" s="47">
        <v>174.18926999999999</v>
      </c>
      <c r="K642" s="47">
        <v>356.96871199999998</v>
      </c>
      <c r="L642" s="47">
        <v>296.436846</v>
      </c>
      <c r="M642" s="47">
        <v>208.42691600000001</v>
      </c>
      <c r="N642" s="47">
        <v>118.464822</v>
      </c>
      <c r="O642" s="47">
        <v>7.5471620000000001</v>
      </c>
      <c r="P642" s="47">
        <v>0</v>
      </c>
    </row>
    <row r="643" spans="1:16" x14ac:dyDescent="0.2">
      <c r="A643" s="45" t="str">
        <f t="shared" si="10"/>
        <v>B2 biodiversityCroatia2030</v>
      </c>
      <c r="B643" s="47">
        <v>8</v>
      </c>
      <c r="C643" s="47" t="s">
        <v>2</v>
      </c>
      <c r="D643" s="47" t="s">
        <v>142</v>
      </c>
      <c r="E643" s="47" t="s">
        <v>77</v>
      </c>
      <c r="F643" s="47" t="s">
        <v>111</v>
      </c>
      <c r="G643" s="47">
        <v>2030</v>
      </c>
      <c r="H643" s="47">
        <v>1637.645867</v>
      </c>
      <c r="I643" s="47">
        <v>513.89095399999997</v>
      </c>
      <c r="J643" s="47">
        <v>209.798395</v>
      </c>
      <c r="K643" s="47">
        <v>278.890108</v>
      </c>
      <c r="L643" s="47">
        <v>279.996985</v>
      </c>
      <c r="M643" s="47">
        <v>213.25809699999999</v>
      </c>
      <c r="N643" s="47">
        <v>133.55225300000001</v>
      </c>
      <c r="O643" s="47">
        <v>8.2590749999999993</v>
      </c>
      <c r="P643" s="47">
        <v>0</v>
      </c>
    </row>
    <row r="644" spans="1:16" x14ac:dyDescent="0.2">
      <c r="A644" s="45" t="str">
        <f t="shared" si="10"/>
        <v>B2 biodiversityHungary2005</v>
      </c>
      <c r="B644" s="47">
        <v>8</v>
      </c>
      <c r="C644" s="47" t="s">
        <v>2</v>
      </c>
      <c r="D644" s="47" t="s">
        <v>143</v>
      </c>
      <c r="E644" s="47" t="s">
        <v>86</v>
      </c>
      <c r="F644" s="47" t="s">
        <v>113</v>
      </c>
      <c r="G644" s="47">
        <v>2005</v>
      </c>
      <c r="H644" s="47">
        <v>1600.1202109999999</v>
      </c>
      <c r="I644" s="47">
        <v>499.289751999999</v>
      </c>
      <c r="J644" s="47">
        <v>427.85332099999999</v>
      </c>
      <c r="K644" s="47">
        <v>266.766209</v>
      </c>
      <c r="L644" s="47">
        <v>214.79629199999999</v>
      </c>
      <c r="M644" s="47">
        <v>124.529678</v>
      </c>
      <c r="N644" s="47">
        <v>26.753982000000001</v>
      </c>
      <c r="O644" s="47">
        <v>26.753983999999999</v>
      </c>
      <c r="P644" s="47">
        <v>13.376993000000001</v>
      </c>
    </row>
    <row r="645" spans="1:16" x14ac:dyDescent="0.2">
      <c r="A645" s="45" t="str">
        <f t="shared" si="10"/>
        <v>B2 biodiversityHungary2010</v>
      </c>
      <c r="B645" s="47">
        <v>8</v>
      </c>
      <c r="C645" s="47" t="s">
        <v>2</v>
      </c>
      <c r="D645" s="47" t="s">
        <v>143</v>
      </c>
      <c r="E645" s="47" t="s">
        <v>86</v>
      </c>
      <c r="F645" s="47" t="s">
        <v>113</v>
      </c>
      <c r="G645" s="47">
        <v>2010</v>
      </c>
      <c r="H645" s="47">
        <v>1642.120533</v>
      </c>
      <c r="I645" s="47">
        <v>522.72749099999999</v>
      </c>
      <c r="J645" s="47">
        <v>458.47285799999997</v>
      </c>
      <c r="K645" s="47">
        <v>254.487067</v>
      </c>
      <c r="L645" s="47">
        <v>197.70171300000001</v>
      </c>
      <c r="M645" s="47">
        <v>142.20879400000001</v>
      </c>
      <c r="N645" s="47">
        <v>41.290821999999999</v>
      </c>
      <c r="O645" s="47">
        <v>17.593620000000001</v>
      </c>
      <c r="P645" s="47">
        <v>7.6381680000000003</v>
      </c>
    </row>
    <row r="646" spans="1:16" x14ac:dyDescent="0.2">
      <c r="A646" s="45" t="str">
        <f t="shared" si="10"/>
        <v>B2 biodiversityHungary2015</v>
      </c>
      <c r="B646" s="47">
        <v>8</v>
      </c>
      <c r="C646" s="47" t="s">
        <v>2</v>
      </c>
      <c r="D646" s="47" t="s">
        <v>143</v>
      </c>
      <c r="E646" s="47" t="s">
        <v>86</v>
      </c>
      <c r="F646" s="47" t="s">
        <v>113</v>
      </c>
      <c r="G646" s="47">
        <v>2015</v>
      </c>
      <c r="H646" s="47">
        <v>1684.120463</v>
      </c>
      <c r="I646" s="47">
        <v>502.84665900000101</v>
      </c>
      <c r="J646" s="47">
        <v>487.90114</v>
      </c>
      <c r="K646" s="47">
        <v>263.36792300000002</v>
      </c>
      <c r="L646" s="47">
        <v>194.23946699999999</v>
      </c>
      <c r="M646" s="47">
        <v>158.17362900000001</v>
      </c>
      <c r="N646" s="47">
        <v>56.420907</v>
      </c>
      <c r="O646" s="47">
        <v>15.775414</v>
      </c>
      <c r="P646" s="47">
        <v>5.3953239999999996</v>
      </c>
    </row>
    <row r="647" spans="1:16" x14ac:dyDescent="0.2">
      <c r="A647" s="45" t="str">
        <f t="shared" si="10"/>
        <v>B2 biodiversityHungary2020</v>
      </c>
      <c r="B647" s="47">
        <v>8</v>
      </c>
      <c r="C647" s="47" t="s">
        <v>2</v>
      </c>
      <c r="D647" s="47" t="s">
        <v>143</v>
      </c>
      <c r="E647" s="47" t="s">
        <v>86</v>
      </c>
      <c r="F647" s="47" t="s">
        <v>113</v>
      </c>
      <c r="G647" s="47">
        <v>2020</v>
      </c>
      <c r="H647" s="47">
        <v>1726.1204680000001</v>
      </c>
      <c r="I647" s="47">
        <v>516.84864000000005</v>
      </c>
      <c r="J647" s="47">
        <v>464.27034300000003</v>
      </c>
      <c r="K647" s="47">
        <v>278.92744499999998</v>
      </c>
      <c r="L647" s="47">
        <v>199.84004899999999</v>
      </c>
      <c r="M647" s="47">
        <v>167.939243</v>
      </c>
      <c r="N647" s="47">
        <v>79.097924000000006</v>
      </c>
      <c r="O647" s="47">
        <v>15.275162999999999</v>
      </c>
      <c r="P647" s="47">
        <v>3.9216609999999998</v>
      </c>
    </row>
    <row r="648" spans="1:16" x14ac:dyDescent="0.2">
      <c r="A648" s="45" t="str">
        <f t="shared" si="10"/>
        <v>B2 biodiversityHungary2025</v>
      </c>
      <c r="B648" s="47">
        <v>8</v>
      </c>
      <c r="C648" s="47" t="s">
        <v>2</v>
      </c>
      <c r="D648" s="47" t="s">
        <v>143</v>
      </c>
      <c r="E648" s="47" t="s">
        <v>86</v>
      </c>
      <c r="F648" s="47" t="s">
        <v>113</v>
      </c>
      <c r="G648" s="47">
        <v>2025</v>
      </c>
      <c r="H648" s="47">
        <v>1768.1204310000001</v>
      </c>
      <c r="I648" s="47">
        <v>544.21261300000003</v>
      </c>
      <c r="J648" s="47">
        <v>436.22545100000002</v>
      </c>
      <c r="K648" s="47">
        <v>285.70542499999999</v>
      </c>
      <c r="L648" s="47">
        <v>204.10083499999999</v>
      </c>
      <c r="M648" s="47">
        <v>178.74034900000001</v>
      </c>
      <c r="N648" s="47">
        <v>100.845107</v>
      </c>
      <c r="O648" s="47">
        <v>15.234075000000001</v>
      </c>
      <c r="P648" s="47">
        <v>3.0565760000000002</v>
      </c>
    </row>
    <row r="649" spans="1:16" x14ac:dyDescent="0.2">
      <c r="A649" s="45" t="str">
        <f t="shared" si="10"/>
        <v>B2 biodiversityHungary2030</v>
      </c>
      <c r="B649" s="47">
        <v>8</v>
      </c>
      <c r="C649" s="47" t="s">
        <v>2</v>
      </c>
      <c r="D649" s="47" t="s">
        <v>143</v>
      </c>
      <c r="E649" s="47" t="s">
        <v>86</v>
      </c>
      <c r="F649" s="47" t="s">
        <v>113</v>
      </c>
      <c r="G649" s="47">
        <v>2030</v>
      </c>
      <c r="H649" s="47">
        <v>1810.1204760000001</v>
      </c>
      <c r="I649" s="47">
        <v>582.01694799999996</v>
      </c>
      <c r="J649" s="47">
        <v>408.77149700000001</v>
      </c>
      <c r="K649" s="47">
        <v>277.82752499999998</v>
      </c>
      <c r="L649" s="47">
        <v>216.62659500000001</v>
      </c>
      <c r="M649" s="47">
        <v>176.33194499999999</v>
      </c>
      <c r="N649" s="47">
        <v>115.584616</v>
      </c>
      <c r="O649" s="47">
        <v>30.275410000000001</v>
      </c>
      <c r="P649" s="47">
        <v>2.68594</v>
      </c>
    </row>
    <row r="650" spans="1:16" x14ac:dyDescent="0.2">
      <c r="A650" s="45" t="str">
        <f t="shared" si="10"/>
        <v>B2 biodiversityIreland2005</v>
      </c>
      <c r="B650" s="47">
        <v>8</v>
      </c>
      <c r="C650" s="47" t="s">
        <v>2</v>
      </c>
      <c r="D650" s="47" t="s">
        <v>144</v>
      </c>
      <c r="E650" s="47" t="s">
        <v>88</v>
      </c>
      <c r="F650" s="47" t="s">
        <v>112</v>
      </c>
      <c r="G650" s="47">
        <v>2005</v>
      </c>
      <c r="H650" s="47">
        <v>623.44782099999998</v>
      </c>
      <c r="I650" s="47">
        <v>402.38673299999999</v>
      </c>
      <c r="J650" s="47">
        <v>157.32710599999999</v>
      </c>
      <c r="K650" s="47">
        <v>63.733981999999997</v>
      </c>
      <c r="L650" s="47">
        <v>0</v>
      </c>
      <c r="M650" s="47">
        <v>0</v>
      </c>
      <c r="N650" s="47">
        <v>0</v>
      </c>
      <c r="O650" s="47">
        <v>0</v>
      </c>
      <c r="P650" s="47">
        <v>0</v>
      </c>
    </row>
    <row r="651" spans="1:16" x14ac:dyDescent="0.2">
      <c r="A651" s="45" t="str">
        <f t="shared" si="10"/>
        <v>B2 biodiversityIreland2010</v>
      </c>
      <c r="B651" s="47">
        <v>8</v>
      </c>
      <c r="C651" s="47" t="s">
        <v>2</v>
      </c>
      <c r="D651" s="47" t="s">
        <v>144</v>
      </c>
      <c r="E651" s="47" t="s">
        <v>88</v>
      </c>
      <c r="F651" s="47" t="s">
        <v>112</v>
      </c>
      <c r="G651" s="47">
        <v>2010</v>
      </c>
      <c r="H651" s="47">
        <v>682.30764999999997</v>
      </c>
      <c r="I651" s="47">
        <v>377.26002399999999</v>
      </c>
      <c r="J651" s="47">
        <v>212.65540300000001</v>
      </c>
      <c r="K651" s="47">
        <v>92.392223000000001</v>
      </c>
      <c r="L651" s="47">
        <v>0</v>
      </c>
      <c r="M651" s="47">
        <v>0</v>
      </c>
      <c r="N651" s="47">
        <v>0</v>
      </c>
      <c r="O651" s="47">
        <v>0</v>
      </c>
      <c r="P651" s="47">
        <v>0</v>
      </c>
    </row>
    <row r="652" spans="1:16" x14ac:dyDescent="0.2">
      <c r="A652" s="45" t="str">
        <f t="shared" si="10"/>
        <v>B2 biodiversityIreland2015</v>
      </c>
      <c r="B652" s="47">
        <v>8</v>
      </c>
      <c r="C652" s="47" t="s">
        <v>2</v>
      </c>
      <c r="D652" s="47" t="s">
        <v>144</v>
      </c>
      <c r="E652" s="47" t="s">
        <v>88</v>
      </c>
      <c r="F652" s="47" t="s">
        <v>112</v>
      </c>
      <c r="G652" s="47">
        <v>2015</v>
      </c>
      <c r="H652" s="47">
        <v>741.16792699999996</v>
      </c>
      <c r="I652" s="47">
        <v>349.04685499999999</v>
      </c>
      <c r="J652" s="47">
        <v>267.98370899999998</v>
      </c>
      <c r="K652" s="47">
        <v>124.13736299999999</v>
      </c>
      <c r="L652" s="47">
        <v>0</v>
      </c>
      <c r="M652" s="47">
        <v>0</v>
      </c>
      <c r="N652" s="47">
        <v>0</v>
      </c>
      <c r="O652" s="47">
        <v>0</v>
      </c>
      <c r="P652" s="47">
        <v>0</v>
      </c>
    </row>
    <row r="653" spans="1:16" x14ac:dyDescent="0.2">
      <c r="A653" s="45" t="str">
        <f t="shared" si="10"/>
        <v>B2 biodiversityIreland2020</v>
      </c>
      <c r="B653" s="47">
        <v>8</v>
      </c>
      <c r="C653" s="47" t="s">
        <v>2</v>
      </c>
      <c r="D653" s="47" t="s">
        <v>144</v>
      </c>
      <c r="E653" s="47" t="s">
        <v>88</v>
      </c>
      <c r="F653" s="47" t="s">
        <v>112</v>
      </c>
      <c r="G653" s="47">
        <v>2020</v>
      </c>
      <c r="H653" s="47">
        <v>800.02775999999994</v>
      </c>
      <c r="I653" s="47">
        <v>304.12580200000002</v>
      </c>
      <c r="J653" s="47">
        <v>332.34910100000002</v>
      </c>
      <c r="K653" s="47">
        <v>163.55285699999999</v>
      </c>
      <c r="L653" s="47">
        <v>0</v>
      </c>
      <c r="M653" s="47">
        <v>0</v>
      </c>
      <c r="N653" s="47">
        <v>0</v>
      </c>
      <c r="O653" s="47">
        <v>0</v>
      </c>
      <c r="P653" s="47">
        <v>0</v>
      </c>
    </row>
    <row r="654" spans="1:16" x14ac:dyDescent="0.2">
      <c r="A654" s="45" t="str">
        <f t="shared" si="10"/>
        <v>B2 biodiversityIreland2025</v>
      </c>
      <c r="B654" s="47">
        <v>8</v>
      </c>
      <c r="C654" s="47" t="s">
        <v>2</v>
      </c>
      <c r="D654" s="47" t="s">
        <v>144</v>
      </c>
      <c r="E654" s="47" t="s">
        <v>88</v>
      </c>
      <c r="F654" s="47" t="s">
        <v>112</v>
      </c>
      <c r="G654" s="47">
        <v>2025</v>
      </c>
      <c r="H654" s="47">
        <v>858.88785600000006</v>
      </c>
      <c r="I654" s="47">
        <v>260.56625100000002</v>
      </c>
      <c r="J654" s="47">
        <v>396.71448700000002</v>
      </c>
      <c r="K654" s="47">
        <v>201.60711800000001</v>
      </c>
      <c r="L654" s="47">
        <v>0</v>
      </c>
      <c r="M654" s="47">
        <v>0</v>
      </c>
      <c r="N654" s="47">
        <v>0</v>
      </c>
      <c r="O654" s="47">
        <v>0</v>
      </c>
      <c r="P654" s="47">
        <v>0</v>
      </c>
    </row>
    <row r="655" spans="1:16" x14ac:dyDescent="0.2">
      <c r="A655" s="45" t="str">
        <f t="shared" si="10"/>
        <v>B2 biodiversityIreland2030</v>
      </c>
      <c r="B655" s="47">
        <v>8</v>
      </c>
      <c r="C655" s="47" t="s">
        <v>2</v>
      </c>
      <c r="D655" s="47" t="s">
        <v>144</v>
      </c>
      <c r="E655" s="47" t="s">
        <v>88</v>
      </c>
      <c r="F655" s="47" t="s">
        <v>112</v>
      </c>
      <c r="G655" s="47">
        <v>2030</v>
      </c>
      <c r="H655" s="47">
        <v>917.74767199999997</v>
      </c>
      <c r="I655" s="47">
        <v>267.304374</v>
      </c>
      <c r="J655" s="47">
        <v>363.52913799999999</v>
      </c>
      <c r="K655" s="47">
        <v>286.91415999999998</v>
      </c>
      <c r="L655" s="47">
        <v>0</v>
      </c>
      <c r="M655" s="47">
        <v>0</v>
      </c>
      <c r="N655" s="47">
        <v>0</v>
      </c>
      <c r="O655" s="47">
        <v>0</v>
      </c>
      <c r="P655" s="47">
        <v>0</v>
      </c>
    </row>
    <row r="656" spans="1:16" x14ac:dyDescent="0.2">
      <c r="A656" s="45" t="str">
        <f t="shared" si="10"/>
        <v>B2 biodiversityLithuania2005</v>
      </c>
      <c r="B656" s="47">
        <v>8</v>
      </c>
      <c r="C656" s="47" t="s">
        <v>2</v>
      </c>
      <c r="D656" s="47" t="s">
        <v>146</v>
      </c>
      <c r="E656" s="47" t="s">
        <v>91</v>
      </c>
      <c r="F656" s="47" t="s">
        <v>114</v>
      </c>
      <c r="G656" s="47">
        <v>2005</v>
      </c>
      <c r="H656" s="47">
        <v>1747.1307260000001</v>
      </c>
      <c r="I656" s="47">
        <v>261.28493099999997</v>
      </c>
      <c r="J656" s="47">
        <v>259.47384099999999</v>
      </c>
      <c r="K656" s="47">
        <v>466.22452500000003</v>
      </c>
      <c r="L656" s="47">
        <v>425.374888</v>
      </c>
      <c r="M656" s="47">
        <v>241.916833</v>
      </c>
      <c r="N656" s="47">
        <v>78.143434999999997</v>
      </c>
      <c r="O656" s="47">
        <v>11.516741</v>
      </c>
      <c r="P656" s="47">
        <v>3.195532</v>
      </c>
    </row>
    <row r="657" spans="1:16" x14ac:dyDescent="0.2">
      <c r="A657" s="45" t="str">
        <f t="shared" si="10"/>
        <v>B2 biodiversityLithuania2010</v>
      </c>
      <c r="B657" s="47">
        <v>8</v>
      </c>
      <c r="C657" s="47" t="s">
        <v>2</v>
      </c>
      <c r="D657" s="47" t="s">
        <v>146</v>
      </c>
      <c r="E657" s="47" t="s">
        <v>91</v>
      </c>
      <c r="F657" s="47" t="s">
        <v>114</v>
      </c>
      <c r="G657" s="47">
        <v>2010</v>
      </c>
      <c r="H657" s="47">
        <v>1787.130709</v>
      </c>
      <c r="I657" s="47">
        <v>302.01142900000002</v>
      </c>
      <c r="J657" s="47">
        <v>213.156372</v>
      </c>
      <c r="K657" s="47">
        <v>412.74678999999998</v>
      </c>
      <c r="L657" s="47">
        <v>456.81734</v>
      </c>
      <c r="M657" s="47">
        <v>283.12705599999998</v>
      </c>
      <c r="N657" s="47">
        <v>106.644625</v>
      </c>
      <c r="O657" s="47">
        <v>10.043269</v>
      </c>
      <c r="P657" s="47">
        <v>2.583828</v>
      </c>
    </row>
    <row r="658" spans="1:16" x14ac:dyDescent="0.2">
      <c r="A658" s="45" t="str">
        <f t="shared" si="10"/>
        <v>B2 biodiversityLithuania2015</v>
      </c>
      <c r="B658" s="47">
        <v>8</v>
      </c>
      <c r="C658" s="47" t="s">
        <v>2</v>
      </c>
      <c r="D658" s="47" t="s">
        <v>146</v>
      </c>
      <c r="E658" s="47" t="s">
        <v>91</v>
      </c>
      <c r="F658" s="47" t="s">
        <v>114</v>
      </c>
      <c r="G658" s="47">
        <v>2015</v>
      </c>
      <c r="H658" s="47">
        <v>1827.1306999999999</v>
      </c>
      <c r="I658" s="47">
        <v>355.03741600000001</v>
      </c>
      <c r="J658" s="47">
        <v>166.83887999999999</v>
      </c>
      <c r="K658" s="47">
        <v>359.26905900000003</v>
      </c>
      <c r="L658" s="47">
        <v>488.259792</v>
      </c>
      <c r="M658" s="47">
        <v>316.98489000000001</v>
      </c>
      <c r="N658" s="47">
        <v>129.79247699999999</v>
      </c>
      <c r="O658" s="47">
        <v>8.5916029999999992</v>
      </c>
      <c r="P658" s="47">
        <v>2.3565830000000001</v>
      </c>
    </row>
    <row r="659" spans="1:16" x14ac:dyDescent="0.2">
      <c r="A659" s="45" t="str">
        <f t="shared" si="10"/>
        <v>B2 biodiversityLithuania2020</v>
      </c>
      <c r="B659" s="47">
        <v>8</v>
      </c>
      <c r="C659" s="47" t="s">
        <v>2</v>
      </c>
      <c r="D659" s="47" t="s">
        <v>146</v>
      </c>
      <c r="E659" s="47" t="s">
        <v>91</v>
      </c>
      <c r="F659" s="47" t="s">
        <v>114</v>
      </c>
      <c r="G659" s="47">
        <v>2020</v>
      </c>
      <c r="H659" s="47">
        <v>1867.1307200000001</v>
      </c>
      <c r="I659" s="47">
        <v>422.19862399999897</v>
      </c>
      <c r="J659" s="47">
        <v>120.521404</v>
      </c>
      <c r="K659" s="47">
        <v>305.79133200000001</v>
      </c>
      <c r="L659" s="47">
        <v>519.70225200000004</v>
      </c>
      <c r="M659" s="47">
        <v>343.77268800000002</v>
      </c>
      <c r="N659" s="47">
        <v>144.72572099999999</v>
      </c>
      <c r="O659" s="47">
        <v>8.1576190000000004</v>
      </c>
      <c r="P659" s="47">
        <v>2.2610800000000002</v>
      </c>
    </row>
    <row r="660" spans="1:16" x14ac:dyDescent="0.2">
      <c r="A660" s="45" t="str">
        <f t="shared" si="10"/>
        <v>B2 biodiversityLithuania2025</v>
      </c>
      <c r="B660" s="47">
        <v>8</v>
      </c>
      <c r="C660" s="47" t="s">
        <v>2</v>
      </c>
      <c r="D660" s="47" t="s">
        <v>146</v>
      </c>
      <c r="E660" s="47" t="s">
        <v>91</v>
      </c>
      <c r="F660" s="47" t="s">
        <v>114</v>
      </c>
      <c r="G660" s="47">
        <v>2025</v>
      </c>
      <c r="H660" s="47">
        <v>1907.1306070000001</v>
      </c>
      <c r="I660" s="47">
        <v>429.23740800000098</v>
      </c>
      <c r="J660" s="47">
        <v>194.52060900000001</v>
      </c>
      <c r="K660" s="47">
        <v>259.47385200000002</v>
      </c>
      <c r="L660" s="47">
        <v>466.22452800000002</v>
      </c>
      <c r="M660" s="47">
        <v>371.67266699999999</v>
      </c>
      <c r="N660" s="47">
        <v>167.56790899999999</v>
      </c>
      <c r="O660" s="47">
        <v>16.018937999999999</v>
      </c>
      <c r="P660" s="47">
        <v>2.4146960000000002</v>
      </c>
    </row>
    <row r="661" spans="1:16" x14ac:dyDescent="0.2">
      <c r="A661" s="45" t="str">
        <f t="shared" si="10"/>
        <v>B2 biodiversityLithuania2030</v>
      </c>
      <c r="B661" s="47">
        <v>8</v>
      </c>
      <c r="C661" s="47" t="s">
        <v>2</v>
      </c>
      <c r="D661" s="47" t="s">
        <v>146</v>
      </c>
      <c r="E661" s="47" t="s">
        <v>91</v>
      </c>
      <c r="F661" s="47" t="s">
        <v>114</v>
      </c>
      <c r="G661" s="47">
        <v>2030</v>
      </c>
      <c r="H661" s="47">
        <v>1947.130758</v>
      </c>
      <c r="I661" s="47">
        <v>467.12895400000002</v>
      </c>
      <c r="J661" s="47">
        <v>246.72434799999999</v>
      </c>
      <c r="K661" s="47">
        <v>213.15637000000001</v>
      </c>
      <c r="L661" s="47">
        <v>412.74679300000003</v>
      </c>
      <c r="M661" s="47">
        <v>395.82685900000001</v>
      </c>
      <c r="N661" s="47">
        <v>189.38283699999999</v>
      </c>
      <c r="O661" s="47">
        <v>19.579585000000002</v>
      </c>
      <c r="P661" s="47">
        <v>2.5850119999999999</v>
      </c>
    </row>
    <row r="662" spans="1:16" x14ac:dyDescent="0.2">
      <c r="A662" s="45" t="str">
        <f t="shared" si="10"/>
        <v>B2 biodiversityLuxembourg2005</v>
      </c>
      <c r="B662" s="47">
        <v>8</v>
      </c>
      <c r="C662" s="47" t="s">
        <v>2</v>
      </c>
      <c r="D662" s="47" t="s">
        <v>147</v>
      </c>
      <c r="E662" s="47" t="s">
        <v>92</v>
      </c>
      <c r="F662" s="47" t="s">
        <v>112</v>
      </c>
      <c r="G662" s="47">
        <v>2005</v>
      </c>
      <c r="H662" s="47">
        <v>81.865395000000007</v>
      </c>
      <c r="I662" s="47">
        <v>13.817947</v>
      </c>
      <c r="J662" s="47">
        <v>7.9232570000000004</v>
      </c>
      <c r="K662" s="47">
        <v>14.782026</v>
      </c>
      <c r="L662" s="47">
        <v>8.2195900000000002</v>
      </c>
      <c r="M662" s="47">
        <v>6.1193790000000003</v>
      </c>
      <c r="N662" s="47">
        <v>7.3731489999999997</v>
      </c>
      <c r="O662" s="47">
        <v>10.925535</v>
      </c>
      <c r="P662" s="47">
        <v>12.704511999999999</v>
      </c>
    </row>
    <row r="663" spans="1:16" x14ac:dyDescent="0.2">
      <c r="A663" s="45" t="str">
        <f t="shared" si="10"/>
        <v>B2 biodiversityLuxembourg2010</v>
      </c>
      <c r="B663" s="47">
        <v>8</v>
      </c>
      <c r="C663" s="47" t="s">
        <v>2</v>
      </c>
      <c r="D663" s="47" t="s">
        <v>147</v>
      </c>
      <c r="E663" s="47" t="s">
        <v>92</v>
      </c>
      <c r="F663" s="47" t="s">
        <v>112</v>
      </c>
      <c r="G663" s="47">
        <v>2010</v>
      </c>
      <c r="H663" s="47">
        <v>81.865392999999997</v>
      </c>
      <c r="I663" s="47">
        <v>13.906966000000001</v>
      </c>
      <c r="J663" s="47">
        <v>4.994472</v>
      </c>
      <c r="K663" s="47">
        <v>16.709613999999998</v>
      </c>
      <c r="L663" s="47">
        <v>8.9992560000000008</v>
      </c>
      <c r="M663" s="47">
        <v>5.8805880000000004</v>
      </c>
      <c r="N663" s="47">
        <v>6.3903720000000002</v>
      </c>
      <c r="O663" s="47">
        <v>10.288948</v>
      </c>
      <c r="P663" s="47">
        <v>14.695176999999999</v>
      </c>
    </row>
    <row r="664" spans="1:16" x14ac:dyDescent="0.2">
      <c r="A664" s="45" t="str">
        <f t="shared" si="10"/>
        <v>B2 biodiversityLuxembourg2015</v>
      </c>
      <c r="B664" s="47">
        <v>8</v>
      </c>
      <c r="C664" s="47" t="s">
        <v>2</v>
      </c>
      <c r="D664" s="47" t="s">
        <v>147</v>
      </c>
      <c r="E664" s="47" t="s">
        <v>92</v>
      </c>
      <c r="F664" s="47" t="s">
        <v>112</v>
      </c>
      <c r="G664" s="47">
        <v>2015</v>
      </c>
      <c r="H664" s="47">
        <v>81.865384000000006</v>
      </c>
      <c r="I664" s="47">
        <v>8.0097050000000092</v>
      </c>
      <c r="J664" s="47">
        <v>10.900122</v>
      </c>
      <c r="K664" s="47">
        <v>13.780829000000001</v>
      </c>
      <c r="L664" s="47">
        <v>10.926845</v>
      </c>
      <c r="M664" s="47">
        <v>6.6602550000000003</v>
      </c>
      <c r="N664" s="47">
        <v>6.204834</v>
      </c>
      <c r="O664" s="47">
        <v>9.2483129999999996</v>
      </c>
      <c r="P664" s="47">
        <v>16.134481000000001</v>
      </c>
    </row>
    <row r="665" spans="1:16" x14ac:dyDescent="0.2">
      <c r="A665" s="45" t="str">
        <f t="shared" si="10"/>
        <v>B2 biodiversityLuxembourg2020</v>
      </c>
      <c r="B665" s="47">
        <v>8</v>
      </c>
      <c r="C665" s="47" t="s">
        <v>2</v>
      </c>
      <c r="D665" s="47" t="s">
        <v>147</v>
      </c>
      <c r="E665" s="47" t="s">
        <v>92</v>
      </c>
      <c r="F665" s="47" t="s">
        <v>112</v>
      </c>
      <c r="G665" s="47">
        <v>2020</v>
      </c>
      <c r="H665" s="47">
        <v>81.865390000000005</v>
      </c>
      <c r="I665" s="47">
        <v>6.1212719999999798</v>
      </c>
      <c r="J665" s="47">
        <v>12.793509</v>
      </c>
      <c r="K665" s="47">
        <v>10.852043</v>
      </c>
      <c r="L665" s="47">
        <v>12.854435</v>
      </c>
      <c r="M665" s="47">
        <v>7.4399220000000001</v>
      </c>
      <c r="N665" s="47">
        <v>5.979171</v>
      </c>
      <c r="O665" s="47">
        <v>8.2123430000000006</v>
      </c>
      <c r="P665" s="47">
        <v>17.612694999999999</v>
      </c>
    </row>
    <row r="666" spans="1:16" x14ac:dyDescent="0.2">
      <c r="A666" s="45" t="str">
        <f t="shared" si="10"/>
        <v>B2 biodiversityLuxembourg2025</v>
      </c>
      <c r="B666" s="47">
        <v>8</v>
      </c>
      <c r="C666" s="47" t="s">
        <v>2</v>
      </c>
      <c r="D666" s="47" t="s">
        <v>147</v>
      </c>
      <c r="E666" s="47" t="s">
        <v>92</v>
      </c>
      <c r="F666" s="47" t="s">
        <v>112</v>
      </c>
      <c r="G666" s="47">
        <v>2025</v>
      </c>
      <c r="H666" s="47">
        <v>81.865392999999997</v>
      </c>
      <c r="I666" s="47">
        <v>5.6557670000000204</v>
      </c>
      <c r="J666" s="47">
        <v>13.254232999999999</v>
      </c>
      <c r="K666" s="47">
        <v>7.9232570000000004</v>
      </c>
      <c r="L666" s="47">
        <v>14.782025000000001</v>
      </c>
      <c r="M666" s="47">
        <v>8.2195889999999991</v>
      </c>
      <c r="N666" s="47">
        <v>5.7086810000000003</v>
      </c>
      <c r="O666" s="47">
        <v>7.1831649999999998</v>
      </c>
      <c r="P666" s="47">
        <v>19.138676</v>
      </c>
    </row>
    <row r="667" spans="1:16" x14ac:dyDescent="0.2">
      <c r="A667" s="45" t="str">
        <f t="shared" si="10"/>
        <v>B2 biodiversityLuxembourg2030</v>
      </c>
      <c r="B667" s="47">
        <v>8</v>
      </c>
      <c r="C667" s="47" t="s">
        <v>2</v>
      </c>
      <c r="D667" s="47" t="s">
        <v>147</v>
      </c>
      <c r="E667" s="47" t="s">
        <v>92</v>
      </c>
      <c r="F667" s="47" t="s">
        <v>112</v>
      </c>
      <c r="G667" s="47">
        <v>2030</v>
      </c>
      <c r="H667" s="47">
        <v>81.865408000000002</v>
      </c>
      <c r="I667" s="47">
        <v>5.4189239999999996</v>
      </c>
      <c r="J667" s="47">
        <v>13.435434000000001</v>
      </c>
      <c r="K667" s="47">
        <v>4.994472</v>
      </c>
      <c r="L667" s="47">
        <v>16.709614999999999</v>
      </c>
      <c r="M667" s="47">
        <v>8.9992560000000008</v>
      </c>
      <c r="N667" s="47">
        <v>5.3987600000000002</v>
      </c>
      <c r="O667" s="47">
        <v>6.1692169999999997</v>
      </c>
      <c r="P667" s="47">
        <v>20.739730000000002</v>
      </c>
    </row>
    <row r="668" spans="1:16" x14ac:dyDescent="0.2">
      <c r="A668" s="45" t="str">
        <f t="shared" si="10"/>
        <v>B2 biodiversityLatvia2005</v>
      </c>
      <c r="B668" s="47">
        <v>8</v>
      </c>
      <c r="C668" s="47" t="s">
        <v>2</v>
      </c>
      <c r="D668" s="47" t="s">
        <v>148</v>
      </c>
      <c r="E668" s="47" t="s">
        <v>90</v>
      </c>
      <c r="F668" s="47" t="s">
        <v>114</v>
      </c>
      <c r="G668" s="47">
        <v>2005</v>
      </c>
      <c r="H668" s="47">
        <v>2933.702511</v>
      </c>
      <c r="I668" s="47">
        <v>573.93798999999899</v>
      </c>
      <c r="J668" s="47">
        <v>632.15504599999997</v>
      </c>
      <c r="K668" s="47">
        <v>735.75070700000003</v>
      </c>
      <c r="L668" s="47">
        <v>529.21030900000005</v>
      </c>
      <c r="M668" s="47">
        <v>263.39714900000001</v>
      </c>
      <c r="N668" s="47">
        <v>114.94815</v>
      </c>
      <c r="O668" s="47">
        <v>84.303160000000005</v>
      </c>
      <c r="P668" s="47">
        <v>0</v>
      </c>
    </row>
    <row r="669" spans="1:16" x14ac:dyDescent="0.2">
      <c r="A669" s="45" t="str">
        <f t="shared" si="10"/>
        <v>B2 biodiversityLatvia2010</v>
      </c>
      <c r="B669" s="47">
        <v>8</v>
      </c>
      <c r="C669" s="47" t="s">
        <v>2</v>
      </c>
      <c r="D669" s="47" t="s">
        <v>148</v>
      </c>
      <c r="E669" s="47" t="s">
        <v>90</v>
      </c>
      <c r="F669" s="47" t="s">
        <v>114</v>
      </c>
      <c r="G669" s="47">
        <v>2010</v>
      </c>
      <c r="H669" s="47">
        <v>2983.102241</v>
      </c>
      <c r="I669" s="47">
        <v>611.01587800000004</v>
      </c>
      <c r="J669" s="47">
        <v>573.11155599999995</v>
      </c>
      <c r="K669" s="47">
        <v>710.31477299999995</v>
      </c>
      <c r="L669" s="47">
        <v>590.26604999999995</v>
      </c>
      <c r="M669" s="47">
        <v>308.92015300000003</v>
      </c>
      <c r="N669" s="47">
        <v>127.887333</v>
      </c>
      <c r="O669" s="47">
        <v>61.586497999999999</v>
      </c>
      <c r="P669" s="47">
        <v>0</v>
      </c>
    </row>
    <row r="670" spans="1:16" x14ac:dyDescent="0.2">
      <c r="A670" s="45" t="str">
        <f t="shared" si="10"/>
        <v>B2 biodiversityLatvia2015</v>
      </c>
      <c r="B670" s="47">
        <v>8</v>
      </c>
      <c r="C670" s="47" t="s">
        <v>2</v>
      </c>
      <c r="D670" s="47" t="s">
        <v>148</v>
      </c>
      <c r="E670" s="47" t="s">
        <v>90</v>
      </c>
      <c r="F670" s="47" t="s">
        <v>114</v>
      </c>
      <c r="G670" s="47">
        <v>2015</v>
      </c>
      <c r="H670" s="47">
        <v>3032.502238</v>
      </c>
      <c r="I670" s="47">
        <v>621.81027500000005</v>
      </c>
      <c r="J670" s="47">
        <v>514.068082</v>
      </c>
      <c r="K670" s="47">
        <v>687.39684999999997</v>
      </c>
      <c r="L670" s="47">
        <v>651.70143800000005</v>
      </c>
      <c r="M670" s="47">
        <v>359.94083899999998</v>
      </c>
      <c r="N670" s="47">
        <v>146.567195</v>
      </c>
      <c r="O670" s="47">
        <v>51.017558999999999</v>
      </c>
      <c r="P670" s="47">
        <v>0</v>
      </c>
    </row>
    <row r="671" spans="1:16" x14ac:dyDescent="0.2">
      <c r="A671" s="45" t="str">
        <f t="shared" si="10"/>
        <v>B2 biodiversityLatvia2020</v>
      </c>
      <c r="B671" s="47">
        <v>8</v>
      </c>
      <c r="C671" s="47" t="s">
        <v>2</v>
      </c>
      <c r="D671" s="47" t="s">
        <v>148</v>
      </c>
      <c r="E671" s="47" t="s">
        <v>90</v>
      </c>
      <c r="F671" s="47" t="s">
        <v>114</v>
      </c>
      <c r="G671" s="47">
        <v>2020</v>
      </c>
      <c r="H671" s="47">
        <v>3081.9019960000001</v>
      </c>
      <c r="I671" s="47">
        <v>737.562817</v>
      </c>
      <c r="J671" s="47">
        <v>401.67318899999998</v>
      </c>
      <c r="K671" s="47">
        <v>634.78887499999996</v>
      </c>
      <c r="L671" s="47">
        <v>663.97771599999999</v>
      </c>
      <c r="M671" s="47">
        <v>408.01995099999999</v>
      </c>
      <c r="N671" s="47">
        <v>181.65790899999999</v>
      </c>
      <c r="O671" s="47">
        <v>54.221539</v>
      </c>
      <c r="P671" s="47">
        <v>0</v>
      </c>
    </row>
    <row r="672" spans="1:16" x14ac:dyDescent="0.2">
      <c r="A672" s="45" t="str">
        <f t="shared" si="10"/>
        <v>B2 biodiversityLatvia2025</v>
      </c>
      <c r="B672" s="47">
        <v>8</v>
      </c>
      <c r="C672" s="47" t="s">
        <v>2</v>
      </c>
      <c r="D672" s="47" t="s">
        <v>148</v>
      </c>
      <c r="E672" s="47" t="s">
        <v>90</v>
      </c>
      <c r="F672" s="47" t="s">
        <v>114</v>
      </c>
      <c r="G672" s="47">
        <v>2025</v>
      </c>
      <c r="H672" s="47">
        <v>3131.3020120000001</v>
      </c>
      <c r="I672" s="47">
        <v>863.19164599999999</v>
      </c>
      <c r="J672" s="47">
        <v>289.27833399999997</v>
      </c>
      <c r="K672" s="47">
        <v>578.73713899999996</v>
      </c>
      <c r="L672" s="47">
        <v>673.155708</v>
      </c>
      <c r="M672" s="47">
        <v>451.48181199999999</v>
      </c>
      <c r="N672" s="47">
        <v>216.05018799999999</v>
      </c>
      <c r="O672" s="47">
        <v>59.407184999999998</v>
      </c>
      <c r="P672" s="47">
        <v>0</v>
      </c>
    </row>
    <row r="673" spans="1:16" x14ac:dyDescent="0.2">
      <c r="A673" s="45" t="str">
        <f t="shared" si="10"/>
        <v>B2 biodiversityLatvia2030</v>
      </c>
      <c r="B673" s="47">
        <v>8</v>
      </c>
      <c r="C673" s="47" t="s">
        <v>2</v>
      </c>
      <c r="D673" s="47" t="s">
        <v>148</v>
      </c>
      <c r="E673" s="47" t="s">
        <v>90</v>
      </c>
      <c r="F673" s="47" t="s">
        <v>114</v>
      </c>
      <c r="G673" s="47">
        <v>2030</v>
      </c>
      <c r="H673" s="47">
        <v>3180.7023770000001</v>
      </c>
      <c r="I673" s="47">
        <v>767.16927899999996</v>
      </c>
      <c r="J673" s="47">
        <v>462.49011200000001</v>
      </c>
      <c r="K673" s="47">
        <v>512.94121500000006</v>
      </c>
      <c r="L673" s="47">
        <v>637.75243</v>
      </c>
      <c r="M673" s="47">
        <v>486.38174199999997</v>
      </c>
      <c r="N673" s="47">
        <v>243.224107</v>
      </c>
      <c r="O673" s="47">
        <v>70.743492000000003</v>
      </c>
      <c r="P673" s="47">
        <v>0</v>
      </c>
    </row>
    <row r="674" spans="1:16" x14ac:dyDescent="0.2">
      <c r="A674" s="45" t="str">
        <f t="shared" si="10"/>
        <v>B2 biodiversityRepublic of Moldova2005</v>
      </c>
      <c r="B674" s="47">
        <v>8</v>
      </c>
      <c r="C674" s="47" t="s">
        <v>2</v>
      </c>
      <c r="D674" s="47" t="s">
        <v>149</v>
      </c>
      <c r="E674" s="47" t="s">
        <v>99</v>
      </c>
      <c r="F674" s="47" t="s">
        <v>113</v>
      </c>
      <c r="G674" s="47">
        <v>2005</v>
      </c>
      <c r="H674" s="47">
        <v>205.55297899999999</v>
      </c>
      <c r="I674" s="47">
        <v>32.470047000000001</v>
      </c>
      <c r="J674" s="47">
        <v>53.847031000000001</v>
      </c>
      <c r="K674" s="47">
        <v>56.390208999999999</v>
      </c>
      <c r="L674" s="47">
        <v>36.91751</v>
      </c>
      <c r="M674" s="47">
        <v>13.633335000000001</v>
      </c>
      <c r="N674" s="47">
        <v>4.887232</v>
      </c>
      <c r="O674" s="47">
        <v>3.6439729999999999</v>
      </c>
      <c r="P674" s="47">
        <v>3.7636419999999999</v>
      </c>
    </row>
    <row r="675" spans="1:16" x14ac:dyDescent="0.2">
      <c r="A675" s="45" t="str">
        <f t="shared" si="10"/>
        <v>B2 biodiversityRepublic of Moldova2010</v>
      </c>
      <c r="B675" s="47">
        <v>8</v>
      </c>
      <c r="C675" s="47" t="s">
        <v>2</v>
      </c>
      <c r="D675" s="47" t="s">
        <v>149</v>
      </c>
      <c r="E675" s="47" t="s">
        <v>99</v>
      </c>
      <c r="F675" s="47" t="s">
        <v>113</v>
      </c>
      <c r="G675" s="47">
        <v>2010</v>
      </c>
      <c r="H675" s="47">
        <v>208.80296300000001</v>
      </c>
      <c r="I675" s="47">
        <v>32.051575</v>
      </c>
      <c r="J675" s="47">
        <v>45.440052000000001</v>
      </c>
      <c r="K675" s="47">
        <v>58.344814</v>
      </c>
      <c r="L675" s="47">
        <v>42.756875000000001</v>
      </c>
      <c r="M675" s="47">
        <v>19.448270000000001</v>
      </c>
      <c r="N675" s="47">
        <v>5.8642880000000002</v>
      </c>
      <c r="O675" s="47">
        <v>3.1192280000000001</v>
      </c>
      <c r="P675" s="47">
        <v>1.7778609999999999</v>
      </c>
    </row>
    <row r="676" spans="1:16" x14ac:dyDescent="0.2">
      <c r="A676" s="45" t="str">
        <f t="shared" si="10"/>
        <v>B2 biodiversityRepublic of Moldova2015</v>
      </c>
      <c r="B676" s="47">
        <v>8</v>
      </c>
      <c r="C676" s="47" t="s">
        <v>2</v>
      </c>
      <c r="D676" s="47" t="s">
        <v>149</v>
      </c>
      <c r="E676" s="47" t="s">
        <v>99</v>
      </c>
      <c r="F676" s="47" t="s">
        <v>113</v>
      </c>
      <c r="G676" s="47">
        <v>2015</v>
      </c>
      <c r="H676" s="47">
        <v>212.05308500000001</v>
      </c>
      <c r="I676" s="47">
        <v>30.102751999999999</v>
      </c>
      <c r="J676" s="47">
        <v>37.033073999999999</v>
      </c>
      <c r="K676" s="47">
        <v>60.299411999999997</v>
      </c>
      <c r="L676" s="47">
        <v>48.596240999999999</v>
      </c>
      <c r="M676" s="47">
        <v>25.263204000000002</v>
      </c>
      <c r="N676" s="47">
        <v>6.8413440000000003</v>
      </c>
      <c r="O676" s="47">
        <v>2.9292400000000001</v>
      </c>
      <c r="P676" s="47">
        <v>0.98781799999999997</v>
      </c>
    </row>
    <row r="677" spans="1:16" x14ac:dyDescent="0.2">
      <c r="A677" s="45" t="str">
        <f t="shared" si="10"/>
        <v>B2 biodiversityRepublic of Moldova2020</v>
      </c>
      <c r="B677" s="47">
        <v>8</v>
      </c>
      <c r="C677" s="47" t="s">
        <v>2</v>
      </c>
      <c r="D677" s="47" t="s">
        <v>149</v>
      </c>
      <c r="E677" s="47" t="s">
        <v>99</v>
      </c>
      <c r="F677" s="47" t="s">
        <v>113</v>
      </c>
      <c r="G677" s="47">
        <v>2020</v>
      </c>
      <c r="H677" s="47">
        <v>215.303009</v>
      </c>
      <c r="I677" s="47">
        <v>27.551283999999999</v>
      </c>
      <c r="J677" s="47">
        <v>28.626096</v>
      </c>
      <c r="K677" s="47">
        <v>62.254015000000003</v>
      </c>
      <c r="L677" s="47">
        <v>54.435611999999999</v>
      </c>
      <c r="M677" s="47">
        <v>31.078140000000001</v>
      </c>
      <c r="N677" s="47">
        <v>7.8183999999999996</v>
      </c>
      <c r="O677" s="47">
        <v>2.8843179999999999</v>
      </c>
      <c r="P677" s="47">
        <v>0.65514399999999995</v>
      </c>
    </row>
    <row r="678" spans="1:16" x14ac:dyDescent="0.2">
      <c r="A678" s="45" t="str">
        <f t="shared" si="10"/>
        <v>B2 biodiversityRepublic of Moldova2025</v>
      </c>
      <c r="B678" s="47">
        <v>8</v>
      </c>
      <c r="C678" s="47" t="s">
        <v>2</v>
      </c>
      <c r="D678" s="47" t="s">
        <v>149</v>
      </c>
      <c r="E678" s="47" t="s">
        <v>99</v>
      </c>
      <c r="F678" s="47" t="s">
        <v>113</v>
      </c>
      <c r="G678" s="47">
        <v>2025</v>
      </c>
      <c r="H678" s="47">
        <v>218.553009</v>
      </c>
      <c r="I678" s="47">
        <v>27.518319999999999</v>
      </c>
      <c r="J678" s="47">
        <v>25.869789999999998</v>
      </c>
      <c r="K678" s="47">
        <v>53.847033000000003</v>
      </c>
      <c r="L678" s="47">
        <v>56.390208999999999</v>
      </c>
      <c r="M678" s="47">
        <v>36.917504999999998</v>
      </c>
      <c r="N678" s="47">
        <v>13.633334</v>
      </c>
      <c r="O678" s="47">
        <v>3.8613740000000001</v>
      </c>
      <c r="P678" s="47">
        <v>0.51544400000000001</v>
      </c>
    </row>
    <row r="679" spans="1:16" x14ac:dyDescent="0.2">
      <c r="A679" s="45" t="str">
        <f t="shared" si="10"/>
        <v>B2 biodiversityRepublic of Moldova2030</v>
      </c>
      <c r="B679" s="47">
        <v>8</v>
      </c>
      <c r="C679" s="47" t="s">
        <v>2</v>
      </c>
      <c r="D679" s="47" t="s">
        <v>149</v>
      </c>
      <c r="E679" s="47" t="s">
        <v>99</v>
      </c>
      <c r="F679" s="47" t="s">
        <v>113</v>
      </c>
      <c r="G679" s="47">
        <v>2030</v>
      </c>
      <c r="H679" s="47">
        <v>221.80291700000001</v>
      </c>
      <c r="I679" s="47">
        <v>26.599716000000001</v>
      </c>
      <c r="J679" s="47">
        <v>24.048628000000001</v>
      </c>
      <c r="K679" s="47">
        <v>45.440058000000001</v>
      </c>
      <c r="L679" s="47">
        <v>58.344816000000002</v>
      </c>
      <c r="M679" s="47">
        <v>42.756880000000002</v>
      </c>
      <c r="N679" s="47">
        <v>19.448270999999998</v>
      </c>
      <c r="O679" s="47">
        <v>4.6967559999999997</v>
      </c>
      <c r="P679" s="47">
        <v>0.46779199999999999</v>
      </c>
    </row>
    <row r="680" spans="1:16" x14ac:dyDescent="0.2">
      <c r="A680" s="45" t="str">
        <f t="shared" si="10"/>
        <v>B2 biodiversityNetherlands2005</v>
      </c>
      <c r="B680" s="47">
        <v>8</v>
      </c>
      <c r="C680" s="47" t="s">
        <v>2</v>
      </c>
      <c r="D680" s="47" t="s">
        <v>152</v>
      </c>
      <c r="E680" s="47" t="s">
        <v>95</v>
      </c>
      <c r="F680" s="47" t="s">
        <v>112</v>
      </c>
      <c r="G680" s="47">
        <v>2005</v>
      </c>
      <c r="H680" s="47">
        <v>280.41241100000002</v>
      </c>
      <c r="I680" s="47">
        <v>26.5232640000002</v>
      </c>
      <c r="J680" s="47">
        <v>65.218237000000002</v>
      </c>
      <c r="K680" s="47">
        <v>79.134469999999993</v>
      </c>
      <c r="L680" s="47">
        <v>55.886780999999999</v>
      </c>
      <c r="M680" s="47">
        <v>28.615538999999998</v>
      </c>
      <c r="N680" s="47">
        <v>10.013648</v>
      </c>
      <c r="O680" s="47">
        <v>10.013648</v>
      </c>
      <c r="P680" s="47">
        <v>5.0068239999999999</v>
      </c>
    </row>
    <row r="681" spans="1:16" x14ac:dyDescent="0.2">
      <c r="A681" s="45" t="str">
        <f t="shared" si="10"/>
        <v>B2 biodiversityNetherlands2010</v>
      </c>
      <c r="B681" s="47">
        <v>8</v>
      </c>
      <c r="C681" s="47" t="s">
        <v>2</v>
      </c>
      <c r="D681" s="47" t="s">
        <v>152</v>
      </c>
      <c r="E681" s="47" t="s">
        <v>95</v>
      </c>
      <c r="F681" s="47" t="s">
        <v>112</v>
      </c>
      <c r="G681" s="47">
        <v>2010</v>
      </c>
      <c r="H681" s="47">
        <v>280.41237599999999</v>
      </c>
      <c r="I681" s="47">
        <v>28.047339999999998</v>
      </c>
      <c r="J681" s="47">
        <v>56.782718000000003</v>
      </c>
      <c r="K681" s="47">
        <v>73.837073000000004</v>
      </c>
      <c r="L681" s="47">
        <v>64.593305999999998</v>
      </c>
      <c r="M681" s="47">
        <v>36.847952999999997</v>
      </c>
      <c r="N681" s="47">
        <v>10.94617</v>
      </c>
      <c r="O681" s="47">
        <v>6.7537159999999998</v>
      </c>
      <c r="P681" s="47">
        <v>2.6040999999999999</v>
      </c>
    </row>
    <row r="682" spans="1:16" x14ac:dyDescent="0.2">
      <c r="A682" s="45" t="str">
        <f t="shared" si="10"/>
        <v>B2 biodiversityNetherlands2015</v>
      </c>
      <c r="B682" s="47">
        <v>8</v>
      </c>
      <c r="C682" s="47" t="s">
        <v>2</v>
      </c>
      <c r="D682" s="47" t="s">
        <v>152</v>
      </c>
      <c r="E682" s="47" t="s">
        <v>95</v>
      </c>
      <c r="F682" s="47" t="s">
        <v>112</v>
      </c>
      <c r="G682" s="47">
        <v>2015</v>
      </c>
      <c r="H682" s="47">
        <v>280.412375</v>
      </c>
      <c r="I682" s="47">
        <v>24.560241000000001</v>
      </c>
      <c r="J682" s="47">
        <v>48.347192</v>
      </c>
      <c r="K682" s="47">
        <v>68.539670999999998</v>
      </c>
      <c r="L682" s="47">
        <v>73.365557999999993</v>
      </c>
      <c r="M682" s="47">
        <v>45.143557999999999</v>
      </c>
      <c r="N682" s="47">
        <v>12.218712</v>
      </c>
      <c r="O682" s="47">
        <v>5.8482849999999997</v>
      </c>
      <c r="P682" s="47">
        <v>2.3891580000000001</v>
      </c>
    </row>
    <row r="683" spans="1:16" x14ac:dyDescent="0.2">
      <c r="A683" s="45" t="str">
        <f t="shared" si="10"/>
        <v>B2 biodiversityNetherlands2020</v>
      </c>
      <c r="B683" s="47">
        <v>8</v>
      </c>
      <c r="C683" s="47" t="s">
        <v>2</v>
      </c>
      <c r="D683" s="47" t="s">
        <v>152</v>
      </c>
      <c r="E683" s="47" t="s">
        <v>95</v>
      </c>
      <c r="F683" s="47" t="s">
        <v>112</v>
      </c>
      <c r="G683" s="47">
        <v>2020</v>
      </c>
      <c r="H683" s="47">
        <v>280.412417</v>
      </c>
      <c r="I683" s="47">
        <v>26.867616000000101</v>
      </c>
      <c r="J683" s="47">
        <v>35.995544000000002</v>
      </c>
      <c r="K683" s="47">
        <v>66.878953999999993</v>
      </c>
      <c r="L683" s="47">
        <v>75.801540000000003</v>
      </c>
      <c r="M683" s="47">
        <v>48.324534999999997</v>
      </c>
      <c r="N683" s="47">
        <v>18.704977</v>
      </c>
      <c r="O683" s="47">
        <v>5.5280849999999999</v>
      </c>
      <c r="P683" s="47">
        <v>2.3111660000000001</v>
      </c>
    </row>
    <row r="684" spans="1:16" x14ac:dyDescent="0.2">
      <c r="A684" s="45" t="str">
        <f t="shared" si="10"/>
        <v>B2 biodiversityNetherlands2025</v>
      </c>
      <c r="B684" s="47">
        <v>8</v>
      </c>
      <c r="C684" s="47" t="s">
        <v>2</v>
      </c>
      <c r="D684" s="47" t="s">
        <v>152</v>
      </c>
      <c r="E684" s="47" t="s">
        <v>95</v>
      </c>
      <c r="F684" s="47" t="s">
        <v>112</v>
      </c>
      <c r="G684" s="47">
        <v>2025</v>
      </c>
      <c r="H684" s="47">
        <v>280.41234500000002</v>
      </c>
      <c r="I684" s="47">
        <v>29.6734930000001</v>
      </c>
      <c r="J684" s="47">
        <v>23.643896000000002</v>
      </c>
      <c r="K684" s="47">
        <v>65.218236000000005</v>
      </c>
      <c r="L684" s="47">
        <v>78.068471000000002</v>
      </c>
      <c r="M684" s="47">
        <v>51.346696999999999</v>
      </c>
      <c r="N684" s="47">
        <v>24.740500999999998</v>
      </c>
      <c r="O684" s="47">
        <v>5.4408580000000004</v>
      </c>
      <c r="P684" s="47">
        <v>2.2801930000000001</v>
      </c>
    </row>
    <row r="685" spans="1:16" x14ac:dyDescent="0.2">
      <c r="A685" s="45" t="str">
        <f t="shared" si="10"/>
        <v>B2 biodiversityNetherlands2030</v>
      </c>
      <c r="B685" s="47">
        <v>8</v>
      </c>
      <c r="C685" s="47" t="s">
        <v>2</v>
      </c>
      <c r="D685" s="47" t="s">
        <v>152</v>
      </c>
      <c r="E685" s="47" t="s">
        <v>95</v>
      </c>
      <c r="F685" s="47" t="s">
        <v>112</v>
      </c>
      <c r="G685" s="47">
        <v>2030</v>
      </c>
      <c r="H685" s="47">
        <v>280.41241100000002</v>
      </c>
      <c r="I685" s="47">
        <v>28.089811000000001</v>
      </c>
      <c r="J685" s="47">
        <v>23.527678000000002</v>
      </c>
      <c r="K685" s="47">
        <v>56.782718000000003</v>
      </c>
      <c r="L685" s="47">
        <v>72.664444000000003</v>
      </c>
      <c r="M685" s="47">
        <v>58.957666000000003</v>
      </c>
      <c r="N685" s="47">
        <v>32.268813000000002</v>
      </c>
      <c r="O685" s="47">
        <v>5.85304</v>
      </c>
      <c r="P685" s="47">
        <v>2.2682410000000002</v>
      </c>
    </row>
    <row r="686" spans="1:16" x14ac:dyDescent="0.2">
      <c r="A686" s="45" t="str">
        <f t="shared" si="10"/>
        <v>B2 biodiversityNorway2005</v>
      </c>
      <c r="B686" s="47">
        <v>8</v>
      </c>
      <c r="C686" s="47" t="s">
        <v>2</v>
      </c>
      <c r="D686" s="47" t="s">
        <v>153</v>
      </c>
      <c r="E686" s="47" t="s">
        <v>96</v>
      </c>
      <c r="F686" s="47" t="s">
        <v>114</v>
      </c>
      <c r="G686" s="47">
        <v>2005</v>
      </c>
      <c r="H686" s="47">
        <v>6204.7539189999998</v>
      </c>
      <c r="I686" s="47">
        <v>1169.6742650000001</v>
      </c>
      <c r="J686" s="47">
        <v>1037.1917659999999</v>
      </c>
      <c r="K686" s="47">
        <v>936.55631700000004</v>
      </c>
      <c r="L686" s="47">
        <v>786.71181300000001</v>
      </c>
      <c r="M686" s="47">
        <v>689.93770099999995</v>
      </c>
      <c r="N686" s="47">
        <v>672.58673599999997</v>
      </c>
      <c r="O686" s="47">
        <v>429.66481499999998</v>
      </c>
      <c r="P686" s="47">
        <v>482.43050599999998</v>
      </c>
    </row>
    <row r="687" spans="1:16" x14ac:dyDescent="0.2">
      <c r="A687" s="45" t="str">
        <f t="shared" si="10"/>
        <v>B2 biodiversityNorway2010</v>
      </c>
      <c r="B687" s="47">
        <v>8</v>
      </c>
      <c r="C687" s="47" t="s">
        <v>2</v>
      </c>
      <c r="D687" s="47" t="s">
        <v>153</v>
      </c>
      <c r="E687" s="47" t="s">
        <v>96</v>
      </c>
      <c r="F687" s="47" t="s">
        <v>114</v>
      </c>
      <c r="G687" s="47">
        <v>2010</v>
      </c>
      <c r="H687" s="47">
        <v>6200.5040980000003</v>
      </c>
      <c r="I687" s="47">
        <v>1120.9211069999999</v>
      </c>
      <c r="J687" s="47">
        <v>1126.8391019999999</v>
      </c>
      <c r="K687" s="47">
        <v>920.94765700000005</v>
      </c>
      <c r="L687" s="47">
        <v>846.52001600000006</v>
      </c>
      <c r="M687" s="47">
        <v>647.12342000000001</v>
      </c>
      <c r="N687" s="47">
        <v>651.38564399999996</v>
      </c>
      <c r="O687" s="47">
        <v>426.69460500000002</v>
      </c>
      <c r="P687" s="47">
        <v>460.07254699999999</v>
      </c>
    </row>
    <row r="688" spans="1:16" x14ac:dyDescent="0.2">
      <c r="A688" s="45" t="str">
        <f t="shared" si="10"/>
        <v>B2 biodiversityNorway2015</v>
      </c>
      <c r="B688" s="47">
        <v>8</v>
      </c>
      <c r="C688" s="47" t="s">
        <v>2</v>
      </c>
      <c r="D688" s="47" t="s">
        <v>153</v>
      </c>
      <c r="E688" s="47" t="s">
        <v>96</v>
      </c>
      <c r="F688" s="47" t="s">
        <v>114</v>
      </c>
      <c r="G688" s="47">
        <v>2015</v>
      </c>
      <c r="H688" s="47">
        <v>6195.8865040000001</v>
      </c>
      <c r="I688" s="47">
        <v>1041.2244370000001</v>
      </c>
      <c r="J688" s="47">
        <v>1216.4864299999999</v>
      </c>
      <c r="K688" s="47">
        <v>905.33900700000004</v>
      </c>
      <c r="L688" s="47">
        <v>906.32823399999995</v>
      </c>
      <c r="M688" s="47">
        <v>609.57632800000101</v>
      </c>
      <c r="N688" s="47">
        <v>638.91981499999997</v>
      </c>
      <c r="O688" s="47">
        <v>436.61971299999999</v>
      </c>
      <c r="P688" s="47">
        <v>441.39254</v>
      </c>
    </row>
    <row r="689" spans="1:16" x14ac:dyDescent="0.2">
      <c r="A689" s="45" t="str">
        <f t="shared" si="10"/>
        <v>B2 biodiversityNorway2020</v>
      </c>
      <c r="B689" s="47">
        <v>8</v>
      </c>
      <c r="C689" s="47" t="s">
        <v>2</v>
      </c>
      <c r="D689" s="47" t="s">
        <v>153</v>
      </c>
      <c r="E689" s="47" t="s">
        <v>96</v>
      </c>
      <c r="F689" s="47" t="s">
        <v>114</v>
      </c>
      <c r="G689" s="47">
        <v>2020</v>
      </c>
      <c r="H689" s="47">
        <v>6191.0196349999997</v>
      </c>
      <c r="I689" s="47">
        <v>1050.2859599999999</v>
      </c>
      <c r="J689" s="47">
        <v>1136.8480179999999</v>
      </c>
      <c r="K689" s="47">
        <v>971.26541099999997</v>
      </c>
      <c r="L689" s="47">
        <v>921.44226600000002</v>
      </c>
      <c r="M689" s="47">
        <v>668.55904899999996</v>
      </c>
      <c r="N689" s="47">
        <v>585.38843299999996</v>
      </c>
      <c r="O689" s="47">
        <v>407.42376899999999</v>
      </c>
      <c r="P689" s="47">
        <v>449.80672900000002</v>
      </c>
    </row>
    <row r="690" spans="1:16" x14ac:dyDescent="0.2">
      <c r="A690" s="45" t="str">
        <f t="shared" si="10"/>
        <v>B2 biodiversityNorway2025</v>
      </c>
      <c r="B690" s="47">
        <v>8</v>
      </c>
      <c r="C690" s="47" t="s">
        <v>2</v>
      </c>
      <c r="D690" s="47" t="s">
        <v>153</v>
      </c>
      <c r="E690" s="47" t="s">
        <v>96</v>
      </c>
      <c r="F690" s="47" t="s">
        <v>114</v>
      </c>
      <c r="G690" s="47">
        <v>2025</v>
      </c>
      <c r="H690" s="47">
        <v>6185.9619570000004</v>
      </c>
      <c r="I690" s="47">
        <v>1084.7646669999999</v>
      </c>
      <c r="J690" s="47">
        <v>1048.724418</v>
      </c>
      <c r="K690" s="47">
        <v>1037.191769</v>
      </c>
      <c r="L690" s="47">
        <v>936.55631900000003</v>
      </c>
      <c r="M690" s="47">
        <v>726.84190100000001</v>
      </c>
      <c r="N690" s="47">
        <v>531.03243599999996</v>
      </c>
      <c r="O690" s="47">
        <v>384.11903000000001</v>
      </c>
      <c r="P690" s="47">
        <v>436.73141700000002</v>
      </c>
    </row>
    <row r="691" spans="1:16" x14ac:dyDescent="0.2">
      <c r="A691" s="45" t="str">
        <f t="shared" si="10"/>
        <v>B2 biodiversityNorway2030</v>
      </c>
      <c r="B691" s="47">
        <v>8</v>
      </c>
      <c r="C691" s="47" t="s">
        <v>2</v>
      </c>
      <c r="D691" s="47" t="s">
        <v>153</v>
      </c>
      <c r="E691" s="47" t="s">
        <v>96</v>
      </c>
      <c r="F691" s="47" t="s">
        <v>114</v>
      </c>
      <c r="G691" s="47">
        <v>2030</v>
      </c>
      <c r="H691" s="47">
        <v>6180.6085800000001</v>
      </c>
      <c r="I691" s="47">
        <v>1115.688535</v>
      </c>
      <c r="J691" s="47">
        <v>989.51564099999996</v>
      </c>
      <c r="K691" s="47">
        <v>1126.8391019999999</v>
      </c>
      <c r="L691" s="47">
        <v>920.94764299999997</v>
      </c>
      <c r="M691" s="47">
        <v>783.95126900000002</v>
      </c>
      <c r="N691" s="47">
        <v>479.50897800000001</v>
      </c>
      <c r="O691" s="47">
        <v>359.40885400000002</v>
      </c>
      <c r="P691" s="47">
        <v>404.748558</v>
      </c>
    </row>
    <row r="692" spans="1:16" x14ac:dyDescent="0.2">
      <c r="A692" s="45" t="str">
        <f t="shared" si="10"/>
        <v>B2 biodiversityPoland2005</v>
      </c>
      <c r="B692" s="47">
        <v>8</v>
      </c>
      <c r="C692" s="47" t="s">
        <v>2</v>
      </c>
      <c r="D692" s="47" t="s">
        <v>154</v>
      </c>
      <c r="E692" s="47" t="s">
        <v>97</v>
      </c>
      <c r="F692" s="47" t="s">
        <v>113</v>
      </c>
      <c r="G692" s="47">
        <v>2005</v>
      </c>
      <c r="H692" s="47">
        <v>8000.6025090000003</v>
      </c>
      <c r="I692" s="47">
        <v>807.33333500000299</v>
      </c>
      <c r="J692" s="47">
        <v>1866.7300310000001</v>
      </c>
      <c r="K692" s="47">
        <v>1591.022242</v>
      </c>
      <c r="L692" s="47">
        <v>1669.1129539999999</v>
      </c>
      <c r="M692" s="47">
        <v>1264.116186</v>
      </c>
      <c r="N692" s="47">
        <v>633.84379799999999</v>
      </c>
      <c r="O692" s="47">
        <v>125.264134</v>
      </c>
      <c r="P692" s="47">
        <v>43.179828999999998</v>
      </c>
    </row>
    <row r="693" spans="1:16" x14ac:dyDescent="0.2">
      <c r="A693" s="45" t="str">
        <f t="shared" si="10"/>
        <v>B2 biodiversityPoland2010</v>
      </c>
      <c r="B693" s="47">
        <v>8</v>
      </c>
      <c r="C693" s="47" t="s">
        <v>2</v>
      </c>
      <c r="D693" s="47" t="s">
        <v>154</v>
      </c>
      <c r="E693" s="47" t="s">
        <v>97</v>
      </c>
      <c r="F693" s="47" t="s">
        <v>113</v>
      </c>
      <c r="G693" s="47">
        <v>2010</v>
      </c>
      <c r="H693" s="47">
        <v>8115.6023789999999</v>
      </c>
      <c r="I693" s="47">
        <v>1088.356196</v>
      </c>
      <c r="J693" s="47">
        <v>1519.849397</v>
      </c>
      <c r="K693" s="47">
        <v>1508.3814259999999</v>
      </c>
      <c r="L693" s="47">
        <v>1712.643734</v>
      </c>
      <c r="M693" s="47">
        <v>1372.6718269999999</v>
      </c>
      <c r="N693" s="47">
        <v>754.80934500000001</v>
      </c>
      <c r="O693" s="47">
        <v>117.895893</v>
      </c>
      <c r="P693" s="47">
        <v>40.994560999999997</v>
      </c>
    </row>
    <row r="694" spans="1:16" x14ac:dyDescent="0.2">
      <c r="A694" s="45" t="str">
        <f t="shared" si="10"/>
        <v>B2 biodiversityPoland2015</v>
      </c>
      <c r="B694" s="47">
        <v>8</v>
      </c>
      <c r="C694" s="47" t="s">
        <v>2</v>
      </c>
      <c r="D694" s="47" t="s">
        <v>154</v>
      </c>
      <c r="E694" s="47" t="s">
        <v>97</v>
      </c>
      <c r="F694" s="47" t="s">
        <v>113</v>
      </c>
      <c r="G694" s="47">
        <v>2015</v>
      </c>
      <c r="H694" s="47">
        <v>8230.6027290000002</v>
      </c>
      <c r="I694" s="47">
        <v>1396.396751</v>
      </c>
      <c r="J694" s="47">
        <v>1172.968779</v>
      </c>
      <c r="K694" s="47">
        <v>1425.740603</v>
      </c>
      <c r="L694" s="47">
        <v>1756.1290670000001</v>
      </c>
      <c r="M694" s="47">
        <v>1479.969961</v>
      </c>
      <c r="N694" s="47">
        <v>838.11852499999998</v>
      </c>
      <c r="O694" s="47">
        <v>118.910811</v>
      </c>
      <c r="P694" s="47">
        <v>42.368231999999999</v>
      </c>
    </row>
    <row r="695" spans="1:16" x14ac:dyDescent="0.2">
      <c r="A695" s="45" t="str">
        <f t="shared" si="10"/>
        <v>B2 biodiversityPoland2020</v>
      </c>
      <c r="B695" s="47">
        <v>8</v>
      </c>
      <c r="C695" s="47" t="s">
        <v>2</v>
      </c>
      <c r="D695" s="47" t="s">
        <v>154</v>
      </c>
      <c r="E695" s="47" t="s">
        <v>97</v>
      </c>
      <c r="F695" s="47" t="s">
        <v>113</v>
      </c>
      <c r="G695" s="47">
        <v>2020</v>
      </c>
      <c r="H695" s="47">
        <v>8345.6020090000002</v>
      </c>
      <c r="I695" s="47">
        <v>1456.554087</v>
      </c>
      <c r="J695" s="47">
        <v>894.74171300000103</v>
      </c>
      <c r="K695" s="47">
        <v>1646.235318</v>
      </c>
      <c r="L695" s="47">
        <v>1673.488263</v>
      </c>
      <c r="M695" s="47">
        <v>1514.469789</v>
      </c>
      <c r="N695" s="47">
        <v>944.770804</v>
      </c>
      <c r="O695" s="47">
        <v>166.808336</v>
      </c>
      <c r="P695" s="47">
        <v>48.533698999999999</v>
      </c>
    </row>
    <row r="696" spans="1:16" x14ac:dyDescent="0.2">
      <c r="A696" s="45" t="str">
        <f t="shared" si="10"/>
        <v>B2 biodiversityPoland2025</v>
      </c>
      <c r="B696" s="47">
        <v>8</v>
      </c>
      <c r="C696" s="47" t="s">
        <v>2</v>
      </c>
      <c r="D696" s="47" t="s">
        <v>154</v>
      </c>
      <c r="E696" s="47" t="s">
        <v>97</v>
      </c>
      <c r="F696" s="47" t="s">
        <v>113</v>
      </c>
      <c r="G696" s="47">
        <v>2025</v>
      </c>
      <c r="H696" s="47">
        <v>8460.6033079999997</v>
      </c>
      <c r="I696" s="47">
        <v>1542.3922749999999</v>
      </c>
      <c r="J696" s="47">
        <v>622.88159099999996</v>
      </c>
      <c r="K696" s="47">
        <v>1866.7300379999999</v>
      </c>
      <c r="L696" s="47">
        <v>1590.847428</v>
      </c>
      <c r="M696" s="47">
        <v>1539.730558</v>
      </c>
      <c r="N696" s="47">
        <v>1050.970945</v>
      </c>
      <c r="O696" s="47">
        <v>194.161846</v>
      </c>
      <c r="P696" s="47">
        <v>52.888627</v>
      </c>
    </row>
    <row r="697" spans="1:16" x14ac:dyDescent="0.2">
      <c r="A697" s="45" t="str">
        <f t="shared" si="10"/>
        <v>B2 biodiversityPoland2030</v>
      </c>
      <c r="B697" s="47">
        <v>8</v>
      </c>
      <c r="C697" s="47" t="s">
        <v>2</v>
      </c>
      <c r="D697" s="47" t="s">
        <v>154</v>
      </c>
      <c r="E697" s="47" t="s">
        <v>97</v>
      </c>
      <c r="F697" s="47" t="s">
        <v>113</v>
      </c>
      <c r="G697" s="47">
        <v>2030</v>
      </c>
      <c r="H697" s="47">
        <v>8575.6031679999996</v>
      </c>
      <c r="I697" s="47">
        <v>1683.662855</v>
      </c>
      <c r="J697" s="47">
        <v>909.99474399999997</v>
      </c>
      <c r="K697" s="47">
        <v>1519.849391</v>
      </c>
      <c r="L697" s="47">
        <v>1507.5439859999999</v>
      </c>
      <c r="M697" s="47">
        <v>1558.189075</v>
      </c>
      <c r="N697" s="47">
        <v>1129.7114309999999</v>
      </c>
      <c r="O697" s="47">
        <v>211.06821500000001</v>
      </c>
      <c r="P697" s="47">
        <v>55.583471000000003</v>
      </c>
    </row>
    <row r="698" spans="1:16" x14ac:dyDescent="0.2">
      <c r="A698" s="45" t="str">
        <f t="shared" si="10"/>
        <v>B2 biodiversityPortugal2005</v>
      </c>
      <c r="B698" s="47">
        <v>8</v>
      </c>
      <c r="C698" s="47" t="s">
        <v>2</v>
      </c>
      <c r="D698" s="47" t="s">
        <v>155</v>
      </c>
      <c r="E698" s="47" t="s">
        <v>98</v>
      </c>
      <c r="F698" s="47" t="s">
        <v>115</v>
      </c>
      <c r="G698" s="47">
        <v>2005</v>
      </c>
      <c r="H698" s="47">
        <v>1714.366303</v>
      </c>
      <c r="I698" s="47">
        <v>699.15195800000004</v>
      </c>
      <c r="J698" s="47">
        <v>468.34801199999998</v>
      </c>
      <c r="K698" s="47">
        <v>297.08715799999999</v>
      </c>
      <c r="L698" s="47">
        <v>218.37725699999999</v>
      </c>
      <c r="M698" s="47">
        <v>31.401917999999998</v>
      </c>
      <c r="N698" s="47">
        <v>0</v>
      </c>
      <c r="O698" s="47">
        <v>0</v>
      </c>
      <c r="P698" s="47">
        <v>0</v>
      </c>
    </row>
    <row r="699" spans="1:16" x14ac:dyDescent="0.2">
      <c r="A699" s="45" t="str">
        <f t="shared" si="10"/>
        <v>B2 biodiversityPortugal2010</v>
      </c>
      <c r="B699" s="47">
        <v>8</v>
      </c>
      <c r="C699" s="47" t="s">
        <v>2</v>
      </c>
      <c r="D699" s="47" t="s">
        <v>155</v>
      </c>
      <c r="E699" s="47" t="s">
        <v>98</v>
      </c>
      <c r="F699" s="47" t="s">
        <v>115</v>
      </c>
      <c r="G699" s="47">
        <v>2010</v>
      </c>
      <c r="H699" s="47">
        <v>1734.3663329999999</v>
      </c>
      <c r="I699" s="47">
        <v>487.67215199999998</v>
      </c>
      <c r="J699" s="47">
        <v>686.031113</v>
      </c>
      <c r="K699" s="47">
        <v>284.179551</v>
      </c>
      <c r="L699" s="47">
        <v>243.52372</v>
      </c>
      <c r="M699" s="47">
        <v>32.959797000000002</v>
      </c>
      <c r="N699" s="47">
        <v>0</v>
      </c>
      <c r="O699" s="47">
        <v>0</v>
      </c>
      <c r="P699" s="47">
        <v>0</v>
      </c>
    </row>
    <row r="700" spans="1:16" x14ac:dyDescent="0.2">
      <c r="A700" s="45" t="str">
        <f t="shared" si="10"/>
        <v>B2 biodiversityPortugal2015</v>
      </c>
      <c r="B700" s="47">
        <v>8</v>
      </c>
      <c r="C700" s="47" t="s">
        <v>2</v>
      </c>
      <c r="D700" s="47" t="s">
        <v>155</v>
      </c>
      <c r="E700" s="47" t="s">
        <v>98</v>
      </c>
      <c r="F700" s="47" t="s">
        <v>115</v>
      </c>
      <c r="G700" s="47">
        <v>2015</v>
      </c>
      <c r="H700" s="47">
        <v>1754.3662409999999</v>
      </c>
      <c r="I700" s="47">
        <v>523.52529800000002</v>
      </c>
      <c r="J700" s="47">
        <v>648.36599899999999</v>
      </c>
      <c r="K700" s="47">
        <v>271.271928</v>
      </c>
      <c r="L700" s="47">
        <v>271.49364400000002</v>
      </c>
      <c r="M700" s="47">
        <v>39.709372000000002</v>
      </c>
      <c r="N700" s="47">
        <v>0</v>
      </c>
      <c r="O700" s="47">
        <v>0</v>
      </c>
      <c r="P700" s="47">
        <v>0</v>
      </c>
    </row>
    <row r="701" spans="1:16" x14ac:dyDescent="0.2">
      <c r="A701" s="45" t="str">
        <f t="shared" si="10"/>
        <v>B2 biodiversityPortugal2020</v>
      </c>
      <c r="B701" s="47">
        <v>8</v>
      </c>
      <c r="C701" s="47" t="s">
        <v>2</v>
      </c>
      <c r="D701" s="47" t="s">
        <v>155</v>
      </c>
      <c r="E701" s="47" t="s">
        <v>98</v>
      </c>
      <c r="F701" s="47" t="s">
        <v>115</v>
      </c>
      <c r="G701" s="47">
        <v>2020</v>
      </c>
      <c r="H701" s="47">
        <v>1774.3663019999999</v>
      </c>
      <c r="I701" s="47">
        <v>475.77668399999999</v>
      </c>
      <c r="J701" s="47">
        <v>653.94167300000004</v>
      </c>
      <c r="K701" s="47">
        <v>289.967555</v>
      </c>
      <c r="L701" s="47">
        <v>284.01508000000001</v>
      </c>
      <c r="M701" s="47">
        <v>70.665310000000005</v>
      </c>
      <c r="N701" s="47">
        <v>0</v>
      </c>
      <c r="O701" s="47">
        <v>0</v>
      </c>
      <c r="P701" s="47">
        <v>0</v>
      </c>
    </row>
    <row r="702" spans="1:16" x14ac:dyDescent="0.2">
      <c r="A702" s="45" t="str">
        <f t="shared" si="10"/>
        <v>B2 biodiversityPortugal2025</v>
      </c>
      <c r="B702" s="47">
        <v>8</v>
      </c>
      <c r="C702" s="47" t="s">
        <v>2</v>
      </c>
      <c r="D702" s="47" t="s">
        <v>155</v>
      </c>
      <c r="E702" s="47" t="s">
        <v>98</v>
      </c>
      <c r="F702" s="47" t="s">
        <v>115</v>
      </c>
      <c r="G702" s="47">
        <v>2025</v>
      </c>
      <c r="H702" s="47">
        <v>1794.3665470000001</v>
      </c>
      <c r="I702" s="47">
        <v>527.92711099999997</v>
      </c>
      <c r="J702" s="47">
        <v>540.61759900000004</v>
      </c>
      <c r="K702" s="47">
        <v>334.49331899999999</v>
      </c>
      <c r="L702" s="47">
        <v>278.70034399999997</v>
      </c>
      <c r="M702" s="47">
        <v>112.628174</v>
      </c>
      <c r="N702" s="47">
        <v>0</v>
      </c>
      <c r="O702" s="47">
        <v>0</v>
      </c>
      <c r="P702" s="47">
        <v>0</v>
      </c>
    </row>
    <row r="703" spans="1:16" x14ac:dyDescent="0.2">
      <c r="A703" s="45" t="str">
        <f t="shared" si="10"/>
        <v>B2 biodiversityPortugal2030</v>
      </c>
      <c r="B703" s="47">
        <v>8</v>
      </c>
      <c r="C703" s="47" t="s">
        <v>2</v>
      </c>
      <c r="D703" s="47" t="s">
        <v>155</v>
      </c>
      <c r="E703" s="47" t="s">
        <v>98</v>
      </c>
      <c r="F703" s="47" t="s">
        <v>115</v>
      </c>
      <c r="G703" s="47">
        <v>2030</v>
      </c>
      <c r="H703" s="47">
        <v>1814.365967</v>
      </c>
      <c r="I703" s="47">
        <v>549.832584</v>
      </c>
      <c r="J703" s="47">
        <v>389.12785000000002</v>
      </c>
      <c r="K703" s="47">
        <v>448.93917399999998</v>
      </c>
      <c r="L703" s="47">
        <v>269.43175500000001</v>
      </c>
      <c r="M703" s="47">
        <v>157.034604</v>
      </c>
      <c r="N703" s="47">
        <v>0</v>
      </c>
      <c r="O703" s="47">
        <v>0</v>
      </c>
      <c r="P703" s="47">
        <v>0</v>
      </c>
    </row>
    <row r="704" spans="1:16" x14ac:dyDescent="0.2">
      <c r="A704" s="45" t="str">
        <f t="shared" si="10"/>
        <v>B2 biodiversityRomania2005</v>
      </c>
      <c r="B704" s="47">
        <v>8</v>
      </c>
      <c r="C704" s="47" t="s">
        <v>2</v>
      </c>
      <c r="D704" s="47" t="s">
        <v>156</v>
      </c>
      <c r="E704" s="47" t="s">
        <v>100</v>
      </c>
      <c r="F704" s="47" t="s">
        <v>113</v>
      </c>
      <c r="G704" s="47">
        <v>2005</v>
      </c>
      <c r="H704" s="47">
        <v>5038.8794459999999</v>
      </c>
      <c r="I704" s="47">
        <v>570.77129300000001</v>
      </c>
      <c r="J704" s="47">
        <v>909.71815800000002</v>
      </c>
      <c r="K704" s="47">
        <v>957.88789299999996</v>
      </c>
      <c r="L704" s="47">
        <v>812.485229</v>
      </c>
      <c r="M704" s="47">
        <v>579.72710400000005</v>
      </c>
      <c r="N704" s="47">
        <v>1208.289769</v>
      </c>
      <c r="O704" s="47">
        <v>0</v>
      </c>
      <c r="P704" s="47">
        <v>0</v>
      </c>
    </row>
    <row r="705" spans="1:16" x14ac:dyDescent="0.2">
      <c r="A705" s="45" t="str">
        <f t="shared" si="10"/>
        <v>B2 biodiversityRomania2010</v>
      </c>
      <c r="B705" s="47">
        <v>8</v>
      </c>
      <c r="C705" s="47" t="s">
        <v>2</v>
      </c>
      <c r="D705" s="47" t="s">
        <v>156</v>
      </c>
      <c r="E705" s="47" t="s">
        <v>100</v>
      </c>
      <c r="F705" s="47" t="s">
        <v>113</v>
      </c>
      <c r="G705" s="47">
        <v>2010</v>
      </c>
      <c r="H705" s="47">
        <v>5182.8791220000003</v>
      </c>
      <c r="I705" s="47">
        <v>582.10147200000097</v>
      </c>
      <c r="J705" s="47">
        <v>937.18658800000003</v>
      </c>
      <c r="K705" s="47">
        <v>836.54861000000005</v>
      </c>
      <c r="L705" s="47">
        <v>848.83589099999995</v>
      </c>
      <c r="M705" s="47">
        <v>634.68373399999996</v>
      </c>
      <c r="N705" s="47">
        <v>1343.522827</v>
      </c>
      <c r="O705" s="47">
        <v>0</v>
      </c>
      <c r="P705" s="47">
        <v>0</v>
      </c>
    </row>
    <row r="706" spans="1:16" x14ac:dyDescent="0.2">
      <c r="A706" s="45" t="str">
        <f t="shared" ref="A706:A745" si="11">CONCATENATE(C706,E706,G706)</f>
        <v>B2 biodiversityRomania2015</v>
      </c>
      <c r="B706" s="47">
        <v>8</v>
      </c>
      <c r="C706" s="47" t="s">
        <v>2</v>
      </c>
      <c r="D706" s="47" t="s">
        <v>156</v>
      </c>
      <c r="E706" s="47" t="s">
        <v>100</v>
      </c>
      <c r="F706" s="47" t="s">
        <v>113</v>
      </c>
      <c r="G706" s="47">
        <v>2015</v>
      </c>
      <c r="H706" s="47">
        <v>5326.8795060000002</v>
      </c>
      <c r="I706" s="47">
        <v>732.14866199999994</v>
      </c>
      <c r="J706" s="47">
        <v>825.93873799999994</v>
      </c>
      <c r="K706" s="47">
        <v>715.20932200000004</v>
      </c>
      <c r="L706" s="47">
        <v>885.18650400000001</v>
      </c>
      <c r="M706" s="47">
        <v>689.640355</v>
      </c>
      <c r="N706" s="47">
        <v>1478.7559249999999</v>
      </c>
      <c r="O706" s="47">
        <v>0</v>
      </c>
      <c r="P706" s="47">
        <v>0</v>
      </c>
    </row>
    <row r="707" spans="1:16" x14ac:dyDescent="0.2">
      <c r="A707" s="45" t="str">
        <f t="shared" si="11"/>
        <v>B2 biodiversityRomania2020</v>
      </c>
      <c r="B707" s="47">
        <v>8</v>
      </c>
      <c r="C707" s="47" t="s">
        <v>2</v>
      </c>
      <c r="D707" s="47" t="s">
        <v>156</v>
      </c>
      <c r="E707" s="47" t="s">
        <v>100</v>
      </c>
      <c r="F707" s="47" t="s">
        <v>113</v>
      </c>
      <c r="G707" s="47">
        <v>2020</v>
      </c>
      <c r="H707" s="47">
        <v>5470.879535</v>
      </c>
      <c r="I707" s="47">
        <v>958.87150899999995</v>
      </c>
      <c r="J707" s="47">
        <v>638.01482499999997</v>
      </c>
      <c r="K707" s="47">
        <v>593.87003700000002</v>
      </c>
      <c r="L707" s="47">
        <v>921.53719000000001</v>
      </c>
      <c r="M707" s="47">
        <v>744.59700399999997</v>
      </c>
      <c r="N707" s="47">
        <v>1613.9889700000001</v>
      </c>
      <c r="O707" s="47">
        <v>0</v>
      </c>
      <c r="P707" s="47">
        <v>0</v>
      </c>
    </row>
    <row r="708" spans="1:16" x14ac:dyDescent="0.2">
      <c r="A708" s="45" t="str">
        <f t="shared" si="11"/>
        <v>B2 biodiversityRomania2025</v>
      </c>
      <c r="B708" s="47">
        <v>8</v>
      </c>
      <c r="C708" s="47" t="s">
        <v>2</v>
      </c>
      <c r="D708" s="47" t="s">
        <v>156</v>
      </c>
      <c r="E708" s="47" t="s">
        <v>100</v>
      </c>
      <c r="F708" s="47" t="s">
        <v>113</v>
      </c>
      <c r="G708" s="47">
        <v>2025</v>
      </c>
      <c r="H708" s="47">
        <v>5614.8795559999999</v>
      </c>
      <c r="I708" s="47">
        <v>1167.5389929999999</v>
      </c>
      <c r="J708" s="47">
        <v>484.31881499999997</v>
      </c>
      <c r="K708" s="47">
        <v>472.53077200000001</v>
      </c>
      <c r="L708" s="47">
        <v>957.88786700000003</v>
      </c>
      <c r="M708" s="47">
        <v>783.38105399999995</v>
      </c>
      <c r="N708" s="47">
        <v>1749.222055</v>
      </c>
      <c r="O708" s="47">
        <v>0</v>
      </c>
      <c r="P708" s="47">
        <v>0</v>
      </c>
    </row>
    <row r="709" spans="1:16" x14ac:dyDescent="0.2">
      <c r="A709" s="45" t="str">
        <f t="shared" si="11"/>
        <v>B2 biodiversityRomania2030</v>
      </c>
      <c r="B709" s="47">
        <v>8</v>
      </c>
      <c r="C709" s="47" t="s">
        <v>2</v>
      </c>
      <c r="D709" s="47" t="s">
        <v>156</v>
      </c>
      <c r="E709" s="47" t="s">
        <v>100</v>
      </c>
      <c r="F709" s="47" t="s">
        <v>113</v>
      </c>
      <c r="G709" s="47">
        <v>2030</v>
      </c>
      <c r="H709" s="47">
        <v>5758.8794680000001</v>
      </c>
      <c r="I709" s="47">
        <v>1172.1019449999999</v>
      </c>
      <c r="J709" s="47">
        <v>409.11092200000002</v>
      </c>
      <c r="K709" s="47">
        <v>598.14706899999999</v>
      </c>
      <c r="L709" s="47">
        <v>836.54857600000003</v>
      </c>
      <c r="M709" s="47">
        <v>819.73173499999996</v>
      </c>
      <c r="N709" s="47">
        <v>1923.239221</v>
      </c>
      <c r="O709" s="47">
        <v>0</v>
      </c>
      <c r="P709" s="47">
        <v>0</v>
      </c>
    </row>
    <row r="710" spans="1:16" x14ac:dyDescent="0.2">
      <c r="A710" s="45" t="str">
        <f t="shared" si="11"/>
        <v>B2 biodiversitySweden2005</v>
      </c>
      <c r="B710" s="47">
        <v>8</v>
      </c>
      <c r="C710" s="47" t="s">
        <v>2</v>
      </c>
      <c r="D710" s="47" t="s">
        <v>158</v>
      </c>
      <c r="E710" s="47" t="s">
        <v>105</v>
      </c>
      <c r="F710" s="47" t="s">
        <v>114</v>
      </c>
      <c r="G710" s="47">
        <v>2005</v>
      </c>
      <c r="H710" s="47">
        <v>19600.984549000001</v>
      </c>
      <c r="I710" s="47">
        <v>4429.8570719999998</v>
      </c>
      <c r="J710" s="47">
        <v>4160.5301840000002</v>
      </c>
      <c r="K710" s="47">
        <v>3105.4762270000001</v>
      </c>
      <c r="L710" s="47">
        <v>2106.3413129999999</v>
      </c>
      <c r="M710" s="47">
        <v>1779.712888</v>
      </c>
      <c r="N710" s="47">
        <v>1508.465191</v>
      </c>
      <c r="O710" s="47">
        <v>1255.2908560000001</v>
      </c>
      <c r="P710" s="47">
        <v>1255.3108179999999</v>
      </c>
    </row>
    <row r="711" spans="1:16" x14ac:dyDescent="0.2">
      <c r="A711" s="45" t="str">
        <f t="shared" si="11"/>
        <v>B2 biodiversitySweden2010</v>
      </c>
      <c r="B711" s="47">
        <v>8</v>
      </c>
      <c r="C711" s="47" t="s">
        <v>2</v>
      </c>
      <c r="D711" s="47" t="s">
        <v>158</v>
      </c>
      <c r="E711" s="47" t="s">
        <v>105</v>
      </c>
      <c r="F711" s="47" t="s">
        <v>114</v>
      </c>
      <c r="G711" s="47">
        <v>2010</v>
      </c>
      <c r="H711" s="47">
        <v>19591.397466999999</v>
      </c>
      <c r="I711" s="47">
        <v>4881.1541319999897</v>
      </c>
      <c r="J711" s="47">
        <v>4091.8242420000001</v>
      </c>
      <c r="K711" s="47">
        <v>3369.239732</v>
      </c>
      <c r="L711" s="47">
        <v>2356.125035</v>
      </c>
      <c r="M711" s="47">
        <v>1789.079538</v>
      </c>
      <c r="N711" s="47">
        <v>1378.187647</v>
      </c>
      <c r="O711" s="47">
        <v>971.97917600000005</v>
      </c>
      <c r="P711" s="47">
        <v>753.80796499999997</v>
      </c>
    </row>
    <row r="712" spans="1:16" x14ac:dyDescent="0.2">
      <c r="A712" s="45" t="str">
        <f t="shared" si="11"/>
        <v>B2 biodiversitySweden2015</v>
      </c>
      <c r="B712" s="47">
        <v>8</v>
      </c>
      <c r="C712" s="47" t="s">
        <v>2</v>
      </c>
      <c r="D712" s="47" t="s">
        <v>158</v>
      </c>
      <c r="E712" s="47" t="s">
        <v>105</v>
      </c>
      <c r="F712" s="47" t="s">
        <v>114</v>
      </c>
      <c r="G712" s="47">
        <v>2015</v>
      </c>
      <c r="H712" s="47">
        <v>19581.622890999999</v>
      </c>
      <c r="I712" s="47">
        <v>5105.39753199999</v>
      </c>
      <c r="J712" s="47">
        <v>4023.118234</v>
      </c>
      <c r="K712" s="47">
        <v>3633.0031909999998</v>
      </c>
      <c r="L712" s="47">
        <v>2605.9087679999998</v>
      </c>
      <c r="M712" s="47">
        <v>1820.38</v>
      </c>
      <c r="N712" s="47">
        <v>1324.0534709999999</v>
      </c>
      <c r="O712" s="47">
        <v>773.74298299999998</v>
      </c>
      <c r="P712" s="47">
        <v>296.01871199999999</v>
      </c>
    </row>
    <row r="713" spans="1:16" x14ac:dyDescent="0.2">
      <c r="A713" s="45" t="str">
        <f t="shared" si="11"/>
        <v>B2 biodiversitySweden2020</v>
      </c>
      <c r="B713" s="47">
        <v>8</v>
      </c>
      <c r="C713" s="47" t="s">
        <v>2</v>
      </c>
      <c r="D713" s="47" t="s">
        <v>158</v>
      </c>
      <c r="E713" s="47" t="s">
        <v>105</v>
      </c>
      <c r="F713" s="47" t="s">
        <v>114</v>
      </c>
      <c r="G713" s="47">
        <v>2020</v>
      </c>
      <c r="H713" s="47">
        <v>19570.104237</v>
      </c>
      <c r="I713" s="47">
        <v>4923.1966949999996</v>
      </c>
      <c r="J713" s="47">
        <v>3954.412206</v>
      </c>
      <c r="K713" s="47">
        <v>3896.7666819999999</v>
      </c>
      <c r="L713" s="47">
        <v>2855.6924789999998</v>
      </c>
      <c r="M713" s="47">
        <v>1844.732033</v>
      </c>
      <c r="N713" s="47">
        <v>1286.332457</v>
      </c>
      <c r="O713" s="47">
        <v>705.52517999999998</v>
      </c>
      <c r="P713" s="47">
        <v>103.446505</v>
      </c>
    </row>
    <row r="714" spans="1:16" x14ac:dyDescent="0.2">
      <c r="A714" s="45" t="str">
        <f t="shared" si="11"/>
        <v>B2 biodiversitySweden2025</v>
      </c>
      <c r="B714" s="47">
        <v>8</v>
      </c>
      <c r="C714" s="47" t="s">
        <v>2</v>
      </c>
      <c r="D714" s="47" t="s">
        <v>158</v>
      </c>
      <c r="E714" s="47" t="s">
        <v>105</v>
      </c>
      <c r="F714" s="47" t="s">
        <v>114</v>
      </c>
      <c r="G714" s="47">
        <v>2025</v>
      </c>
      <c r="H714" s="47">
        <v>19556.754907999999</v>
      </c>
      <c r="I714" s="47">
        <v>4472.7215130000104</v>
      </c>
      <c r="J714" s="47">
        <v>3885.7062430000001</v>
      </c>
      <c r="K714" s="47">
        <v>4160.5301730000001</v>
      </c>
      <c r="L714" s="47">
        <v>3105.476212</v>
      </c>
      <c r="M714" s="47">
        <v>1878.573987</v>
      </c>
      <c r="N714" s="47">
        <v>1278.3605560000001</v>
      </c>
      <c r="O714" s="47">
        <v>701.29871100000003</v>
      </c>
      <c r="P714" s="47">
        <v>74.087513000000001</v>
      </c>
    </row>
    <row r="715" spans="1:16" x14ac:dyDescent="0.2">
      <c r="A715" s="45" t="str">
        <f t="shared" si="11"/>
        <v>B2 biodiversitySweden2030</v>
      </c>
      <c r="B715" s="47">
        <v>8</v>
      </c>
      <c r="C715" s="47" t="s">
        <v>2</v>
      </c>
      <c r="D715" s="47" t="s">
        <v>158</v>
      </c>
      <c r="E715" s="47" t="s">
        <v>105</v>
      </c>
      <c r="F715" s="47" t="s">
        <v>114</v>
      </c>
      <c r="G715" s="47">
        <v>2030</v>
      </c>
      <c r="H715" s="47">
        <v>19540.452517999998</v>
      </c>
      <c r="I715" s="47">
        <v>3720.91160300002</v>
      </c>
      <c r="J715" s="47">
        <v>4178.4083469999996</v>
      </c>
      <c r="K715" s="47">
        <v>4091.8242329999998</v>
      </c>
      <c r="L715" s="47">
        <v>3369.2397329999999</v>
      </c>
      <c r="M715" s="47">
        <v>2109.3075180000001</v>
      </c>
      <c r="N715" s="47">
        <v>1312.2024739999999</v>
      </c>
      <c r="O715" s="47">
        <v>693.32683699999995</v>
      </c>
      <c r="P715" s="47">
        <v>65.231773000000004</v>
      </c>
    </row>
    <row r="716" spans="1:16" x14ac:dyDescent="0.2">
      <c r="A716" s="45" t="str">
        <f t="shared" si="11"/>
        <v>B2 biodiversitySlovenia2005</v>
      </c>
      <c r="B716" s="47">
        <v>8</v>
      </c>
      <c r="C716" s="47" t="s">
        <v>2</v>
      </c>
      <c r="D716" s="47" t="s">
        <v>159</v>
      </c>
      <c r="E716" s="47" t="s">
        <v>103</v>
      </c>
      <c r="F716" s="47" t="s">
        <v>111</v>
      </c>
      <c r="G716" s="47">
        <v>2005</v>
      </c>
      <c r="H716" s="47">
        <v>1109.2573090000001</v>
      </c>
      <c r="I716" s="47">
        <v>88.663117000000099</v>
      </c>
      <c r="J716" s="47">
        <v>57.814475000000002</v>
      </c>
      <c r="K716" s="47">
        <v>151.23586299999999</v>
      </c>
      <c r="L716" s="47">
        <v>201.021331</v>
      </c>
      <c r="M716" s="47">
        <v>211.10995500000001</v>
      </c>
      <c r="N716" s="47">
        <v>205.266693</v>
      </c>
      <c r="O716" s="47">
        <v>136.10807</v>
      </c>
      <c r="P716" s="47">
        <v>58.037804999999999</v>
      </c>
    </row>
    <row r="717" spans="1:16" x14ac:dyDescent="0.2">
      <c r="A717" s="45" t="str">
        <f t="shared" si="11"/>
        <v>B2 biodiversitySlovenia2010</v>
      </c>
      <c r="B717" s="47">
        <v>8</v>
      </c>
      <c r="C717" s="47" t="s">
        <v>2</v>
      </c>
      <c r="D717" s="47" t="s">
        <v>159</v>
      </c>
      <c r="E717" s="47" t="s">
        <v>103</v>
      </c>
      <c r="F717" s="47" t="s">
        <v>111</v>
      </c>
      <c r="G717" s="47">
        <v>2010</v>
      </c>
      <c r="H717" s="47">
        <v>1118.257828</v>
      </c>
      <c r="I717" s="47">
        <v>119.902416</v>
      </c>
      <c r="J717" s="47">
        <v>37.043768</v>
      </c>
      <c r="K717" s="47">
        <v>125.295873</v>
      </c>
      <c r="L717" s="47">
        <v>202.06859600000001</v>
      </c>
      <c r="M717" s="47">
        <v>205.01838100000001</v>
      </c>
      <c r="N717" s="47">
        <v>214.279909</v>
      </c>
      <c r="O717" s="47">
        <v>154.962715</v>
      </c>
      <c r="P717" s="47">
        <v>59.686169999999997</v>
      </c>
    </row>
    <row r="718" spans="1:16" x14ac:dyDescent="0.2">
      <c r="A718" s="45" t="str">
        <f t="shared" si="11"/>
        <v>B2 biodiversitySlovenia2015</v>
      </c>
      <c r="B718" s="47">
        <v>8</v>
      </c>
      <c r="C718" s="47" t="s">
        <v>2</v>
      </c>
      <c r="D718" s="47" t="s">
        <v>159</v>
      </c>
      <c r="E718" s="47" t="s">
        <v>103</v>
      </c>
      <c r="F718" s="47" t="s">
        <v>111</v>
      </c>
      <c r="G718" s="47">
        <v>2015</v>
      </c>
      <c r="H718" s="47">
        <v>1127.257447</v>
      </c>
      <c r="I718" s="47">
        <v>150.73327699999999</v>
      </c>
      <c r="J718" s="47">
        <v>16.273060000000001</v>
      </c>
      <c r="K718" s="47">
        <v>99.355886999999996</v>
      </c>
      <c r="L718" s="47">
        <v>203.11585400000001</v>
      </c>
      <c r="M718" s="47">
        <v>198.92682500000001</v>
      </c>
      <c r="N718" s="47">
        <v>223.29311799999999</v>
      </c>
      <c r="O718" s="47">
        <v>172.879435</v>
      </c>
      <c r="P718" s="47">
        <v>62.679991000000001</v>
      </c>
    </row>
    <row r="719" spans="1:16" x14ac:dyDescent="0.2">
      <c r="A719" s="45" t="str">
        <f t="shared" si="11"/>
        <v>B2 biodiversitySlovenia2020</v>
      </c>
      <c r="B719" s="47">
        <v>8</v>
      </c>
      <c r="C719" s="47" t="s">
        <v>2</v>
      </c>
      <c r="D719" s="47" t="s">
        <v>159</v>
      </c>
      <c r="E719" s="47" t="s">
        <v>103</v>
      </c>
      <c r="F719" s="47" t="s">
        <v>111</v>
      </c>
      <c r="G719" s="47">
        <v>2020</v>
      </c>
      <c r="H719" s="47">
        <v>1136.2578269999999</v>
      </c>
      <c r="I719" s="47">
        <v>152.731593</v>
      </c>
      <c r="J719" s="47">
        <v>47.128306000000002</v>
      </c>
      <c r="K719" s="47">
        <v>78.585175000000007</v>
      </c>
      <c r="L719" s="47">
        <v>177.17586299999999</v>
      </c>
      <c r="M719" s="47">
        <v>199.97408100000001</v>
      </c>
      <c r="N719" s="47">
        <v>217.20153500000001</v>
      </c>
      <c r="O719" s="47">
        <v>183.01852299999999</v>
      </c>
      <c r="P719" s="47">
        <v>80.442751000000001</v>
      </c>
    </row>
    <row r="720" spans="1:16" x14ac:dyDescent="0.2">
      <c r="A720" s="45" t="str">
        <f t="shared" si="11"/>
        <v>B2 biodiversitySlovenia2025</v>
      </c>
      <c r="B720" s="47">
        <v>8</v>
      </c>
      <c r="C720" s="47" t="s">
        <v>2</v>
      </c>
      <c r="D720" s="47" t="s">
        <v>159</v>
      </c>
      <c r="E720" s="47" t="s">
        <v>103</v>
      </c>
      <c r="F720" s="47" t="s">
        <v>111</v>
      </c>
      <c r="G720" s="47">
        <v>2025</v>
      </c>
      <c r="H720" s="47">
        <v>1145.2575690000001</v>
      </c>
      <c r="I720" s="47">
        <v>163.20514499999999</v>
      </c>
      <c r="J720" s="47">
        <v>72.629661999999996</v>
      </c>
      <c r="K720" s="47">
        <v>57.814469000000003</v>
      </c>
      <c r="L720" s="47">
        <v>151.23587000000001</v>
      </c>
      <c r="M720" s="47">
        <v>201.021334</v>
      </c>
      <c r="N720" s="47">
        <v>211.109961</v>
      </c>
      <c r="O720" s="47">
        <v>192.422313</v>
      </c>
      <c r="P720" s="47">
        <v>95.818815000000001</v>
      </c>
    </row>
    <row r="721" spans="1:16" x14ac:dyDescent="0.2">
      <c r="A721" s="45" t="str">
        <f t="shared" si="11"/>
        <v>B2 biodiversitySlovenia2030</v>
      </c>
      <c r="B721" s="47">
        <v>8</v>
      </c>
      <c r="C721" s="47" t="s">
        <v>2</v>
      </c>
      <c r="D721" s="47" t="s">
        <v>159</v>
      </c>
      <c r="E721" s="47" t="s">
        <v>103</v>
      </c>
      <c r="F721" s="47" t="s">
        <v>111</v>
      </c>
      <c r="G721" s="47">
        <v>2030</v>
      </c>
      <c r="H721" s="47">
        <v>1154.257615</v>
      </c>
      <c r="I721" s="47">
        <v>176.30773199999999</v>
      </c>
      <c r="J721" s="47">
        <v>101.84747900000001</v>
      </c>
      <c r="K721" s="47">
        <v>37.043768999999998</v>
      </c>
      <c r="L721" s="47">
        <v>125.295873</v>
      </c>
      <c r="M721" s="47">
        <v>202.06858700000001</v>
      </c>
      <c r="N721" s="47">
        <v>205.01838799999999</v>
      </c>
      <c r="O721" s="47">
        <v>200.053045</v>
      </c>
      <c r="P721" s="47">
        <v>106.622742</v>
      </c>
    </row>
    <row r="722" spans="1:16" x14ac:dyDescent="0.2">
      <c r="A722" s="45" t="str">
        <f t="shared" si="11"/>
        <v>B2 biodiversitySlovakia2005</v>
      </c>
      <c r="B722" s="47">
        <v>8</v>
      </c>
      <c r="C722" s="47" t="s">
        <v>2</v>
      </c>
      <c r="D722" s="47" t="s">
        <v>160</v>
      </c>
      <c r="E722" s="47" t="s">
        <v>102</v>
      </c>
      <c r="F722" s="47" t="s">
        <v>113</v>
      </c>
      <c r="G722" s="47">
        <v>2005</v>
      </c>
      <c r="H722" s="47">
        <v>1672.172943</v>
      </c>
      <c r="I722" s="47">
        <v>337.51334500000002</v>
      </c>
      <c r="J722" s="47">
        <v>156.767933</v>
      </c>
      <c r="K722" s="47">
        <v>257.36679700000002</v>
      </c>
      <c r="L722" s="47">
        <v>357.09209499999997</v>
      </c>
      <c r="M722" s="47">
        <v>336.412306</v>
      </c>
      <c r="N722" s="47">
        <v>178.66782000000001</v>
      </c>
      <c r="O722" s="47">
        <v>41.823667999999998</v>
      </c>
      <c r="P722" s="47">
        <v>6.5289789999999996</v>
      </c>
    </row>
    <row r="723" spans="1:16" x14ac:dyDescent="0.2">
      <c r="A723" s="45" t="str">
        <f t="shared" si="11"/>
        <v>B2 biodiversitySlovakia2010</v>
      </c>
      <c r="B723" s="47">
        <v>8</v>
      </c>
      <c r="C723" s="47" t="s">
        <v>2</v>
      </c>
      <c r="D723" s="47" t="s">
        <v>160</v>
      </c>
      <c r="E723" s="47" t="s">
        <v>102</v>
      </c>
      <c r="F723" s="47" t="s">
        <v>113</v>
      </c>
      <c r="G723" s="47">
        <v>2010</v>
      </c>
      <c r="H723" s="47">
        <v>1664.4763829999999</v>
      </c>
      <c r="I723" s="47">
        <v>347.40967499999999</v>
      </c>
      <c r="J723" s="47">
        <v>112.272092</v>
      </c>
      <c r="K723" s="47">
        <v>246.45835500000001</v>
      </c>
      <c r="L723" s="47">
        <v>341.58473099999998</v>
      </c>
      <c r="M723" s="47">
        <v>340.79603600000002</v>
      </c>
      <c r="N723" s="47">
        <v>217.24454299999999</v>
      </c>
      <c r="O723" s="47">
        <v>53.317509999999999</v>
      </c>
      <c r="P723" s="47">
        <v>5.3934410000000002</v>
      </c>
    </row>
    <row r="724" spans="1:16" x14ac:dyDescent="0.2">
      <c r="A724" s="45" t="str">
        <f t="shared" si="11"/>
        <v>B2 biodiversitySlovakia2015</v>
      </c>
      <c r="B724" s="47">
        <v>8</v>
      </c>
      <c r="C724" s="47" t="s">
        <v>2</v>
      </c>
      <c r="D724" s="47" t="s">
        <v>160</v>
      </c>
      <c r="E724" s="47" t="s">
        <v>102</v>
      </c>
      <c r="F724" s="47" t="s">
        <v>113</v>
      </c>
      <c r="G724" s="47">
        <v>2015</v>
      </c>
      <c r="H724" s="47">
        <v>1657.082228</v>
      </c>
      <c r="I724" s="47">
        <v>361.48554799999999</v>
      </c>
      <c r="J724" s="47">
        <v>67.776256000000004</v>
      </c>
      <c r="K724" s="47">
        <v>235.549926</v>
      </c>
      <c r="L724" s="47">
        <v>326.07736799999998</v>
      </c>
      <c r="M724" s="47">
        <v>344.66932400000002</v>
      </c>
      <c r="N724" s="47">
        <v>252.255213</v>
      </c>
      <c r="O724" s="47">
        <v>64.174422000000007</v>
      </c>
      <c r="P724" s="47">
        <v>5.0941710000000002</v>
      </c>
    </row>
    <row r="725" spans="1:16" x14ac:dyDescent="0.2">
      <c r="A725" s="45" t="str">
        <f t="shared" si="11"/>
        <v>B2 biodiversitySlovakia2020</v>
      </c>
      <c r="B725" s="47">
        <v>8</v>
      </c>
      <c r="C725" s="47" t="s">
        <v>2</v>
      </c>
      <c r="D725" s="47" t="s">
        <v>160</v>
      </c>
      <c r="E725" s="47" t="s">
        <v>102</v>
      </c>
      <c r="F725" s="47" t="s">
        <v>113</v>
      </c>
      <c r="G725" s="47">
        <v>2020</v>
      </c>
      <c r="H725" s="47">
        <v>1649.783093</v>
      </c>
      <c r="I725" s="47">
        <v>244.306209</v>
      </c>
      <c r="J725" s="47">
        <v>208.505551</v>
      </c>
      <c r="K725" s="47">
        <v>196.158928</v>
      </c>
      <c r="L725" s="47">
        <v>291.722082</v>
      </c>
      <c r="M725" s="47">
        <v>348.378804</v>
      </c>
      <c r="N725" s="47">
        <v>268.780755</v>
      </c>
      <c r="O725" s="47">
        <v>85.139545999999996</v>
      </c>
      <c r="P725" s="47">
        <v>6.7912179999999998</v>
      </c>
    </row>
    <row r="726" spans="1:16" x14ac:dyDescent="0.2">
      <c r="A726" s="45" t="str">
        <f t="shared" si="11"/>
        <v>B2 biodiversitySlovakia2025</v>
      </c>
      <c r="B726" s="47">
        <v>8</v>
      </c>
      <c r="C726" s="47" t="s">
        <v>2</v>
      </c>
      <c r="D726" s="47" t="s">
        <v>160</v>
      </c>
      <c r="E726" s="47" t="s">
        <v>102</v>
      </c>
      <c r="F726" s="47" t="s">
        <v>113</v>
      </c>
      <c r="G726" s="47">
        <v>2025</v>
      </c>
      <c r="H726" s="47">
        <v>1642.509908</v>
      </c>
      <c r="I726" s="47">
        <v>217.23942</v>
      </c>
      <c r="J726" s="47">
        <v>267.51849199999998</v>
      </c>
      <c r="K726" s="47">
        <v>156.76792699999999</v>
      </c>
      <c r="L726" s="47">
        <v>257.36678699999999</v>
      </c>
      <c r="M726" s="47">
        <v>351.43816199999998</v>
      </c>
      <c r="N726" s="47">
        <v>281.52700499999997</v>
      </c>
      <c r="O726" s="47">
        <v>102.88574699999999</v>
      </c>
      <c r="P726" s="47">
        <v>7.7663679999999999</v>
      </c>
    </row>
    <row r="727" spans="1:16" x14ac:dyDescent="0.2">
      <c r="A727" s="45" t="str">
        <f t="shared" si="11"/>
        <v>B2 biodiversitySlovakia2030</v>
      </c>
      <c r="B727" s="47">
        <v>8</v>
      </c>
      <c r="C727" s="47" t="s">
        <v>2</v>
      </c>
      <c r="D727" s="47" t="s">
        <v>160</v>
      </c>
      <c r="E727" s="47" t="s">
        <v>102</v>
      </c>
      <c r="F727" s="47" t="s">
        <v>113</v>
      </c>
      <c r="G727" s="47">
        <v>2030</v>
      </c>
      <c r="H727" s="47">
        <v>1634.7612469999999</v>
      </c>
      <c r="I727" s="47">
        <v>227.32752300000001</v>
      </c>
      <c r="J727" s="47">
        <v>298.75066199999998</v>
      </c>
      <c r="K727" s="47">
        <v>112.272098</v>
      </c>
      <c r="L727" s="47">
        <v>246.458361</v>
      </c>
      <c r="M727" s="47">
        <v>335.27569599999998</v>
      </c>
      <c r="N727" s="47">
        <v>279.996422</v>
      </c>
      <c r="O727" s="47">
        <v>122.733934</v>
      </c>
      <c r="P727" s="47">
        <v>11.946550999999999</v>
      </c>
    </row>
    <row r="728" spans="1:16" x14ac:dyDescent="0.2">
      <c r="A728" s="45" t="str">
        <f t="shared" si="11"/>
        <v>B2 biodiversityTurkey2005</v>
      </c>
      <c r="B728" s="47">
        <v>8</v>
      </c>
      <c r="C728" s="47" t="s">
        <v>2</v>
      </c>
      <c r="D728" s="47" t="s">
        <v>161</v>
      </c>
      <c r="E728" s="47" t="s">
        <v>108</v>
      </c>
      <c r="F728" s="47" t="s">
        <v>111</v>
      </c>
      <c r="G728" s="47">
        <v>2005</v>
      </c>
      <c r="H728" s="47">
        <v>8232.1551039999995</v>
      </c>
      <c r="I728" s="47">
        <v>1764.8219329999999</v>
      </c>
      <c r="J728" s="47">
        <v>528.93569100000002</v>
      </c>
      <c r="K728" s="47">
        <v>950.57596999999998</v>
      </c>
      <c r="L728" s="47">
        <v>1454.605018</v>
      </c>
      <c r="M728" s="47">
        <v>1664.255052</v>
      </c>
      <c r="N728" s="47">
        <v>1374.0251740000001</v>
      </c>
      <c r="O728" s="47">
        <v>494.93626599999999</v>
      </c>
      <c r="P728" s="47">
        <v>0</v>
      </c>
    </row>
    <row r="729" spans="1:16" x14ac:dyDescent="0.2">
      <c r="A729" s="45" t="str">
        <f t="shared" si="11"/>
        <v>B2 biodiversityTurkey2010</v>
      </c>
      <c r="B729" s="47">
        <v>8</v>
      </c>
      <c r="C729" s="47" t="s">
        <v>2</v>
      </c>
      <c r="D729" s="47" t="s">
        <v>161</v>
      </c>
      <c r="E729" s="47" t="s">
        <v>108</v>
      </c>
      <c r="F729" s="47" t="s">
        <v>111</v>
      </c>
      <c r="G729" s="47">
        <v>2010</v>
      </c>
      <c r="H729" s="47">
        <v>8249.1551639999998</v>
      </c>
      <c r="I729" s="47">
        <v>2082.1658459999999</v>
      </c>
      <c r="J729" s="47">
        <v>471.23395099999999</v>
      </c>
      <c r="K729" s="47">
        <v>829.26314400000001</v>
      </c>
      <c r="L729" s="47">
        <v>1320.563936</v>
      </c>
      <c r="M729" s="47">
        <v>1561.184135</v>
      </c>
      <c r="N729" s="47">
        <v>1287.9141890000001</v>
      </c>
      <c r="O729" s="47">
        <v>696.82996300000002</v>
      </c>
      <c r="P729" s="47">
        <v>0</v>
      </c>
    </row>
    <row r="730" spans="1:16" x14ac:dyDescent="0.2">
      <c r="A730" s="45" t="str">
        <f t="shared" si="11"/>
        <v>B2 biodiversityTurkey2015</v>
      </c>
      <c r="B730" s="47">
        <v>8</v>
      </c>
      <c r="C730" s="47" t="s">
        <v>2</v>
      </c>
      <c r="D730" s="47" t="s">
        <v>161</v>
      </c>
      <c r="E730" s="47" t="s">
        <v>108</v>
      </c>
      <c r="F730" s="47" t="s">
        <v>111</v>
      </c>
      <c r="G730" s="47">
        <v>2015</v>
      </c>
      <c r="H730" s="47">
        <v>8266.1545760000008</v>
      </c>
      <c r="I730" s="47">
        <v>2366.3362520000001</v>
      </c>
      <c r="J730" s="47">
        <v>413.53218900000002</v>
      </c>
      <c r="K730" s="47">
        <v>707.95028300000001</v>
      </c>
      <c r="L730" s="47">
        <v>1191.279783</v>
      </c>
      <c r="M730" s="47">
        <v>1495.660185</v>
      </c>
      <c r="N730" s="47">
        <v>1243.166954</v>
      </c>
      <c r="O730" s="47">
        <v>848.22892999999999</v>
      </c>
      <c r="P730" s="47">
        <v>0</v>
      </c>
    </row>
    <row r="731" spans="1:16" x14ac:dyDescent="0.2">
      <c r="A731" s="45" t="str">
        <f t="shared" si="11"/>
        <v>B2 biodiversityTurkey2020</v>
      </c>
      <c r="B731" s="47">
        <v>8</v>
      </c>
      <c r="C731" s="47" t="s">
        <v>2</v>
      </c>
      <c r="D731" s="47" t="s">
        <v>161</v>
      </c>
      <c r="E731" s="47" t="s">
        <v>108</v>
      </c>
      <c r="F731" s="47" t="s">
        <v>111</v>
      </c>
      <c r="G731" s="47">
        <v>2020</v>
      </c>
      <c r="H731" s="47">
        <v>8283.1547580000006</v>
      </c>
      <c r="I731" s="47">
        <v>2631.355861</v>
      </c>
      <c r="J731" s="47">
        <v>355.83045700000002</v>
      </c>
      <c r="K731" s="47">
        <v>586.63744399999996</v>
      </c>
      <c r="L731" s="47">
        <v>1064.752</v>
      </c>
      <c r="M731" s="47">
        <v>1450.3996749999999</v>
      </c>
      <c r="N731" s="47">
        <v>1229.5848699999999</v>
      </c>
      <c r="O731" s="47">
        <v>964.59445100000005</v>
      </c>
      <c r="P731" s="47">
        <v>0</v>
      </c>
    </row>
    <row r="732" spans="1:16" x14ac:dyDescent="0.2">
      <c r="A732" s="45" t="str">
        <f t="shared" si="11"/>
        <v>B2 biodiversityTurkey2025</v>
      </c>
      <c r="B732" s="47">
        <v>8</v>
      </c>
      <c r="C732" s="47" t="s">
        <v>2</v>
      </c>
      <c r="D732" s="47" t="s">
        <v>161</v>
      </c>
      <c r="E732" s="47" t="s">
        <v>108</v>
      </c>
      <c r="F732" s="47" t="s">
        <v>111</v>
      </c>
      <c r="G732" s="47">
        <v>2025</v>
      </c>
      <c r="H732" s="47">
        <v>8300.1546839999992</v>
      </c>
      <c r="I732" s="47">
        <v>2119.3944900000001</v>
      </c>
      <c r="J732" s="47">
        <v>1122.2407189999999</v>
      </c>
      <c r="K732" s="47">
        <v>528.93568500000003</v>
      </c>
      <c r="L732" s="47">
        <v>943.83763499999998</v>
      </c>
      <c r="M732" s="47">
        <v>1327.6681659999999</v>
      </c>
      <c r="N732" s="47">
        <v>1164.918731</v>
      </c>
      <c r="O732" s="47">
        <v>1093.1592579999999</v>
      </c>
      <c r="P732" s="47">
        <v>0</v>
      </c>
    </row>
    <row r="733" spans="1:16" x14ac:dyDescent="0.2">
      <c r="A733" s="45" t="str">
        <f t="shared" si="11"/>
        <v>B2 biodiversityTurkey2030</v>
      </c>
      <c r="B733" s="47">
        <v>8</v>
      </c>
      <c r="C733" s="47" t="s">
        <v>2</v>
      </c>
      <c r="D733" s="47" t="s">
        <v>161</v>
      </c>
      <c r="E733" s="47" t="s">
        <v>108</v>
      </c>
      <c r="F733" s="47" t="s">
        <v>111</v>
      </c>
      <c r="G733" s="47">
        <v>2030</v>
      </c>
      <c r="H733" s="47">
        <v>8317.1550279999901</v>
      </c>
      <c r="I733" s="47">
        <v>1874.88657699999</v>
      </c>
      <c r="J733" s="47">
        <v>1604.7454729999999</v>
      </c>
      <c r="K733" s="47">
        <v>471.23394500000001</v>
      </c>
      <c r="L733" s="47">
        <v>822.72979499999997</v>
      </c>
      <c r="M733" s="47">
        <v>1211.7101909999999</v>
      </c>
      <c r="N733" s="47">
        <v>1127.5525680000001</v>
      </c>
      <c r="O733" s="47">
        <v>1204.2964790000001</v>
      </c>
      <c r="P733" s="47">
        <v>0</v>
      </c>
    </row>
    <row r="734" spans="1:16" x14ac:dyDescent="0.2">
      <c r="A734" s="45" t="str">
        <f t="shared" si="11"/>
        <v>B2 biodiversityUkraine2005</v>
      </c>
      <c r="B734" s="47">
        <v>8</v>
      </c>
      <c r="C734" s="47" t="s">
        <v>2</v>
      </c>
      <c r="D734" s="47" t="s">
        <v>162</v>
      </c>
      <c r="E734" s="47" t="s">
        <v>109</v>
      </c>
      <c r="F734" s="47" t="s">
        <v>113</v>
      </c>
      <c r="G734" s="47">
        <v>2005</v>
      </c>
      <c r="H734" s="47">
        <v>5672.8502319999998</v>
      </c>
      <c r="I734" s="47">
        <v>385.81922500000098</v>
      </c>
      <c r="J734" s="47">
        <v>960.04005400000005</v>
      </c>
      <c r="K734" s="47">
        <v>2020.225567</v>
      </c>
      <c r="L734" s="47">
        <v>1432.3404829999999</v>
      </c>
      <c r="M734" s="47">
        <v>611.87681799999996</v>
      </c>
      <c r="N734" s="47">
        <v>190.55536799999999</v>
      </c>
      <c r="O734" s="47">
        <v>50.472726999999999</v>
      </c>
      <c r="P734" s="47">
        <v>21.51999</v>
      </c>
    </row>
    <row r="735" spans="1:16" x14ac:dyDescent="0.2">
      <c r="A735" s="45" t="str">
        <f t="shared" si="11"/>
        <v>B2 biodiversityUkraine2010</v>
      </c>
      <c r="B735" s="47">
        <v>8</v>
      </c>
      <c r="C735" s="47" t="s">
        <v>2</v>
      </c>
      <c r="D735" s="47" t="s">
        <v>162</v>
      </c>
      <c r="E735" s="47" t="s">
        <v>109</v>
      </c>
      <c r="F735" s="47" t="s">
        <v>113</v>
      </c>
      <c r="G735" s="47">
        <v>2010</v>
      </c>
      <c r="H735" s="47">
        <v>5636.7505270000001</v>
      </c>
      <c r="I735" s="47">
        <v>509.792174999998</v>
      </c>
      <c r="J735" s="47">
        <v>729.46268799999996</v>
      </c>
      <c r="K735" s="47">
        <v>1780.295288</v>
      </c>
      <c r="L735" s="47">
        <v>1565.0825130000001</v>
      </c>
      <c r="M735" s="47">
        <v>733.993245</v>
      </c>
      <c r="N735" s="47">
        <v>234.204666</v>
      </c>
      <c r="O735" s="47">
        <v>66.138525999999999</v>
      </c>
      <c r="P735" s="47">
        <v>17.781426</v>
      </c>
    </row>
    <row r="736" spans="1:16" x14ac:dyDescent="0.2">
      <c r="A736" s="45" t="str">
        <f t="shared" si="11"/>
        <v>B2 biodiversityUkraine2015</v>
      </c>
      <c r="B736" s="47">
        <v>8</v>
      </c>
      <c r="C736" s="47" t="s">
        <v>2</v>
      </c>
      <c r="D736" s="47" t="s">
        <v>162</v>
      </c>
      <c r="E736" s="47" t="s">
        <v>109</v>
      </c>
      <c r="F736" s="47" t="s">
        <v>113</v>
      </c>
      <c r="G736" s="47">
        <v>2015</v>
      </c>
      <c r="H736" s="47">
        <v>5600.1429879999996</v>
      </c>
      <c r="I736" s="47">
        <v>612.40106500000195</v>
      </c>
      <c r="J736" s="47">
        <v>498.02157499999998</v>
      </c>
      <c r="K736" s="47">
        <v>1543.0855140000001</v>
      </c>
      <c r="L736" s="47">
        <v>1707.5463070000001</v>
      </c>
      <c r="M736" s="47">
        <v>862.18789300000003</v>
      </c>
      <c r="N736" s="47">
        <v>278.16592200000002</v>
      </c>
      <c r="O736" s="47">
        <v>81.776059000000004</v>
      </c>
      <c r="P736" s="47">
        <v>16.958653000000002</v>
      </c>
    </row>
    <row r="737" spans="1:16" x14ac:dyDescent="0.2">
      <c r="A737" s="45" t="str">
        <f t="shared" si="11"/>
        <v>B2 biodiversityUkraine2020</v>
      </c>
      <c r="B737" s="47">
        <v>8</v>
      </c>
      <c r="C737" s="47" t="s">
        <v>2</v>
      </c>
      <c r="D737" s="47" t="s">
        <v>162</v>
      </c>
      <c r="E737" s="47" t="s">
        <v>109</v>
      </c>
      <c r="F737" s="47" t="s">
        <v>113</v>
      </c>
      <c r="G737" s="47">
        <v>2020</v>
      </c>
      <c r="H737" s="47">
        <v>5563.49719</v>
      </c>
      <c r="I737" s="47">
        <v>646.26475099999902</v>
      </c>
      <c r="J737" s="47">
        <v>411.021209</v>
      </c>
      <c r="K737" s="47">
        <v>1246.824805</v>
      </c>
      <c r="L737" s="47">
        <v>1813.2499250000001</v>
      </c>
      <c r="M737" s="47">
        <v>972.93258300000002</v>
      </c>
      <c r="N737" s="47">
        <v>341.16879699999998</v>
      </c>
      <c r="O737" s="47">
        <v>109.76026899999999</v>
      </c>
      <c r="P737" s="47">
        <v>22.274851000000002</v>
      </c>
    </row>
    <row r="738" spans="1:16" x14ac:dyDescent="0.2">
      <c r="A738" s="45" t="str">
        <f t="shared" si="11"/>
        <v>B2 biodiversityUkraine2025</v>
      </c>
      <c r="B738" s="47">
        <v>8</v>
      </c>
      <c r="C738" s="47" t="s">
        <v>2</v>
      </c>
      <c r="D738" s="47" t="s">
        <v>162</v>
      </c>
      <c r="E738" s="47" t="s">
        <v>109</v>
      </c>
      <c r="F738" s="47" t="s">
        <v>113</v>
      </c>
      <c r="G738" s="47">
        <v>2025</v>
      </c>
      <c r="H738" s="47">
        <v>5527.5654599999998</v>
      </c>
      <c r="I738" s="47">
        <v>683.97777699999995</v>
      </c>
      <c r="J738" s="47">
        <v>316.24328800000001</v>
      </c>
      <c r="K738" s="47">
        <v>951.11460799999998</v>
      </c>
      <c r="L738" s="47">
        <v>1921.2860149999999</v>
      </c>
      <c r="M738" s="47">
        <v>1086.776198</v>
      </c>
      <c r="N738" s="47">
        <v>403.85083900000001</v>
      </c>
      <c r="O738" s="47">
        <v>136.30416399999999</v>
      </c>
      <c r="P738" s="47">
        <v>28.012571000000001</v>
      </c>
    </row>
    <row r="739" spans="1:16" x14ac:dyDescent="0.2">
      <c r="A739" s="45" t="str">
        <f t="shared" si="11"/>
        <v>B2 biodiversityUkraine2030</v>
      </c>
      <c r="B739" s="47">
        <v>8</v>
      </c>
      <c r="C739" s="47" t="s">
        <v>2</v>
      </c>
      <c r="D739" s="47" t="s">
        <v>162</v>
      </c>
      <c r="E739" s="47" t="s">
        <v>109</v>
      </c>
      <c r="F739" s="47" t="s">
        <v>113</v>
      </c>
      <c r="G739" s="47">
        <v>2030</v>
      </c>
      <c r="H739" s="47">
        <v>5492.5690519999998</v>
      </c>
      <c r="I739" s="47">
        <v>670.50107500000195</v>
      </c>
      <c r="J739" s="47">
        <v>416.60947399999998</v>
      </c>
      <c r="K739" s="47">
        <v>723.16016400000001</v>
      </c>
      <c r="L739" s="47">
        <v>1702.0488989999999</v>
      </c>
      <c r="M739" s="47">
        <v>1248.5197559999999</v>
      </c>
      <c r="N739" s="47">
        <v>507.82648999999998</v>
      </c>
      <c r="O739" s="47">
        <v>181.300488</v>
      </c>
      <c r="P739" s="47">
        <v>42.602705999999998</v>
      </c>
    </row>
    <row r="740" spans="1:16" x14ac:dyDescent="0.2">
      <c r="A740" s="45" t="str">
        <f t="shared" si="11"/>
        <v>B2 biodiversityUnited Kingdom2005</v>
      </c>
      <c r="B740" s="47">
        <v>8</v>
      </c>
      <c r="C740" s="47" t="s">
        <v>2</v>
      </c>
      <c r="D740" s="47" t="s">
        <v>163</v>
      </c>
      <c r="E740" s="47" t="s">
        <v>110</v>
      </c>
      <c r="F740" s="47" t="s">
        <v>112</v>
      </c>
      <c r="G740" s="47">
        <v>2005</v>
      </c>
      <c r="H740" s="47">
        <v>2263.4196350000002</v>
      </c>
      <c r="I740" s="47">
        <v>424.32556299999999</v>
      </c>
      <c r="J740" s="47">
        <v>680.23562900000002</v>
      </c>
      <c r="K740" s="47">
        <v>715.16260799999998</v>
      </c>
      <c r="L740" s="47">
        <v>261.81342799999999</v>
      </c>
      <c r="M740" s="47">
        <v>92.947338000000002</v>
      </c>
      <c r="N740" s="47">
        <v>33.583154999999998</v>
      </c>
      <c r="O740" s="47">
        <v>40.290483999999999</v>
      </c>
      <c r="P740" s="47">
        <v>15.06143</v>
      </c>
    </row>
    <row r="741" spans="1:16" x14ac:dyDescent="0.2">
      <c r="A741" s="45" t="str">
        <f t="shared" si="11"/>
        <v>B2 biodiversityUnited Kingdom2010</v>
      </c>
      <c r="B741" s="47">
        <v>8</v>
      </c>
      <c r="C741" s="47" t="s">
        <v>2</v>
      </c>
      <c r="D741" s="47" t="s">
        <v>163</v>
      </c>
      <c r="E741" s="47" t="s">
        <v>110</v>
      </c>
      <c r="F741" s="47" t="s">
        <v>112</v>
      </c>
      <c r="G741" s="47">
        <v>2010</v>
      </c>
      <c r="H741" s="47">
        <v>2299.4195639999998</v>
      </c>
      <c r="I741" s="47">
        <v>496.67550000000102</v>
      </c>
      <c r="J741" s="47">
        <v>509.65593100000001</v>
      </c>
      <c r="K741" s="47">
        <v>736.80351499999995</v>
      </c>
      <c r="L741" s="47">
        <v>364.17577999999997</v>
      </c>
      <c r="M741" s="47">
        <v>94.017702</v>
      </c>
      <c r="N741" s="47">
        <v>36.971147999999999</v>
      </c>
      <c r="O741" s="47">
        <v>40.290483000000002</v>
      </c>
      <c r="P741" s="47">
        <v>20.829505000000001</v>
      </c>
    </row>
    <row r="742" spans="1:16" x14ac:dyDescent="0.2">
      <c r="A742" s="45" t="str">
        <f t="shared" si="11"/>
        <v>B2 biodiversityUnited Kingdom2015</v>
      </c>
      <c r="B742" s="47">
        <v>8</v>
      </c>
      <c r="C742" s="47" t="s">
        <v>2</v>
      </c>
      <c r="D742" s="47" t="s">
        <v>163</v>
      </c>
      <c r="E742" s="47" t="s">
        <v>110</v>
      </c>
      <c r="F742" s="47" t="s">
        <v>112</v>
      </c>
      <c r="G742" s="47">
        <v>2015</v>
      </c>
      <c r="H742" s="47">
        <v>2335.419551</v>
      </c>
      <c r="I742" s="47">
        <v>578.60625500000003</v>
      </c>
      <c r="J742" s="47">
        <v>339.07624900000002</v>
      </c>
      <c r="K742" s="47">
        <v>758.44440399999996</v>
      </c>
      <c r="L742" s="47">
        <v>460.130199</v>
      </c>
      <c r="M742" s="47">
        <v>92.381478000000001</v>
      </c>
      <c r="N742" s="47">
        <v>40.359127999999998</v>
      </c>
      <c r="O742" s="47">
        <v>40.290484999999997</v>
      </c>
      <c r="P742" s="47">
        <v>26.131353000000001</v>
      </c>
    </row>
    <row r="743" spans="1:16" x14ac:dyDescent="0.2">
      <c r="A743" s="45" t="str">
        <f t="shared" si="11"/>
        <v>B2 biodiversityUnited Kingdom2020</v>
      </c>
      <c r="B743" s="47">
        <v>8</v>
      </c>
      <c r="C743" s="47" t="s">
        <v>2</v>
      </c>
      <c r="D743" s="47" t="s">
        <v>163</v>
      </c>
      <c r="E743" s="47" t="s">
        <v>110</v>
      </c>
      <c r="F743" s="47" t="s">
        <v>112</v>
      </c>
      <c r="G743" s="47">
        <v>2020</v>
      </c>
      <c r="H743" s="47">
        <v>2371.419441</v>
      </c>
      <c r="I743" s="47">
        <v>454.64554900000002</v>
      </c>
      <c r="J743" s="47">
        <v>428.960239</v>
      </c>
      <c r="K743" s="47">
        <v>719.34000400000002</v>
      </c>
      <c r="L743" s="47">
        <v>551.60581200000001</v>
      </c>
      <c r="M743" s="47">
        <v>105.03043700000001</v>
      </c>
      <c r="N743" s="47">
        <v>46.226208999999997</v>
      </c>
      <c r="O743" s="47">
        <v>35.503452000000003</v>
      </c>
      <c r="P743" s="47">
        <v>30.107738999999999</v>
      </c>
    </row>
    <row r="744" spans="1:16" x14ac:dyDescent="0.2">
      <c r="A744" s="45" t="str">
        <f t="shared" si="11"/>
        <v>B2 biodiversityUnited Kingdom2025</v>
      </c>
      <c r="B744" s="47">
        <v>8</v>
      </c>
      <c r="C744" s="47" t="s">
        <v>2</v>
      </c>
      <c r="D744" s="47" t="s">
        <v>163</v>
      </c>
      <c r="E744" s="47" t="s">
        <v>110</v>
      </c>
      <c r="F744" s="47" t="s">
        <v>112</v>
      </c>
      <c r="G744" s="47">
        <v>2025</v>
      </c>
      <c r="H744" s="47">
        <v>2407.4194900000002</v>
      </c>
      <c r="I744" s="47">
        <v>475.94182400000102</v>
      </c>
      <c r="J744" s="47">
        <v>388.64263399999999</v>
      </c>
      <c r="K744" s="47">
        <v>680.23561700000005</v>
      </c>
      <c r="L744" s="47">
        <v>630.97378800000001</v>
      </c>
      <c r="M744" s="47">
        <v>114.85152600000001</v>
      </c>
      <c r="N744" s="47">
        <v>52.145432</v>
      </c>
      <c r="O744" s="47">
        <v>30.915499000000001</v>
      </c>
      <c r="P744" s="47">
        <v>33.713169999999998</v>
      </c>
    </row>
    <row r="745" spans="1:16" x14ac:dyDescent="0.2">
      <c r="A745" s="45" t="str">
        <f t="shared" si="11"/>
        <v>B2 biodiversityUnited Kingdom2030</v>
      </c>
      <c r="B745" s="47">
        <v>8</v>
      </c>
      <c r="C745" s="47" t="s">
        <v>2</v>
      </c>
      <c r="D745" s="47" t="s">
        <v>163</v>
      </c>
      <c r="E745" s="47" t="s">
        <v>110</v>
      </c>
      <c r="F745" s="47" t="s">
        <v>112</v>
      </c>
      <c r="G745" s="47">
        <v>2030</v>
      </c>
      <c r="H745" s="47">
        <v>2443.4196809999999</v>
      </c>
      <c r="I745" s="47">
        <v>517.49252200000103</v>
      </c>
      <c r="J745" s="47">
        <v>466.87716899999998</v>
      </c>
      <c r="K745" s="47">
        <v>509.65594099999998</v>
      </c>
      <c r="L745" s="47">
        <v>663.45504900000003</v>
      </c>
      <c r="M745" s="47">
        <v>163.56070099999999</v>
      </c>
      <c r="N745" s="47">
        <v>48.515369</v>
      </c>
      <c r="O745" s="47">
        <v>35.218221999999997</v>
      </c>
      <c r="P745" s="47">
        <v>38.644708000000001</v>
      </c>
    </row>
    <row r="746" spans="1:16" x14ac:dyDescent="0.2">
      <c r="A746" s="46" t="s">
        <v>164</v>
      </c>
      <c r="B746" s="46">
        <v>1</v>
      </c>
      <c r="C746" s="46" t="s">
        <v>0</v>
      </c>
      <c r="D746" s="46">
        <v>0</v>
      </c>
      <c r="E746" s="46" t="s">
        <v>111</v>
      </c>
      <c r="F746" s="46">
        <v>0</v>
      </c>
      <c r="G746" s="46">
        <v>2005</v>
      </c>
      <c r="H746" s="46">
        <v>14767.754430000001</v>
      </c>
      <c r="I746" s="46">
        <v>3148.1442969999998</v>
      </c>
      <c r="J746" s="46">
        <v>1784.3876740000001</v>
      </c>
      <c r="K746" s="46">
        <v>2416.6825049999998</v>
      </c>
      <c r="L746" s="46">
        <v>2293.7419039999995</v>
      </c>
      <c r="M746" s="46">
        <v>2251.6859020000002</v>
      </c>
      <c r="N746" s="46">
        <v>1915.4134530000001</v>
      </c>
      <c r="O746" s="46">
        <v>838.44586099999992</v>
      </c>
      <c r="P746" s="46">
        <v>119.25283400000001</v>
      </c>
    </row>
    <row r="747" spans="1:16" x14ac:dyDescent="0.2">
      <c r="A747" s="46" t="s">
        <v>165</v>
      </c>
      <c r="B747" s="46">
        <v>1</v>
      </c>
      <c r="C747" s="46" t="s">
        <v>0</v>
      </c>
      <c r="D747" s="46">
        <v>0</v>
      </c>
      <c r="E747" s="46" t="s">
        <v>112</v>
      </c>
      <c r="F747" s="46">
        <v>0</v>
      </c>
      <c r="G747" s="46">
        <v>2005</v>
      </c>
      <c r="H747" s="46">
        <v>33912.865044999999</v>
      </c>
      <c r="I747" s="46">
        <v>7069.9955099999979</v>
      </c>
      <c r="J747" s="46">
        <v>6269.0448329999999</v>
      </c>
      <c r="K747" s="46">
        <v>6645.5456770000001</v>
      </c>
      <c r="L747" s="46">
        <v>4996.0505499999999</v>
      </c>
      <c r="M747" s="46">
        <v>3549.1484439999999</v>
      </c>
      <c r="N747" s="46">
        <v>2405.026179</v>
      </c>
      <c r="O747" s="46">
        <v>1462.2539859999997</v>
      </c>
      <c r="P747" s="46">
        <v>1515.7998660000001</v>
      </c>
    </row>
    <row r="748" spans="1:16" x14ac:dyDescent="0.2">
      <c r="A748" s="46" t="s">
        <v>166</v>
      </c>
      <c r="B748" s="46">
        <v>1</v>
      </c>
      <c r="C748" s="46" t="s">
        <v>0</v>
      </c>
      <c r="D748" s="46">
        <v>0</v>
      </c>
      <c r="E748" s="46" t="s">
        <v>113</v>
      </c>
      <c r="F748" s="46">
        <v>0</v>
      </c>
      <c r="G748" s="46">
        <v>2005</v>
      </c>
      <c r="H748" s="46">
        <v>31789.988604999999</v>
      </c>
      <c r="I748" s="46">
        <v>4134.6947819999987</v>
      </c>
      <c r="J748" s="46">
        <v>6489.2693130000007</v>
      </c>
      <c r="K748" s="46">
        <v>8187.8008299999983</v>
      </c>
      <c r="L748" s="46">
        <v>6435.1772639999999</v>
      </c>
      <c r="M748" s="46">
        <v>3741.0784830000002</v>
      </c>
      <c r="N748" s="46">
        <v>2146.4957129999998</v>
      </c>
      <c r="O748" s="46">
        <v>380.59624999999994</v>
      </c>
      <c r="P748" s="46">
        <v>274.87597</v>
      </c>
    </row>
    <row r="749" spans="1:16" x14ac:dyDescent="0.2">
      <c r="A749" s="46" t="s">
        <v>167</v>
      </c>
      <c r="B749" s="46">
        <v>1</v>
      </c>
      <c r="C749" s="46" t="s">
        <v>0</v>
      </c>
      <c r="D749" s="46">
        <v>0</v>
      </c>
      <c r="E749" s="46" t="s">
        <v>114</v>
      </c>
      <c r="F749" s="46">
        <v>0</v>
      </c>
      <c r="G749" s="46">
        <v>2005</v>
      </c>
      <c r="H749" s="46">
        <v>53240.415377999998</v>
      </c>
      <c r="I749" s="46">
        <v>11133.750652000001</v>
      </c>
      <c r="J749" s="46">
        <v>10819.085103000001</v>
      </c>
      <c r="K749" s="46">
        <v>9918.5321790000016</v>
      </c>
      <c r="L749" s="46">
        <v>7518.8136030000005</v>
      </c>
      <c r="M749" s="46">
        <v>5248.4159540000001</v>
      </c>
      <c r="N749" s="46">
        <v>3483.4559380000001</v>
      </c>
      <c r="O749" s="46">
        <v>2401.2374110000001</v>
      </c>
      <c r="P749" s="46">
        <v>2717.124538</v>
      </c>
    </row>
    <row r="750" spans="1:16" x14ac:dyDescent="0.2">
      <c r="A750" s="46" t="s">
        <v>169</v>
      </c>
      <c r="B750" s="46">
        <v>1</v>
      </c>
      <c r="C750" s="46" t="s">
        <v>0</v>
      </c>
      <c r="D750" s="46">
        <v>0</v>
      </c>
      <c r="E750" s="46" t="s">
        <v>111</v>
      </c>
      <c r="F750" s="46">
        <v>0</v>
      </c>
      <c r="G750" s="46">
        <v>2010</v>
      </c>
      <c r="H750" s="46">
        <v>15084.055249000001</v>
      </c>
      <c r="I750" s="46">
        <v>3937.44445</v>
      </c>
      <c r="J750" s="46">
        <v>1624.756079</v>
      </c>
      <c r="K750" s="46">
        <v>2201.175643</v>
      </c>
      <c r="L750" s="46">
        <v>2185.510863</v>
      </c>
      <c r="M750" s="46">
        <v>2073.670838</v>
      </c>
      <c r="N750" s="46">
        <v>1839.8910559999999</v>
      </c>
      <c r="O750" s="46">
        <v>1106.084059</v>
      </c>
      <c r="P750" s="46">
        <v>115.522261</v>
      </c>
    </row>
    <row r="751" spans="1:16" x14ac:dyDescent="0.2">
      <c r="A751" s="46" t="s">
        <v>170</v>
      </c>
      <c r="B751" s="46">
        <v>1</v>
      </c>
      <c r="C751" s="46" t="s">
        <v>0</v>
      </c>
      <c r="D751" s="46">
        <v>0</v>
      </c>
      <c r="E751" s="46" t="s">
        <v>112</v>
      </c>
      <c r="F751" s="46">
        <v>0</v>
      </c>
      <c r="G751" s="46">
        <v>2010</v>
      </c>
      <c r="H751" s="46">
        <v>34132.923419999999</v>
      </c>
      <c r="I751" s="46">
        <v>7753.5981679999986</v>
      </c>
      <c r="J751" s="46">
        <v>5859.9063269999997</v>
      </c>
      <c r="K751" s="46">
        <v>6576.5544189999991</v>
      </c>
      <c r="L751" s="46">
        <v>5233.0999939999992</v>
      </c>
      <c r="M751" s="46">
        <v>3774.6725280000005</v>
      </c>
      <c r="N751" s="46">
        <v>2311.4277199999997</v>
      </c>
      <c r="O751" s="46">
        <v>1358.6574129999999</v>
      </c>
      <c r="P751" s="46">
        <v>1265.0068510000001</v>
      </c>
    </row>
    <row r="752" spans="1:16" x14ac:dyDescent="0.2">
      <c r="A752" s="46" t="s">
        <v>171</v>
      </c>
      <c r="B752" s="46">
        <v>1</v>
      </c>
      <c r="C752" s="46" t="s">
        <v>0</v>
      </c>
      <c r="D752" s="46">
        <v>0</v>
      </c>
      <c r="E752" s="46" t="s">
        <v>113</v>
      </c>
      <c r="F752" s="46">
        <v>0</v>
      </c>
      <c r="G752" s="46">
        <v>2010</v>
      </c>
      <c r="H752" s="46">
        <v>32000.338113000002</v>
      </c>
      <c r="I752" s="46">
        <v>5220.4982689999997</v>
      </c>
      <c r="J752" s="46">
        <v>5579.9497800000017</v>
      </c>
      <c r="K752" s="46">
        <v>7490.2979790000009</v>
      </c>
      <c r="L752" s="46">
        <v>6841.7474080000002</v>
      </c>
      <c r="M752" s="46">
        <v>4090.059315</v>
      </c>
      <c r="N752" s="46">
        <v>2242.925072</v>
      </c>
      <c r="O752" s="46">
        <v>350.85988999999995</v>
      </c>
      <c r="P752" s="46">
        <v>184.00040000000001</v>
      </c>
    </row>
    <row r="753" spans="1:16" x14ac:dyDescent="0.2">
      <c r="A753" s="46" t="s">
        <v>172</v>
      </c>
      <c r="B753" s="46">
        <v>1</v>
      </c>
      <c r="C753" s="46" t="s">
        <v>0</v>
      </c>
      <c r="D753" s="46">
        <v>0</v>
      </c>
      <c r="E753" s="46" t="s">
        <v>114</v>
      </c>
      <c r="F753" s="46">
        <v>0</v>
      </c>
      <c r="G753" s="46">
        <v>2010</v>
      </c>
      <c r="H753" s="46">
        <v>53072.065539000003</v>
      </c>
      <c r="I753" s="46">
        <v>12177.706442999997</v>
      </c>
      <c r="J753" s="46">
        <v>10474.19931</v>
      </c>
      <c r="K753" s="46">
        <v>10107.293022</v>
      </c>
      <c r="L753" s="46">
        <v>8054.3441169999987</v>
      </c>
      <c r="M753" s="46">
        <v>5035.0915359999999</v>
      </c>
      <c r="N753" s="46">
        <v>3039.3024690000002</v>
      </c>
      <c r="O753" s="46">
        <v>1949.519605</v>
      </c>
      <c r="P753" s="46">
        <v>2234.6090370000002</v>
      </c>
    </row>
    <row r="754" spans="1:16" x14ac:dyDescent="0.2">
      <c r="A754" s="46" t="s">
        <v>174</v>
      </c>
      <c r="B754" s="46">
        <v>1</v>
      </c>
      <c r="C754" s="46" t="s">
        <v>0</v>
      </c>
      <c r="D754" s="46">
        <v>0</v>
      </c>
      <c r="E754" s="46" t="s">
        <v>111</v>
      </c>
      <c r="F754" s="46">
        <v>0</v>
      </c>
      <c r="G754" s="46">
        <v>2015</v>
      </c>
      <c r="H754" s="46">
        <v>15400.353919000001</v>
      </c>
      <c r="I754" s="46">
        <v>4827.7885319999996</v>
      </c>
      <c r="J754" s="46">
        <v>1357.2847429999999</v>
      </c>
      <c r="K754" s="46">
        <v>1985.3892230000001</v>
      </c>
      <c r="L754" s="46">
        <v>2099.0751140000002</v>
      </c>
      <c r="M754" s="46">
        <v>1924.8403389999999</v>
      </c>
      <c r="N754" s="46">
        <v>1768.730501</v>
      </c>
      <c r="O754" s="46">
        <v>1326.279665</v>
      </c>
      <c r="P754" s="46">
        <v>110.96580200000001</v>
      </c>
    </row>
    <row r="755" spans="1:16" x14ac:dyDescent="0.2">
      <c r="A755" s="46" t="s">
        <v>175</v>
      </c>
      <c r="B755" s="46">
        <v>1</v>
      </c>
      <c r="C755" s="46" t="s">
        <v>0</v>
      </c>
      <c r="D755" s="46">
        <v>0</v>
      </c>
      <c r="E755" s="46" t="s">
        <v>112</v>
      </c>
      <c r="F755" s="46">
        <v>0</v>
      </c>
      <c r="G755" s="46">
        <v>2015</v>
      </c>
      <c r="H755" s="46">
        <v>34339.983374999996</v>
      </c>
      <c r="I755" s="46">
        <v>8880.4797940000099</v>
      </c>
      <c r="J755" s="46">
        <v>4874.2382040000002</v>
      </c>
      <c r="K755" s="46">
        <v>6551.0243570000002</v>
      </c>
      <c r="L755" s="46">
        <v>5463.5928529999992</v>
      </c>
      <c r="M755" s="46">
        <v>4014.6066390000001</v>
      </c>
      <c r="N755" s="46">
        <v>2246.5155690000001</v>
      </c>
      <c r="O755" s="46">
        <v>1270.753316</v>
      </c>
      <c r="P755" s="46">
        <v>1038.772643</v>
      </c>
    </row>
    <row r="756" spans="1:16" x14ac:dyDescent="0.2">
      <c r="A756" s="46" t="s">
        <v>176</v>
      </c>
      <c r="B756" s="46">
        <v>1</v>
      </c>
      <c r="C756" s="46" t="s">
        <v>0</v>
      </c>
      <c r="D756" s="46">
        <v>0</v>
      </c>
      <c r="E756" s="46" t="s">
        <v>113</v>
      </c>
      <c r="F756" s="46">
        <v>0</v>
      </c>
      <c r="G756" s="46">
        <v>2015</v>
      </c>
      <c r="H756" s="46">
        <v>32210.688593999999</v>
      </c>
      <c r="I756" s="46">
        <v>6571.9461350000001</v>
      </c>
      <c r="J756" s="46">
        <v>4427.8090080000002</v>
      </c>
      <c r="K756" s="46">
        <v>6783.3475159999998</v>
      </c>
      <c r="L756" s="46">
        <v>7288.2659650000005</v>
      </c>
      <c r="M756" s="46">
        <v>4392.6053260000008</v>
      </c>
      <c r="N756" s="46">
        <v>2297.802882</v>
      </c>
      <c r="O756" s="46">
        <v>325.59005000000002</v>
      </c>
      <c r="P756" s="46">
        <v>123.32171199999999</v>
      </c>
    </row>
    <row r="757" spans="1:16" x14ac:dyDescent="0.2">
      <c r="A757" s="46" t="s">
        <v>177</v>
      </c>
      <c r="B757" s="46">
        <v>1</v>
      </c>
      <c r="C757" s="46" t="s">
        <v>0</v>
      </c>
      <c r="D757" s="46">
        <v>0</v>
      </c>
      <c r="E757" s="46" t="s">
        <v>114</v>
      </c>
      <c r="F757" s="46">
        <v>0</v>
      </c>
      <c r="G757" s="46">
        <v>2015</v>
      </c>
      <c r="H757" s="46">
        <v>52903.707946000002</v>
      </c>
      <c r="I757" s="46">
        <v>13068.561594999999</v>
      </c>
      <c r="J757" s="46">
        <v>10203.127796000001</v>
      </c>
      <c r="K757" s="46">
        <v>10219.604865000001</v>
      </c>
      <c r="L757" s="46">
        <v>8616.2434689999973</v>
      </c>
      <c r="M757" s="46">
        <v>4957.9513580000003</v>
      </c>
      <c r="N757" s="46">
        <v>2628.309229</v>
      </c>
      <c r="O757" s="46">
        <v>1526.6314870000001</v>
      </c>
      <c r="P757" s="46">
        <v>1683.278147</v>
      </c>
    </row>
    <row r="758" spans="1:16" x14ac:dyDescent="0.2">
      <c r="A758" s="46" t="s">
        <v>179</v>
      </c>
      <c r="B758" s="46">
        <v>1</v>
      </c>
      <c r="C758" s="46" t="s">
        <v>0</v>
      </c>
      <c r="D758" s="46">
        <v>0</v>
      </c>
      <c r="E758" s="46" t="s">
        <v>111</v>
      </c>
      <c r="F758" s="46">
        <v>0</v>
      </c>
      <c r="G758" s="46">
        <v>2020</v>
      </c>
      <c r="H758" s="46">
        <v>15716.654664999991</v>
      </c>
      <c r="I758" s="46">
        <v>5654.1963329999908</v>
      </c>
      <c r="J758" s="46">
        <v>1191.7526720000001</v>
      </c>
      <c r="K758" s="46">
        <v>1732.526202</v>
      </c>
      <c r="L758" s="46">
        <v>1996.0957800000001</v>
      </c>
      <c r="M758" s="46">
        <v>1813.732049</v>
      </c>
      <c r="N758" s="46">
        <v>1704.4728380000001</v>
      </c>
      <c r="O758" s="46">
        <v>1500.3373409999999</v>
      </c>
      <c r="P758" s="46">
        <v>123.54145</v>
      </c>
    </row>
    <row r="759" spans="1:16" x14ac:dyDescent="0.2">
      <c r="A759" s="46" t="s">
        <v>180</v>
      </c>
      <c r="B759" s="46">
        <v>1</v>
      </c>
      <c r="C759" s="46" t="s">
        <v>0</v>
      </c>
      <c r="D759" s="46">
        <v>0</v>
      </c>
      <c r="E759" s="46" t="s">
        <v>112</v>
      </c>
      <c r="F759" s="46">
        <v>0</v>
      </c>
      <c r="G759" s="46">
        <v>2020</v>
      </c>
      <c r="H759" s="46">
        <v>34547.042778999996</v>
      </c>
      <c r="I759" s="46">
        <v>8787.6421730000093</v>
      </c>
      <c r="J759" s="46">
        <v>5225.7286349999995</v>
      </c>
      <c r="K759" s="46">
        <v>6432.917210999999</v>
      </c>
      <c r="L759" s="46">
        <v>5678.950914</v>
      </c>
      <c r="M759" s="46">
        <v>4116.8548249999994</v>
      </c>
      <c r="N759" s="46">
        <v>2268.0781969999998</v>
      </c>
      <c r="O759" s="46">
        <v>1148.6122869999999</v>
      </c>
      <c r="P759" s="46">
        <v>888.25853699999993</v>
      </c>
    </row>
    <row r="760" spans="1:16" x14ac:dyDescent="0.2">
      <c r="A760" s="46" t="s">
        <v>181</v>
      </c>
      <c r="B760" s="46">
        <v>1</v>
      </c>
      <c r="C760" s="46" t="s">
        <v>0</v>
      </c>
      <c r="D760" s="46">
        <v>0</v>
      </c>
      <c r="E760" s="46" t="s">
        <v>113</v>
      </c>
      <c r="F760" s="46">
        <v>0</v>
      </c>
      <c r="G760" s="46">
        <v>2020</v>
      </c>
      <c r="H760" s="46">
        <v>32421.038954</v>
      </c>
      <c r="I760" s="46">
        <v>7488.4972960000005</v>
      </c>
      <c r="J760" s="46">
        <v>3593.6116860000002</v>
      </c>
      <c r="K760" s="46">
        <v>6307.1968779999997</v>
      </c>
      <c r="L760" s="46">
        <v>7554.0361790000006</v>
      </c>
      <c r="M760" s="46">
        <v>4630.4691739999998</v>
      </c>
      <c r="N760" s="46">
        <v>2391.5300429999998</v>
      </c>
      <c r="O760" s="46">
        <v>352.93203300000005</v>
      </c>
      <c r="P760" s="46">
        <v>102.76566500000001</v>
      </c>
    </row>
    <row r="761" spans="1:16" x14ac:dyDescent="0.2">
      <c r="A761" s="46" t="s">
        <v>182</v>
      </c>
      <c r="B761" s="46">
        <v>1</v>
      </c>
      <c r="C761" s="46" t="s">
        <v>0</v>
      </c>
      <c r="D761" s="46">
        <v>0</v>
      </c>
      <c r="E761" s="46" t="s">
        <v>114</v>
      </c>
      <c r="F761" s="46">
        <v>0</v>
      </c>
      <c r="G761" s="46">
        <v>2020</v>
      </c>
      <c r="H761" s="46">
        <v>52735.353444000008</v>
      </c>
      <c r="I761" s="46">
        <v>13896.429592000019</v>
      </c>
      <c r="J761" s="46">
        <v>9680.3439620000008</v>
      </c>
      <c r="K761" s="46">
        <v>10406.431329999999</v>
      </c>
      <c r="L761" s="46">
        <v>9037.0215329999992</v>
      </c>
      <c r="M761" s="46">
        <v>5032.6590269999997</v>
      </c>
      <c r="N761" s="46">
        <v>2292.53071</v>
      </c>
      <c r="O761" s="46">
        <v>1145.383372</v>
      </c>
      <c r="P761" s="46">
        <v>1244.5539180000001</v>
      </c>
    </row>
    <row r="762" spans="1:16" x14ac:dyDescent="0.2">
      <c r="A762" s="46" t="s">
        <v>184</v>
      </c>
      <c r="B762" s="46">
        <v>1</v>
      </c>
      <c r="C762" s="46" t="s">
        <v>0</v>
      </c>
      <c r="D762" s="46">
        <v>0</v>
      </c>
      <c r="E762" s="46" t="s">
        <v>111</v>
      </c>
      <c r="F762" s="46">
        <v>0</v>
      </c>
      <c r="G762" s="46">
        <v>2025</v>
      </c>
      <c r="H762" s="46">
        <v>15729.954664000012</v>
      </c>
      <c r="I762" s="46">
        <v>5130.0797060000095</v>
      </c>
      <c r="J762" s="46">
        <v>2160.717275</v>
      </c>
      <c r="K762" s="46">
        <v>1497.717056</v>
      </c>
      <c r="L762" s="46">
        <v>1886.7799500000001</v>
      </c>
      <c r="M762" s="46">
        <v>1681.0618120000001</v>
      </c>
      <c r="N762" s="46">
        <v>1548.021017</v>
      </c>
      <c r="O762" s="46">
        <v>1689.4306670000001</v>
      </c>
      <c r="P762" s="46">
        <v>136.14718100000002</v>
      </c>
    </row>
    <row r="763" spans="1:16" x14ac:dyDescent="0.2">
      <c r="A763" s="46" t="s">
        <v>185</v>
      </c>
      <c r="B763" s="46">
        <v>1</v>
      </c>
      <c r="C763" s="46" t="s">
        <v>0</v>
      </c>
      <c r="D763" s="46">
        <v>0</v>
      </c>
      <c r="E763" s="46" t="s">
        <v>112</v>
      </c>
      <c r="F763" s="46">
        <v>0</v>
      </c>
      <c r="G763" s="46">
        <v>2025</v>
      </c>
      <c r="H763" s="46">
        <v>34754.102601000006</v>
      </c>
      <c r="I763" s="46">
        <v>8669.7339049999991</v>
      </c>
      <c r="J763" s="46">
        <v>5905.3642870000003</v>
      </c>
      <c r="K763" s="46">
        <v>5969.5448059999999</v>
      </c>
      <c r="L763" s="46">
        <v>5770.6360699999996</v>
      </c>
      <c r="M763" s="46">
        <v>4353.9223790000015</v>
      </c>
      <c r="N763" s="46">
        <v>2258.6867150000003</v>
      </c>
      <c r="O763" s="46">
        <v>1049.3144600000001</v>
      </c>
      <c r="P763" s="46">
        <v>776.89997899999992</v>
      </c>
    </row>
    <row r="764" spans="1:16" x14ac:dyDescent="0.2">
      <c r="A764" s="46" t="s">
        <v>186</v>
      </c>
      <c r="B764" s="46">
        <v>1</v>
      </c>
      <c r="C764" s="46" t="s">
        <v>0</v>
      </c>
      <c r="D764" s="46">
        <v>0</v>
      </c>
      <c r="E764" s="46" t="s">
        <v>113</v>
      </c>
      <c r="F764" s="46">
        <v>0</v>
      </c>
      <c r="G764" s="46">
        <v>2025</v>
      </c>
      <c r="H764" s="46">
        <v>32631.388533999998</v>
      </c>
      <c r="I764" s="46">
        <v>8164.1327140000003</v>
      </c>
      <c r="J764" s="46">
        <v>3222.7129169999998</v>
      </c>
      <c r="K764" s="46">
        <v>5825.9571820000001</v>
      </c>
      <c r="L764" s="46">
        <v>7400.4853460000004</v>
      </c>
      <c r="M764" s="46">
        <v>4955.317</v>
      </c>
      <c r="N764" s="46">
        <v>2561.4990109999999</v>
      </c>
      <c r="O764" s="46">
        <v>407.136213</v>
      </c>
      <c r="P764" s="46">
        <v>94.148150999999984</v>
      </c>
    </row>
    <row r="765" spans="1:16" x14ac:dyDescent="0.2">
      <c r="A765" s="46" t="s">
        <v>187</v>
      </c>
      <c r="B765" s="46">
        <v>1</v>
      </c>
      <c r="C765" s="46" t="s">
        <v>0</v>
      </c>
      <c r="D765" s="46">
        <v>0</v>
      </c>
      <c r="E765" s="46" t="s">
        <v>114</v>
      </c>
      <c r="F765" s="46">
        <v>0</v>
      </c>
      <c r="G765" s="46">
        <v>2025</v>
      </c>
      <c r="H765" s="46">
        <v>52566.998296000005</v>
      </c>
      <c r="I765" s="46">
        <v>14409.895538999981</v>
      </c>
      <c r="J765" s="46">
        <v>9378.4584240000004</v>
      </c>
      <c r="K765" s="46">
        <v>10625.374059999998</v>
      </c>
      <c r="L765" s="46">
        <v>9253.5405890000002</v>
      </c>
      <c r="M765" s="46">
        <v>5094.5216490000003</v>
      </c>
      <c r="N765" s="46">
        <v>2055.3296519999999</v>
      </c>
      <c r="O765" s="46">
        <v>851.99298399999998</v>
      </c>
      <c r="P765" s="46">
        <v>897.88539900000001</v>
      </c>
    </row>
    <row r="766" spans="1:16" x14ac:dyDescent="0.2">
      <c r="A766" s="46" t="s">
        <v>189</v>
      </c>
      <c r="B766" s="46">
        <v>1</v>
      </c>
      <c r="C766" s="46" t="s">
        <v>0</v>
      </c>
      <c r="D766" s="46">
        <v>0</v>
      </c>
      <c r="E766" s="46" t="s">
        <v>111</v>
      </c>
      <c r="F766" s="46">
        <v>0</v>
      </c>
      <c r="G766" s="46">
        <v>2030</v>
      </c>
      <c r="H766" s="46">
        <v>15743.254079999999</v>
      </c>
      <c r="I766" s="46">
        <v>4692.4019289999997</v>
      </c>
      <c r="J766" s="46">
        <v>3031.8942930000003</v>
      </c>
      <c r="K766" s="46">
        <v>1297.336867</v>
      </c>
      <c r="L766" s="46">
        <v>1744.9044960000001</v>
      </c>
      <c r="M766" s="46">
        <v>1569.6070690000001</v>
      </c>
      <c r="N766" s="46">
        <v>1420.218695</v>
      </c>
      <c r="O766" s="46">
        <v>1840.7360409999999</v>
      </c>
      <c r="P766" s="46">
        <v>146.15469000000002</v>
      </c>
    </row>
    <row r="767" spans="1:16" x14ac:dyDescent="0.2">
      <c r="A767" s="46" t="s">
        <v>190</v>
      </c>
      <c r="B767" s="46">
        <v>1</v>
      </c>
      <c r="C767" s="46" t="s">
        <v>0</v>
      </c>
      <c r="D767" s="46">
        <v>0</v>
      </c>
      <c r="E767" s="46" t="s">
        <v>112</v>
      </c>
      <c r="F767" s="46">
        <v>0</v>
      </c>
      <c r="G767" s="46">
        <v>2030</v>
      </c>
      <c r="H767" s="46">
        <v>34961.164946999997</v>
      </c>
      <c r="I767" s="46">
        <v>8582.1849599999987</v>
      </c>
      <c r="J767" s="46">
        <v>6553.5719529999997</v>
      </c>
      <c r="K767" s="46">
        <v>5548.3474789999991</v>
      </c>
      <c r="L767" s="46">
        <v>5724.3336169999993</v>
      </c>
      <c r="M767" s="46">
        <v>4513.125575</v>
      </c>
      <c r="N767" s="46">
        <v>2370.9542310000002</v>
      </c>
      <c r="O767" s="46">
        <v>983.39582099999984</v>
      </c>
      <c r="P767" s="46">
        <v>685.25131099999999</v>
      </c>
    </row>
    <row r="768" spans="1:16" x14ac:dyDescent="0.2">
      <c r="A768" s="46" t="s">
        <v>191</v>
      </c>
      <c r="B768" s="46">
        <v>1</v>
      </c>
      <c r="C768" s="46" t="s">
        <v>0</v>
      </c>
      <c r="D768" s="46">
        <v>0</v>
      </c>
      <c r="E768" s="46" t="s">
        <v>113</v>
      </c>
      <c r="F768" s="46">
        <v>0</v>
      </c>
      <c r="G768" s="46">
        <v>2030</v>
      </c>
      <c r="H768" s="46">
        <v>32841.736394</v>
      </c>
      <c r="I768" s="46">
        <v>8309.2010959999971</v>
      </c>
      <c r="J768" s="46">
        <v>4104.8758029999999</v>
      </c>
      <c r="K768" s="46">
        <v>4992.7079089999997</v>
      </c>
      <c r="L768" s="46">
        <v>6816.1991699999999</v>
      </c>
      <c r="M768" s="46">
        <v>5207.1963399999995</v>
      </c>
      <c r="N768" s="46">
        <v>2809.7690789999997</v>
      </c>
      <c r="O768" s="46">
        <v>494.37756099999996</v>
      </c>
      <c r="P768" s="46">
        <v>107.409436</v>
      </c>
    </row>
    <row r="769" spans="1:16" x14ac:dyDescent="0.2">
      <c r="A769" s="46" t="s">
        <v>192</v>
      </c>
      <c r="B769" s="46">
        <v>1</v>
      </c>
      <c r="C769" s="46" t="s">
        <v>0</v>
      </c>
      <c r="D769" s="46">
        <v>0</v>
      </c>
      <c r="E769" s="46" t="s">
        <v>114</v>
      </c>
      <c r="F769" s="46">
        <v>0</v>
      </c>
      <c r="G769" s="46">
        <v>2030</v>
      </c>
      <c r="H769" s="46">
        <v>52398.641443999993</v>
      </c>
      <c r="I769" s="46">
        <v>13980.599703000004</v>
      </c>
      <c r="J769" s="46">
        <v>10190.860253999999</v>
      </c>
      <c r="K769" s="46">
        <v>10300.415894</v>
      </c>
      <c r="L769" s="46">
        <v>9392.1875359999995</v>
      </c>
      <c r="M769" s="46">
        <v>5270.0161950000002</v>
      </c>
      <c r="N769" s="46">
        <v>1950.1832559999998</v>
      </c>
      <c r="O769" s="46">
        <v>646.50467400000002</v>
      </c>
      <c r="P769" s="46">
        <v>667.87393199999997</v>
      </c>
    </row>
    <row r="770" spans="1:16" x14ac:dyDescent="0.2">
      <c r="A770" s="46" t="s">
        <v>194</v>
      </c>
      <c r="B770" s="46">
        <v>1</v>
      </c>
      <c r="C770" s="46" t="s">
        <v>1</v>
      </c>
      <c r="D770" s="46">
        <v>0</v>
      </c>
      <c r="E770" s="46" t="s">
        <v>111</v>
      </c>
      <c r="F770" s="46">
        <v>0</v>
      </c>
      <c r="G770" s="46">
        <v>2005</v>
      </c>
      <c r="H770" s="46">
        <v>14775.205737</v>
      </c>
      <c r="I770" s="46">
        <v>3145.0942149999992</v>
      </c>
      <c r="J770" s="46">
        <v>1825.7847359999998</v>
      </c>
      <c r="K770" s="46">
        <v>2454.4907080000003</v>
      </c>
      <c r="L770" s="46">
        <v>2348.707406</v>
      </c>
      <c r="M770" s="46">
        <v>2327.4786509999999</v>
      </c>
      <c r="N770" s="46">
        <v>1817.8400000000001</v>
      </c>
      <c r="O770" s="46">
        <v>771.26700400000004</v>
      </c>
      <c r="P770" s="46">
        <v>84.543017000000006</v>
      </c>
    </row>
    <row r="771" spans="1:16" x14ac:dyDescent="0.2">
      <c r="A771" s="46" t="s">
        <v>195</v>
      </c>
      <c r="B771" s="46">
        <v>1</v>
      </c>
      <c r="C771" s="46" t="s">
        <v>1</v>
      </c>
      <c r="D771" s="46">
        <v>0</v>
      </c>
      <c r="E771" s="46" t="s">
        <v>112</v>
      </c>
      <c r="F771" s="46">
        <v>0</v>
      </c>
      <c r="G771" s="46">
        <v>2005</v>
      </c>
      <c r="H771" s="46">
        <v>33912.862590999997</v>
      </c>
      <c r="I771" s="46">
        <v>7001.6970050000009</v>
      </c>
      <c r="J771" s="46">
        <v>6295.2663150000008</v>
      </c>
      <c r="K771" s="46">
        <v>6759.5521309999995</v>
      </c>
      <c r="L771" s="46">
        <v>5100.8949919999995</v>
      </c>
      <c r="M771" s="46">
        <v>3631.9133579999993</v>
      </c>
      <c r="N771" s="46">
        <v>2622.8973659999997</v>
      </c>
      <c r="O771" s="46">
        <v>1408.6036789999998</v>
      </c>
      <c r="P771" s="46">
        <v>1092.0377450000001</v>
      </c>
    </row>
    <row r="772" spans="1:16" x14ac:dyDescent="0.2">
      <c r="A772" s="46" t="s">
        <v>196</v>
      </c>
      <c r="B772" s="46">
        <v>1</v>
      </c>
      <c r="C772" s="46" t="s">
        <v>1</v>
      </c>
      <c r="D772" s="46">
        <v>0</v>
      </c>
      <c r="E772" s="46" t="s">
        <v>113</v>
      </c>
      <c r="F772" s="46">
        <v>0</v>
      </c>
      <c r="G772" s="46">
        <v>2005</v>
      </c>
      <c r="H772" s="46">
        <v>31831.761782000005</v>
      </c>
      <c r="I772" s="46">
        <v>4126.1451119999974</v>
      </c>
      <c r="J772" s="46">
        <v>6532.8477010000006</v>
      </c>
      <c r="K772" s="46">
        <v>8251.3915739999993</v>
      </c>
      <c r="L772" s="46">
        <v>6568.1763499999997</v>
      </c>
      <c r="M772" s="46">
        <v>3708.6415260000003</v>
      </c>
      <c r="N772" s="46">
        <v>2077.4876420000001</v>
      </c>
      <c r="O772" s="46">
        <v>358.67116599999997</v>
      </c>
      <c r="P772" s="46">
        <v>208.40071100000003</v>
      </c>
    </row>
    <row r="773" spans="1:16" x14ac:dyDescent="0.2">
      <c r="A773" s="46" t="s">
        <v>197</v>
      </c>
      <c r="B773" s="46">
        <v>1</v>
      </c>
      <c r="C773" s="46" t="s">
        <v>1</v>
      </c>
      <c r="D773" s="46">
        <v>0</v>
      </c>
      <c r="E773" s="46" t="s">
        <v>114</v>
      </c>
      <c r="F773" s="46">
        <v>0</v>
      </c>
      <c r="G773" s="46">
        <v>2005</v>
      </c>
      <c r="H773" s="46">
        <v>53240.415430000001</v>
      </c>
      <c r="I773" s="46">
        <v>11118.182009</v>
      </c>
      <c r="J773" s="46">
        <v>10829.205313000002</v>
      </c>
      <c r="K773" s="46">
        <v>9919.9602980000018</v>
      </c>
      <c r="L773" s="46">
        <v>7534.6998509999994</v>
      </c>
      <c r="M773" s="46">
        <v>5326.1984280000006</v>
      </c>
      <c r="N773" s="46">
        <v>3554.7960760000001</v>
      </c>
      <c r="O773" s="46">
        <v>2340.2581270000001</v>
      </c>
      <c r="P773" s="46">
        <v>2617.1153279999999</v>
      </c>
    </row>
    <row r="774" spans="1:16" x14ac:dyDescent="0.2">
      <c r="A774" s="46" t="s">
        <v>199</v>
      </c>
      <c r="B774" s="46">
        <v>1</v>
      </c>
      <c r="C774" s="46" t="s">
        <v>1</v>
      </c>
      <c r="D774" s="46">
        <v>0</v>
      </c>
      <c r="E774" s="46" t="s">
        <v>111</v>
      </c>
      <c r="F774" s="46">
        <v>0</v>
      </c>
      <c r="G774" s="46">
        <v>2010</v>
      </c>
      <c r="H774" s="46">
        <v>15098.926453999999</v>
      </c>
      <c r="I774" s="46">
        <v>3710.6236989999998</v>
      </c>
      <c r="J774" s="46">
        <v>1688.4787180000003</v>
      </c>
      <c r="K774" s="46">
        <v>2250.9490040000001</v>
      </c>
      <c r="L774" s="46">
        <v>2297.1398680000002</v>
      </c>
      <c r="M774" s="46">
        <v>2255.0859799999998</v>
      </c>
      <c r="N774" s="46">
        <v>1794.1083170000002</v>
      </c>
      <c r="O774" s="46">
        <v>1018.139034</v>
      </c>
      <c r="P774" s="46">
        <v>84.401834000000008</v>
      </c>
    </row>
    <row r="775" spans="1:16" x14ac:dyDescent="0.2">
      <c r="A775" s="46" t="s">
        <v>200</v>
      </c>
      <c r="B775" s="46">
        <v>1</v>
      </c>
      <c r="C775" s="46" t="s">
        <v>1</v>
      </c>
      <c r="D775" s="46">
        <v>0</v>
      </c>
      <c r="E775" s="46" t="s">
        <v>112</v>
      </c>
      <c r="F775" s="46">
        <v>0</v>
      </c>
      <c r="G775" s="46">
        <v>2010</v>
      </c>
      <c r="H775" s="46">
        <v>34132.922052000002</v>
      </c>
      <c r="I775" s="46">
        <v>6940.016143999992</v>
      </c>
      <c r="J775" s="46">
        <v>5893.5884739999992</v>
      </c>
      <c r="K775" s="46">
        <v>6750.884301000001</v>
      </c>
      <c r="L775" s="46">
        <v>5462.3430180000005</v>
      </c>
      <c r="M775" s="46">
        <v>3937.0238199999994</v>
      </c>
      <c r="N775" s="46">
        <v>2716.0577819999999</v>
      </c>
      <c r="O775" s="46">
        <v>1493.5818790000003</v>
      </c>
      <c r="P775" s="46">
        <v>939.42663400000004</v>
      </c>
    </row>
    <row r="776" spans="1:16" x14ac:dyDescent="0.2">
      <c r="A776" s="46" t="s">
        <v>201</v>
      </c>
      <c r="B776" s="46">
        <v>1</v>
      </c>
      <c r="C776" s="46" t="s">
        <v>1</v>
      </c>
      <c r="D776" s="46">
        <v>0</v>
      </c>
      <c r="E776" s="46" t="s">
        <v>113</v>
      </c>
      <c r="F776" s="46">
        <v>0</v>
      </c>
      <c r="G776" s="46">
        <v>2010</v>
      </c>
      <c r="H776" s="46">
        <v>32080.267647000001</v>
      </c>
      <c r="I776" s="46">
        <v>4785.1274739999944</v>
      </c>
      <c r="J776" s="46">
        <v>5655.620527</v>
      </c>
      <c r="K776" s="46">
        <v>7616.2558589999999</v>
      </c>
      <c r="L776" s="46">
        <v>7131.2821210000002</v>
      </c>
      <c r="M776" s="46">
        <v>4226.9415600000002</v>
      </c>
      <c r="N776" s="46">
        <v>2206.6112619999994</v>
      </c>
      <c r="O776" s="46">
        <v>341.19933800000001</v>
      </c>
      <c r="P776" s="46">
        <v>117.229506</v>
      </c>
    </row>
    <row r="777" spans="1:16" x14ac:dyDescent="0.2">
      <c r="A777" s="46" t="s">
        <v>202</v>
      </c>
      <c r="B777" s="46">
        <v>1</v>
      </c>
      <c r="C777" s="46" t="s">
        <v>1</v>
      </c>
      <c r="D777" s="46">
        <v>0</v>
      </c>
      <c r="E777" s="46" t="s">
        <v>114</v>
      </c>
      <c r="F777" s="46">
        <v>0</v>
      </c>
      <c r="G777" s="46">
        <v>2010</v>
      </c>
      <c r="H777" s="46">
        <v>53072.064538000006</v>
      </c>
      <c r="I777" s="46">
        <v>11803.438807000011</v>
      </c>
      <c r="J777" s="46">
        <v>10485.109920999999</v>
      </c>
      <c r="K777" s="46">
        <v>10114.983386</v>
      </c>
      <c r="L777" s="46">
        <v>8100.9392790000002</v>
      </c>
      <c r="M777" s="46">
        <v>5291.8596180000004</v>
      </c>
      <c r="N777" s="46">
        <v>3217.6468479999999</v>
      </c>
      <c r="O777" s="46">
        <v>1962.878465</v>
      </c>
      <c r="P777" s="46">
        <v>2095.2082140000002</v>
      </c>
    </row>
    <row r="778" spans="1:16" x14ac:dyDescent="0.2">
      <c r="A778" s="46" t="s">
        <v>204</v>
      </c>
      <c r="B778" s="46">
        <v>1</v>
      </c>
      <c r="C778" s="46" t="s">
        <v>1</v>
      </c>
      <c r="D778" s="46">
        <v>0</v>
      </c>
      <c r="E778" s="46" t="s">
        <v>111</v>
      </c>
      <c r="F778" s="46">
        <v>0</v>
      </c>
      <c r="G778" s="46">
        <v>2015</v>
      </c>
      <c r="H778" s="46">
        <v>15422.462767000001</v>
      </c>
      <c r="I778" s="46">
        <v>4390.4769190000006</v>
      </c>
      <c r="J778" s="46">
        <v>1425.9272259999998</v>
      </c>
      <c r="K778" s="46">
        <v>2026.472342</v>
      </c>
      <c r="L778" s="46">
        <v>2261.7917010000001</v>
      </c>
      <c r="M778" s="46">
        <v>2193.2655409999998</v>
      </c>
      <c r="N778" s="46">
        <v>1807.303287</v>
      </c>
      <c r="O778" s="46">
        <v>1228.1431339999999</v>
      </c>
      <c r="P778" s="46">
        <v>89.082616999999999</v>
      </c>
    </row>
    <row r="779" spans="1:16" x14ac:dyDescent="0.2">
      <c r="A779" s="46" t="s">
        <v>205</v>
      </c>
      <c r="B779" s="46">
        <v>1</v>
      </c>
      <c r="C779" s="46" t="s">
        <v>1</v>
      </c>
      <c r="D779" s="46">
        <v>0</v>
      </c>
      <c r="E779" s="46" t="s">
        <v>112</v>
      </c>
      <c r="F779" s="46">
        <v>0</v>
      </c>
      <c r="G779" s="46">
        <v>2015</v>
      </c>
      <c r="H779" s="46">
        <v>34339.984488000002</v>
      </c>
      <c r="I779" s="46">
        <v>7345.8721549999882</v>
      </c>
      <c r="J779" s="46">
        <v>4915.2912269999988</v>
      </c>
      <c r="K779" s="46">
        <v>6760.7834189999994</v>
      </c>
      <c r="L779" s="46">
        <v>5814.2033429999992</v>
      </c>
      <c r="M779" s="46">
        <v>4255.1420840000001</v>
      </c>
      <c r="N779" s="46">
        <v>2806.3510570000003</v>
      </c>
      <c r="O779" s="46">
        <v>1596.083466</v>
      </c>
      <c r="P779" s="46">
        <v>846.25773699999991</v>
      </c>
    </row>
    <row r="780" spans="1:16" x14ac:dyDescent="0.2">
      <c r="A780" s="46" t="s">
        <v>206</v>
      </c>
      <c r="B780" s="46">
        <v>1</v>
      </c>
      <c r="C780" s="46" t="s">
        <v>1</v>
      </c>
      <c r="D780" s="46">
        <v>0</v>
      </c>
      <c r="E780" s="46" t="s">
        <v>113</v>
      </c>
      <c r="F780" s="46">
        <v>0</v>
      </c>
      <c r="G780" s="46">
        <v>2015</v>
      </c>
      <c r="H780" s="46">
        <v>32328.577128000001</v>
      </c>
      <c r="I780" s="46">
        <v>5719.2746559999969</v>
      </c>
      <c r="J780" s="46">
        <v>4528.4960579999997</v>
      </c>
      <c r="K780" s="46">
        <v>6926.6108909999994</v>
      </c>
      <c r="L780" s="46">
        <v>7726.5709039999983</v>
      </c>
      <c r="M780" s="46">
        <v>4705.973575</v>
      </c>
      <c r="N780" s="46">
        <v>2306.9566530000002</v>
      </c>
      <c r="O780" s="46">
        <v>341.21680100000015</v>
      </c>
      <c r="P780" s="46">
        <v>73.477589999999992</v>
      </c>
    </row>
    <row r="781" spans="1:16" x14ac:dyDescent="0.2">
      <c r="A781" s="46" t="s">
        <v>207</v>
      </c>
      <c r="B781" s="46">
        <v>1</v>
      </c>
      <c r="C781" s="46" t="s">
        <v>1</v>
      </c>
      <c r="D781" s="46">
        <v>0</v>
      </c>
      <c r="E781" s="46" t="s">
        <v>114</v>
      </c>
      <c r="F781" s="46">
        <v>0</v>
      </c>
      <c r="G781" s="46">
        <v>2015</v>
      </c>
      <c r="H781" s="46">
        <v>52903.708399000003</v>
      </c>
      <c r="I781" s="46">
        <v>12350.182778</v>
      </c>
      <c r="J781" s="46">
        <v>10212.613831999999</v>
      </c>
      <c r="K781" s="46">
        <v>10233.608681</v>
      </c>
      <c r="L781" s="46">
        <v>8678.6490290000002</v>
      </c>
      <c r="M781" s="46">
        <v>5337.0907180000004</v>
      </c>
      <c r="N781" s="46">
        <v>2920.8996189999998</v>
      </c>
      <c r="O781" s="46">
        <v>1637.1894130000001</v>
      </c>
      <c r="P781" s="46">
        <v>1533.4743290000001</v>
      </c>
    </row>
    <row r="782" spans="1:16" x14ac:dyDescent="0.2">
      <c r="A782" s="46" t="s">
        <v>209</v>
      </c>
      <c r="B782" s="46">
        <v>1</v>
      </c>
      <c r="C782" s="46" t="s">
        <v>1</v>
      </c>
      <c r="D782" s="46">
        <v>0</v>
      </c>
      <c r="E782" s="46" t="s">
        <v>111</v>
      </c>
      <c r="F782" s="46">
        <v>0</v>
      </c>
      <c r="G782" s="46">
        <v>2020</v>
      </c>
      <c r="H782" s="46">
        <v>15745.993021999999</v>
      </c>
      <c r="I782" s="46">
        <v>5020.2851449999998</v>
      </c>
      <c r="J782" s="46">
        <v>1255.904657</v>
      </c>
      <c r="K782" s="46">
        <v>1776.3474920000001</v>
      </c>
      <c r="L782" s="46">
        <v>2181.7093279999999</v>
      </c>
      <c r="M782" s="46">
        <v>2137.6348109999999</v>
      </c>
      <c r="N782" s="46">
        <v>1853.0649000000001</v>
      </c>
      <c r="O782" s="46">
        <v>1402.822815</v>
      </c>
      <c r="P782" s="46">
        <v>118.22387400000001</v>
      </c>
    </row>
    <row r="783" spans="1:16" x14ac:dyDescent="0.2">
      <c r="A783" s="46" t="s">
        <v>210</v>
      </c>
      <c r="B783" s="46">
        <v>1</v>
      </c>
      <c r="C783" s="46" t="s">
        <v>1</v>
      </c>
      <c r="D783" s="46">
        <v>0</v>
      </c>
      <c r="E783" s="46" t="s">
        <v>112</v>
      </c>
      <c r="F783" s="46">
        <v>0</v>
      </c>
      <c r="G783" s="46">
        <v>2020</v>
      </c>
      <c r="H783" s="46">
        <v>34547.041365999998</v>
      </c>
      <c r="I783" s="46">
        <v>6548.88231000001</v>
      </c>
      <c r="J783" s="46">
        <v>5244.7507020000003</v>
      </c>
      <c r="K783" s="46">
        <v>6684.4945170000001</v>
      </c>
      <c r="L783" s="46">
        <v>6120.2618190000003</v>
      </c>
      <c r="M783" s="46">
        <v>4454.6262289999995</v>
      </c>
      <c r="N783" s="46">
        <v>2948.9868809999998</v>
      </c>
      <c r="O783" s="46">
        <v>1671.2793999999999</v>
      </c>
      <c r="P783" s="46">
        <v>873.7595080000001</v>
      </c>
    </row>
    <row r="784" spans="1:16" x14ac:dyDescent="0.2">
      <c r="A784" s="46" t="s">
        <v>211</v>
      </c>
      <c r="B784" s="46">
        <v>1</v>
      </c>
      <c r="C784" s="46" t="s">
        <v>1</v>
      </c>
      <c r="D784" s="46">
        <v>0</v>
      </c>
      <c r="E784" s="46" t="s">
        <v>113</v>
      </c>
      <c r="F784" s="46">
        <v>0</v>
      </c>
      <c r="G784" s="46">
        <v>2020</v>
      </c>
      <c r="H784" s="46">
        <v>32576.427643999999</v>
      </c>
      <c r="I784" s="46">
        <v>6240.5318510000016</v>
      </c>
      <c r="J784" s="46">
        <v>3659.0887230000012</v>
      </c>
      <c r="K784" s="46">
        <v>6458.0736109999998</v>
      </c>
      <c r="L784" s="46">
        <v>8125.7006390000006</v>
      </c>
      <c r="M784" s="46">
        <v>5120.1391329999997</v>
      </c>
      <c r="N784" s="46">
        <v>2510.3481170000005</v>
      </c>
      <c r="O784" s="46">
        <v>390.28109900000004</v>
      </c>
      <c r="P784" s="46">
        <v>72.264471</v>
      </c>
    </row>
    <row r="785" spans="1:16" x14ac:dyDescent="0.2">
      <c r="A785" s="46" t="s">
        <v>212</v>
      </c>
      <c r="B785" s="46">
        <v>1</v>
      </c>
      <c r="C785" s="46" t="s">
        <v>1</v>
      </c>
      <c r="D785" s="46">
        <v>0</v>
      </c>
      <c r="E785" s="46" t="s">
        <v>114</v>
      </c>
      <c r="F785" s="46">
        <v>0</v>
      </c>
      <c r="G785" s="46">
        <v>2020</v>
      </c>
      <c r="H785" s="46">
        <v>52735.354509999997</v>
      </c>
      <c r="I785" s="46">
        <v>12855.245521000004</v>
      </c>
      <c r="J785" s="46">
        <v>9681.3382779999993</v>
      </c>
      <c r="K785" s="46">
        <v>10423.740913000001</v>
      </c>
      <c r="L785" s="46">
        <v>9133.0895650000002</v>
      </c>
      <c r="M785" s="46">
        <v>5500.5687660000003</v>
      </c>
      <c r="N785" s="46">
        <v>2685.092181</v>
      </c>
      <c r="O785" s="46">
        <v>1356.9322240000001</v>
      </c>
      <c r="P785" s="46">
        <v>1099.3470620000001</v>
      </c>
    </row>
    <row r="786" spans="1:16" x14ac:dyDescent="0.2">
      <c r="A786" s="46" t="s">
        <v>214</v>
      </c>
      <c r="B786" s="46">
        <v>1</v>
      </c>
      <c r="C786" s="46" t="s">
        <v>1</v>
      </c>
      <c r="D786" s="46">
        <v>0</v>
      </c>
      <c r="E786" s="46" t="s">
        <v>111</v>
      </c>
      <c r="F786" s="46">
        <v>0</v>
      </c>
      <c r="G786" s="46">
        <v>2025</v>
      </c>
      <c r="H786" s="46">
        <v>15766.518488999998</v>
      </c>
      <c r="I786" s="46">
        <v>4264.7671259999997</v>
      </c>
      <c r="J786" s="46">
        <v>2247.287163</v>
      </c>
      <c r="K786" s="46">
        <v>1549.6607509999999</v>
      </c>
      <c r="L786" s="46">
        <v>2113.815161</v>
      </c>
      <c r="M786" s="46">
        <v>2022.728104</v>
      </c>
      <c r="N786" s="46">
        <v>1804.890112</v>
      </c>
      <c r="O786" s="46">
        <v>1614.7780720000001</v>
      </c>
      <c r="P786" s="46">
        <v>148.59199999999998</v>
      </c>
    </row>
    <row r="787" spans="1:16" x14ac:dyDescent="0.2">
      <c r="A787" s="46" t="s">
        <v>215</v>
      </c>
      <c r="B787" s="46">
        <v>1</v>
      </c>
      <c r="C787" s="46" t="s">
        <v>1</v>
      </c>
      <c r="D787" s="46">
        <v>0</v>
      </c>
      <c r="E787" s="46" t="s">
        <v>112</v>
      </c>
      <c r="F787" s="46">
        <v>0</v>
      </c>
      <c r="G787" s="46">
        <v>2025</v>
      </c>
      <c r="H787" s="46">
        <v>34754.098976000001</v>
      </c>
      <c r="I787" s="46">
        <v>5712.6712190000108</v>
      </c>
      <c r="J787" s="46">
        <v>5880.1017890000003</v>
      </c>
      <c r="K787" s="46">
        <v>6262.2707550000005</v>
      </c>
      <c r="L787" s="46">
        <v>6298.8878720000002</v>
      </c>
      <c r="M787" s="46">
        <v>4809.2789940000002</v>
      </c>
      <c r="N787" s="46">
        <v>3062.010855</v>
      </c>
      <c r="O787" s="46">
        <v>1759.2750179999989</v>
      </c>
      <c r="P787" s="46">
        <v>969.60247400000003</v>
      </c>
    </row>
    <row r="788" spans="1:16" x14ac:dyDescent="0.2">
      <c r="A788" s="46" t="s">
        <v>216</v>
      </c>
      <c r="B788" s="46">
        <v>1</v>
      </c>
      <c r="C788" s="46" t="s">
        <v>1</v>
      </c>
      <c r="D788" s="46">
        <v>0</v>
      </c>
      <c r="E788" s="46" t="s">
        <v>113</v>
      </c>
      <c r="F788" s="46">
        <v>0</v>
      </c>
      <c r="G788" s="46">
        <v>2025</v>
      </c>
      <c r="H788" s="46">
        <v>32825.443757000001</v>
      </c>
      <c r="I788" s="46">
        <v>6530.7721540000066</v>
      </c>
      <c r="J788" s="46">
        <v>3261.568237</v>
      </c>
      <c r="K788" s="46">
        <v>5968.9461009999995</v>
      </c>
      <c r="L788" s="46">
        <v>8061.1751110000005</v>
      </c>
      <c r="M788" s="46">
        <v>5658.1079630000004</v>
      </c>
      <c r="N788" s="46">
        <v>2815.1496239999997</v>
      </c>
      <c r="O788" s="46">
        <v>447.64400000000001</v>
      </c>
      <c r="P788" s="46">
        <v>82.080567000000002</v>
      </c>
    </row>
    <row r="789" spans="1:16" x14ac:dyDescent="0.2">
      <c r="A789" s="46" t="s">
        <v>217</v>
      </c>
      <c r="B789" s="46">
        <v>1</v>
      </c>
      <c r="C789" s="46" t="s">
        <v>1</v>
      </c>
      <c r="D789" s="46">
        <v>0</v>
      </c>
      <c r="E789" s="46" t="s">
        <v>114</v>
      </c>
      <c r="F789" s="46">
        <v>0</v>
      </c>
      <c r="G789" s="46">
        <v>2025</v>
      </c>
      <c r="H789" s="46">
        <v>52566.997847000006</v>
      </c>
      <c r="I789" s="46">
        <v>13057.460947</v>
      </c>
      <c r="J789" s="46">
        <v>9370.1997279999996</v>
      </c>
      <c r="K789" s="46">
        <v>10642.717976</v>
      </c>
      <c r="L789" s="46">
        <v>9385.6643249999997</v>
      </c>
      <c r="M789" s="46">
        <v>5668.382654</v>
      </c>
      <c r="N789" s="46">
        <v>2512.1776120000004</v>
      </c>
      <c r="O789" s="46">
        <v>1151.7995089999999</v>
      </c>
      <c r="P789" s="46">
        <v>778.59509600000001</v>
      </c>
    </row>
    <row r="790" spans="1:16" x14ac:dyDescent="0.2">
      <c r="A790" s="46" t="s">
        <v>219</v>
      </c>
      <c r="B790" s="46">
        <v>1</v>
      </c>
      <c r="C790" s="46" t="s">
        <v>1</v>
      </c>
      <c r="D790" s="46">
        <v>0</v>
      </c>
      <c r="E790" s="46" t="s">
        <v>111</v>
      </c>
      <c r="F790" s="46">
        <v>0</v>
      </c>
      <c r="G790" s="46">
        <v>2030</v>
      </c>
      <c r="H790" s="46">
        <v>15787.122771999999</v>
      </c>
      <c r="I790" s="46">
        <v>3742.337098</v>
      </c>
      <c r="J790" s="46">
        <v>3019.8927400000002</v>
      </c>
      <c r="K790" s="46">
        <v>1349.3939989999999</v>
      </c>
      <c r="L790" s="46">
        <v>2003.1890330000001</v>
      </c>
      <c r="M790" s="46">
        <v>1905.6528900000001</v>
      </c>
      <c r="N790" s="46">
        <v>1771.790849</v>
      </c>
      <c r="O790" s="46">
        <v>1819.465291</v>
      </c>
      <c r="P790" s="46">
        <v>175.40087199999999</v>
      </c>
    </row>
    <row r="791" spans="1:16" x14ac:dyDescent="0.2">
      <c r="A791" s="46" t="s">
        <v>220</v>
      </c>
      <c r="B791" s="46">
        <v>1</v>
      </c>
      <c r="C791" s="46" t="s">
        <v>1</v>
      </c>
      <c r="D791" s="46">
        <v>0</v>
      </c>
      <c r="E791" s="46" t="s">
        <v>112</v>
      </c>
      <c r="F791" s="46">
        <v>0</v>
      </c>
      <c r="G791" s="46">
        <v>2030</v>
      </c>
      <c r="H791" s="46">
        <v>34961.161652000003</v>
      </c>
      <c r="I791" s="46">
        <v>5364.6996579999904</v>
      </c>
      <c r="J791" s="46">
        <v>6015.3584100000007</v>
      </c>
      <c r="K791" s="46">
        <v>5885.7944859999998</v>
      </c>
      <c r="L791" s="46">
        <v>6301.1324100000011</v>
      </c>
      <c r="M791" s="46">
        <v>5112.2706290000015</v>
      </c>
      <c r="N791" s="46">
        <v>3330.7621159999999</v>
      </c>
      <c r="O791" s="46">
        <v>1850.012776999999</v>
      </c>
      <c r="P791" s="46">
        <v>1101.1311660000001</v>
      </c>
    </row>
    <row r="792" spans="1:16" x14ac:dyDescent="0.2">
      <c r="A792" s="46" t="s">
        <v>221</v>
      </c>
      <c r="B792" s="46">
        <v>1</v>
      </c>
      <c r="C792" s="46" t="s">
        <v>1</v>
      </c>
      <c r="D792" s="46">
        <v>0</v>
      </c>
      <c r="E792" s="46" t="s">
        <v>113</v>
      </c>
      <c r="F792" s="46">
        <v>0</v>
      </c>
      <c r="G792" s="46">
        <v>2030</v>
      </c>
      <c r="H792" s="46">
        <v>33076.694388999997</v>
      </c>
      <c r="I792" s="46">
        <v>6546.0013160000026</v>
      </c>
      <c r="J792" s="46">
        <v>3852.1044660000002</v>
      </c>
      <c r="K792" s="46">
        <v>5130.386493</v>
      </c>
      <c r="L792" s="46">
        <v>7525.4074070000006</v>
      </c>
      <c r="M792" s="46">
        <v>6090.5105709999998</v>
      </c>
      <c r="N792" s="46">
        <v>3260.5960680000003</v>
      </c>
      <c r="O792" s="46">
        <v>558.53613200000007</v>
      </c>
      <c r="P792" s="46">
        <v>113.15193600000001</v>
      </c>
    </row>
    <row r="793" spans="1:16" x14ac:dyDescent="0.2">
      <c r="A793" s="46" t="s">
        <v>222</v>
      </c>
      <c r="B793" s="46">
        <v>1</v>
      </c>
      <c r="C793" s="46" t="s">
        <v>1</v>
      </c>
      <c r="D793" s="46">
        <v>0</v>
      </c>
      <c r="E793" s="46" t="s">
        <v>114</v>
      </c>
      <c r="F793" s="46">
        <v>0</v>
      </c>
      <c r="G793" s="46">
        <v>2030</v>
      </c>
      <c r="H793" s="46">
        <v>52398.643960000001</v>
      </c>
      <c r="I793" s="46">
        <v>12548.87964200002</v>
      </c>
      <c r="J793" s="46">
        <v>9957.2362090000006</v>
      </c>
      <c r="K793" s="46">
        <v>10317.504531</v>
      </c>
      <c r="L793" s="46">
        <v>9547.4357849999997</v>
      </c>
      <c r="M793" s="46">
        <v>5961.2098580000002</v>
      </c>
      <c r="N793" s="46">
        <v>2454.694571</v>
      </c>
      <c r="O793" s="46">
        <v>1012.464112</v>
      </c>
      <c r="P793" s="46">
        <v>599.21925199999998</v>
      </c>
    </row>
    <row r="794" spans="1:16" x14ac:dyDescent="0.2">
      <c r="A794" s="46" t="s">
        <v>224</v>
      </c>
      <c r="B794" s="46">
        <v>1</v>
      </c>
      <c r="C794" s="46" t="s">
        <v>3</v>
      </c>
      <c r="D794" s="46">
        <v>0</v>
      </c>
      <c r="E794" s="46" t="s">
        <v>111</v>
      </c>
      <c r="F794" s="46">
        <v>0</v>
      </c>
      <c r="G794" s="46">
        <v>2005</v>
      </c>
      <c r="H794" s="46">
        <v>14767.754430000001</v>
      </c>
      <c r="I794" s="46">
        <v>3148.1442969999989</v>
      </c>
      <c r="J794" s="46">
        <v>1784.3876740000001</v>
      </c>
      <c r="K794" s="46">
        <v>2416.6825049999998</v>
      </c>
      <c r="L794" s="46">
        <v>2293.7419039999995</v>
      </c>
      <c r="M794" s="46">
        <v>2251.6859020000002</v>
      </c>
      <c r="N794" s="46">
        <v>1915.4134530000001</v>
      </c>
      <c r="O794" s="46">
        <v>838.44586099999992</v>
      </c>
      <c r="P794" s="46">
        <v>119.25283400000001</v>
      </c>
    </row>
    <row r="795" spans="1:16" x14ac:dyDescent="0.2">
      <c r="A795" s="46" t="s">
        <v>225</v>
      </c>
      <c r="B795" s="46">
        <v>1</v>
      </c>
      <c r="C795" s="46" t="s">
        <v>3</v>
      </c>
      <c r="D795" s="46">
        <v>0</v>
      </c>
      <c r="E795" s="46" t="s">
        <v>112</v>
      </c>
      <c r="F795" s="46">
        <v>0</v>
      </c>
      <c r="G795" s="46">
        <v>2005</v>
      </c>
      <c r="H795" s="46">
        <v>33912.865044999999</v>
      </c>
      <c r="I795" s="46">
        <v>7069.9955099999997</v>
      </c>
      <c r="J795" s="46">
        <v>6269.0448329999999</v>
      </c>
      <c r="K795" s="46">
        <v>6645.5456770000001</v>
      </c>
      <c r="L795" s="46">
        <v>4996.0505499999999</v>
      </c>
      <c r="M795" s="46">
        <v>3549.1484439999999</v>
      </c>
      <c r="N795" s="46">
        <v>2405.026179</v>
      </c>
      <c r="O795" s="46">
        <v>1462.2539859999997</v>
      </c>
      <c r="P795" s="46">
        <v>1515.7998660000001</v>
      </c>
    </row>
    <row r="796" spans="1:16" x14ac:dyDescent="0.2">
      <c r="A796" s="46" t="s">
        <v>226</v>
      </c>
      <c r="B796" s="46">
        <v>1</v>
      </c>
      <c r="C796" s="46" t="s">
        <v>3</v>
      </c>
      <c r="D796" s="46">
        <v>0</v>
      </c>
      <c r="E796" s="46" t="s">
        <v>113</v>
      </c>
      <c r="F796" s="46">
        <v>0</v>
      </c>
      <c r="G796" s="46">
        <v>2005</v>
      </c>
      <c r="H796" s="46">
        <v>31789.988604999999</v>
      </c>
      <c r="I796" s="46">
        <v>4134.6947819999978</v>
      </c>
      <c r="J796" s="46">
        <v>6489.2693130000007</v>
      </c>
      <c r="K796" s="46">
        <v>8187.8008299999983</v>
      </c>
      <c r="L796" s="46">
        <v>6435.1772639999999</v>
      </c>
      <c r="M796" s="46">
        <v>3741.0784830000002</v>
      </c>
      <c r="N796" s="46">
        <v>2146.4957129999998</v>
      </c>
      <c r="O796" s="46">
        <v>380.59624999999994</v>
      </c>
      <c r="P796" s="46">
        <v>274.87597</v>
      </c>
    </row>
    <row r="797" spans="1:16" x14ac:dyDescent="0.2">
      <c r="A797" s="46" t="s">
        <v>227</v>
      </c>
      <c r="B797" s="46">
        <v>1</v>
      </c>
      <c r="C797" s="46" t="s">
        <v>3</v>
      </c>
      <c r="D797" s="46">
        <v>0</v>
      </c>
      <c r="E797" s="46" t="s">
        <v>114</v>
      </c>
      <c r="F797" s="46">
        <v>0</v>
      </c>
      <c r="G797" s="46">
        <v>2005</v>
      </c>
      <c r="H797" s="46">
        <v>53240.415377999998</v>
      </c>
      <c r="I797" s="46">
        <v>11133.750652000001</v>
      </c>
      <c r="J797" s="46">
        <v>10819.085103000001</v>
      </c>
      <c r="K797" s="46">
        <v>9918.5321790000016</v>
      </c>
      <c r="L797" s="46">
        <v>7518.8136030000005</v>
      </c>
      <c r="M797" s="46">
        <v>5248.4159540000001</v>
      </c>
      <c r="N797" s="46">
        <v>3483.4559380000001</v>
      </c>
      <c r="O797" s="46">
        <v>2401.2374110000001</v>
      </c>
      <c r="P797" s="46">
        <v>2717.124538</v>
      </c>
    </row>
    <row r="798" spans="1:16" x14ac:dyDescent="0.2">
      <c r="A798" s="46" t="s">
        <v>229</v>
      </c>
      <c r="B798" s="46">
        <v>1</v>
      </c>
      <c r="C798" s="46" t="s">
        <v>3</v>
      </c>
      <c r="D798" s="46">
        <v>0</v>
      </c>
      <c r="E798" s="46" t="s">
        <v>111</v>
      </c>
      <c r="F798" s="46">
        <v>0</v>
      </c>
      <c r="G798" s="46">
        <v>2010</v>
      </c>
      <c r="H798" s="46">
        <v>15084.055249000001</v>
      </c>
      <c r="I798" s="46">
        <v>3937.444332</v>
      </c>
      <c r="J798" s="46">
        <v>1624.756136</v>
      </c>
      <c r="K798" s="46">
        <v>2201.175663</v>
      </c>
      <c r="L798" s="46">
        <v>2185.5108729999997</v>
      </c>
      <c r="M798" s="46">
        <v>2073.6708410000001</v>
      </c>
      <c r="N798" s="46">
        <v>1839.891061</v>
      </c>
      <c r="O798" s="46">
        <v>1106.0840819999999</v>
      </c>
      <c r="P798" s="46">
        <v>115.522261</v>
      </c>
    </row>
    <row r="799" spans="1:16" x14ac:dyDescent="0.2">
      <c r="A799" s="46" t="s">
        <v>230</v>
      </c>
      <c r="B799" s="46">
        <v>1</v>
      </c>
      <c r="C799" s="46" t="s">
        <v>3</v>
      </c>
      <c r="D799" s="46">
        <v>0</v>
      </c>
      <c r="E799" s="46" t="s">
        <v>112</v>
      </c>
      <c r="F799" s="46">
        <v>0</v>
      </c>
      <c r="G799" s="46">
        <v>2010</v>
      </c>
      <c r="H799" s="46">
        <v>34132.923797999996</v>
      </c>
      <c r="I799" s="46">
        <v>7753.5982199999999</v>
      </c>
      <c r="J799" s="46">
        <v>5859.9063339999993</v>
      </c>
      <c r="K799" s="46">
        <v>6576.5544970000001</v>
      </c>
      <c r="L799" s="46">
        <v>5233.0999039999997</v>
      </c>
      <c r="M799" s="46">
        <v>3774.6724980000004</v>
      </c>
      <c r="N799" s="46">
        <v>2311.4277499999998</v>
      </c>
      <c r="O799" s="46">
        <v>1358.657467</v>
      </c>
      <c r="P799" s="46">
        <v>1265.007128</v>
      </c>
    </row>
    <row r="800" spans="1:16" x14ac:dyDescent="0.2">
      <c r="A800" s="46" t="s">
        <v>231</v>
      </c>
      <c r="B800" s="46">
        <v>1</v>
      </c>
      <c r="C800" s="46" t="s">
        <v>3</v>
      </c>
      <c r="D800" s="46">
        <v>0</v>
      </c>
      <c r="E800" s="46" t="s">
        <v>113</v>
      </c>
      <c r="F800" s="46">
        <v>0</v>
      </c>
      <c r="G800" s="46">
        <v>2010</v>
      </c>
      <c r="H800" s="46">
        <v>32000.338197000001</v>
      </c>
      <c r="I800" s="46">
        <v>5220.5014330000013</v>
      </c>
      <c r="J800" s="46">
        <v>5579.9488530000008</v>
      </c>
      <c r="K800" s="46">
        <v>7490.2967870000011</v>
      </c>
      <c r="L800" s="46">
        <v>6841.7470030000004</v>
      </c>
      <c r="M800" s="46">
        <v>4090.0589380000001</v>
      </c>
      <c r="N800" s="46">
        <v>2242.9254559999999</v>
      </c>
      <c r="O800" s="46">
        <v>350.85962199999994</v>
      </c>
      <c r="P800" s="46">
        <v>184.00010500000002</v>
      </c>
    </row>
    <row r="801" spans="1:16" x14ac:dyDescent="0.2">
      <c r="A801" s="46" t="s">
        <v>232</v>
      </c>
      <c r="B801" s="46">
        <v>1</v>
      </c>
      <c r="C801" s="46" t="s">
        <v>3</v>
      </c>
      <c r="D801" s="46">
        <v>0</v>
      </c>
      <c r="E801" s="46" t="s">
        <v>114</v>
      </c>
      <c r="F801" s="46">
        <v>0</v>
      </c>
      <c r="G801" s="46">
        <v>2010</v>
      </c>
      <c r="H801" s="46">
        <v>53072.065212000001</v>
      </c>
      <c r="I801" s="46">
        <v>12177.705455999998</v>
      </c>
      <c r="J801" s="46">
        <v>10474.199335000001</v>
      </c>
      <c r="K801" s="46">
        <v>10107.293028</v>
      </c>
      <c r="L801" s="46">
        <v>8054.3441779999994</v>
      </c>
      <c r="M801" s="46">
        <v>5035.0918320000001</v>
      </c>
      <c r="N801" s="46">
        <v>3039.3027339999999</v>
      </c>
      <c r="O801" s="46">
        <v>1949.519648</v>
      </c>
      <c r="P801" s="46">
        <v>2234.6090009999998</v>
      </c>
    </row>
    <row r="802" spans="1:16" x14ac:dyDescent="0.2">
      <c r="A802" s="46" t="s">
        <v>234</v>
      </c>
      <c r="B802" s="46">
        <v>1</v>
      </c>
      <c r="C802" s="46" t="s">
        <v>3</v>
      </c>
      <c r="D802" s="46">
        <v>0</v>
      </c>
      <c r="E802" s="46" t="s">
        <v>111</v>
      </c>
      <c r="F802" s="46">
        <v>0</v>
      </c>
      <c r="G802" s="46">
        <v>2015</v>
      </c>
      <c r="H802" s="46">
        <v>15400.354200000002</v>
      </c>
      <c r="I802" s="46">
        <v>4828.6443080000008</v>
      </c>
      <c r="J802" s="46">
        <v>1357.2367300000001</v>
      </c>
      <c r="K802" s="46">
        <v>1985.0252949999999</v>
      </c>
      <c r="L802" s="46">
        <v>2098.8990650000001</v>
      </c>
      <c r="M802" s="46">
        <v>1924.7419090000001</v>
      </c>
      <c r="N802" s="46">
        <v>1768.6324940000002</v>
      </c>
      <c r="O802" s="46">
        <v>1326.2352380000002</v>
      </c>
      <c r="P802" s="46">
        <v>110.93916100000001</v>
      </c>
    </row>
    <row r="803" spans="1:16" x14ac:dyDescent="0.2">
      <c r="A803" s="46" t="s">
        <v>235</v>
      </c>
      <c r="B803" s="46">
        <v>1</v>
      </c>
      <c r="C803" s="46" t="s">
        <v>3</v>
      </c>
      <c r="D803" s="46">
        <v>0</v>
      </c>
      <c r="E803" s="46" t="s">
        <v>112</v>
      </c>
      <c r="F803" s="46">
        <v>0</v>
      </c>
      <c r="G803" s="46">
        <v>2015</v>
      </c>
      <c r="H803" s="46">
        <v>34339.983888000002</v>
      </c>
      <c r="I803" s="46">
        <v>8885.3610700000118</v>
      </c>
      <c r="J803" s="46">
        <v>4874.2144169999992</v>
      </c>
      <c r="K803" s="46">
        <v>6550.2302739999996</v>
      </c>
      <c r="L803" s="46">
        <v>5462.4348820000005</v>
      </c>
      <c r="M803" s="46">
        <v>4014.1096489999995</v>
      </c>
      <c r="N803" s="46">
        <v>2245.7967309999999</v>
      </c>
      <c r="O803" s="46">
        <v>1270.0987619999999</v>
      </c>
      <c r="P803" s="46">
        <v>1037.7381029999999</v>
      </c>
    </row>
    <row r="804" spans="1:16" x14ac:dyDescent="0.2">
      <c r="A804" s="46" t="s">
        <v>236</v>
      </c>
      <c r="B804" s="46">
        <v>1</v>
      </c>
      <c r="C804" s="46" t="s">
        <v>3</v>
      </c>
      <c r="D804" s="46">
        <v>0</v>
      </c>
      <c r="E804" s="46" t="s">
        <v>113</v>
      </c>
      <c r="F804" s="46">
        <v>0</v>
      </c>
      <c r="G804" s="46">
        <v>2015</v>
      </c>
      <c r="H804" s="46">
        <v>32210.688313000002</v>
      </c>
      <c r="I804" s="46">
        <v>6569.7128300000031</v>
      </c>
      <c r="J804" s="46">
        <v>4428.0675369999999</v>
      </c>
      <c r="K804" s="46">
        <v>6783.7235860000001</v>
      </c>
      <c r="L804" s="46">
        <v>7288.8650239999997</v>
      </c>
      <c r="M804" s="46">
        <v>4393.0727740000002</v>
      </c>
      <c r="N804" s="46">
        <v>2298.4379639999997</v>
      </c>
      <c r="O804" s="46">
        <v>325.47089299999999</v>
      </c>
      <c r="P804" s="46">
        <v>123.337705</v>
      </c>
    </row>
    <row r="805" spans="1:16" x14ac:dyDescent="0.2">
      <c r="A805" s="46" t="s">
        <v>237</v>
      </c>
      <c r="B805" s="46">
        <v>1</v>
      </c>
      <c r="C805" s="46" t="s">
        <v>3</v>
      </c>
      <c r="D805" s="46">
        <v>0</v>
      </c>
      <c r="E805" s="46" t="s">
        <v>114</v>
      </c>
      <c r="F805" s="46">
        <v>0</v>
      </c>
      <c r="G805" s="46">
        <v>2015</v>
      </c>
      <c r="H805" s="46">
        <v>52903.707804999998</v>
      </c>
      <c r="I805" s="46">
        <v>13106.571944000007</v>
      </c>
      <c r="J805" s="46">
        <v>10203.13745</v>
      </c>
      <c r="K805" s="46">
        <v>10219.230357</v>
      </c>
      <c r="L805" s="46">
        <v>8614.4726140000002</v>
      </c>
      <c r="M805" s="46">
        <v>4949.3928300000007</v>
      </c>
      <c r="N805" s="46">
        <v>2619.199689</v>
      </c>
      <c r="O805" s="46">
        <v>1519.146612</v>
      </c>
      <c r="P805" s="46">
        <v>1672.5563090000001</v>
      </c>
    </row>
    <row r="806" spans="1:16" x14ac:dyDescent="0.2">
      <c r="A806" s="46" t="s">
        <v>239</v>
      </c>
      <c r="B806" s="46">
        <v>1</v>
      </c>
      <c r="C806" s="46" t="s">
        <v>3</v>
      </c>
      <c r="D806" s="46">
        <v>0</v>
      </c>
      <c r="E806" s="46" t="s">
        <v>111</v>
      </c>
      <c r="F806" s="46">
        <v>0</v>
      </c>
      <c r="G806" s="46">
        <v>2020</v>
      </c>
      <c r="H806" s="46">
        <v>15716.655494000001</v>
      </c>
      <c r="I806" s="46">
        <v>5656.4479200000005</v>
      </c>
      <c r="J806" s="46">
        <v>1191.5746429999999</v>
      </c>
      <c r="K806" s="46">
        <v>1731.7221440000003</v>
      </c>
      <c r="L806" s="46">
        <v>1995.2055369999998</v>
      </c>
      <c r="M806" s="46">
        <v>1813.6265899999999</v>
      </c>
      <c r="N806" s="46">
        <v>1704.338256</v>
      </c>
      <c r="O806" s="46">
        <v>1500.327215</v>
      </c>
      <c r="P806" s="46">
        <v>123.413189</v>
      </c>
    </row>
    <row r="807" spans="1:16" x14ac:dyDescent="0.2">
      <c r="A807" s="46" t="s">
        <v>240</v>
      </c>
      <c r="B807" s="46">
        <v>1</v>
      </c>
      <c r="C807" s="46" t="s">
        <v>3</v>
      </c>
      <c r="D807" s="46">
        <v>0</v>
      </c>
      <c r="E807" s="46" t="s">
        <v>112</v>
      </c>
      <c r="F807" s="46">
        <v>0</v>
      </c>
      <c r="G807" s="46">
        <v>2020</v>
      </c>
      <c r="H807" s="46">
        <v>34547.044380000007</v>
      </c>
      <c r="I807" s="46">
        <v>8808.8644110000005</v>
      </c>
      <c r="J807" s="46">
        <v>5225.2469390000006</v>
      </c>
      <c r="K807" s="46">
        <v>6430.0101220000015</v>
      </c>
      <c r="L807" s="46">
        <v>5673.9605430000001</v>
      </c>
      <c r="M807" s="46">
        <v>4114.5531499999997</v>
      </c>
      <c r="N807" s="46">
        <v>2264.0854150000005</v>
      </c>
      <c r="O807" s="46">
        <v>1145.691947</v>
      </c>
      <c r="P807" s="46">
        <v>884.63185299999998</v>
      </c>
    </row>
    <row r="808" spans="1:16" x14ac:dyDescent="0.2">
      <c r="A808" s="46" t="s">
        <v>241</v>
      </c>
      <c r="B808" s="46">
        <v>1</v>
      </c>
      <c r="C808" s="46" t="s">
        <v>3</v>
      </c>
      <c r="D808" s="46">
        <v>0</v>
      </c>
      <c r="E808" s="46" t="s">
        <v>113</v>
      </c>
      <c r="F808" s="46">
        <v>0</v>
      </c>
      <c r="G808" s="46">
        <v>2020</v>
      </c>
      <c r="H808" s="46">
        <v>32421.036367000001</v>
      </c>
      <c r="I808" s="46">
        <v>7500.2630269999972</v>
      </c>
      <c r="J808" s="46">
        <v>3592.1409609999996</v>
      </c>
      <c r="K808" s="46">
        <v>6305.9969389999997</v>
      </c>
      <c r="L808" s="46">
        <v>7553.3085320000009</v>
      </c>
      <c r="M808" s="46">
        <v>4628.0326160000004</v>
      </c>
      <c r="N808" s="46">
        <v>2387.5580380000001</v>
      </c>
      <c r="O808" s="46">
        <v>351.56889999999999</v>
      </c>
      <c r="P808" s="46">
        <v>102.16735399999999</v>
      </c>
    </row>
    <row r="809" spans="1:16" x14ac:dyDescent="0.2">
      <c r="A809" s="46" t="s">
        <v>242</v>
      </c>
      <c r="B809" s="46">
        <v>1</v>
      </c>
      <c r="C809" s="46" t="s">
        <v>3</v>
      </c>
      <c r="D809" s="46">
        <v>0</v>
      </c>
      <c r="E809" s="46" t="s">
        <v>114</v>
      </c>
      <c r="F809" s="46">
        <v>0</v>
      </c>
      <c r="G809" s="46">
        <v>2020</v>
      </c>
      <c r="H809" s="46">
        <v>52735.353625000003</v>
      </c>
      <c r="I809" s="46">
        <v>14025.277672000011</v>
      </c>
      <c r="J809" s="46">
        <v>9680.2957989999995</v>
      </c>
      <c r="K809" s="46">
        <v>10404.648408999999</v>
      </c>
      <c r="L809" s="46">
        <v>9027.2161230000002</v>
      </c>
      <c r="M809" s="46">
        <v>4999.6550849999994</v>
      </c>
      <c r="N809" s="46">
        <v>2263.099322</v>
      </c>
      <c r="O809" s="46">
        <v>1121.9938400000001</v>
      </c>
      <c r="P809" s="46">
        <v>1213.167375</v>
      </c>
    </row>
    <row r="810" spans="1:16" x14ac:dyDescent="0.2">
      <c r="A810" s="46" t="s">
        <v>244</v>
      </c>
      <c r="B810" s="46">
        <v>1</v>
      </c>
      <c r="C810" s="46" t="s">
        <v>3</v>
      </c>
      <c r="D810" s="46">
        <v>0</v>
      </c>
      <c r="E810" s="46" t="s">
        <v>111</v>
      </c>
      <c r="F810" s="46">
        <v>0</v>
      </c>
      <c r="G810" s="46">
        <v>2025</v>
      </c>
      <c r="H810" s="46">
        <v>15729.953901000001</v>
      </c>
      <c r="I810" s="46">
        <v>5141.2956830000003</v>
      </c>
      <c r="J810" s="46">
        <v>2160.4101190000001</v>
      </c>
      <c r="K810" s="46">
        <v>1496.7150220000001</v>
      </c>
      <c r="L810" s="46">
        <v>1884.7744740000001</v>
      </c>
      <c r="M810" s="46">
        <v>1680.7199839999998</v>
      </c>
      <c r="N810" s="46">
        <v>1546.4987809999998</v>
      </c>
      <c r="O810" s="46">
        <v>1686.3397660000001</v>
      </c>
      <c r="P810" s="46">
        <v>133.20007200000001</v>
      </c>
    </row>
    <row r="811" spans="1:16" x14ac:dyDescent="0.2">
      <c r="A811" s="46" t="s">
        <v>245</v>
      </c>
      <c r="B811" s="46">
        <v>1</v>
      </c>
      <c r="C811" s="46" t="s">
        <v>3</v>
      </c>
      <c r="D811" s="46">
        <v>0</v>
      </c>
      <c r="E811" s="46" t="s">
        <v>112</v>
      </c>
      <c r="F811" s="46">
        <v>0</v>
      </c>
      <c r="G811" s="46">
        <v>2025</v>
      </c>
      <c r="H811" s="46">
        <v>34754.099246999998</v>
      </c>
      <c r="I811" s="46">
        <v>8760.5811019999983</v>
      </c>
      <c r="J811" s="46">
        <v>5903.4483830000008</v>
      </c>
      <c r="K811" s="46">
        <v>5962.2758799999992</v>
      </c>
      <c r="L811" s="46">
        <v>5757.3331230000003</v>
      </c>
      <c r="M811" s="46">
        <v>4341.6301229999999</v>
      </c>
      <c r="N811" s="46">
        <v>2236.0186920000001</v>
      </c>
      <c r="O811" s="46">
        <v>1033.9095530000002</v>
      </c>
      <c r="P811" s="46">
        <v>758.90239100000008</v>
      </c>
    </row>
    <row r="812" spans="1:16" x14ac:dyDescent="0.2">
      <c r="A812" s="46" t="s">
        <v>246</v>
      </c>
      <c r="B812" s="46">
        <v>1</v>
      </c>
      <c r="C812" s="46" t="s">
        <v>3</v>
      </c>
      <c r="D812" s="46">
        <v>0</v>
      </c>
      <c r="E812" s="46" t="s">
        <v>113</v>
      </c>
      <c r="F812" s="46">
        <v>0</v>
      </c>
      <c r="G812" s="46">
        <v>2025</v>
      </c>
      <c r="H812" s="46">
        <v>32631.386308000001</v>
      </c>
      <c r="I812" s="46">
        <v>8250.1497949999994</v>
      </c>
      <c r="J812" s="46">
        <v>3219.5873520000009</v>
      </c>
      <c r="K812" s="46">
        <v>5813.9466679999996</v>
      </c>
      <c r="L812" s="46">
        <v>7369.7994629999994</v>
      </c>
      <c r="M812" s="46">
        <v>4935.1465870000002</v>
      </c>
      <c r="N812" s="46">
        <v>2546.3843290000004</v>
      </c>
      <c r="O812" s="46">
        <v>403.182998</v>
      </c>
      <c r="P812" s="46">
        <v>93.189115999999999</v>
      </c>
    </row>
    <row r="813" spans="1:16" x14ac:dyDescent="0.2">
      <c r="A813" s="46" t="s">
        <v>247</v>
      </c>
      <c r="B813" s="46">
        <v>1</v>
      </c>
      <c r="C813" s="46" t="s">
        <v>3</v>
      </c>
      <c r="D813" s="46">
        <v>0</v>
      </c>
      <c r="E813" s="46" t="s">
        <v>114</v>
      </c>
      <c r="F813" s="46">
        <v>0</v>
      </c>
      <c r="G813" s="46">
        <v>2025</v>
      </c>
      <c r="H813" s="46">
        <v>52566.999400000001</v>
      </c>
      <c r="I813" s="46">
        <v>14684.885813999987</v>
      </c>
      <c r="J813" s="46">
        <v>9378.3193900000006</v>
      </c>
      <c r="K813" s="46">
        <v>10622.021128</v>
      </c>
      <c r="L813" s="46">
        <v>9225.231667</v>
      </c>
      <c r="M813" s="46">
        <v>5017.8410370000001</v>
      </c>
      <c r="N813" s="46">
        <v>1994.4468000000002</v>
      </c>
      <c r="O813" s="46">
        <v>804.55764599999998</v>
      </c>
      <c r="P813" s="46">
        <v>839.69591800000001</v>
      </c>
    </row>
    <row r="814" spans="1:16" x14ac:dyDescent="0.2">
      <c r="A814" s="46" t="s">
        <v>249</v>
      </c>
      <c r="B814" s="46">
        <v>1</v>
      </c>
      <c r="C814" s="46" t="s">
        <v>3</v>
      </c>
      <c r="D814" s="46">
        <v>0</v>
      </c>
      <c r="E814" s="46" t="s">
        <v>111</v>
      </c>
      <c r="F814" s="46">
        <v>0</v>
      </c>
      <c r="G814" s="46">
        <v>2030</v>
      </c>
      <c r="H814" s="46">
        <v>15743.253358</v>
      </c>
      <c r="I814" s="46">
        <v>4708.8163409999997</v>
      </c>
      <c r="J814" s="46">
        <v>3031.7606489999998</v>
      </c>
      <c r="K814" s="46">
        <v>1296.1793740000001</v>
      </c>
      <c r="L814" s="46">
        <v>1742.8527759999999</v>
      </c>
      <c r="M814" s="46">
        <v>1568.4816820000001</v>
      </c>
      <c r="N814" s="46">
        <v>1417.9484170000001</v>
      </c>
      <c r="O814" s="46">
        <v>1835.4893670000001</v>
      </c>
      <c r="P814" s="46">
        <v>141.724752</v>
      </c>
    </row>
    <row r="815" spans="1:16" x14ac:dyDescent="0.2">
      <c r="A815" s="46" t="s">
        <v>250</v>
      </c>
      <c r="B815" s="46">
        <v>1</v>
      </c>
      <c r="C815" s="46" t="s">
        <v>3</v>
      </c>
      <c r="D815" s="46">
        <v>0</v>
      </c>
      <c r="E815" s="46" t="s">
        <v>112</v>
      </c>
      <c r="F815" s="46">
        <v>0</v>
      </c>
      <c r="G815" s="46">
        <v>2030</v>
      </c>
      <c r="H815" s="46">
        <v>34961.158399000007</v>
      </c>
      <c r="I815" s="46">
        <v>8736.2734550000005</v>
      </c>
      <c r="J815" s="46">
        <v>6550.5581160000011</v>
      </c>
      <c r="K815" s="46">
        <v>5537.2725279999995</v>
      </c>
      <c r="L815" s="46">
        <v>5704.5512779999999</v>
      </c>
      <c r="M815" s="46">
        <v>4491.153558</v>
      </c>
      <c r="N815" s="46">
        <v>2327.9593129999994</v>
      </c>
      <c r="O815" s="46">
        <v>957.17553199999986</v>
      </c>
      <c r="P815" s="46">
        <v>656.21461899999986</v>
      </c>
    </row>
    <row r="816" spans="1:16" x14ac:dyDescent="0.2">
      <c r="A816" s="46" t="s">
        <v>251</v>
      </c>
      <c r="B816" s="46">
        <v>1</v>
      </c>
      <c r="C816" s="46" t="s">
        <v>3</v>
      </c>
      <c r="D816" s="46">
        <v>0</v>
      </c>
      <c r="E816" s="46" t="s">
        <v>113</v>
      </c>
      <c r="F816" s="46">
        <v>0</v>
      </c>
      <c r="G816" s="46">
        <v>2030</v>
      </c>
      <c r="H816" s="46">
        <v>32841.736574000002</v>
      </c>
      <c r="I816" s="46">
        <v>8436.8926819999997</v>
      </c>
      <c r="J816" s="46">
        <v>4101.0861559999994</v>
      </c>
      <c r="K816" s="46">
        <v>4979.160797999999</v>
      </c>
      <c r="L816" s="46">
        <v>6772.8018079999993</v>
      </c>
      <c r="M816" s="46">
        <v>5175.0611019999997</v>
      </c>
      <c r="N816" s="46">
        <v>2783.4399989999997</v>
      </c>
      <c r="O816" s="46">
        <v>487.22916699999996</v>
      </c>
      <c r="P816" s="46">
        <v>106.06486199999999</v>
      </c>
    </row>
    <row r="817" spans="1:16" x14ac:dyDescent="0.2">
      <c r="A817" s="46" t="s">
        <v>252</v>
      </c>
      <c r="B817" s="46">
        <v>1</v>
      </c>
      <c r="C817" s="46" t="s">
        <v>3</v>
      </c>
      <c r="D817" s="46">
        <v>0</v>
      </c>
      <c r="E817" s="46" t="s">
        <v>114</v>
      </c>
      <c r="F817" s="46">
        <v>0</v>
      </c>
      <c r="G817" s="46">
        <v>2030</v>
      </c>
      <c r="H817" s="46">
        <v>52398.647067999998</v>
      </c>
      <c r="I817" s="46">
        <v>14279.757163999991</v>
      </c>
      <c r="J817" s="46">
        <v>10190.649978999998</v>
      </c>
      <c r="K817" s="46">
        <v>10296.214895000001</v>
      </c>
      <c r="L817" s="46">
        <v>9366.5991969999995</v>
      </c>
      <c r="M817" s="46">
        <v>5184.7027680000001</v>
      </c>
      <c r="N817" s="46">
        <v>1883.4396470000002</v>
      </c>
      <c r="O817" s="46">
        <v>588.773459</v>
      </c>
      <c r="P817" s="46">
        <v>608.50995899999998</v>
      </c>
    </row>
    <row r="818" spans="1:16" x14ac:dyDescent="0.2">
      <c r="A818" s="46" t="s">
        <v>254</v>
      </c>
      <c r="B818" s="46">
        <v>1</v>
      </c>
      <c r="C818" s="46" t="s">
        <v>2</v>
      </c>
      <c r="D818" s="46">
        <v>0</v>
      </c>
      <c r="E818" s="46" t="s">
        <v>111</v>
      </c>
      <c r="F818" s="46">
        <v>0</v>
      </c>
      <c r="G818" s="46">
        <v>2005</v>
      </c>
      <c r="H818" s="46">
        <v>14056.528758999999</v>
      </c>
      <c r="I818" s="46">
        <v>2957.7613830000018</v>
      </c>
      <c r="J818" s="46">
        <v>1723.809816</v>
      </c>
      <c r="K818" s="46">
        <v>2344.3134379999997</v>
      </c>
      <c r="L818" s="46">
        <v>2213.9178080000002</v>
      </c>
      <c r="M818" s="46">
        <v>2200.3269799999998</v>
      </c>
      <c r="N818" s="46">
        <v>1779.9951700000001</v>
      </c>
      <c r="O818" s="46">
        <v>759.48974500000008</v>
      </c>
      <c r="P818" s="46">
        <v>76.914418999999995</v>
      </c>
    </row>
    <row r="819" spans="1:16" x14ac:dyDescent="0.2">
      <c r="A819" s="46" t="s">
        <v>255</v>
      </c>
      <c r="B819" s="46">
        <v>1</v>
      </c>
      <c r="C819" s="46" t="s">
        <v>2</v>
      </c>
      <c r="D819" s="46">
        <v>0</v>
      </c>
      <c r="E819" s="46" t="s">
        <v>112</v>
      </c>
      <c r="F819" s="46">
        <v>0</v>
      </c>
      <c r="G819" s="46">
        <v>2005</v>
      </c>
      <c r="H819" s="46">
        <v>32250.033074999999</v>
      </c>
      <c r="I819" s="46">
        <v>6551.4806430000008</v>
      </c>
      <c r="J819" s="46">
        <v>5981.5302249999995</v>
      </c>
      <c r="K819" s="46">
        <v>6382.765406999999</v>
      </c>
      <c r="L819" s="46">
        <v>4941.4594889999998</v>
      </c>
      <c r="M819" s="46">
        <v>3474.8992680000001</v>
      </c>
      <c r="N819" s="46">
        <v>2543.4190079999998</v>
      </c>
      <c r="O819" s="46">
        <v>1357.4198290000002</v>
      </c>
      <c r="P819" s="46">
        <v>1017.0592059999999</v>
      </c>
    </row>
    <row r="820" spans="1:16" x14ac:dyDescent="0.2">
      <c r="A820" s="46" t="s">
        <v>256</v>
      </c>
      <c r="B820" s="46">
        <v>1</v>
      </c>
      <c r="C820" s="46" t="s">
        <v>2</v>
      </c>
      <c r="D820" s="46">
        <v>0</v>
      </c>
      <c r="E820" s="46" t="s">
        <v>113</v>
      </c>
      <c r="F820" s="46">
        <v>0</v>
      </c>
      <c r="G820" s="46">
        <v>2005</v>
      </c>
      <c r="H820" s="46">
        <v>30641.120501000001</v>
      </c>
      <c r="I820" s="46">
        <v>3808.6366430000039</v>
      </c>
      <c r="J820" s="46">
        <v>6240.6680029999998</v>
      </c>
      <c r="K820" s="46">
        <v>7713.4242439999998</v>
      </c>
      <c r="L820" s="46">
        <v>6190.0773589999999</v>
      </c>
      <c r="M820" s="46">
        <v>3640.2478499999997</v>
      </c>
      <c r="N820" s="46">
        <v>2560.2684719999997</v>
      </c>
      <c r="O820" s="46">
        <v>351.85609799999997</v>
      </c>
      <c r="P820" s="46">
        <v>135.94183200000001</v>
      </c>
    </row>
    <row r="821" spans="1:16" x14ac:dyDescent="0.2">
      <c r="A821" s="46" t="s">
        <v>257</v>
      </c>
      <c r="B821" s="46">
        <v>1</v>
      </c>
      <c r="C821" s="46" t="s">
        <v>2</v>
      </c>
      <c r="D821" s="46">
        <v>0</v>
      </c>
      <c r="E821" s="46" t="s">
        <v>114</v>
      </c>
      <c r="F821" s="46">
        <v>0</v>
      </c>
      <c r="G821" s="46">
        <v>2005</v>
      </c>
      <c r="H821" s="46">
        <v>50617.165203999997</v>
      </c>
      <c r="I821" s="46">
        <v>10534.935748</v>
      </c>
      <c r="J821" s="46">
        <v>10287.979997999999</v>
      </c>
      <c r="K821" s="46">
        <v>9425.706223000001</v>
      </c>
      <c r="L821" s="46">
        <v>7167.7493809999996</v>
      </c>
      <c r="M821" s="46">
        <v>5060.4551030000002</v>
      </c>
      <c r="N821" s="46">
        <v>3374.286998</v>
      </c>
      <c r="O821" s="46">
        <v>2247.5677770000002</v>
      </c>
      <c r="P821" s="46">
        <v>2518.483976</v>
      </c>
    </row>
    <row r="822" spans="1:16" x14ac:dyDescent="0.2">
      <c r="A822" s="46" t="s">
        <v>259</v>
      </c>
      <c r="B822" s="46">
        <v>1</v>
      </c>
      <c r="C822" s="46" t="s">
        <v>2</v>
      </c>
      <c r="D822" s="46">
        <v>0</v>
      </c>
      <c r="E822" s="46" t="s">
        <v>111</v>
      </c>
      <c r="F822" s="46">
        <v>0</v>
      </c>
      <c r="G822" s="46">
        <v>2010</v>
      </c>
      <c r="H822" s="46">
        <v>14373.499023</v>
      </c>
      <c r="I822" s="46">
        <v>3589.1820289999996</v>
      </c>
      <c r="J822" s="46">
        <v>1580.680447</v>
      </c>
      <c r="K822" s="46">
        <v>2183.654955</v>
      </c>
      <c r="L822" s="46">
        <v>2146.4463770000002</v>
      </c>
      <c r="M822" s="46">
        <v>2103.5503829999998</v>
      </c>
      <c r="N822" s="46">
        <v>1718.088013</v>
      </c>
      <c r="O822" s="46">
        <v>982.62114399999996</v>
      </c>
      <c r="P822" s="46">
        <v>69.275674999999993</v>
      </c>
    </row>
    <row r="823" spans="1:16" x14ac:dyDescent="0.2">
      <c r="A823" s="46" t="s">
        <v>260</v>
      </c>
      <c r="B823" s="46">
        <v>1</v>
      </c>
      <c r="C823" s="46" t="s">
        <v>2</v>
      </c>
      <c r="D823" s="46">
        <v>0</v>
      </c>
      <c r="E823" s="46" t="s">
        <v>112</v>
      </c>
      <c r="F823" s="46">
        <v>0</v>
      </c>
      <c r="G823" s="46">
        <v>2010</v>
      </c>
      <c r="H823" s="46">
        <v>32470.087978</v>
      </c>
      <c r="I823" s="46">
        <v>6727.4345779999803</v>
      </c>
      <c r="J823" s="46">
        <v>5598.9024500000014</v>
      </c>
      <c r="K823" s="46">
        <v>6355.072971999999</v>
      </c>
      <c r="L823" s="46">
        <v>5325.9264719999992</v>
      </c>
      <c r="M823" s="46">
        <v>3767.3330740000001</v>
      </c>
      <c r="N823" s="46">
        <v>2615.7520019999997</v>
      </c>
      <c r="O823" s="46">
        <v>1299.1083169999997</v>
      </c>
      <c r="P823" s="46">
        <v>780.55811300000005</v>
      </c>
    </row>
    <row r="824" spans="1:16" x14ac:dyDescent="0.2">
      <c r="A824" s="46" t="s">
        <v>261</v>
      </c>
      <c r="B824" s="46">
        <v>1</v>
      </c>
      <c r="C824" s="46" t="s">
        <v>2</v>
      </c>
      <c r="D824" s="46">
        <v>0</v>
      </c>
      <c r="E824" s="46" t="s">
        <v>113</v>
      </c>
      <c r="F824" s="46">
        <v>0</v>
      </c>
      <c r="G824" s="46">
        <v>2010</v>
      </c>
      <c r="H824" s="46">
        <v>30923.574406999996</v>
      </c>
      <c r="I824" s="46">
        <v>4387.8440580000015</v>
      </c>
      <c r="J824" s="46">
        <v>5419.8734469999999</v>
      </c>
      <c r="K824" s="46">
        <v>7044.6540059999998</v>
      </c>
      <c r="L824" s="46">
        <v>6619.4127129999997</v>
      </c>
      <c r="M824" s="46">
        <v>4059.6832770000001</v>
      </c>
      <c r="N824" s="46">
        <v>2938.8015289999998</v>
      </c>
      <c r="O824" s="46">
        <v>357.70120900000001</v>
      </c>
      <c r="P824" s="46">
        <v>95.604167999999987</v>
      </c>
    </row>
    <row r="825" spans="1:16" x14ac:dyDescent="0.2">
      <c r="A825" s="46" t="s">
        <v>262</v>
      </c>
      <c r="B825" s="46">
        <v>1</v>
      </c>
      <c r="C825" s="46" t="s">
        <v>2</v>
      </c>
      <c r="D825" s="46">
        <v>0</v>
      </c>
      <c r="E825" s="46" t="s">
        <v>114</v>
      </c>
      <c r="F825" s="46">
        <v>0</v>
      </c>
      <c r="G825" s="46">
        <v>2010</v>
      </c>
      <c r="H825" s="46">
        <v>50688.919420000006</v>
      </c>
      <c r="I825" s="46">
        <v>11661.17373599999</v>
      </c>
      <c r="J825" s="46">
        <v>9961.0871609999995</v>
      </c>
      <c r="K825" s="46">
        <v>9631.009442999999</v>
      </c>
      <c r="L825" s="46">
        <v>7796.1283250000006</v>
      </c>
      <c r="M825" s="46">
        <v>5239.2785889999996</v>
      </c>
      <c r="N825" s="46">
        <v>3195.1881640000001</v>
      </c>
      <c r="O825" s="46">
        <v>1727.569896</v>
      </c>
      <c r="P825" s="46">
        <v>1477.4841059999999</v>
      </c>
    </row>
    <row r="826" spans="1:16" x14ac:dyDescent="0.2">
      <c r="A826" s="46" t="s">
        <v>264</v>
      </c>
      <c r="B826" s="46">
        <v>1</v>
      </c>
      <c r="C826" s="46" t="s">
        <v>2</v>
      </c>
      <c r="D826" s="46">
        <v>0</v>
      </c>
      <c r="E826" s="46" t="s">
        <v>111</v>
      </c>
      <c r="F826" s="46">
        <v>0</v>
      </c>
      <c r="G826" s="46">
        <v>2015</v>
      </c>
      <c r="H826" s="46">
        <v>14690.494838000001</v>
      </c>
      <c r="I826" s="46">
        <v>4280.6692409999996</v>
      </c>
      <c r="J826" s="46">
        <v>1329.50189</v>
      </c>
      <c r="K826" s="46">
        <v>1998.8349389999998</v>
      </c>
      <c r="L826" s="46">
        <v>2110.9429060000002</v>
      </c>
      <c r="M826" s="46">
        <v>2042.637156</v>
      </c>
      <c r="N826" s="46">
        <v>1694.5902350000001</v>
      </c>
      <c r="O826" s="46">
        <v>1161.5970150000001</v>
      </c>
      <c r="P826" s="46">
        <v>71.721456000000003</v>
      </c>
    </row>
    <row r="827" spans="1:16" x14ac:dyDescent="0.2">
      <c r="A827" s="46" t="s">
        <v>265</v>
      </c>
      <c r="B827" s="46">
        <v>1</v>
      </c>
      <c r="C827" s="46" t="s">
        <v>2</v>
      </c>
      <c r="D827" s="46">
        <v>0</v>
      </c>
      <c r="E827" s="46" t="s">
        <v>112</v>
      </c>
      <c r="F827" s="46">
        <v>0</v>
      </c>
      <c r="G827" s="46">
        <v>2015</v>
      </c>
      <c r="H827" s="46">
        <v>32677.152859999995</v>
      </c>
      <c r="I827" s="46">
        <v>7223.2343899999978</v>
      </c>
      <c r="J827" s="46">
        <v>4670.0578830000004</v>
      </c>
      <c r="K827" s="46">
        <v>6360.6903149999998</v>
      </c>
      <c r="L827" s="46">
        <v>5675.2002670000002</v>
      </c>
      <c r="M827" s="46">
        <v>4059.1021759999999</v>
      </c>
      <c r="N827" s="46">
        <v>2712.4175310000001</v>
      </c>
      <c r="O827" s="46">
        <v>1291.0521699999999</v>
      </c>
      <c r="P827" s="46">
        <v>685.39812799999993</v>
      </c>
    </row>
    <row r="828" spans="1:16" x14ac:dyDescent="0.2">
      <c r="A828" s="46" t="s">
        <v>266</v>
      </c>
      <c r="B828" s="46">
        <v>1</v>
      </c>
      <c r="C828" s="46" t="s">
        <v>2</v>
      </c>
      <c r="D828" s="46">
        <v>0</v>
      </c>
      <c r="E828" s="46" t="s">
        <v>113</v>
      </c>
      <c r="F828" s="46">
        <v>0</v>
      </c>
      <c r="G828" s="46">
        <v>2015</v>
      </c>
      <c r="H828" s="46">
        <v>31205.823257</v>
      </c>
      <c r="I828" s="46">
        <v>5082.2127820000014</v>
      </c>
      <c r="J828" s="46">
        <v>4381.8243849999999</v>
      </c>
      <c r="K828" s="46">
        <v>6408.5295859999997</v>
      </c>
      <c r="L828" s="46">
        <v>7098.8040070000006</v>
      </c>
      <c r="M828" s="46">
        <v>4488.432742</v>
      </c>
      <c r="N828" s="46">
        <v>3281.4275359999997</v>
      </c>
      <c r="O828" s="46">
        <v>382.26632700000005</v>
      </c>
      <c r="P828" s="46">
        <v>82.325891999999996</v>
      </c>
    </row>
    <row r="829" spans="1:16" x14ac:dyDescent="0.2">
      <c r="A829" s="46" t="s">
        <v>267</v>
      </c>
      <c r="B829" s="46">
        <v>1</v>
      </c>
      <c r="C829" s="46" t="s">
        <v>2</v>
      </c>
      <c r="D829" s="46">
        <v>0</v>
      </c>
      <c r="E829" s="46" t="s">
        <v>114</v>
      </c>
      <c r="F829" s="46">
        <v>0</v>
      </c>
      <c r="G829" s="46">
        <v>2015</v>
      </c>
      <c r="H829" s="46">
        <v>50749.679330999999</v>
      </c>
      <c r="I829" s="46">
        <v>11990.470132999999</v>
      </c>
      <c r="J829" s="46">
        <v>9702.2162790000002</v>
      </c>
      <c r="K829" s="46">
        <v>9767.8235879999993</v>
      </c>
      <c r="L829" s="46">
        <v>8405.8494809999993</v>
      </c>
      <c r="M829" s="46">
        <v>5473.7803310000018</v>
      </c>
      <c r="N829" s="46">
        <v>3225.5611220000001</v>
      </c>
      <c r="O829" s="46">
        <v>1417.2437620000001</v>
      </c>
      <c r="P829" s="46">
        <v>766.73463500000003</v>
      </c>
    </row>
    <row r="830" spans="1:16" x14ac:dyDescent="0.2">
      <c r="A830" s="46" t="s">
        <v>269</v>
      </c>
      <c r="B830" s="46">
        <v>1</v>
      </c>
      <c r="C830" s="46" t="s">
        <v>2</v>
      </c>
      <c r="D830" s="46">
        <v>0</v>
      </c>
      <c r="E830" s="46" t="s">
        <v>111</v>
      </c>
      <c r="F830" s="46">
        <v>0</v>
      </c>
      <c r="G830" s="46">
        <v>2020</v>
      </c>
      <c r="H830" s="46">
        <v>15007.532787</v>
      </c>
      <c r="I830" s="46">
        <v>4965.9329340000004</v>
      </c>
      <c r="J830" s="46">
        <v>1147.588796</v>
      </c>
      <c r="K830" s="46">
        <v>1747.3131539999999</v>
      </c>
      <c r="L830" s="46">
        <v>2059.9645769999997</v>
      </c>
      <c r="M830" s="46">
        <v>1991.6448049999999</v>
      </c>
      <c r="N830" s="46">
        <v>1704.378622</v>
      </c>
      <c r="O830" s="46">
        <v>1301.2597890000002</v>
      </c>
      <c r="P830" s="46">
        <v>89.450109999999995</v>
      </c>
    </row>
    <row r="831" spans="1:16" x14ac:dyDescent="0.2">
      <c r="A831" s="46" t="s">
        <v>270</v>
      </c>
      <c r="B831" s="46">
        <v>1</v>
      </c>
      <c r="C831" s="46" t="s">
        <v>2</v>
      </c>
      <c r="D831" s="46">
        <v>0</v>
      </c>
      <c r="E831" s="46" t="s">
        <v>112</v>
      </c>
      <c r="F831" s="46">
        <v>0</v>
      </c>
      <c r="G831" s="46">
        <v>2020</v>
      </c>
      <c r="H831" s="46">
        <v>32884.211922000002</v>
      </c>
      <c r="I831" s="46">
        <v>6651.0336529999913</v>
      </c>
      <c r="J831" s="46">
        <v>4961.364579</v>
      </c>
      <c r="K831" s="46">
        <v>6271.9739499999996</v>
      </c>
      <c r="L831" s="46">
        <v>5974.4622700000009</v>
      </c>
      <c r="M831" s="46">
        <v>4211.812132</v>
      </c>
      <c r="N831" s="46">
        <v>2874.6298699999998</v>
      </c>
      <c r="O831" s="46">
        <v>1291.0340069999997</v>
      </c>
      <c r="P831" s="46">
        <v>647.90146100000004</v>
      </c>
    </row>
    <row r="832" spans="1:16" x14ac:dyDescent="0.2">
      <c r="A832" s="46" t="s">
        <v>271</v>
      </c>
      <c r="B832" s="46">
        <v>1</v>
      </c>
      <c r="C832" s="46" t="s">
        <v>2</v>
      </c>
      <c r="D832" s="46">
        <v>0</v>
      </c>
      <c r="E832" s="46" t="s">
        <v>113</v>
      </c>
      <c r="F832" s="46">
        <v>0</v>
      </c>
      <c r="G832" s="46">
        <v>2020</v>
      </c>
      <c r="H832" s="46">
        <v>31488.127572999998</v>
      </c>
      <c r="I832" s="46">
        <v>5426.802364000001</v>
      </c>
      <c r="J832" s="46">
        <v>3612.359605000001</v>
      </c>
      <c r="K832" s="46">
        <v>6005.6157480000002</v>
      </c>
      <c r="L832" s="46">
        <v>7391.1240500000004</v>
      </c>
      <c r="M832" s="46">
        <v>4820.8679949999996</v>
      </c>
      <c r="N832" s="46">
        <v>3655.7265149999998</v>
      </c>
      <c r="O832" s="46">
        <v>482.21960199999995</v>
      </c>
      <c r="P832" s="46">
        <v>93.411693999999997</v>
      </c>
    </row>
    <row r="833" spans="1:16" x14ac:dyDescent="0.2">
      <c r="A833" s="46" t="s">
        <v>272</v>
      </c>
      <c r="B833" s="46">
        <v>1</v>
      </c>
      <c r="C833" s="46" t="s">
        <v>2</v>
      </c>
      <c r="D833" s="46">
        <v>0</v>
      </c>
      <c r="E833" s="46" t="s">
        <v>114</v>
      </c>
      <c r="F833" s="46">
        <v>0</v>
      </c>
      <c r="G833" s="46">
        <v>2020</v>
      </c>
      <c r="H833" s="46">
        <v>50797.769264000002</v>
      </c>
      <c r="I833" s="46">
        <v>11671.385894999989</v>
      </c>
      <c r="J833" s="46">
        <v>9220.708106</v>
      </c>
      <c r="K833" s="46">
        <v>9959.4803659999998</v>
      </c>
      <c r="L833" s="46">
        <v>8920.9935679999999</v>
      </c>
      <c r="M833" s="46">
        <v>5823.1980819999999</v>
      </c>
      <c r="N833" s="46">
        <v>3308.2942280000002</v>
      </c>
      <c r="O833" s="46">
        <v>1322.7531819999999</v>
      </c>
      <c r="P833" s="46">
        <v>570.95583699999997</v>
      </c>
    </row>
    <row r="834" spans="1:16" x14ac:dyDescent="0.2">
      <c r="A834" s="46" t="s">
        <v>274</v>
      </c>
      <c r="B834" s="46">
        <v>1</v>
      </c>
      <c r="C834" s="46" t="s">
        <v>2</v>
      </c>
      <c r="D834" s="46">
        <v>0</v>
      </c>
      <c r="E834" s="46" t="s">
        <v>111</v>
      </c>
      <c r="F834" s="46">
        <v>0</v>
      </c>
      <c r="G834" s="46">
        <v>2025</v>
      </c>
      <c r="H834" s="46">
        <v>15021.626016999999</v>
      </c>
      <c r="I834" s="46">
        <v>4360.6857799999998</v>
      </c>
      <c r="J834" s="46">
        <v>2051.9589069999997</v>
      </c>
      <c r="K834" s="46">
        <v>1509.4578630000001</v>
      </c>
      <c r="L834" s="46">
        <v>2006.7399700000001</v>
      </c>
      <c r="M834" s="46">
        <v>1885.7786389999999</v>
      </c>
      <c r="N834" s="46">
        <v>1645.651102</v>
      </c>
      <c r="O834" s="46">
        <v>1453.9164599999999</v>
      </c>
      <c r="P834" s="46">
        <v>107.437296</v>
      </c>
    </row>
    <row r="835" spans="1:16" x14ac:dyDescent="0.2">
      <c r="A835" s="46" t="s">
        <v>275</v>
      </c>
      <c r="B835" s="46">
        <v>1</v>
      </c>
      <c r="C835" s="46" t="s">
        <v>2</v>
      </c>
      <c r="D835" s="46">
        <v>0</v>
      </c>
      <c r="E835" s="46" t="s">
        <v>112</v>
      </c>
      <c r="F835" s="46">
        <v>0</v>
      </c>
      <c r="G835" s="46">
        <v>2025</v>
      </c>
      <c r="H835" s="46">
        <v>33091.270067999998</v>
      </c>
      <c r="I835" s="46">
        <v>6231.3627510000115</v>
      </c>
      <c r="J835" s="46">
        <v>5423.441151</v>
      </c>
      <c r="K835" s="46">
        <v>5856.0681850000001</v>
      </c>
      <c r="L835" s="46">
        <v>6109.5850950000004</v>
      </c>
      <c r="M835" s="46">
        <v>4507.820729</v>
      </c>
      <c r="N835" s="46">
        <v>2987.4662720000001</v>
      </c>
      <c r="O835" s="46">
        <v>1334.3530239999998</v>
      </c>
      <c r="P835" s="46">
        <v>641.17286100000013</v>
      </c>
    </row>
    <row r="836" spans="1:16" x14ac:dyDescent="0.2">
      <c r="A836" s="46" t="s">
        <v>276</v>
      </c>
      <c r="B836" s="46">
        <v>1</v>
      </c>
      <c r="C836" s="46" t="s">
        <v>2</v>
      </c>
      <c r="D836" s="46">
        <v>0</v>
      </c>
      <c r="E836" s="46" t="s">
        <v>113</v>
      </c>
      <c r="F836" s="46">
        <v>0</v>
      </c>
      <c r="G836" s="46">
        <v>2025</v>
      </c>
      <c r="H836" s="46">
        <v>31771.173935999999</v>
      </c>
      <c r="I836" s="46">
        <v>5836.6938440000004</v>
      </c>
      <c r="J836" s="46">
        <v>3075.5693240000005</v>
      </c>
      <c r="K836" s="46">
        <v>5586.5561159999997</v>
      </c>
      <c r="L836" s="46">
        <v>7259.7350500000002</v>
      </c>
      <c r="M836" s="46">
        <v>5248.111562</v>
      </c>
      <c r="N836" s="46">
        <v>4089.4576979999997</v>
      </c>
      <c r="O836" s="46">
        <v>571.25594799999999</v>
      </c>
      <c r="P836" s="46">
        <v>103.79439400000001</v>
      </c>
    </row>
    <row r="837" spans="1:16" x14ac:dyDescent="0.2">
      <c r="A837" s="46" t="s">
        <v>277</v>
      </c>
      <c r="B837" s="46">
        <v>1</v>
      </c>
      <c r="C837" s="46" t="s">
        <v>2</v>
      </c>
      <c r="D837" s="46">
        <v>0</v>
      </c>
      <c r="E837" s="46" t="s">
        <v>114</v>
      </c>
      <c r="F837" s="46">
        <v>0</v>
      </c>
      <c r="G837" s="46">
        <v>2025</v>
      </c>
      <c r="H837" s="46">
        <v>50843.989289999998</v>
      </c>
      <c r="I837" s="46">
        <v>11033.36248700002</v>
      </c>
      <c r="J837" s="46">
        <v>8905.3839680000001</v>
      </c>
      <c r="K837" s="46">
        <v>10168.625110000001</v>
      </c>
      <c r="L837" s="46">
        <v>9288.5172210000001</v>
      </c>
      <c r="M837" s="46">
        <v>6179.1788049999996</v>
      </c>
      <c r="N837" s="46">
        <v>3427.5132440000002</v>
      </c>
      <c r="O837" s="46">
        <v>1315.5297620000001</v>
      </c>
      <c r="P837" s="46">
        <v>525.878693</v>
      </c>
    </row>
    <row r="838" spans="1:16" x14ac:dyDescent="0.2">
      <c r="A838" s="46" t="s">
        <v>279</v>
      </c>
      <c r="B838" s="46">
        <v>1</v>
      </c>
      <c r="C838" s="46" t="s">
        <v>2</v>
      </c>
      <c r="D838" s="46">
        <v>0</v>
      </c>
      <c r="E838" s="46" t="s">
        <v>111</v>
      </c>
      <c r="F838" s="46">
        <v>0</v>
      </c>
      <c r="G838" s="46">
        <v>2030</v>
      </c>
      <c r="H838" s="46">
        <v>15035.794236999991</v>
      </c>
      <c r="I838" s="46">
        <v>3920.3944159999901</v>
      </c>
      <c r="J838" s="46">
        <v>2810.5193629999999</v>
      </c>
      <c r="K838" s="46">
        <v>1311.193755</v>
      </c>
      <c r="L838" s="46">
        <v>1894.105777</v>
      </c>
      <c r="M838" s="46">
        <v>1784.1920059999998</v>
      </c>
      <c r="N838" s="46">
        <v>1609.7094529999999</v>
      </c>
      <c r="O838" s="46">
        <v>1586.0274250000002</v>
      </c>
      <c r="P838" s="46">
        <v>119.65204199999999</v>
      </c>
    </row>
    <row r="839" spans="1:16" x14ac:dyDescent="0.2">
      <c r="A839" s="46" t="s">
        <v>280</v>
      </c>
      <c r="B839" s="46">
        <v>1</v>
      </c>
      <c r="C839" s="46" t="s">
        <v>2</v>
      </c>
      <c r="D839" s="46">
        <v>0</v>
      </c>
      <c r="E839" s="46" t="s">
        <v>112</v>
      </c>
      <c r="F839" s="46">
        <v>0</v>
      </c>
      <c r="G839" s="46">
        <v>2030</v>
      </c>
      <c r="H839" s="46">
        <v>33298.327797000005</v>
      </c>
      <c r="I839" s="46">
        <v>6127.7657469999913</v>
      </c>
      <c r="J839" s="46">
        <v>5630.7921960000003</v>
      </c>
      <c r="K839" s="46">
        <v>5490.0125030000008</v>
      </c>
      <c r="L839" s="46">
        <v>6068.165602</v>
      </c>
      <c r="M839" s="46">
        <v>4738.7229210000014</v>
      </c>
      <c r="N839" s="46">
        <v>3228.1649390000002</v>
      </c>
      <c r="O839" s="46">
        <v>1375.3822799999998</v>
      </c>
      <c r="P839" s="46">
        <v>639.32160900000008</v>
      </c>
    </row>
    <row r="840" spans="1:16" x14ac:dyDescent="0.2">
      <c r="A840" s="46" t="s">
        <v>281</v>
      </c>
      <c r="B840" s="46">
        <v>1</v>
      </c>
      <c r="C840" s="46" t="s">
        <v>2</v>
      </c>
      <c r="D840" s="46">
        <v>0</v>
      </c>
      <c r="E840" s="46" t="s">
        <v>113</v>
      </c>
      <c r="F840" s="46">
        <v>0</v>
      </c>
      <c r="G840" s="46">
        <v>2030</v>
      </c>
      <c r="H840" s="46">
        <v>32054.678505</v>
      </c>
      <c r="I840" s="46">
        <v>5967.3114490000025</v>
      </c>
      <c r="J840" s="46">
        <v>3581.2358319999994</v>
      </c>
      <c r="K840" s="46">
        <v>4832.0390600000001</v>
      </c>
      <c r="L840" s="46">
        <v>6684.7410619999991</v>
      </c>
      <c r="M840" s="46">
        <v>5630.7943799999994</v>
      </c>
      <c r="N840" s="46">
        <v>4539.9082950000002</v>
      </c>
      <c r="O840" s="46">
        <v>690.74199599999997</v>
      </c>
      <c r="P840" s="46">
        <v>127.906431</v>
      </c>
    </row>
    <row r="841" spans="1:16" x14ac:dyDescent="0.2">
      <c r="A841" s="46" t="s">
        <v>282</v>
      </c>
      <c r="B841" s="46">
        <v>1</v>
      </c>
      <c r="C841" s="46" t="s">
        <v>2</v>
      </c>
      <c r="D841" s="46">
        <v>0</v>
      </c>
      <c r="E841" s="46" t="s">
        <v>114</v>
      </c>
      <c r="F841" s="46">
        <v>0</v>
      </c>
      <c r="G841" s="46">
        <v>2030</v>
      </c>
      <c r="H841" s="46">
        <v>50872.426570999996</v>
      </c>
      <c r="I841" s="46">
        <v>9527.3652310000089</v>
      </c>
      <c r="J841" s="46">
        <v>9868.8313090000011</v>
      </c>
      <c r="K841" s="46">
        <v>9848.1673839999985</v>
      </c>
      <c r="L841" s="46">
        <v>9486.2897229999999</v>
      </c>
      <c r="M841" s="46">
        <v>6637.4298760000001</v>
      </c>
      <c r="N841" s="46">
        <v>3636.4737489999998</v>
      </c>
      <c r="O841" s="46">
        <v>1381.330164</v>
      </c>
      <c r="P841" s="46">
        <v>486.53913499999999</v>
      </c>
    </row>
    <row r="842" spans="1:16" x14ac:dyDescent="0.2">
      <c r="A842" s="46" t="s">
        <v>284</v>
      </c>
      <c r="B842" s="46">
        <v>1</v>
      </c>
      <c r="C842" s="46" t="s">
        <v>0</v>
      </c>
      <c r="D842" s="46">
        <v>0</v>
      </c>
      <c r="E842" s="46" t="s">
        <v>116</v>
      </c>
      <c r="F842" s="46">
        <v>0</v>
      </c>
      <c r="G842" s="46">
        <v>2005</v>
      </c>
      <c r="H842" s="46">
        <v>154277.106707</v>
      </c>
      <c r="I842" s="46">
        <v>32007.320005999991</v>
      </c>
      <c r="J842" s="46">
        <v>29220.704553000003</v>
      </c>
      <c r="K842" s="46">
        <v>30071.941533000005</v>
      </c>
      <c r="L842" s="46">
        <v>23805.799860000003</v>
      </c>
      <c r="M842" s="46">
        <v>16021.346038</v>
      </c>
      <c r="N842" s="46">
        <v>10617.154847</v>
      </c>
      <c r="O842" s="46">
        <v>5573.4409670000005</v>
      </c>
      <c r="P842" s="46">
        <v>6959.3989030000002</v>
      </c>
    </row>
    <row r="843" spans="1:16" x14ac:dyDescent="0.2">
      <c r="A843" s="46" t="s">
        <v>285</v>
      </c>
      <c r="B843" s="46">
        <v>1</v>
      </c>
      <c r="C843" s="46" t="s">
        <v>0</v>
      </c>
      <c r="D843" s="46">
        <v>0</v>
      </c>
      <c r="E843" s="46" t="s">
        <v>116</v>
      </c>
      <c r="F843" s="46">
        <v>0</v>
      </c>
      <c r="G843" s="46">
        <v>2010</v>
      </c>
      <c r="H843" s="46">
        <v>155811.45791299999</v>
      </c>
      <c r="I843" s="46">
        <v>37351.209105000002</v>
      </c>
      <c r="J843" s="46">
        <v>27091.488780000003</v>
      </c>
      <c r="K843" s="46">
        <v>29495.377789000006</v>
      </c>
      <c r="L843" s="46">
        <v>24959.075758000003</v>
      </c>
      <c r="M843" s="46">
        <v>16420.034459999999</v>
      </c>
      <c r="N843" s="46">
        <v>9997.7010179999997</v>
      </c>
      <c r="O843" s="46">
        <v>5131.3864219999996</v>
      </c>
      <c r="P843" s="46">
        <v>5365.1845809999995</v>
      </c>
    </row>
    <row r="844" spans="1:16" x14ac:dyDescent="0.2">
      <c r="A844" s="46" t="s">
        <v>286</v>
      </c>
      <c r="B844" s="46">
        <v>1</v>
      </c>
      <c r="C844" s="46" t="s">
        <v>0</v>
      </c>
      <c r="D844" s="46">
        <v>0</v>
      </c>
      <c r="E844" s="46" t="s">
        <v>116</v>
      </c>
      <c r="F844" s="46">
        <v>0</v>
      </c>
      <c r="G844" s="46">
        <v>2015</v>
      </c>
      <c r="H844" s="46">
        <v>157333.27869400001</v>
      </c>
      <c r="I844" s="46">
        <v>43316.360748000014</v>
      </c>
      <c r="J844" s="46">
        <v>23964.881479</v>
      </c>
      <c r="K844" s="46">
        <v>28844.113171999998</v>
      </c>
      <c r="L844" s="46">
        <v>26188.893551999994</v>
      </c>
      <c r="M844" s="46">
        <v>16919.797082999998</v>
      </c>
      <c r="N844" s="46">
        <v>9431.1279450000002</v>
      </c>
      <c r="O844" s="46">
        <v>4727.1822189999993</v>
      </c>
      <c r="P844" s="46">
        <v>3940.9224960000006</v>
      </c>
    </row>
    <row r="845" spans="1:16" x14ac:dyDescent="0.2">
      <c r="A845" s="46" t="s">
        <v>287</v>
      </c>
      <c r="B845" s="46">
        <v>1</v>
      </c>
      <c r="C845" s="46" t="s">
        <v>0</v>
      </c>
      <c r="D845" s="46">
        <v>0</v>
      </c>
      <c r="E845" s="46" t="s">
        <v>116</v>
      </c>
      <c r="F845" s="46">
        <v>0</v>
      </c>
      <c r="G845" s="46">
        <v>2020</v>
      </c>
      <c r="H845" s="46">
        <v>158133.24901199999</v>
      </c>
      <c r="I845" s="46">
        <v>45916.850959000003</v>
      </c>
      <c r="J845" s="46">
        <v>23131.830718999998</v>
      </c>
      <c r="K845" s="46">
        <v>28272.352917000007</v>
      </c>
      <c r="L845" s="46">
        <v>26928.782170999999</v>
      </c>
      <c r="M845" s="46">
        <v>17431.311042999998</v>
      </c>
      <c r="N845" s="46">
        <v>9117.0816660000019</v>
      </c>
      <c r="O845" s="46">
        <v>4383.2084130000003</v>
      </c>
      <c r="P845" s="46">
        <v>2951.8311240000007</v>
      </c>
    </row>
    <row r="846" spans="1:16" x14ac:dyDescent="0.2">
      <c r="A846" s="46" t="s">
        <v>288</v>
      </c>
      <c r="B846" s="46">
        <v>1</v>
      </c>
      <c r="C846" s="46" t="s">
        <v>0</v>
      </c>
      <c r="D846" s="46">
        <v>0</v>
      </c>
      <c r="E846" s="46" t="s">
        <v>116</v>
      </c>
      <c r="F846" s="46">
        <v>0</v>
      </c>
      <c r="G846" s="46">
        <v>2025</v>
      </c>
      <c r="H846" s="46">
        <v>158630.82743800004</v>
      </c>
      <c r="I846" s="46">
        <v>46233.939338999982</v>
      </c>
      <c r="J846" s="46">
        <v>24650.675975000006</v>
      </c>
      <c r="K846" s="46">
        <v>27400.183808999998</v>
      </c>
      <c r="L846" s="46">
        <v>26922.520984999996</v>
      </c>
      <c r="M846" s="46">
        <v>18102.927298000002</v>
      </c>
      <c r="N846" s="46">
        <v>8851.0100249999996</v>
      </c>
      <c r="O846" s="46">
        <v>4209.0857079999996</v>
      </c>
      <c r="P846" s="46">
        <v>2260.4842989999997</v>
      </c>
    </row>
    <row r="847" spans="1:16" x14ac:dyDescent="0.2">
      <c r="A847" s="46" t="s">
        <v>289</v>
      </c>
      <c r="B847" s="46">
        <v>1</v>
      </c>
      <c r="C847" s="46" t="s">
        <v>0</v>
      </c>
      <c r="D847" s="46">
        <v>0</v>
      </c>
      <c r="E847" s="46" t="s">
        <v>116</v>
      </c>
      <c r="F847" s="46">
        <v>0</v>
      </c>
      <c r="G847" s="46">
        <v>2030</v>
      </c>
      <c r="H847" s="46">
        <v>159129.50193500004</v>
      </c>
      <c r="I847" s="46">
        <v>44603.233099000005</v>
      </c>
      <c r="J847" s="46">
        <v>29121.657393999994</v>
      </c>
      <c r="K847" s="46">
        <v>25259.179448000003</v>
      </c>
      <c r="L847" s="46">
        <v>26482.100048999997</v>
      </c>
      <c r="M847" s="46">
        <v>18568.498599999999</v>
      </c>
      <c r="N847" s="46">
        <v>9087.7786189999988</v>
      </c>
      <c r="O847" s="46">
        <v>4151.3973000000005</v>
      </c>
      <c r="P847" s="46">
        <v>1855.6574260000002</v>
      </c>
    </row>
    <row r="848" spans="1:16" x14ac:dyDescent="0.2">
      <c r="A848" s="46" t="s">
        <v>290</v>
      </c>
      <c r="B848" s="46">
        <v>1</v>
      </c>
      <c r="C848" s="46" t="s">
        <v>1</v>
      </c>
      <c r="D848" s="46">
        <v>0</v>
      </c>
      <c r="E848" s="46" t="s">
        <v>116</v>
      </c>
      <c r="F848" s="46">
        <v>0</v>
      </c>
      <c r="G848" s="46">
        <v>2005</v>
      </c>
      <c r="H848" s="46">
        <v>154326.33318000002</v>
      </c>
      <c r="I848" s="46">
        <v>32256.501295000002</v>
      </c>
      <c r="J848" s="46">
        <v>29352.639947</v>
      </c>
      <c r="K848" s="46">
        <v>30301.504344000001</v>
      </c>
      <c r="L848" s="46">
        <v>24117.706811999997</v>
      </c>
      <c r="M848" s="46">
        <v>16343.24437</v>
      </c>
      <c r="N848" s="46">
        <v>10884.361477000002</v>
      </c>
      <c r="O848" s="46">
        <v>5299.588409</v>
      </c>
      <c r="P848" s="46">
        <v>5770.7865259999999</v>
      </c>
    </row>
    <row r="849" spans="1:16" x14ac:dyDescent="0.2">
      <c r="A849" s="46" t="s">
        <v>291</v>
      </c>
      <c r="B849" s="46">
        <v>1</v>
      </c>
      <c r="C849" s="46" t="s">
        <v>1</v>
      </c>
      <c r="D849" s="46">
        <v>0</v>
      </c>
      <c r="E849" s="46" t="s">
        <v>116</v>
      </c>
      <c r="F849" s="46">
        <v>0</v>
      </c>
      <c r="G849" s="46">
        <v>2010</v>
      </c>
      <c r="H849" s="46">
        <v>155908.49524799999</v>
      </c>
      <c r="I849" s="46">
        <v>35527.009907999985</v>
      </c>
      <c r="J849" s="46">
        <v>27308.533042000003</v>
      </c>
      <c r="K849" s="46">
        <v>29914.739773000001</v>
      </c>
      <c r="L849" s="46">
        <v>25651.846769000007</v>
      </c>
      <c r="M849" s="46">
        <v>17338.433507000002</v>
      </c>
      <c r="N849" s="46">
        <v>10739.801572</v>
      </c>
      <c r="O849" s="46">
        <v>5137.2759500000002</v>
      </c>
      <c r="P849" s="46">
        <v>4290.8547270000008</v>
      </c>
    </row>
    <row r="850" spans="1:16" x14ac:dyDescent="0.2">
      <c r="A850" s="46" t="s">
        <v>292</v>
      </c>
      <c r="B850" s="46">
        <v>1</v>
      </c>
      <c r="C850" s="46" t="s">
        <v>1</v>
      </c>
      <c r="D850" s="46">
        <v>0</v>
      </c>
      <c r="E850" s="46" t="s">
        <v>116</v>
      </c>
      <c r="F850" s="46">
        <v>0</v>
      </c>
      <c r="G850" s="46">
        <v>2015</v>
      </c>
      <c r="H850" s="46">
        <v>157478.89521299998</v>
      </c>
      <c r="I850" s="46">
        <v>39507.991660999978</v>
      </c>
      <c r="J850" s="46">
        <v>24221.231722000004</v>
      </c>
      <c r="K850" s="46">
        <v>29382.249554999995</v>
      </c>
      <c r="L850" s="46">
        <v>27224.155593000007</v>
      </c>
      <c r="M850" s="46">
        <v>18378.667738</v>
      </c>
      <c r="N850" s="46">
        <v>10617.760269999999</v>
      </c>
      <c r="O850" s="46">
        <v>5057.6072360000007</v>
      </c>
      <c r="P850" s="46">
        <v>3089.2314379999993</v>
      </c>
    </row>
    <row r="851" spans="1:16" x14ac:dyDescent="0.2">
      <c r="A851" s="46" t="s">
        <v>293</v>
      </c>
      <c r="B851" s="46">
        <v>1</v>
      </c>
      <c r="C851" s="46" t="s">
        <v>1</v>
      </c>
      <c r="D851" s="46">
        <v>0</v>
      </c>
      <c r="E851" s="46" t="s">
        <v>116</v>
      </c>
      <c r="F851" s="46">
        <v>0</v>
      </c>
      <c r="G851" s="46">
        <v>2020</v>
      </c>
      <c r="H851" s="46">
        <v>158327.33303500002</v>
      </c>
      <c r="I851" s="46">
        <v>40139.877023000001</v>
      </c>
      <c r="J851" s="46">
        <v>23346.812283000003</v>
      </c>
      <c r="K851" s="46">
        <v>28948.679631999996</v>
      </c>
      <c r="L851" s="46">
        <v>28257.243499</v>
      </c>
      <c r="M851" s="46">
        <v>19359.147298000004</v>
      </c>
      <c r="N851" s="46">
        <v>10783.666937999997</v>
      </c>
      <c r="O851" s="46">
        <v>5054.3368790000004</v>
      </c>
      <c r="P851" s="46">
        <v>2437.5694830000007</v>
      </c>
    </row>
    <row r="852" spans="1:16" x14ac:dyDescent="0.2">
      <c r="A852" s="46" t="s">
        <v>294</v>
      </c>
      <c r="B852" s="46">
        <v>1</v>
      </c>
      <c r="C852" s="46" t="s">
        <v>1</v>
      </c>
      <c r="D852" s="46">
        <v>0</v>
      </c>
      <c r="E852" s="46" t="s">
        <v>116</v>
      </c>
      <c r="F852" s="46">
        <v>0</v>
      </c>
      <c r="G852" s="46">
        <v>2025</v>
      </c>
      <c r="H852" s="46">
        <v>158874.78165900003</v>
      </c>
      <c r="I852" s="46">
        <v>38408.048822000026</v>
      </c>
      <c r="J852" s="46">
        <v>24848.629192999993</v>
      </c>
      <c r="K852" s="46">
        <v>28194.121753999996</v>
      </c>
      <c r="L852" s="46">
        <v>28520.009829999999</v>
      </c>
      <c r="M852" s="46">
        <v>20563.151695000008</v>
      </c>
      <c r="N852" s="46">
        <v>10963.665788</v>
      </c>
      <c r="O852" s="46">
        <v>5201.9832740000011</v>
      </c>
      <c r="P852" s="46">
        <v>2175.1713030000001</v>
      </c>
    </row>
    <row r="853" spans="1:16" x14ac:dyDescent="0.2">
      <c r="A853" s="46" t="s">
        <v>295</v>
      </c>
      <c r="B853" s="46">
        <v>1</v>
      </c>
      <c r="C853" s="46" t="s">
        <v>1</v>
      </c>
      <c r="D853" s="46">
        <v>0</v>
      </c>
      <c r="E853" s="46" t="s">
        <v>116</v>
      </c>
      <c r="F853" s="46">
        <v>0</v>
      </c>
      <c r="G853" s="46">
        <v>2030</v>
      </c>
      <c r="H853" s="46">
        <v>159424.474173</v>
      </c>
      <c r="I853" s="46">
        <v>36006.157552000011</v>
      </c>
      <c r="J853" s="46">
        <v>28071.269642999996</v>
      </c>
      <c r="K853" s="46">
        <v>26067.713498999994</v>
      </c>
      <c r="L853" s="46">
        <v>28297.085901999995</v>
      </c>
      <c r="M853" s="46">
        <v>21565.774429000001</v>
      </c>
      <c r="N853" s="46">
        <v>11747.424574000002</v>
      </c>
      <c r="O853" s="46">
        <v>5465.5874999999987</v>
      </c>
      <c r="P853" s="46">
        <v>2203.4610739999998</v>
      </c>
    </row>
    <row r="854" spans="1:16" x14ac:dyDescent="0.2">
      <c r="A854" s="46" t="s">
        <v>296</v>
      </c>
      <c r="B854" s="46">
        <v>1</v>
      </c>
      <c r="C854" s="46" t="s">
        <v>3</v>
      </c>
      <c r="D854" s="46">
        <v>0</v>
      </c>
      <c r="E854" s="46" t="s">
        <v>116</v>
      </c>
      <c r="F854" s="46">
        <v>0</v>
      </c>
      <c r="G854" s="46">
        <v>2005</v>
      </c>
      <c r="H854" s="46">
        <v>154277.106707</v>
      </c>
      <c r="I854" s="46">
        <v>32007.320005999991</v>
      </c>
      <c r="J854" s="46">
        <v>29220.704553000003</v>
      </c>
      <c r="K854" s="46">
        <v>30071.941533000005</v>
      </c>
      <c r="L854" s="46">
        <v>23805.799860000003</v>
      </c>
      <c r="M854" s="46">
        <v>16021.346038</v>
      </c>
      <c r="N854" s="46">
        <v>10617.154847</v>
      </c>
      <c r="O854" s="46">
        <v>5573.4409670000005</v>
      </c>
      <c r="P854" s="46">
        <v>6959.3989030000002</v>
      </c>
    </row>
    <row r="855" spans="1:16" x14ac:dyDescent="0.2">
      <c r="A855" s="46" t="s">
        <v>297</v>
      </c>
      <c r="B855" s="46">
        <v>1</v>
      </c>
      <c r="C855" s="46" t="s">
        <v>3</v>
      </c>
      <c r="D855" s="46">
        <v>0</v>
      </c>
      <c r="E855" s="46" t="s">
        <v>116</v>
      </c>
      <c r="F855" s="46">
        <v>0</v>
      </c>
      <c r="G855" s="46">
        <v>2010</v>
      </c>
      <c r="H855" s="46">
        <v>155811.45815999998</v>
      </c>
      <c r="I855" s="46">
        <v>37351.211641000002</v>
      </c>
      <c r="J855" s="46">
        <v>27091.487862000002</v>
      </c>
      <c r="K855" s="46">
        <v>29495.376609000006</v>
      </c>
      <c r="L855" s="46">
        <v>24959.075261000002</v>
      </c>
      <c r="M855" s="46">
        <v>16420.034319000002</v>
      </c>
      <c r="N855" s="46">
        <v>9997.7016909999984</v>
      </c>
      <c r="O855" s="46">
        <v>5131.3862650000001</v>
      </c>
      <c r="P855" s="46">
        <v>5365.1845119999998</v>
      </c>
    </row>
    <row r="856" spans="1:16" x14ac:dyDescent="0.2">
      <c r="A856" s="46" t="s">
        <v>298</v>
      </c>
      <c r="B856" s="46">
        <v>1</v>
      </c>
      <c r="C856" s="46" t="s">
        <v>3</v>
      </c>
      <c r="D856" s="46">
        <v>0</v>
      </c>
      <c r="E856" s="46" t="s">
        <v>116</v>
      </c>
      <c r="F856" s="46">
        <v>0</v>
      </c>
      <c r="G856" s="46">
        <v>2015</v>
      </c>
      <c r="H856" s="46">
        <v>157333.36798899999</v>
      </c>
      <c r="I856" s="46">
        <v>43387.172091000022</v>
      </c>
      <c r="J856" s="46">
        <v>23962.226681</v>
      </c>
      <c r="K856" s="46">
        <v>28841.590864999998</v>
      </c>
      <c r="L856" s="46">
        <v>26185.138860000003</v>
      </c>
      <c r="M856" s="46">
        <v>16907.470836</v>
      </c>
      <c r="N856" s="46">
        <v>9418.2073540000001</v>
      </c>
      <c r="O856" s="46">
        <v>4716.5912690000005</v>
      </c>
      <c r="P856" s="46">
        <v>3914.9700329999996</v>
      </c>
    </row>
    <row r="857" spans="1:16" x14ac:dyDescent="0.2">
      <c r="A857" s="46" t="s">
        <v>299</v>
      </c>
      <c r="B857" s="46">
        <v>1</v>
      </c>
      <c r="C857" s="46" t="s">
        <v>3</v>
      </c>
      <c r="D857" s="46">
        <v>0</v>
      </c>
      <c r="E857" s="46" t="s">
        <v>116</v>
      </c>
      <c r="F857" s="46">
        <v>0</v>
      </c>
      <c r="G857" s="46">
        <v>2020</v>
      </c>
      <c r="H857" s="46">
        <v>158133.50802899999</v>
      </c>
      <c r="I857" s="46">
        <v>46164.527055999999</v>
      </c>
      <c r="J857" s="46">
        <v>23120.065891999999</v>
      </c>
      <c r="K857" s="46">
        <v>28260.988434999999</v>
      </c>
      <c r="L857" s="46">
        <v>26908.711577000005</v>
      </c>
      <c r="M857" s="46">
        <v>17380.250083999999</v>
      </c>
      <c r="N857" s="46">
        <v>9067.0646289999986</v>
      </c>
      <c r="O857" s="46">
        <v>4349.4303289999998</v>
      </c>
      <c r="P857" s="46">
        <v>2882.4700270000003</v>
      </c>
    </row>
    <row r="858" spans="1:16" x14ac:dyDescent="0.2">
      <c r="A858" s="46" t="s">
        <v>300</v>
      </c>
      <c r="B858" s="46">
        <v>1</v>
      </c>
      <c r="C858" s="46" t="s">
        <v>3</v>
      </c>
      <c r="D858" s="46">
        <v>0</v>
      </c>
      <c r="E858" s="46" t="s">
        <v>116</v>
      </c>
      <c r="F858" s="46">
        <v>0</v>
      </c>
      <c r="G858" s="46">
        <v>2025</v>
      </c>
      <c r="H858" s="46">
        <v>158631.50861600004</v>
      </c>
      <c r="I858" s="46">
        <v>46832.555045999987</v>
      </c>
      <c r="J858" s="46">
        <v>24628.921767000003</v>
      </c>
      <c r="K858" s="46">
        <v>27367.054398</v>
      </c>
      <c r="L858" s="46">
        <v>26841.312690999999</v>
      </c>
      <c r="M858" s="46">
        <v>17964.971119999998</v>
      </c>
      <c r="N858" s="46">
        <v>8726.718159</v>
      </c>
      <c r="O858" s="46">
        <v>4130.1056850000004</v>
      </c>
      <c r="P858" s="46">
        <v>2139.8697499999998</v>
      </c>
    </row>
    <row r="859" spans="1:16" x14ac:dyDescent="0.2">
      <c r="A859" s="46" t="s">
        <v>301</v>
      </c>
      <c r="B859" s="46">
        <v>1</v>
      </c>
      <c r="C859" s="46" t="s">
        <v>3</v>
      </c>
      <c r="D859" s="46">
        <v>0</v>
      </c>
      <c r="E859" s="46" t="s">
        <v>116</v>
      </c>
      <c r="F859" s="46">
        <v>0</v>
      </c>
      <c r="G859" s="46">
        <v>2030</v>
      </c>
      <c r="H859" s="46">
        <v>159130.68710500002</v>
      </c>
      <c r="I859" s="46">
        <v>45384.509987999983</v>
      </c>
      <c r="J859" s="46">
        <v>29090.745086000003</v>
      </c>
      <c r="K859" s="46">
        <v>25216.348213000005</v>
      </c>
      <c r="L859" s="46">
        <v>26379.710626999997</v>
      </c>
      <c r="M859" s="46">
        <v>18374.313339</v>
      </c>
      <c r="N859" s="46">
        <v>8912.3725349999986</v>
      </c>
      <c r="O859" s="46">
        <v>4044.2025530000005</v>
      </c>
      <c r="P859" s="46">
        <v>1728.4847639999998</v>
      </c>
    </row>
    <row r="860" spans="1:16" x14ac:dyDescent="0.2">
      <c r="A860" s="46" t="s">
        <v>302</v>
      </c>
      <c r="B860" s="46">
        <v>1</v>
      </c>
      <c r="C860" s="46" t="s">
        <v>2</v>
      </c>
      <c r="D860" s="46">
        <v>0</v>
      </c>
      <c r="E860" s="46" t="s">
        <v>116</v>
      </c>
      <c r="F860" s="46">
        <v>0</v>
      </c>
      <c r="G860" s="46">
        <v>2005</v>
      </c>
      <c r="H860" s="46">
        <v>147153.71788099999</v>
      </c>
      <c r="I860" s="46">
        <v>30102.324602999997</v>
      </c>
      <c r="J860" s="46">
        <v>28067.495108999992</v>
      </c>
      <c r="K860" s="46">
        <v>28716.621498999997</v>
      </c>
      <c r="L860" s="46">
        <v>23123.554404000002</v>
      </c>
      <c r="M860" s="46">
        <v>15693.548408000001</v>
      </c>
      <c r="N860" s="46">
        <v>11105.834319</v>
      </c>
      <c r="O860" s="46">
        <v>5106.6112360000006</v>
      </c>
      <c r="P860" s="46">
        <v>5237.728302999999</v>
      </c>
    </row>
    <row r="861" spans="1:16" x14ac:dyDescent="0.2">
      <c r="A861" s="46" t="s">
        <v>303</v>
      </c>
      <c r="B861" s="46">
        <v>1</v>
      </c>
      <c r="C861" s="46" t="s">
        <v>2</v>
      </c>
      <c r="D861" s="46">
        <v>0</v>
      </c>
      <c r="E861" s="46" t="s">
        <v>116</v>
      </c>
      <c r="F861" s="46">
        <v>0</v>
      </c>
      <c r="G861" s="46">
        <v>2010</v>
      </c>
      <c r="H861" s="46">
        <v>148999.85585200001</v>
      </c>
      <c r="I861" s="46">
        <v>34333.964551999961</v>
      </c>
      <c r="J861" s="46">
        <v>26255.487065000001</v>
      </c>
      <c r="K861" s="46">
        <v>28242.572525</v>
      </c>
      <c r="L861" s="46">
        <v>24574.927948000004</v>
      </c>
      <c r="M861" s="46">
        <v>16743.820535999999</v>
      </c>
      <c r="N861" s="46">
        <v>11294.165450000002</v>
      </c>
      <c r="O861" s="46">
        <v>4615.0443229999983</v>
      </c>
      <c r="P861" s="46">
        <v>2939.8734530000002</v>
      </c>
    </row>
    <row r="862" spans="1:16" x14ac:dyDescent="0.2">
      <c r="A862" s="46" t="s">
        <v>304</v>
      </c>
      <c r="B862" s="46">
        <v>1</v>
      </c>
      <c r="C862" s="46" t="s">
        <v>2</v>
      </c>
      <c r="D862" s="46">
        <v>0</v>
      </c>
      <c r="E862" s="46" t="s">
        <v>116</v>
      </c>
      <c r="F862" s="46">
        <v>0</v>
      </c>
      <c r="G862" s="46">
        <v>2015</v>
      </c>
      <c r="H862" s="46">
        <v>150825.56668000002</v>
      </c>
      <c r="I862" s="46">
        <v>37844.469218999999</v>
      </c>
      <c r="J862" s="46">
        <v>23378.211625000007</v>
      </c>
      <c r="K862" s="46">
        <v>27764.398241999992</v>
      </c>
      <c r="L862" s="46">
        <v>26071.177636999997</v>
      </c>
      <c r="M862" s="46">
        <v>17887.624324000004</v>
      </c>
      <c r="N862" s="46">
        <v>11695.188230999998</v>
      </c>
      <c r="O862" s="46">
        <v>4433.6632659999996</v>
      </c>
      <c r="P862" s="46">
        <v>1750.8341359999999</v>
      </c>
    </row>
    <row r="863" spans="1:16" x14ac:dyDescent="0.2">
      <c r="A863" s="46" t="s">
        <v>305</v>
      </c>
      <c r="B863" s="46">
        <v>1</v>
      </c>
      <c r="C863" s="46" t="s">
        <v>2</v>
      </c>
      <c r="D863" s="46">
        <v>0</v>
      </c>
      <c r="E863" s="46" t="s">
        <v>116</v>
      </c>
      <c r="F863" s="46">
        <v>0</v>
      </c>
      <c r="G863" s="46">
        <v>2020</v>
      </c>
      <c r="H863" s="46">
        <v>151916.683685</v>
      </c>
      <c r="I863" s="46">
        <v>37540.031924999988</v>
      </c>
      <c r="J863" s="46">
        <v>22466.640599999995</v>
      </c>
      <c r="K863" s="46">
        <v>27352.030529000007</v>
      </c>
      <c r="L863" s="46">
        <v>27081.736832000002</v>
      </c>
      <c r="M863" s="46">
        <v>18938.101850000003</v>
      </c>
      <c r="N863" s="46">
        <v>12390.389745</v>
      </c>
      <c r="O863" s="46">
        <v>4595.3767880000005</v>
      </c>
      <c r="P863" s="46">
        <v>1552.3754160000001</v>
      </c>
    </row>
    <row r="864" spans="1:16" x14ac:dyDescent="0.2">
      <c r="A864" s="46" t="s">
        <v>306</v>
      </c>
      <c r="B864" s="46">
        <v>1</v>
      </c>
      <c r="C864" s="46" t="s">
        <v>2</v>
      </c>
      <c r="D864" s="46">
        <v>0</v>
      </c>
      <c r="E864" s="46" t="s">
        <v>116</v>
      </c>
      <c r="F864" s="46">
        <v>0</v>
      </c>
      <c r="G864" s="46">
        <v>2025</v>
      </c>
      <c r="H864" s="46">
        <v>152704.24497000003</v>
      </c>
      <c r="I864" s="46">
        <v>35700.803790000027</v>
      </c>
      <c r="J864" s="46">
        <v>23341.107411999998</v>
      </c>
      <c r="K864" s="46">
        <v>26648.238633999998</v>
      </c>
      <c r="L864" s="46">
        <v>27340.010339000004</v>
      </c>
      <c r="M864" s="46">
        <v>20186.084569999995</v>
      </c>
      <c r="N864" s="46">
        <v>13056.469735000001</v>
      </c>
      <c r="O864" s="46">
        <v>4891.8681929999993</v>
      </c>
      <c r="P864" s="46">
        <v>1539.6622970000003</v>
      </c>
    </row>
    <row r="865" spans="1:16" x14ac:dyDescent="0.2">
      <c r="A865" s="46" t="s">
        <v>307</v>
      </c>
      <c r="B865" s="46">
        <v>1</v>
      </c>
      <c r="C865" s="46" t="s">
        <v>2</v>
      </c>
      <c r="D865" s="46">
        <v>0</v>
      </c>
      <c r="E865" s="46" t="s">
        <v>116</v>
      </c>
      <c r="F865" s="46">
        <v>0</v>
      </c>
      <c r="G865" s="46">
        <v>2030</v>
      </c>
      <c r="H865" s="46">
        <v>153475.59774899998</v>
      </c>
      <c r="I865" s="46">
        <v>32688.566206999993</v>
      </c>
      <c r="J865" s="46">
        <v>26817.512470999998</v>
      </c>
      <c r="K865" s="46">
        <v>24792.578039</v>
      </c>
      <c r="L865" s="46">
        <v>26977.789072000003</v>
      </c>
      <c r="M865" s="46">
        <v>21282.526091</v>
      </c>
      <c r="N865" s="46">
        <v>14101.529636000001</v>
      </c>
      <c r="O865" s="46">
        <v>5255.4792080000007</v>
      </c>
      <c r="P865" s="46">
        <v>1559.6170249999998</v>
      </c>
    </row>
    <row r="866" spans="1:16" x14ac:dyDescent="0.2">
      <c r="A866" s="45" t="str">
        <f t="shared" ref="A866:A929" si="12">CONCATENATE(C866,E866,G866)</f>
        <v>A1 referenceBosnia and Herzegovina2010</v>
      </c>
      <c r="B866" s="47">
        <v>1</v>
      </c>
      <c r="C866" s="47" t="s">
        <v>322</v>
      </c>
      <c r="D866" s="47" t="s">
        <v>128</v>
      </c>
      <c r="E866" s="47" t="s">
        <v>75</v>
      </c>
      <c r="F866" s="47" t="s">
        <v>111</v>
      </c>
      <c r="G866" s="47">
        <v>2010</v>
      </c>
      <c r="H866" s="47" t="s">
        <v>321</v>
      </c>
      <c r="I866" s="47" t="s">
        <v>321</v>
      </c>
      <c r="J866" s="47" t="s">
        <v>321</v>
      </c>
      <c r="K866" s="47" t="s">
        <v>321</v>
      </c>
      <c r="L866" s="47" t="s">
        <v>321</v>
      </c>
      <c r="M866" s="47" t="s">
        <v>321</v>
      </c>
      <c r="N866" s="47" t="s">
        <v>321</v>
      </c>
      <c r="O866" s="47" t="s">
        <v>321</v>
      </c>
      <c r="P866" s="47" t="s">
        <v>321</v>
      </c>
    </row>
    <row r="867" spans="1:16" x14ac:dyDescent="0.2">
      <c r="A867" s="45" t="str">
        <f t="shared" si="12"/>
        <v>A1 referenceBosnia and Herzegovina2015</v>
      </c>
      <c r="B867" s="47">
        <v>1</v>
      </c>
      <c r="C867" s="47" t="s">
        <v>322</v>
      </c>
      <c r="D867" s="47" t="s">
        <v>128</v>
      </c>
      <c r="E867" s="47" t="s">
        <v>75</v>
      </c>
      <c r="F867" s="47" t="s">
        <v>111</v>
      </c>
      <c r="G867" s="47">
        <v>2015</v>
      </c>
      <c r="H867" s="47" t="s">
        <v>321</v>
      </c>
      <c r="I867" s="47" t="s">
        <v>321</v>
      </c>
      <c r="J867" s="47" t="s">
        <v>321</v>
      </c>
      <c r="K867" s="47" t="s">
        <v>321</v>
      </c>
      <c r="L867" s="47" t="s">
        <v>321</v>
      </c>
      <c r="M867" s="47" t="s">
        <v>321</v>
      </c>
      <c r="N867" s="47" t="s">
        <v>321</v>
      </c>
      <c r="O867" s="47" t="s">
        <v>321</v>
      </c>
      <c r="P867" s="47" t="s">
        <v>321</v>
      </c>
    </row>
    <row r="868" spans="1:16" x14ac:dyDescent="0.2">
      <c r="A868" s="45" t="str">
        <f t="shared" si="12"/>
        <v>A1 referenceBosnia and Herzegovina2020</v>
      </c>
      <c r="B868" s="47">
        <v>1</v>
      </c>
      <c r="C868" s="47" t="s">
        <v>322</v>
      </c>
      <c r="D868" s="47" t="s">
        <v>128</v>
      </c>
      <c r="E868" s="47" t="s">
        <v>75</v>
      </c>
      <c r="F868" s="47" t="s">
        <v>111</v>
      </c>
      <c r="G868" s="47">
        <v>2020</v>
      </c>
      <c r="H868" s="47" t="s">
        <v>321</v>
      </c>
      <c r="I868" s="47" t="s">
        <v>321</v>
      </c>
      <c r="J868" s="47" t="s">
        <v>321</v>
      </c>
      <c r="K868" s="47" t="s">
        <v>321</v>
      </c>
      <c r="L868" s="47" t="s">
        <v>321</v>
      </c>
      <c r="M868" s="47" t="s">
        <v>321</v>
      </c>
      <c r="N868" s="47" t="s">
        <v>321</v>
      </c>
      <c r="O868" s="47" t="s">
        <v>321</v>
      </c>
      <c r="P868" s="47" t="s">
        <v>321</v>
      </c>
    </row>
    <row r="869" spans="1:16" x14ac:dyDescent="0.2">
      <c r="A869" s="45" t="str">
        <f t="shared" si="12"/>
        <v>A1 referenceBosnia and Herzegovina2025</v>
      </c>
      <c r="B869" s="47">
        <v>1</v>
      </c>
      <c r="C869" s="47" t="s">
        <v>322</v>
      </c>
      <c r="D869" s="47" t="s">
        <v>128</v>
      </c>
      <c r="E869" s="47" t="s">
        <v>75</v>
      </c>
      <c r="F869" s="47" t="s">
        <v>111</v>
      </c>
      <c r="G869" s="47">
        <v>2025</v>
      </c>
      <c r="H869" s="47" t="s">
        <v>321</v>
      </c>
      <c r="I869" s="47" t="s">
        <v>321</v>
      </c>
      <c r="J869" s="47" t="s">
        <v>321</v>
      </c>
      <c r="K869" s="47" t="s">
        <v>321</v>
      </c>
      <c r="L869" s="47" t="s">
        <v>321</v>
      </c>
      <c r="M869" s="47" t="s">
        <v>321</v>
      </c>
      <c r="N869" s="47" t="s">
        <v>321</v>
      </c>
      <c r="O869" s="47" t="s">
        <v>321</v>
      </c>
      <c r="P869" s="47" t="s">
        <v>321</v>
      </c>
    </row>
    <row r="870" spans="1:16" x14ac:dyDescent="0.2">
      <c r="A870" s="45" t="str">
        <f t="shared" si="12"/>
        <v>A1 referenceBosnia and Herzegovina2030</v>
      </c>
      <c r="B870" s="47">
        <v>1</v>
      </c>
      <c r="C870" s="47" t="s">
        <v>322</v>
      </c>
      <c r="D870" s="47" t="s">
        <v>128</v>
      </c>
      <c r="E870" s="47" t="s">
        <v>75</v>
      </c>
      <c r="F870" s="47" t="s">
        <v>111</v>
      </c>
      <c r="G870" s="47">
        <v>2030</v>
      </c>
      <c r="H870" s="47" t="s">
        <v>321</v>
      </c>
      <c r="I870" s="47" t="s">
        <v>321</v>
      </c>
      <c r="J870" s="47" t="s">
        <v>321</v>
      </c>
      <c r="K870" s="47" t="s">
        <v>321</v>
      </c>
      <c r="L870" s="47" t="s">
        <v>321</v>
      </c>
      <c r="M870" s="47" t="s">
        <v>321</v>
      </c>
      <c r="N870" s="47" t="s">
        <v>321</v>
      </c>
      <c r="O870" s="47" t="s">
        <v>321</v>
      </c>
      <c r="P870" s="47" t="s">
        <v>321</v>
      </c>
    </row>
    <row r="871" spans="1:16" x14ac:dyDescent="0.2">
      <c r="A871" s="45" t="str">
        <f t="shared" si="12"/>
        <v>A1 referenceCyprus2010</v>
      </c>
      <c r="B871" s="47">
        <v>1</v>
      </c>
      <c r="C871" s="47" t="s">
        <v>322</v>
      </c>
      <c r="D871" s="47" t="s">
        <v>133</v>
      </c>
      <c r="E871" s="47" t="s">
        <v>78</v>
      </c>
      <c r="F871" s="47" t="s">
        <v>111</v>
      </c>
      <c r="G871" s="47">
        <v>2010</v>
      </c>
      <c r="H871" s="47" t="s">
        <v>321</v>
      </c>
      <c r="I871" s="47" t="s">
        <v>321</v>
      </c>
      <c r="J871" s="47" t="s">
        <v>321</v>
      </c>
      <c r="K871" s="47" t="s">
        <v>321</v>
      </c>
      <c r="L871" s="47" t="s">
        <v>321</v>
      </c>
      <c r="M871" s="47" t="s">
        <v>321</v>
      </c>
      <c r="N871" s="47" t="s">
        <v>321</v>
      </c>
      <c r="O871" s="47" t="s">
        <v>321</v>
      </c>
      <c r="P871" s="47" t="s">
        <v>321</v>
      </c>
    </row>
    <row r="872" spans="1:16" x14ac:dyDescent="0.2">
      <c r="A872" s="45" t="str">
        <f t="shared" si="12"/>
        <v>A1 referenceCyprus2015</v>
      </c>
      <c r="B872" s="47">
        <v>1</v>
      </c>
      <c r="C872" s="47" t="s">
        <v>322</v>
      </c>
      <c r="D872" s="47" t="s">
        <v>133</v>
      </c>
      <c r="E872" s="47" t="s">
        <v>78</v>
      </c>
      <c r="F872" s="47" t="s">
        <v>111</v>
      </c>
      <c r="G872" s="47">
        <v>2015</v>
      </c>
      <c r="H872" s="47" t="s">
        <v>321</v>
      </c>
      <c r="I872" s="47" t="s">
        <v>321</v>
      </c>
      <c r="J872" s="47" t="s">
        <v>321</v>
      </c>
      <c r="K872" s="47" t="s">
        <v>321</v>
      </c>
      <c r="L872" s="47" t="s">
        <v>321</v>
      </c>
      <c r="M872" s="47" t="s">
        <v>321</v>
      </c>
      <c r="N872" s="47" t="s">
        <v>321</v>
      </c>
      <c r="O872" s="47" t="s">
        <v>321</v>
      </c>
      <c r="P872" s="47" t="s">
        <v>321</v>
      </c>
    </row>
    <row r="873" spans="1:16" x14ac:dyDescent="0.2">
      <c r="A873" s="45" t="str">
        <f t="shared" si="12"/>
        <v>A1 referenceCyprus2020</v>
      </c>
      <c r="B873" s="47">
        <v>1</v>
      </c>
      <c r="C873" s="47" t="s">
        <v>322</v>
      </c>
      <c r="D873" s="47" t="s">
        <v>133</v>
      </c>
      <c r="E873" s="47" t="s">
        <v>78</v>
      </c>
      <c r="F873" s="47" t="s">
        <v>111</v>
      </c>
      <c r="G873" s="47">
        <v>2020</v>
      </c>
      <c r="H873" s="47" t="s">
        <v>321</v>
      </c>
      <c r="I873" s="47" t="s">
        <v>321</v>
      </c>
      <c r="J873" s="47" t="s">
        <v>321</v>
      </c>
      <c r="K873" s="47" t="s">
        <v>321</v>
      </c>
      <c r="L873" s="47" t="s">
        <v>321</v>
      </c>
      <c r="M873" s="47" t="s">
        <v>321</v>
      </c>
      <c r="N873" s="47" t="s">
        <v>321</v>
      </c>
      <c r="O873" s="47" t="s">
        <v>321</v>
      </c>
      <c r="P873" s="47" t="s">
        <v>321</v>
      </c>
    </row>
    <row r="874" spans="1:16" x14ac:dyDescent="0.2">
      <c r="A874" s="45" t="str">
        <f t="shared" si="12"/>
        <v>A1 referenceCyprus2025</v>
      </c>
      <c r="B874" s="47">
        <v>1</v>
      </c>
      <c r="C874" s="47" t="s">
        <v>322</v>
      </c>
      <c r="D874" s="47" t="s">
        <v>133</v>
      </c>
      <c r="E874" s="47" t="s">
        <v>78</v>
      </c>
      <c r="F874" s="47" t="s">
        <v>111</v>
      </c>
      <c r="G874" s="47">
        <v>2025</v>
      </c>
      <c r="H874" s="47" t="s">
        <v>321</v>
      </c>
      <c r="I874" s="47" t="s">
        <v>321</v>
      </c>
      <c r="J874" s="47" t="s">
        <v>321</v>
      </c>
      <c r="K874" s="47" t="s">
        <v>321</v>
      </c>
      <c r="L874" s="47" t="s">
        <v>321</v>
      </c>
      <c r="M874" s="47" t="s">
        <v>321</v>
      </c>
      <c r="N874" s="47" t="s">
        <v>321</v>
      </c>
      <c r="O874" s="47" t="s">
        <v>321</v>
      </c>
      <c r="P874" s="47" t="s">
        <v>321</v>
      </c>
    </row>
    <row r="875" spans="1:16" x14ac:dyDescent="0.2">
      <c r="A875" s="45" t="str">
        <f t="shared" si="12"/>
        <v>A1 referenceCyprus2030</v>
      </c>
      <c r="B875" s="47">
        <v>1</v>
      </c>
      <c r="C875" s="47" t="s">
        <v>322</v>
      </c>
      <c r="D875" s="47" t="s">
        <v>133</v>
      </c>
      <c r="E875" s="47" t="s">
        <v>78</v>
      </c>
      <c r="F875" s="47" t="s">
        <v>111</v>
      </c>
      <c r="G875" s="47">
        <v>2030</v>
      </c>
      <c r="H875" s="47" t="s">
        <v>321</v>
      </c>
      <c r="I875" s="47" t="s">
        <v>321</v>
      </c>
      <c r="J875" s="47" t="s">
        <v>321</v>
      </c>
      <c r="K875" s="47" t="s">
        <v>321</v>
      </c>
      <c r="L875" s="47" t="s">
        <v>321</v>
      </c>
      <c r="M875" s="47" t="s">
        <v>321</v>
      </c>
      <c r="N875" s="47" t="s">
        <v>321</v>
      </c>
      <c r="O875" s="47" t="s">
        <v>321</v>
      </c>
      <c r="P875" s="47" t="s">
        <v>321</v>
      </c>
    </row>
    <row r="876" spans="1:16" x14ac:dyDescent="0.2">
      <c r="A876" s="45" t="str">
        <f t="shared" si="12"/>
        <v>A1 referenceGreece2010</v>
      </c>
      <c r="B876" s="47">
        <v>1</v>
      </c>
      <c r="C876" s="47" t="s">
        <v>322</v>
      </c>
      <c r="D876" s="47" t="s">
        <v>141</v>
      </c>
      <c r="E876" s="47" t="s">
        <v>85</v>
      </c>
      <c r="F876" s="47" t="s">
        <v>111</v>
      </c>
      <c r="G876" s="47">
        <v>2010</v>
      </c>
      <c r="H876" s="47" t="s">
        <v>321</v>
      </c>
      <c r="I876" s="47" t="s">
        <v>321</v>
      </c>
      <c r="J876" s="47" t="s">
        <v>321</v>
      </c>
      <c r="K876" s="47" t="s">
        <v>321</v>
      </c>
      <c r="L876" s="47" t="s">
        <v>321</v>
      </c>
      <c r="M876" s="47" t="s">
        <v>321</v>
      </c>
      <c r="N876" s="47" t="s">
        <v>321</v>
      </c>
      <c r="O876" s="47" t="s">
        <v>321</v>
      </c>
      <c r="P876" s="47" t="s">
        <v>321</v>
      </c>
    </row>
    <row r="877" spans="1:16" x14ac:dyDescent="0.2">
      <c r="A877" s="45" t="str">
        <f t="shared" si="12"/>
        <v>A1 referenceGreece2015</v>
      </c>
      <c r="B877" s="47">
        <v>1</v>
      </c>
      <c r="C877" s="47" t="s">
        <v>322</v>
      </c>
      <c r="D877" s="47" t="s">
        <v>141</v>
      </c>
      <c r="E877" s="47" t="s">
        <v>85</v>
      </c>
      <c r="F877" s="47" t="s">
        <v>111</v>
      </c>
      <c r="G877" s="47">
        <v>2015</v>
      </c>
      <c r="H877" s="47" t="s">
        <v>321</v>
      </c>
      <c r="I877" s="47" t="s">
        <v>321</v>
      </c>
      <c r="J877" s="47" t="s">
        <v>321</v>
      </c>
      <c r="K877" s="47" t="s">
        <v>321</v>
      </c>
      <c r="L877" s="47" t="s">
        <v>321</v>
      </c>
      <c r="M877" s="47" t="s">
        <v>321</v>
      </c>
      <c r="N877" s="47" t="s">
        <v>321</v>
      </c>
      <c r="O877" s="47" t="s">
        <v>321</v>
      </c>
      <c r="P877" s="47" t="s">
        <v>321</v>
      </c>
    </row>
    <row r="878" spans="1:16" x14ac:dyDescent="0.2">
      <c r="A878" s="45" t="str">
        <f t="shared" si="12"/>
        <v>A1 referenceGreece2020</v>
      </c>
      <c r="B878" s="47">
        <v>1</v>
      </c>
      <c r="C878" s="47" t="s">
        <v>322</v>
      </c>
      <c r="D878" s="47" t="s">
        <v>141</v>
      </c>
      <c r="E878" s="47" t="s">
        <v>85</v>
      </c>
      <c r="F878" s="47" t="s">
        <v>111</v>
      </c>
      <c r="G878" s="47">
        <v>2020</v>
      </c>
      <c r="H878" s="47" t="s">
        <v>321</v>
      </c>
      <c r="I878" s="47" t="s">
        <v>321</v>
      </c>
      <c r="J878" s="47" t="s">
        <v>321</v>
      </c>
      <c r="K878" s="47" t="s">
        <v>321</v>
      </c>
      <c r="L878" s="47" t="s">
        <v>321</v>
      </c>
      <c r="M878" s="47" t="s">
        <v>321</v>
      </c>
      <c r="N878" s="47" t="s">
        <v>321</v>
      </c>
      <c r="O878" s="47" t="s">
        <v>321</v>
      </c>
      <c r="P878" s="47" t="s">
        <v>321</v>
      </c>
    </row>
    <row r="879" spans="1:16" x14ac:dyDescent="0.2">
      <c r="A879" s="45" t="str">
        <f t="shared" si="12"/>
        <v>A1 referenceGreece2025</v>
      </c>
      <c r="B879" s="47">
        <v>1</v>
      </c>
      <c r="C879" s="47" t="s">
        <v>322</v>
      </c>
      <c r="D879" s="47" t="s">
        <v>141</v>
      </c>
      <c r="E879" s="47" t="s">
        <v>85</v>
      </c>
      <c r="F879" s="47" t="s">
        <v>111</v>
      </c>
      <c r="G879" s="47">
        <v>2025</v>
      </c>
      <c r="H879" s="47" t="s">
        <v>321</v>
      </c>
      <c r="I879" s="47" t="s">
        <v>321</v>
      </c>
      <c r="J879" s="47" t="s">
        <v>321</v>
      </c>
      <c r="K879" s="47" t="s">
        <v>321</v>
      </c>
      <c r="L879" s="47" t="s">
        <v>321</v>
      </c>
      <c r="M879" s="47" t="s">
        <v>321</v>
      </c>
      <c r="N879" s="47" t="s">
        <v>321</v>
      </c>
      <c r="O879" s="47" t="s">
        <v>321</v>
      </c>
      <c r="P879" s="47" t="s">
        <v>321</v>
      </c>
    </row>
    <row r="880" spans="1:16" x14ac:dyDescent="0.2">
      <c r="A880" s="45" t="str">
        <f t="shared" si="12"/>
        <v>A1 referenceGreece2030</v>
      </c>
      <c r="B880" s="47">
        <v>1</v>
      </c>
      <c r="C880" s="47" t="s">
        <v>322</v>
      </c>
      <c r="D880" s="47" t="s">
        <v>141</v>
      </c>
      <c r="E880" s="47" t="s">
        <v>85</v>
      </c>
      <c r="F880" s="47" t="s">
        <v>111</v>
      </c>
      <c r="G880" s="47">
        <v>2030</v>
      </c>
      <c r="H880" s="47" t="s">
        <v>321</v>
      </c>
      <c r="I880" s="47" t="s">
        <v>321</v>
      </c>
      <c r="J880" s="47" t="s">
        <v>321</v>
      </c>
      <c r="K880" s="47" t="s">
        <v>321</v>
      </c>
      <c r="L880" s="47" t="s">
        <v>321</v>
      </c>
      <c r="M880" s="47" t="s">
        <v>321</v>
      </c>
      <c r="N880" s="47" t="s">
        <v>321</v>
      </c>
      <c r="O880" s="47" t="s">
        <v>321</v>
      </c>
      <c r="P880" s="47" t="s">
        <v>321</v>
      </c>
    </row>
    <row r="881" spans="1:16" x14ac:dyDescent="0.2">
      <c r="A881" s="45" t="str">
        <f t="shared" si="12"/>
        <v>A1 referenceThe former Yugoslav Republic of Macedonia2010</v>
      </c>
      <c r="B881" s="47">
        <v>1</v>
      </c>
      <c r="C881" s="47" t="s">
        <v>322</v>
      </c>
      <c r="D881" s="47" t="s">
        <v>151</v>
      </c>
      <c r="E881" s="47" t="s">
        <v>107</v>
      </c>
      <c r="F881" s="47" t="s">
        <v>111</v>
      </c>
      <c r="G881" s="47">
        <v>2010</v>
      </c>
      <c r="H881" s="47" t="s">
        <v>321</v>
      </c>
      <c r="I881" s="47" t="s">
        <v>321</v>
      </c>
      <c r="J881" s="47" t="s">
        <v>321</v>
      </c>
      <c r="K881" s="47" t="s">
        <v>321</v>
      </c>
      <c r="L881" s="47" t="s">
        <v>321</v>
      </c>
      <c r="M881" s="47" t="s">
        <v>321</v>
      </c>
      <c r="N881" s="47" t="s">
        <v>321</v>
      </c>
      <c r="O881" s="47" t="s">
        <v>321</v>
      </c>
      <c r="P881" s="47" t="s">
        <v>321</v>
      </c>
    </row>
    <row r="882" spans="1:16" x14ac:dyDescent="0.2">
      <c r="A882" s="45" t="str">
        <f t="shared" si="12"/>
        <v>A1 referenceThe former Yugoslav Republic of Macedonia2015</v>
      </c>
      <c r="B882" s="47">
        <v>1</v>
      </c>
      <c r="C882" s="47" t="s">
        <v>322</v>
      </c>
      <c r="D882" s="47" t="s">
        <v>151</v>
      </c>
      <c r="E882" s="47" t="s">
        <v>107</v>
      </c>
      <c r="F882" s="47" t="s">
        <v>111</v>
      </c>
      <c r="G882" s="47">
        <v>2015</v>
      </c>
      <c r="H882" s="47" t="s">
        <v>321</v>
      </c>
      <c r="I882" s="47" t="s">
        <v>321</v>
      </c>
      <c r="J882" s="47" t="s">
        <v>321</v>
      </c>
      <c r="K882" s="47" t="s">
        <v>321</v>
      </c>
      <c r="L882" s="47" t="s">
        <v>321</v>
      </c>
      <c r="M882" s="47" t="s">
        <v>321</v>
      </c>
      <c r="N882" s="47" t="s">
        <v>321</v>
      </c>
      <c r="O882" s="47" t="s">
        <v>321</v>
      </c>
      <c r="P882" s="47" t="s">
        <v>321</v>
      </c>
    </row>
    <row r="883" spans="1:16" x14ac:dyDescent="0.2">
      <c r="A883" s="45" t="str">
        <f t="shared" si="12"/>
        <v>A1 referenceThe former Yugoslav Republic of Macedonia2020</v>
      </c>
      <c r="B883" s="47">
        <v>1</v>
      </c>
      <c r="C883" s="47" t="s">
        <v>322</v>
      </c>
      <c r="D883" s="47" t="s">
        <v>151</v>
      </c>
      <c r="E883" s="47" t="s">
        <v>107</v>
      </c>
      <c r="F883" s="47" t="s">
        <v>111</v>
      </c>
      <c r="G883" s="47">
        <v>2020</v>
      </c>
      <c r="H883" s="47" t="s">
        <v>321</v>
      </c>
      <c r="I883" s="47" t="s">
        <v>321</v>
      </c>
      <c r="J883" s="47" t="s">
        <v>321</v>
      </c>
      <c r="K883" s="47" t="s">
        <v>321</v>
      </c>
      <c r="L883" s="47" t="s">
        <v>321</v>
      </c>
      <c r="M883" s="47" t="s">
        <v>321</v>
      </c>
      <c r="N883" s="47" t="s">
        <v>321</v>
      </c>
      <c r="O883" s="47" t="s">
        <v>321</v>
      </c>
      <c r="P883" s="47" t="s">
        <v>321</v>
      </c>
    </row>
    <row r="884" spans="1:16" x14ac:dyDescent="0.2">
      <c r="A884" s="45" t="str">
        <f t="shared" si="12"/>
        <v>A1 referenceThe former Yugoslav Republic of Macedonia2025</v>
      </c>
      <c r="B884" s="47">
        <v>1</v>
      </c>
      <c r="C884" s="47" t="s">
        <v>322</v>
      </c>
      <c r="D884" s="47" t="s">
        <v>151</v>
      </c>
      <c r="E884" s="47" t="s">
        <v>107</v>
      </c>
      <c r="F884" s="47" t="s">
        <v>111</v>
      </c>
      <c r="G884" s="47">
        <v>2025</v>
      </c>
      <c r="H884" s="47" t="s">
        <v>321</v>
      </c>
      <c r="I884" s="47" t="s">
        <v>321</v>
      </c>
      <c r="J884" s="47" t="s">
        <v>321</v>
      </c>
      <c r="K884" s="47" t="s">
        <v>321</v>
      </c>
      <c r="L884" s="47" t="s">
        <v>321</v>
      </c>
      <c r="M884" s="47" t="s">
        <v>321</v>
      </c>
      <c r="N884" s="47" t="s">
        <v>321</v>
      </c>
      <c r="O884" s="47" t="s">
        <v>321</v>
      </c>
      <c r="P884" s="47" t="s">
        <v>321</v>
      </c>
    </row>
    <row r="885" spans="1:16" x14ac:dyDescent="0.2">
      <c r="A885" s="45" t="str">
        <f t="shared" si="12"/>
        <v>A1 referenceThe former Yugoslav Republic of Macedonia2030</v>
      </c>
      <c r="B885" s="47">
        <v>1</v>
      </c>
      <c r="C885" s="47" t="s">
        <v>322</v>
      </c>
      <c r="D885" s="47" t="s">
        <v>151</v>
      </c>
      <c r="E885" s="47" t="s">
        <v>107</v>
      </c>
      <c r="F885" s="47" t="s">
        <v>111</v>
      </c>
      <c r="G885" s="47">
        <v>2030</v>
      </c>
      <c r="H885" s="47" t="s">
        <v>321</v>
      </c>
      <c r="I885" s="47" t="s">
        <v>321</v>
      </c>
      <c r="J885" s="47" t="s">
        <v>321</v>
      </c>
      <c r="K885" s="47" t="s">
        <v>321</v>
      </c>
      <c r="L885" s="47" t="s">
        <v>321</v>
      </c>
      <c r="M885" s="47" t="s">
        <v>321</v>
      </c>
      <c r="N885" s="47" t="s">
        <v>321</v>
      </c>
      <c r="O885" s="47" t="s">
        <v>321</v>
      </c>
      <c r="P885" s="47" t="s">
        <v>321</v>
      </c>
    </row>
    <row r="886" spans="1:16" x14ac:dyDescent="0.2">
      <c r="A886" s="45" t="str">
        <f t="shared" si="12"/>
        <v>A1 referenceMontenegro2010</v>
      </c>
      <c r="B886" s="47">
        <v>1</v>
      </c>
      <c r="C886" s="47" t="s">
        <v>322</v>
      </c>
      <c r="D886" s="47" t="s">
        <v>150</v>
      </c>
      <c r="E886" s="47" t="s">
        <v>94</v>
      </c>
      <c r="F886" s="47" t="s">
        <v>111</v>
      </c>
      <c r="G886" s="47">
        <v>2010</v>
      </c>
      <c r="H886" s="47" t="s">
        <v>321</v>
      </c>
      <c r="I886" s="47" t="s">
        <v>321</v>
      </c>
      <c r="J886" s="47" t="s">
        <v>321</v>
      </c>
      <c r="K886" s="47" t="s">
        <v>321</v>
      </c>
      <c r="L886" s="47" t="s">
        <v>321</v>
      </c>
      <c r="M886" s="47" t="s">
        <v>321</v>
      </c>
      <c r="N886" s="47" t="s">
        <v>321</v>
      </c>
      <c r="O886" s="47" t="s">
        <v>321</v>
      </c>
      <c r="P886" s="47" t="s">
        <v>321</v>
      </c>
    </row>
    <row r="887" spans="1:16" x14ac:dyDescent="0.2">
      <c r="A887" s="45" t="str">
        <f t="shared" si="12"/>
        <v>A1 referenceMontenegro2015</v>
      </c>
      <c r="B887" s="47">
        <v>1</v>
      </c>
      <c r="C887" s="47" t="s">
        <v>322</v>
      </c>
      <c r="D887" s="47" t="s">
        <v>150</v>
      </c>
      <c r="E887" s="47" t="s">
        <v>94</v>
      </c>
      <c r="F887" s="47" t="s">
        <v>111</v>
      </c>
      <c r="G887" s="47">
        <v>2015</v>
      </c>
      <c r="H887" s="47" t="s">
        <v>321</v>
      </c>
      <c r="I887" s="47" t="s">
        <v>321</v>
      </c>
      <c r="J887" s="47" t="s">
        <v>321</v>
      </c>
      <c r="K887" s="47" t="s">
        <v>321</v>
      </c>
      <c r="L887" s="47" t="s">
        <v>321</v>
      </c>
      <c r="M887" s="47" t="s">
        <v>321</v>
      </c>
      <c r="N887" s="47" t="s">
        <v>321</v>
      </c>
      <c r="O887" s="47" t="s">
        <v>321</v>
      </c>
      <c r="P887" s="47" t="s">
        <v>321</v>
      </c>
    </row>
    <row r="888" spans="1:16" x14ac:dyDescent="0.2">
      <c r="A888" s="45" t="str">
        <f t="shared" si="12"/>
        <v>A1 referenceMontenegro2020</v>
      </c>
      <c r="B888" s="47">
        <v>1</v>
      </c>
      <c r="C888" s="47" t="s">
        <v>322</v>
      </c>
      <c r="D888" s="47" t="s">
        <v>150</v>
      </c>
      <c r="E888" s="47" t="s">
        <v>94</v>
      </c>
      <c r="F888" s="47" t="s">
        <v>111</v>
      </c>
      <c r="G888" s="47">
        <v>2020</v>
      </c>
      <c r="H888" s="47" t="s">
        <v>321</v>
      </c>
      <c r="I888" s="47" t="s">
        <v>321</v>
      </c>
      <c r="J888" s="47" t="s">
        <v>321</v>
      </c>
      <c r="K888" s="47" t="s">
        <v>321</v>
      </c>
      <c r="L888" s="47" t="s">
        <v>321</v>
      </c>
      <c r="M888" s="47" t="s">
        <v>321</v>
      </c>
      <c r="N888" s="47" t="s">
        <v>321</v>
      </c>
      <c r="O888" s="47" t="s">
        <v>321</v>
      </c>
      <c r="P888" s="47" t="s">
        <v>321</v>
      </c>
    </row>
    <row r="889" spans="1:16" x14ac:dyDescent="0.2">
      <c r="A889" s="45" t="str">
        <f t="shared" si="12"/>
        <v>A1 referenceMontenegro2025</v>
      </c>
      <c r="B889" s="47">
        <v>1</v>
      </c>
      <c r="C889" s="47" t="s">
        <v>322</v>
      </c>
      <c r="D889" s="47" t="s">
        <v>150</v>
      </c>
      <c r="E889" s="47" t="s">
        <v>94</v>
      </c>
      <c r="F889" s="47" t="s">
        <v>111</v>
      </c>
      <c r="G889" s="47">
        <v>2025</v>
      </c>
      <c r="H889" s="47" t="s">
        <v>321</v>
      </c>
      <c r="I889" s="47" t="s">
        <v>321</v>
      </c>
      <c r="J889" s="47" t="s">
        <v>321</v>
      </c>
      <c r="K889" s="47" t="s">
        <v>321</v>
      </c>
      <c r="L889" s="47" t="s">
        <v>321</v>
      </c>
      <c r="M889" s="47" t="s">
        <v>321</v>
      </c>
      <c r="N889" s="47" t="s">
        <v>321</v>
      </c>
      <c r="O889" s="47" t="s">
        <v>321</v>
      </c>
      <c r="P889" s="47" t="s">
        <v>321</v>
      </c>
    </row>
    <row r="890" spans="1:16" x14ac:dyDescent="0.2">
      <c r="A890" s="45" t="str">
        <f t="shared" si="12"/>
        <v>A1 referenceMontenegro2030</v>
      </c>
      <c r="B890" s="47">
        <v>1</v>
      </c>
      <c r="C890" s="47" t="s">
        <v>322</v>
      </c>
      <c r="D890" s="47" t="s">
        <v>150</v>
      </c>
      <c r="E890" s="47" t="s">
        <v>94</v>
      </c>
      <c r="F890" s="47" t="s">
        <v>111</v>
      </c>
      <c r="G890" s="47">
        <v>2030</v>
      </c>
      <c r="H890" s="47" t="s">
        <v>321</v>
      </c>
      <c r="I890" s="47" t="s">
        <v>321</v>
      </c>
      <c r="J890" s="47" t="s">
        <v>321</v>
      </c>
      <c r="K890" s="47" t="s">
        <v>321</v>
      </c>
      <c r="L890" s="47" t="s">
        <v>321</v>
      </c>
      <c r="M890" s="47" t="s">
        <v>321</v>
      </c>
      <c r="N890" s="47" t="s">
        <v>321</v>
      </c>
      <c r="O890" s="47" t="s">
        <v>321</v>
      </c>
      <c r="P890" s="47" t="s">
        <v>321</v>
      </c>
    </row>
    <row r="891" spans="1:16" x14ac:dyDescent="0.2">
      <c r="A891" s="45" t="str">
        <f t="shared" si="12"/>
        <v>A1 referenceSerbia2005</v>
      </c>
      <c r="B891" s="47">
        <v>1</v>
      </c>
      <c r="C891" s="47" t="s">
        <v>322</v>
      </c>
      <c r="D891" s="47" t="s">
        <v>157</v>
      </c>
      <c r="E891" s="47" t="s">
        <v>101</v>
      </c>
      <c r="F891" s="47" t="s">
        <v>111</v>
      </c>
      <c r="G891" s="47">
        <v>2005</v>
      </c>
      <c r="H891" s="47" t="s">
        <v>321</v>
      </c>
      <c r="I891" s="47" t="s">
        <v>321</v>
      </c>
      <c r="J891" s="47" t="s">
        <v>321</v>
      </c>
      <c r="K891" s="47" t="s">
        <v>321</v>
      </c>
      <c r="L891" s="47" t="s">
        <v>321</v>
      </c>
      <c r="M891" s="47" t="s">
        <v>321</v>
      </c>
      <c r="N891" s="47" t="s">
        <v>321</v>
      </c>
      <c r="O891" s="47" t="s">
        <v>321</v>
      </c>
      <c r="P891" s="47" t="s">
        <v>321</v>
      </c>
    </row>
    <row r="892" spans="1:16" x14ac:dyDescent="0.2">
      <c r="A892" s="45" t="str">
        <f t="shared" si="12"/>
        <v>A1 referenceSerbia2010</v>
      </c>
      <c r="B892" s="47">
        <v>1</v>
      </c>
      <c r="C892" s="47" t="s">
        <v>322</v>
      </c>
      <c r="D892" s="47" t="s">
        <v>157</v>
      </c>
      <c r="E892" s="47" t="s">
        <v>101</v>
      </c>
      <c r="F892" s="47" t="s">
        <v>111</v>
      </c>
      <c r="G892" s="47">
        <v>2010</v>
      </c>
      <c r="H892" s="47" t="s">
        <v>321</v>
      </c>
      <c r="I892" s="47" t="s">
        <v>321</v>
      </c>
      <c r="J892" s="47" t="s">
        <v>321</v>
      </c>
      <c r="K892" s="47" t="s">
        <v>321</v>
      </c>
      <c r="L892" s="47" t="s">
        <v>321</v>
      </c>
      <c r="M892" s="47" t="s">
        <v>321</v>
      </c>
      <c r="N892" s="47" t="s">
        <v>321</v>
      </c>
      <c r="O892" s="47" t="s">
        <v>321</v>
      </c>
      <c r="P892" s="47" t="s">
        <v>321</v>
      </c>
    </row>
    <row r="893" spans="1:16" x14ac:dyDescent="0.2">
      <c r="A893" s="45" t="str">
        <f t="shared" si="12"/>
        <v>A1 referenceSerbia2015</v>
      </c>
      <c r="B893" s="47">
        <v>1</v>
      </c>
      <c r="C893" s="47" t="s">
        <v>322</v>
      </c>
      <c r="D893" s="47" t="s">
        <v>157</v>
      </c>
      <c r="E893" s="47" t="s">
        <v>101</v>
      </c>
      <c r="F893" s="47" t="s">
        <v>111</v>
      </c>
      <c r="G893" s="47">
        <v>2015</v>
      </c>
      <c r="H893" s="47" t="s">
        <v>321</v>
      </c>
      <c r="I893" s="47" t="s">
        <v>321</v>
      </c>
      <c r="J893" s="47" t="s">
        <v>321</v>
      </c>
      <c r="K893" s="47" t="s">
        <v>321</v>
      </c>
      <c r="L893" s="47" t="s">
        <v>321</v>
      </c>
      <c r="M893" s="47" t="s">
        <v>321</v>
      </c>
      <c r="N893" s="47" t="s">
        <v>321</v>
      </c>
      <c r="O893" s="47" t="s">
        <v>321</v>
      </c>
      <c r="P893" s="47" t="s">
        <v>321</v>
      </c>
    </row>
    <row r="894" spans="1:16" x14ac:dyDescent="0.2">
      <c r="A894" s="45" t="str">
        <f t="shared" si="12"/>
        <v>A1 referenceSerbia2020</v>
      </c>
      <c r="B894" s="47">
        <v>1</v>
      </c>
      <c r="C894" s="47" t="s">
        <v>322</v>
      </c>
      <c r="D894" s="47" t="s">
        <v>157</v>
      </c>
      <c r="E894" s="47" t="s">
        <v>101</v>
      </c>
      <c r="F894" s="47" t="s">
        <v>111</v>
      </c>
      <c r="G894" s="47">
        <v>2020</v>
      </c>
      <c r="H894" s="47" t="s">
        <v>321</v>
      </c>
      <c r="I894" s="47" t="s">
        <v>321</v>
      </c>
      <c r="J894" s="47" t="s">
        <v>321</v>
      </c>
      <c r="K894" s="47" t="s">
        <v>321</v>
      </c>
      <c r="L894" s="47" t="s">
        <v>321</v>
      </c>
      <c r="M894" s="47" t="s">
        <v>321</v>
      </c>
      <c r="N894" s="47" t="s">
        <v>321</v>
      </c>
      <c r="O894" s="47" t="s">
        <v>321</v>
      </c>
      <c r="P894" s="47" t="s">
        <v>321</v>
      </c>
    </row>
    <row r="895" spans="1:16" x14ac:dyDescent="0.2">
      <c r="A895" s="45" t="str">
        <f t="shared" si="12"/>
        <v>A1 referenceSerbia2025</v>
      </c>
      <c r="B895" s="47">
        <v>1</v>
      </c>
      <c r="C895" s="47" t="s">
        <v>322</v>
      </c>
      <c r="D895" s="47" t="s">
        <v>157</v>
      </c>
      <c r="E895" s="47" t="s">
        <v>101</v>
      </c>
      <c r="F895" s="47" t="s">
        <v>111</v>
      </c>
      <c r="G895" s="47">
        <v>2025</v>
      </c>
      <c r="H895" s="47" t="s">
        <v>321</v>
      </c>
      <c r="I895" s="47" t="s">
        <v>321</v>
      </c>
      <c r="J895" s="47" t="s">
        <v>321</v>
      </c>
      <c r="K895" s="47" t="s">
        <v>321</v>
      </c>
      <c r="L895" s="47" t="s">
        <v>321</v>
      </c>
      <c r="M895" s="47" t="s">
        <v>321</v>
      </c>
      <c r="N895" s="47" t="s">
        <v>321</v>
      </c>
      <c r="O895" s="47" t="s">
        <v>321</v>
      </c>
      <c r="P895" s="47" t="s">
        <v>321</v>
      </c>
    </row>
    <row r="896" spans="1:16" x14ac:dyDescent="0.2">
      <c r="A896" s="45" t="str">
        <f t="shared" si="12"/>
        <v>A1 referenceSerbia2030</v>
      </c>
      <c r="B896" s="47">
        <v>1</v>
      </c>
      <c r="C896" s="47" t="s">
        <v>322</v>
      </c>
      <c r="D896" s="47" t="s">
        <v>157</v>
      </c>
      <c r="E896" s="47" t="s">
        <v>101</v>
      </c>
      <c r="F896" s="47" t="s">
        <v>111</v>
      </c>
      <c r="G896" s="47">
        <v>2030</v>
      </c>
      <c r="H896" s="47" t="s">
        <v>321</v>
      </c>
      <c r="I896" s="47" t="s">
        <v>321</v>
      </c>
      <c r="J896" s="47" t="s">
        <v>321</v>
      </c>
      <c r="K896" s="47" t="s">
        <v>321</v>
      </c>
      <c r="L896" s="47" t="s">
        <v>321</v>
      </c>
      <c r="M896" s="47" t="s">
        <v>321</v>
      </c>
      <c r="N896" s="47" t="s">
        <v>321</v>
      </c>
      <c r="O896" s="47" t="s">
        <v>321</v>
      </c>
      <c r="P896" s="47" t="s">
        <v>321</v>
      </c>
    </row>
    <row r="897" spans="1:16" x14ac:dyDescent="0.2">
      <c r="A897" s="45" t="str">
        <f t="shared" si="12"/>
        <v>B2 referenceBosnia and Herzegovina2010</v>
      </c>
      <c r="B897" s="47">
        <v>5</v>
      </c>
      <c r="C897" s="47" t="s">
        <v>0</v>
      </c>
      <c r="D897" s="47" t="s">
        <v>128</v>
      </c>
      <c r="E897" s="47" t="s">
        <v>75</v>
      </c>
      <c r="F897" s="47" t="s">
        <v>111</v>
      </c>
      <c r="G897" s="47">
        <v>2010</v>
      </c>
      <c r="H897" s="47" t="s">
        <v>321</v>
      </c>
      <c r="I897" s="47" t="s">
        <v>321</v>
      </c>
      <c r="J897" s="47" t="s">
        <v>321</v>
      </c>
      <c r="K897" s="47" t="s">
        <v>321</v>
      </c>
      <c r="L897" s="47" t="s">
        <v>321</v>
      </c>
      <c r="M897" s="47" t="s">
        <v>321</v>
      </c>
      <c r="N897" s="47" t="s">
        <v>321</v>
      </c>
      <c r="O897" s="47" t="s">
        <v>321</v>
      </c>
      <c r="P897" s="47" t="s">
        <v>321</v>
      </c>
    </row>
    <row r="898" spans="1:16" x14ac:dyDescent="0.2">
      <c r="A898" s="45" t="str">
        <f t="shared" si="12"/>
        <v>B2 referenceBosnia and Herzegovina2015</v>
      </c>
      <c r="B898" s="47">
        <v>5</v>
      </c>
      <c r="C898" s="47" t="s">
        <v>0</v>
      </c>
      <c r="D898" s="47" t="s">
        <v>128</v>
      </c>
      <c r="E898" s="47" t="s">
        <v>75</v>
      </c>
      <c r="F898" s="47" t="s">
        <v>111</v>
      </c>
      <c r="G898" s="47">
        <v>2015</v>
      </c>
      <c r="H898" s="47" t="s">
        <v>321</v>
      </c>
      <c r="I898" s="47" t="s">
        <v>321</v>
      </c>
      <c r="J898" s="47" t="s">
        <v>321</v>
      </c>
      <c r="K898" s="47" t="s">
        <v>321</v>
      </c>
      <c r="L898" s="47" t="s">
        <v>321</v>
      </c>
      <c r="M898" s="47" t="s">
        <v>321</v>
      </c>
      <c r="N898" s="47" t="s">
        <v>321</v>
      </c>
      <c r="O898" s="47" t="s">
        <v>321</v>
      </c>
      <c r="P898" s="47" t="s">
        <v>321</v>
      </c>
    </row>
    <row r="899" spans="1:16" x14ac:dyDescent="0.2">
      <c r="A899" s="45" t="str">
        <f t="shared" si="12"/>
        <v>B2 referenceBosnia and Herzegovina2020</v>
      </c>
      <c r="B899" s="47">
        <v>5</v>
      </c>
      <c r="C899" s="47" t="s">
        <v>0</v>
      </c>
      <c r="D899" s="47" t="s">
        <v>128</v>
      </c>
      <c r="E899" s="47" t="s">
        <v>75</v>
      </c>
      <c r="F899" s="47" t="s">
        <v>111</v>
      </c>
      <c r="G899" s="47">
        <v>2020</v>
      </c>
      <c r="H899" s="47" t="s">
        <v>321</v>
      </c>
      <c r="I899" s="47" t="s">
        <v>321</v>
      </c>
      <c r="J899" s="47" t="s">
        <v>321</v>
      </c>
      <c r="K899" s="47" t="s">
        <v>321</v>
      </c>
      <c r="L899" s="47" t="s">
        <v>321</v>
      </c>
      <c r="M899" s="47" t="s">
        <v>321</v>
      </c>
      <c r="N899" s="47" t="s">
        <v>321</v>
      </c>
      <c r="O899" s="47" t="s">
        <v>321</v>
      </c>
      <c r="P899" s="47" t="s">
        <v>321</v>
      </c>
    </row>
    <row r="900" spans="1:16" x14ac:dyDescent="0.2">
      <c r="A900" s="45" t="str">
        <f t="shared" si="12"/>
        <v>B2 referenceBosnia and Herzegovina2025</v>
      </c>
      <c r="B900" s="47">
        <v>5</v>
      </c>
      <c r="C900" s="47" t="s">
        <v>0</v>
      </c>
      <c r="D900" s="47" t="s">
        <v>128</v>
      </c>
      <c r="E900" s="47" t="s">
        <v>75</v>
      </c>
      <c r="F900" s="47" t="s">
        <v>111</v>
      </c>
      <c r="G900" s="47">
        <v>2025</v>
      </c>
      <c r="H900" s="47" t="s">
        <v>321</v>
      </c>
      <c r="I900" s="47" t="s">
        <v>321</v>
      </c>
      <c r="J900" s="47" t="s">
        <v>321</v>
      </c>
      <c r="K900" s="47" t="s">
        <v>321</v>
      </c>
      <c r="L900" s="47" t="s">
        <v>321</v>
      </c>
      <c r="M900" s="47" t="s">
        <v>321</v>
      </c>
      <c r="N900" s="47" t="s">
        <v>321</v>
      </c>
      <c r="O900" s="47" t="s">
        <v>321</v>
      </c>
      <c r="P900" s="47" t="s">
        <v>321</v>
      </c>
    </row>
    <row r="901" spans="1:16" x14ac:dyDescent="0.2">
      <c r="A901" s="45" t="str">
        <f t="shared" si="12"/>
        <v>B2 referenceBosnia and Herzegovina2030</v>
      </c>
      <c r="B901" s="47">
        <v>5</v>
      </c>
      <c r="C901" s="47" t="s">
        <v>0</v>
      </c>
      <c r="D901" s="47" t="s">
        <v>128</v>
      </c>
      <c r="E901" s="47" t="s">
        <v>75</v>
      </c>
      <c r="F901" s="47" t="s">
        <v>111</v>
      </c>
      <c r="G901" s="47">
        <v>2030</v>
      </c>
      <c r="H901" s="47" t="s">
        <v>321</v>
      </c>
      <c r="I901" s="47" t="s">
        <v>321</v>
      </c>
      <c r="J901" s="47" t="s">
        <v>321</v>
      </c>
      <c r="K901" s="47" t="s">
        <v>321</v>
      </c>
      <c r="L901" s="47" t="s">
        <v>321</v>
      </c>
      <c r="M901" s="47" t="s">
        <v>321</v>
      </c>
      <c r="N901" s="47" t="s">
        <v>321</v>
      </c>
      <c r="O901" s="47" t="s">
        <v>321</v>
      </c>
      <c r="P901" s="47" t="s">
        <v>321</v>
      </c>
    </row>
    <row r="902" spans="1:16" x14ac:dyDescent="0.2">
      <c r="A902" s="45" t="str">
        <f t="shared" si="12"/>
        <v>B2 referenceCyprus2010</v>
      </c>
      <c r="B902" s="47">
        <v>5</v>
      </c>
      <c r="C902" s="47" t="s">
        <v>0</v>
      </c>
      <c r="D902" s="47" t="s">
        <v>133</v>
      </c>
      <c r="E902" s="47" t="s">
        <v>78</v>
      </c>
      <c r="F902" s="47" t="s">
        <v>111</v>
      </c>
      <c r="G902" s="47">
        <v>2010</v>
      </c>
      <c r="H902" s="47" t="s">
        <v>321</v>
      </c>
      <c r="I902" s="47" t="s">
        <v>321</v>
      </c>
      <c r="J902" s="47" t="s">
        <v>321</v>
      </c>
      <c r="K902" s="47" t="s">
        <v>321</v>
      </c>
      <c r="L902" s="47" t="s">
        <v>321</v>
      </c>
      <c r="M902" s="47" t="s">
        <v>321</v>
      </c>
      <c r="N902" s="47" t="s">
        <v>321</v>
      </c>
      <c r="O902" s="47" t="s">
        <v>321</v>
      </c>
      <c r="P902" s="47" t="s">
        <v>321</v>
      </c>
    </row>
    <row r="903" spans="1:16" x14ac:dyDescent="0.2">
      <c r="A903" s="45" t="str">
        <f t="shared" si="12"/>
        <v>B2 referenceCyprus2015</v>
      </c>
      <c r="B903" s="47">
        <v>5</v>
      </c>
      <c r="C903" s="47" t="s">
        <v>0</v>
      </c>
      <c r="D903" s="47" t="s">
        <v>133</v>
      </c>
      <c r="E903" s="47" t="s">
        <v>78</v>
      </c>
      <c r="F903" s="47" t="s">
        <v>111</v>
      </c>
      <c r="G903" s="47">
        <v>2015</v>
      </c>
      <c r="H903" s="47" t="s">
        <v>321</v>
      </c>
      <c r="I903" s="47" t="s">
        <v>321</v>
      </c>
      <c r="J903" s="47" t="s">
        <v>321</v>
      </c>
      <c r="K903" s="47" t="s">
        <v>321</v>
      </c>
      <c r="L903" s="47" t="s">
        <v>321</v>
      </c>
      <c r="M903" s="47" t="s">
        <v>321</v>
      </c>
      <c r="N903" s="47" t="s">
        <v>321</v>
      </c>
      <c r="O903" s="47" t="s">
        <v>321</v>
      </c>
      <c r="P903" s="47" t="s">
        <v>321</v>
      </c>
    </row>
    <row r="904" spans="1:16" x14ac:dyDescent="0.2">
      <c r="A904" s="45" t="str">
        <f t="shared" si="12"/>
        <v>B2 referenceCyprus2020</v>
      </c>
      <c r="B904" s="47">
        <v>5</v>
      </c>
      <c r="C904" s="47" t="s">
        <v>0</v>
      </c>
      <c r="D904" s="47" t="s">
        <v>133</v>
      </c>
      <c r="E904" s="47" t="s">
        <v>78</v>
      </c>
      <c r="F904" s="47" t="s">
        <v>111</v>
      </c>
      <c r="G904" s="47">
        <v>2020</v>
      </c>
      <c r="H904" s="47" t="s">
        <v>321</v>
      </c>
      <c r="I904" s="47" t="s">
        <v>321</v>
      </c>
      <c r="J904" s="47" t="s">
        <v>321</v>
      </c>
      <c r="K904" s="47" t="s">
        <v>321</v>
      </c>
      <c r="L904" s="47" t="s">
        <v>321</v>
      </c>
      <c r="M904" s="47" t="s">
        <v>321</v>
      </c>
      <c r="N904" s="47" t="s">
        <v>321</v>
      </c>
      <c r="O904" s="47" t="s">
        <v>321</v>
      </c>
      <c r="P904" s="47" t="s">
        <v>321</v>
      </c>
    </row>
    <row r="905" spans="1:16" x14ac:dyDescent="0.2">
      <c r="A905" s="45" t="str">
        <f t="shared" si="12"/>
        <v>B2 referenceCyprus2025</v>
      </c>
      <c r="B905" s="47">
        <v>5</v>
      </c>
      <c r="C905" s="47" t="s">
        <v>0</v>
      </c>
      <c r="D905" s="47" t="s">
        <v>133</v>
      </c>
      <c r="E905" s="47" t="s">
        <v>78</v>
      </c>
      <c r="F905" s="47" t="s">
        <v>111</v>
      </c>
      <c r="G905" s="47">
        <v>2025</v>
      </c>
      <c r="H905" s="47" t="s">
        <v>321</v>
      </c>
      <c r="I905" s="47" t="s">
        <v>321</v>
      </c>
      <c r="J905" s="47" t="s">
        <v>321</v>
      </c>
      <c r="K905" s="47" t="s">
        <v>321</v>
      </c>
      <c r="L905" s="47" t="s">
        <v>321</v>
      </c>
      <c r="M905" s="47" t="s">
        <v>321</v>
      </c>
      <c r="N905" s="47" t="s">
        <v>321</v>
      </c>
      <c r="O905" s="47" t="s">
        <v>321</v>
      </c>
      <c r="P905" s="47" t="s">
        <v>321</v>
      </c>
    </row>
    <row r="906" spans="1:16" x14ac:dyDescent="0.2">
      <c r="A906" s="45" t="str">
        <f t="shared" si="12"/>
        <v>B2 referenceCyprus2030</v>
      </c>
      <c r="B906" s="47">
        <v>5</v>
      </c>
      <c r="C906" s="47" t="s">
        <v>0</v>
      </c>
      <c r="D906" s="47" t="s">
        <v>133</v>
      </c>
      <c r="E906" s="47" t="s">
        <v>78</v>
      </c>
      <c r="F906" s="47" t="s">
        <v>111</v>
      </c>
      <c r="G906" s="47">
        <v>2030</v>
      </c>
      <c r="H906" s="47" t="s">
        <v>321</v>
      </c>
      <c r="I906" s="47" t="s">
        <v>321</v>
      </c>
      <c r="J906" s="47" t="s">
        <v>321</v>
      </c>
      <c r="K906" s="47" t="s">
        <v>321</v>
      </c>
      <c r="L906" s="47" t="s">
        <v>321</v>
      </c>
      <c r="M906" s="47" t="s">
        <v>321</v>
      </c>
      <c r="N906" s="47" t="s">
        <v>321</v>
      </c>
      <c r="O906" s="47" t="s">
        <v>321</v>
      </c>
      <c r="P906" s="47" t="s">
        <v>321</v>
      </c>
    </row>
    <row r="907" spans="1:16" x14ac:dyDescent="0.2">
      <c r="A907" s="45" t="str">
        <f t="shared" si="12"/>
        <v>B2 referenceGreece2010</v>
      </c>
      <c r="B907" s="47">
        <v>5</v>
      </c>
      <c r="C907" s="47" t="s">
        <v>0</v>
      </c>
      <c r="D907" s="47" t="s">
        <v>141</v>
      </c>
      <c r="E907" s="47" t="s">
        <v>85</v>
      </c>
      <c r="F907" s="47" t="s">
        <v>111</v>
      </c>
      <c r="G907" s="47">
        <v>2010</v>
      </c>
      <c r="H907" s="47" t="s">
        <v>321</v>
      </c>
      <c r="I907" s="47" t="s">
        <v>321</v>
      </c>
      <c r="J907" s="47" t="s">
        <v>321</v>
      </c>
      <c r="K907" s="47" t="s">
        <v>321</v>
      </c>
      <c r="L907" s="47" t="s">
        <v>321</v>
      </c>
      <c r="M907" s="47" t="s">
        <v>321</v>
      </c>
      <c r="N907" s="47" t="s">
        <v>321</v>
      </c>
      <c r="O907" s="47" t="s">
        <v>321</v>
      </c>
      <c r="P907" s="47" t="s">
        <v>321</v>
      </c>
    </row>
    <row r="908" spans="1:16" x14ac:dyDescent="0.2">
      <c r="A908" s="45" t="str">
        <f t="shared" si="12"/>
        <v>B2 referenceGreece2015</v>
      </c>
      <c r="B908" s="47">
        <v>5</v>
      </c>
      <c r="C908" s="47" t="s">
        <v>0</v>
      </c>
      <c r="D908" s="47" t="s">
        <v>141</v>
      </c>
      <c r="E908" s="47" t="s">
        <v>85</v>
      </c>
      <c r="F908" s="47" t="s">
        <v>111</v>
      </c>
      <c r="G908" s="47">
        <v>2015</v>
      </c>
      <c r="H908" s="47" t="s">
        <v>321</v>
      </c>
      <c r="I908" s="47" t="s">
        <v>321</v>
      </c>
      <c r="J908" s="47" t="s">
        <v>321</v>
      </c>
      <c r="K908" s="47" t="s">
        <v>321</v>
      </c>
      <c r="L908" s="47" t="s">
        <v>321</v>
      </c>
      <c r="M908" s="47" t="s">
        <v>321</v>
      </c>
      <c r="N908" s="47" t="s">
        <v>321</v>
      </c>
      <c r="O908" s="47" t="s">
        <v>321</v>
      </c>
      <c r="P908" s="47" t="s">
        <v>321</v>
      </c>
    </row>
    <row r="909" spans="1:16" x14ac:dyDescent="0.2">
      <c r="A909" s="45" t="str">
        <f t="shared" si="12"/>
        <v>B2 referenceGreece2020</v>
      </c>
      <c r="B909" s="47">
        <v>5</v>
      </c>
      <c r="C909" s="47" t="s">
        <v>0</v>
      </c>
      <c r="D909" s="47" t="s">
        <v>141</v>
      </c>
      <c r="E909" s="47" t="s">
        <v>85</v>
      </c>
      <c r="F909" s="47" t="s">
        <v>111</v>
      </c>
      <c r="G909" s="47">
        <v>2020</v>
      </c>
      <c r="H909" s="47" t="s">
        <v>321</v>
      </c>
      <c r="I909" s="47" t="s">
        <v>321</v>
      </c>
      <c r="J909" s="47" t="s">
        <v>321</v>
      </c>
      <c r="K909" s="47" t="s">
        <v>321</v>
      </c>
      <c r="L909" s="47" t="s">
        <v>321</v>
      </c>
      <c r="M909" s="47" t="s">
        <v>321</v>
      </c>
      <c r="N909" s="47" t="s">
        <v>321</v>
      </c>
      <c r="O909" s="47" t="s">
        <v>321</v>
      </c>
      <c r="P909" s="47" t="s">
        <v>321</v>
      </c>
    </row>
    <row r="910" spans="1:16" x14ac:dyDescent="0.2">
      <c r="A910" s="45" t="str">
        <f t="shared" si="12"/>
        <v>B2 referenceGreece2025</v>
      </c>
      <c r="B910" s="47">
        <v>5</v>
      </c>
      <c r="C910" s="47" t="s">
        <v>0</v>
      </c>
      <c r="D910" s="47" t="s">
        <v>141</v>
      </c>
      <c r="E910" s="47" t="s">
        <v>85</v>
      </c>
      <c r="F910" s="47" t="s">
        <v>111</v>
      </c>
      <c r="G910" s="47">
        <v>2025</v>
      </c>
      <c r="H910" s="47" t="s">
        <v>321</v>
      </c>
      <c r="I910" s="47" t="s">
        <v>321</v>
      </c>
      <c r="J910" s="47" t="s">
        <v>321</v>
      </c>
      <c r="K910" s="47" t="s">
        <v>321</v>
      </c>
      <c r="L910" s="47" t="s">
        <v>321</v>
      </c>
      <c r="M910" s="47" t="s">
        <v>321</v>
      </c>
      <c r="N910" s="47" t="s">
        <v>321</v>
      </c>
      <c r="O910" s="47" t="s">
        <v>321</v>
      </c>
      <c r="P910" s="47" t="s">
        <v>321</v>
      </c>
    </row>
    <row r="911" spans="1:16" x14ac:dyDescent="0.2">
      <c r="A911" s="45" t="str">
        <f t="shared" si="12"/>
        <v>B2 referenceGreece2030</v>
      </c>
      <c r="B911" s="47">
        <v>5</v>
      </c>
      <c r="C911" s="47" t="s">
        <v>0</v>
      </c>
      <c r="D911" s="47" t="s">
        <v>141</v>
      </c>
      <c r="E911" s="47" t="s">
        <v>85</v>
      </c>
      <c r="F911" s="47" t="s">
        <v>111</v>
      </c>
      <c r="G911" s="47">
        <v>2030</v>
      </c>
      <c r="H911" s="47" t="s">
        <v>321</v>
      </c>
      <c r="I911" s="47" t="s">
        <v>321</v>
      </c>
      <c r="J911" s="47" t="s">
        <v>321</v>
      </c>
      <c r="K911" s="47" t="s">
        <v>321</v>
      </c>
      <c r="L911" s="47" t="s">
        <v>321</v>
      </c>
      <c r="M911" s="47" t="s">
        <v>321</v>
      </c>
      <c r="N911" s="47" t="s">
        <v>321</v>
      </c>
      <c r="O911" s="47" t="s">
        <v>321</v>
      </c>
      <c r="P911" s="47" t="s">
        <v>321</v>
      </c>
    </row>
    <row r="912" spans="1:16" x14ac:dyDescent="0.2">
      <c r="A912" s="45" t="str">
        <f t="shared" si="12"/>
        <v>B2 referenceThe former Yugoslav Republic of Macedonia2010</v>
      </c>
      <c r="B912" s="47">
        <v>5</v>
      </c>
      <c r="C912" s="47" t="s">
        <v>0</v>
      </c>
      <c r="D912" s="47" t="s">
        <v>151</v>
      </c>
      <c r="E912" s="47" t="s">
        <v>107</v>
      </c>
      <c r="F912" s="47" t="s">
        <v>111</v>
      </c>
      <c r="G912" s="47">
        <v>2010</v>
      </c>
      <c r="H912" s="47" t="s">
        <v>321</v>
      </c>
      <c r="I912" s="47" t="s">
        <v>321</v>
      </c>
      <c r="J912" s="47" t="s">
        <v>321</v>
      </c>
      <c r="K912" s="47" t="s">
        <v>321</v>
      </c>
      <c r="L912" s="47" t="s">
        <v>321</v>
      </c>
      <c r="M912" s="47" t="s">
        <v>321</v>
      </c>
      <c r="N912" s="47" t="s">
        <v>321</v>
      </c>
      <c r="O912" s="47" t="s">
        <v>321</v>
      </c>
      <c r="P912" s="47" t="s">
        <v>321</v>
      </c>
    </row>
    <row r="913" spans="1:16" x14ac:dyDescent="0.2">
      <c r="A913" s="45" t="str">
        <f t="shared" si="12"/>
        <v>B2 referenceThe former Yugoslav Republic of Macedonia2015</v>
      </c>
      <c r="B913" s="47">
        <v>5</v>
      </c>
      <c r="C913" s="47" t="s">
        <v>0</v>
      </c>
      <c r="D913" s="47" t="s">
        <v>151</v>
      </c>
      <c r="E913" s="47" t="s">
        <v>107</v>
      </c>
      <c r="F913" s="47" t="s">
        <v>111</v>
      </c>
      <c r="G913" s="47">
        <v>2015</v>
      </c>
      <c r="H913" s="47" t="s">
        <v>321</v>
      </c>
      <c r="I913" s="47" t="s">
        <v>321</v>
      </c>
      <c r="J913" s="47" t="s">
        <v>321</v>
      </c>
      <c r="K913" s="47" t="s">
        <v>321</v>
      </c>
      <c r="L913" s="47" t="s">
        <v>321</v>
      </c>
      <c r="M913" s="47" t="s">
        <v>321</v>
      </c>
      <c r="N913" s="47" t="s">
        <v>321</v>
      </c>
      <c r="O913" s="47" t="s">
        <v>321</v>
      </c>
      <c r="P913" s="47" t="s">
        <v>321</v>
      </c>
    </row>
    <row r="914" spans="1:16" x14ac:dyDescent="0.2">
      <c r="A914" s="45" t="str">
        <f t="shared" si="12"/>
        <v>B2 referenceThe former Yugoslav Republic of Macedonia2020</v>
      </c>
      <c r="B914" s="47">
        <v>5</v>
      </c>
      <c r="C914" s="47" t="s">
        <v>0</v>
      </c>
      <c r="D914" s="47" t="s">
        <v>151</v>
      </c>
      <c r="E914" s="47" t="s">
        <v>107</v>
      </c>
      <c r="F914" s="47" t="s">
        <v>111</v>
      </c>
      <c r="G914" s="47">
        <v>2020</v>
      </c>
      <c r="H914" s="47" t="s">
        <v>321</v>
      </c>
      <c r="I914" s="47" t="s">
        <v>321</v>
      </c>
      <c r="J914" s="47" t="s">
        <v>321</v>
      </c>
      <c r="K914" s="47" t="s">
        <v>321</v>
      </c>
      <c r="L914" s="47" t="s">
        <v>321</v>
      </c>
      <c r="M914" s="47" t="s">
        <v>321</v>
      </c>
      <c r="N914" s="47" t="s">
        <v>321</v>
      </c>
      <c r="O914" s="47" t="s">
        <v>321</v>
      </c>
      <c r="P914" s="47" t="s">
        <v>321</v>
      </c>
    </row>
    <row r="915" spans="1:16" x14ac:dyDescent="0.2">
      <c r="A915" s="45" t="str">
        <f t="shared" si="12"/>
        <v>B2 referenceThe former Yugoslav Republic of Macedonia2025</v>
      </c>
      <c r="B915" s="47">
        <v>5</v>
      </c>
      <c r="C915" s="47" t="s">
        <v>0</v>
      </c>
      <c r="D915" s="47" t="s">
        <v>151</v>
      </c>
      <c r="E915" s="47" t="s">
        <v>107</v>
      </c>
      <c r="F915" s="47" t="s">
        <v>111</v>
      </c>
      <c r="G915" s="47">
        <v>2025</v>
      </c>
      <c r="H915" s="47" t="s">
        <v>321</v>
      </c>
      <c r="I915" s="47" t="s">
        <v>321</v>
      </c>
      <c r="J915" s="47" t="s">
        <v>321</v>
      </c>
      <c r="K915" s="47" t="s">
        <v>321</v>
      </c>
      <c r="L915" s="47" t="s">
        <v>321</v>
      </c>
      <c r="M915" s="47" t="s">
        <v>321</v>
      </c>
      <c r="N915" s="47" t="s">
        <v>321</v>
      </c>
      <c r="O915" s="47" t="s">
        <v>321</v>
      </c>
      <c r="P915" s="47" t="s">
        <v>321</v>
      </c>
    </row>
    <row r="916" spans="1:16" x14ac:dyDescent="0.2">
      <c r="A916" s="45" t="str">
        <f t="shared" si="12"/>
        <v>B2 referenceThe former Yugoslav Republic of Macedonia2030</v>
      </c>
      <c r="B916" s="47">
        <v>5</v>
      </c>
      <c r="C916" s="47" t="s">
        <v>0</v>
      </c>
      <c r="D916" s="47" t="s">
        <v>151</v>
      </c>
      <c r="E916" s="47" t="s">
        <v>107</v>
      </c>
      <c r="F916" s="47" t="s">
        <v>111</v>
      </c>
      <c r="G916" s="47">
        <v>2030</v>
      </c>
      <c r="H916" s="47" t="s">
        <v>321</v>
      </c>
      <c r="I916" s="47" t="s">
        <v>321</v>
      </c>
      <c r="J916" s="47" t="s">
        <v>321</v>
      </c>
      <c r="K916" s="47" t="s">
        <v>321</v>
      </c>
      <c r="L916" s="47" t="s">
        <v>321</v>
      </c>
      <c r="M916" s="47" t="s">
        <v>321</v>
      </c>
      <c r="N916" s="47" t="s">
        <v>321</v>
      </c>
      <c r="O916" s="47" t="s">
        <v>321</v>
      </c>
      <c r="P916" s="47" t="s">
        <v>321</v>
      </c>
    </row>
    <row r="917" spans="1:16" x14ac:dyDescent="0.2">
      <c r="A917" s="45" t="str">
        <f t="shared" si="12"/>
        <v>B2 referenceMontenegro2010</v>
      </c>
      <c r="B917" s="47">
        <v>5</v>
      </c>
      <c r="C917" s="47" t="s">
        <v>0</v>
      </c>
      <c r="D917" s="47" t="s">
        <v>150</v>
      </c>
      <c r="E917" s="47" t="s">
        <v>94</v>
      </c>
      <c r="F917" s="47" t="s">
        <v>111</v>
      </c>
      <c r="G917" s="47">
        <v>2010</v>
      </c>
      <c r="H917" s="47" t="s">
        <v>321</v>
      </c>
      <c r="I917" s="47" t="s">
        <v>321</v>
      </c>
      <c r="J917" s="47" t="s">
        <v>321</v>
      </c>
      <c r="K917" s="47" t="s">
        <v>321</v>
      </c>
      <c r="L917" s="47" t="s">
        <v>321</v>
      </c>
      <c r="M917" s="47" t="s">
        <v>321</v>
      </c>
      <c r="N917" s="47" t="s">
        <v>321</v>
      </c>
      <c r="O917" s="47" t="s">
        <v>321</v>
      </c>
      <c r="P917" s="47" t="s">
        <v>321</v>
      </c>
    </row>
    <row r="918" spans="1:16" x14ac:dyDescent="0.2">
      <c r="A918" s="45" t="str">
        <f t="shared" si="12"/>
        <v>B2 referenceMontenegro2015</v>
      </c>
      <c r="B918" s="47">
        <v>5</v>
      </c>
      <c r="C918" s="47" t="s">
        <v>0</v>
      </c>
      <c r="D918" s="47" t="s">
        <v>150</v>
      </c>
      <c r="E918" s="47" t="s">
        <v>94</v>
      </c>
      <c r="F918" s="47" t="s">
        <v>111</v>
      </c>
      <c r="G918" s="47">
        <v>2015</v>
      </c>
      <c r="H918" s="47" t="s">
        <v>321</v>
      </c>
      <c r="I918" s="47" t="s">
        <v>321</v>
      </c>
      <c r="J918" s="47" t="s">
        <v>321</v>
      </c>
      <c r="K918" s="47" t="s">
        <v>321</v>
      </c>
      <c r="L918" s="47" t="s">
        <v>321</v>
      </c>
      <c r="M918" s="47" t="s">
        <v>321</v>
      </c>
      <c r="N918" s="47" t="s">
        <v>321</v>
      </c>
      <c r="O918" s="47" t="s">
        <v>321</v>
      </c>
      <c r="P918" s="47" t="s">
        <v>321</v>
      </c>
    </row>
    <row r="919" spans="1:16" x14ac:dyDescent="0.2">
      <c r="A919" s="45" t="str">
        <f t="shared" si="12"/>
        <v>B2 referenceMontenegro2020</v>
      </c>
      <c r="B919" s="47">
        <v>5</v>
      </c>
      <c r="C919" s="47" t="s">
        <v>0</v>
      </c>
      <c r="D919" s="47" t="s">
        <v>150</v>
      </c>
      <c r="E919" s="47" t="s">
        <v>94</v>
      </c>
      <c r="F919" s="47" t="s">
        <v>111</v>
      </c>
      <c r="G919" s="47">
        <v>2020</v>
      </c>
      <c r="H919" s="47" t="s">
        <v>321</v>
      </c>
      <c r="I919" s="47" t="s">
        <v>321</v>
      </c>
      <c r="J919" s="47" t="s">
        <v>321</v>
      </c>
      <c r="K919" s="47" t="s">
        <v>321</v>
      </c>
      <c r="L919" s="47" t="s">
        <v>321</v>
      </c>
      <c r="M919" s="47" t="s">
        <v>321</v>
      </c>
      <c r="N919" s="47" t="s">
        <v>321</v>
      </c>
      <c r="O919" s="47" t="s">
        <v>321</v>
      </c>
      <c r="P919" s="47" t="s">
        <v>321</v>
      </c>
    </row>
    <row r="920" spans="1:16" x14ac:dyDescent="0.2">
      <c r="A920" s="45" t="str">
        <f t="shared" si="12"/>
        <v>B2 referenceMontenegro2025</v>
      </c>
      <c r="B920" s="47">
        <v>5</v>
      </c>
      <c r="C920" s="47" t="s">
        <v>0</v>
      </c>
      <c r="D920" s="47" t="s">
        <v>150</v>
      </c>
      <c r="E920" s="47" t="s">
        <v>94</v>
      </c>
      <c r="F920" s="47" t="s">
        <v>111</v>
      </c>
      <c r="G920" s="47">
        <v>2025</v>
      </c>
      <c r="H920" s="47" t="s">
        <v>321</v>
      </c>
      <c r="I920" s="47" t="s">
        <v>321</v>
      </c>
      <c r="J920" s="47" t="s">
        <v>321</v>
      </c>
      <c r="K920" s="47" t="s">
        <v>321</v>
      </c>
      <c r="L920" s="47" t="s">
        <v>321</v>
      </c>
      <c r="M920" s="47" t="s">
        <v>321</v>
      </c>
      <c r="N920" s="47" t="s">
        <v>321</v>
      </c>
      <c r="O920" s="47" t="s">
        <v>321</v>
      </c>
      <c r="P920" s="47" t="s">
        <v>321</v>
      </c>
    </row>
    <row r="921" spans="1:16" x14ac:dyDescent="0.2">
      <c r="A921" s="45" t="str">
        <f t="shared" si="12"/>
        <v>B2 referenceMontenegro2030</v>
      </c>
      <c r="B921" s="47">
        <v>5</v>
      </c>
      <c r="C921" s="47" t="s">
        <v>0</v>
      </c>
      <c r="D921" s="47" t="s">
        <v>150</v>
      </c>
      <c r="E921" s="47" t="s">
        <v>94</v>
      </c>
      <c r="F921" s="47" t="s">
        <v>111</v>
      </c>
      <c r="G921" s="47">
        <v>2030</v>
      </c>
      <c r="H921" s="47" t="s">
        <v>321</v>
      </c>
      <c r="I921" s="47" t="s">
        <v>321</v>
      </c>
      <c r="J921" s="47" t="s">
        <v>321</v>
      </c>
      <c r="K921" s="47" t="s">
        <v>321</v>
      </c>
      <c r="L921" s="47" t="s">
        <v>321</v>
      </c>
      <c r="M921" s="47" t="s">
        <v>321</v>
      </c>
      <c r="N921" s="47" t="s">
        <v>321</v>
      </c>
      <c r="O921" s="47" t="s">
        <v>321</v>
      </c>
      <c r="P921" s="47" t="s">
        <v>321</v>
      </c>
    </row>
    <row r="922" spans="1:16" x14ac:dyDescent="0.2">
      <c r="A922" s="45" t="str">
        <f t="shared" si="12"/>
        <v>B2 referenceSerbia2005</v>
      </c>
      <c r="B922" s="47">
        <v>5</v>
      </c>
      <c r="C922" s="47" t="s">
        <v>0</v>
      </c>
      <c r="D922" s="47" t="s">
        <v>157</v>
      </c>
      <c r="E922" s="47" t="s">
        <v>101</v>
      </c>
      <c r="F922" s="47" t="s">
        <v>111</v>
      </c>
      <c r="G922" s="47">
        <v>2005</v>
      </c>
      <c r="H922" s="47" t="s">
        <v>321</v>
      </c>
      <c r="I922" s="47" t="s">
        <v>321</v>
      </c>
      <c r="J922" s="47" t="s">
        <v>321</v>
      </c>
      <c r="K922" s="47" t="s">
        <v>321</v>
      </c>
      <c r="L922" s="47" t="s">
        <v>321</v>
      </c>
      <c r="M922" s="47" t="s">
        <v>321</v>
      </c>
      <c r="N922" s="47" t="s">
        <v>321</v>
      </c>
      <c r="O922" s="47" t="s">
        <v>321</v>
      </c>
      <c r="P922" s="47" t="s">
        <v>321</v>
      </c>
    </row>
    <row r="923" spans="1:16" x14ac:dyDescent="0.2">
      <c r="A923" s="45" t="str">
        <f t="shared" si="12"/>
        <v>B2 referenceSerbia2010</v>
      </c>
      <c r="B923" s="47">
        <v>5</v>
      </c>
      <c r="C923" s="47" t="s">
        <v>0</v>
      </c>
      <c r="D923" s="47" t="s">
        <v>157</v>
      </c>
      <c r="E923" s="47" t="s">
        <v>101</v>
      </c>
      <c r="F923" s="47" t="s">
        <v>111</v>
      </c>
      <c r="G923" s="47">
        <v>2010</v>
      </c>
      <c r="H923" s="47" t="s">
        <v>321</v>
      </c>
      <c r="I923" s="47" t="s">
        <v>321</v>
      </c>
      <c r="J923" s="47" t="s">
        <v>321</v>
      </c>
      <c r="K923" s="47" t="s">
        <v>321</v>
      </c>
      <c r="L923" s="47" t="s">
        <v>321</v>
      </c>
      <c r="M923" s="47" t="s">
        <v>321</v>
      </c>
      <c r="N923" s="47" t="s">
        <v>321</v>
      </c>
      <c r="O923" s="47" t="s">
        <v>321</v>
      </c>
      <c r="P923" s="47" t="s">
        <v>321</v>
      </c>
    </row>
    <row r="924" spans="1:16" x14ac:dyDescent="0.2">
      <c r="A924" s="45" t="str">
        <f t="shared" si="12"/>
        <v>B2 referenceSerbia2015</v>
      </c>
      <c r="B924" s="47">
        <v>5</v>
      </c>
      <c r="C924" s="47" t="s">
        <v>0</v>
      </c>
      <c r="D924" s="47" t="s">
        <v>157</v>
      </c>
      <c r="E924" s="47" t="s">
        <v>101</v>
      </c>
      <c r="F924" s="47" t="s">
        <v>111</v>
      </c>
      <c r="G924" s="47">
        <v>2015</v>
      </c>
      <c r="H924" s="47" t="s">
        <v>321</v>
      </c>
      <c r="I924" s="47" t="s">
        <v>321</v>
      </c>
      <c r="J924" s="47" t="s">
        <v>321</v>
      </c>
      <c r="K924" s="47" t="s">
        <v>321</v>
      </c>
      <c r="L924" s="47" t="s">
        <v>321</v>
      </c>
      <c r="M924" s="47" t="s">
        <v>321</v>
      </c>
      <c r="N924" s="47" t="s">
        <v>321</v>
      </c>
      <c r="O924" s="47" t="s">
        <v>321</v>
      </c>
      <c r="P924" s="47" t="s">
        <v>321</v>
      </c>
    </row>
    <row r="925" spans="1:16" x14ac:dyDescent="0.2">
      <c r="A925" s="45" t="str">
        <f t="shared" si="12"/>
        <v>B2 referenceSerbia2020</v>
      </c>
      <c r="B925" s="47">
        <v>5</v>
      </c>
      <c r="C925" s="47" t="s">
        <v>0</v>
      </c>
      <c r="D925" s="47" t="s">
        <v>157</v>
      </c>
      <c r="E925" s="47" t="s">
        <v>101</v>
      </c>
      <c r="F925" s="47" t="s">
        <v>111</v>
      </c>
      <c r="G925" s="47">
        <v>2020</v>
      </c>
      <c r="H925" s="47" t="s">
        <v>321</v>
      </c>
      <c r="I925" s="47" t="s">
        <v>321</v>
      </c>
      <c r="J925" s="47" t="s">
        <v>321</v>
      </c>
      <c r="K925" s="47" t="s">
        <v>321</v>
      </c>
      <c r="L925" s="47" t="s">
        <v>321</v>
      </c>
      <c r="M925" s="47" t="s">
        <v>321</v>
      </c>
      <c r="N925" s="47" t="s">
        <v>321</v>
      </c>
      <c r="O925" s="47" t="s">
        <v>321</v>
      </c>
      <c r="P925" s="47" t="s">
        <v>321</v>
      </c>
    </row>
    <row r="926" spans="1:16" x14ac:dyDescent="0.2">
      <c r="A926" s="45" t="str">
        <f t="shared" si="12"/>
        <v>B2 referenceSerbia2025</v>
      </c>
      <c r="B926" s="47">
        <v>5</v>
      </c>
      <c r="C926" s="47" t="s">
        <v>0</v>
      </c>
      <c r="D926" s="47" t="s">
        <v>157</v>
      </c>
      <c r="E926" s="47" t="s">
        <v>101</v>
      </c>
      <c r="F926" s="47" t="s">
        <v>111</v>
      </c>
      <c r="G926" s="47">
        <v>2025</v>
      </c>
      <c r="H926" s="47" t="s">
        <v>321</v>
      </c>
      <c r="I926" s="47" t="s">
        <v>321</v>
      </c>
      <c r="J926" s="47" t="s">
        <v>321</v>
      </c>
      <c r="K926" s="47" t="s">
        <v>321</v>
      </c>
      <c r="L926" s="47" t="s">
        <v>321</v>
      </c>
      <c r="M926" s="47" t="s">
        <v>321</v>
      </c>
      <c r="N926" s="47" t="s">
        <v>321</v>
      </c>
      <c r="O926" s="47" t="s">
        <v>321</v>
      </c>
      <c r="P926" s="47" t="s">
        <v>321</v>
      </c>
    </row>
    <row r="927" spans="1:16" x14ac:dyDescent="0.2">
      <c r="A927" s="45" t="str">
        <f t="shared" si="12"/>
        <v>B2 referenceSerbia2030</v>
      </c>
      <c r="B927" s="47">
        <v>5</v>
      </c>
      <c r="C927" s="47" t="s">
        <v>0</v>
      </c>
      <c r="D927" s="47" t="s">
        <v>157</v>
      </c>
      <c r="E927" s="47" t="s">
        <v>101</v>
      </c>
      <c r="F927" s="47" t="s">
        <v>111</v>
      </c>
      <c r="G927" s="47">
        <v>2030</v>
      </c>
      <c r="H927" s="47" t="s">
        <v>321</v>
      </c>
      <c r="I927" s="47" t="s">
        <v>321</v>
      </c>
      <c r="J927" s="47" t="s">
        <v>321</v>
      </c>
      <c r="K927" s="47" t="s">
        <v>321</v>
      </c>
      <c r="L927" s="47" t="s">
        <v>321</v>
      </c>
      <c r="M927" s="47" t="s">
        <v>321</v>
      </c>
      <c r="N927" s="47" t="s">
        <v>321</v>
      </c>
      <c r="O927" s="47" t="s">
        <v>321</v>
      </c>
      <c r="P927" s="47" t="s">
        <v>321</v>
      </c>
    </row>
    <row r="928" spans="1:16" x14ac:dyDescent="0.2">
      <c r="A928" s="45" t="str">
        <f t="shared" si="12"/>
        <v>B2 wood energyBosnia and Herzegovina2010</v>
      </c>
      <c r="B928" s="47">
        <v>7</v>
      </c>
      <c r="C928" s="47" t="s">
        <v>3</v>
      </c>
      <c r="D928" s="47" t="s">
        <v>128</v>
      </c>
      <c r="E928" s="47" t="s">
        <v>75</v>
      </c>
      <c r="F928" s="47" t="s">
        <v>111</v>
      </c>
      <c r="G928" s="47">
        <v>2010</v>
      </c>
      <c r="H928" s="47" t="s">
        <v>321</v>
      </c>
      <c r="I928" s="47" t="s">
        <v>321</v>
      </c>
      <c r="J928" s="47" t="s">
        <v>321</v>
      </c>
      <c r="K928" s="47" t="s">
        <v>321</v>
      </c>
      <c r="L928" s="47" t="s">
        <v>321</v>
      </c>
      <c r="M928" s="47" t="s">
        <v>321</v>
      </c>
      <c r="N928" s="47" t="s">
        <v>321</v>
      </c>
      <c r="O928" s="47" t="s">
        <v>321</v>
      </c>
      <c r="P928" s="47" t="s">
        <v>321</v>
      </c>
    </row>
    <row r="929" spans="1:16" x14ac:dyDescent="0.2">
      <c r="A929" s="45" t="str">
        <f t="shared" si="12"/>
        <v>B2 wood energyBosnia and Herzegovina2015</v>
      </c>
      <c r="B929" s="47">
        <v>7</v>
      </c>
      <c r="C929" s="47" t="s">
        <v>3</v>
      </c>
      <c r="D929" s="47" t="s">
        <v>128</v>
      </c>
      <c r="E929" s="47" t="s">
        <v>75</v>
      </c>
      <c r="F929" s="47" t="s">
        <v>111</v>
      </c>
      <c r="G929" s="47">
        <v>2015</v>
      </c>
      <c r="H929" s="47" t="s">
        <v>321</v>
      </c>
      <c r="I929" s="47" t="s">
        <v>321</v>
      </c>
      <c r="J929" s="47" t="s">
        <v>321</v>
      </c>
      <c r="K929" s="47" t="s">
        <v>321</v>
      </c>
      <c r="L929" s="47" t="s">
        <v>321</v>
      </c>
      <c r="M929" s="47" t="s">
        <v>321</v>
      </c>
      <c r="N929" s="47" t="s">
        <v>321</v>
      </c>
      <c r="O929" s="47" t="s">
        <v>321</v>
      </c>
      <c r="P929" s="47" t="s">
        <v>321</v>
      </c>
    </row>
    <row r="930" spans="1:16" x14ac:dyDescent="0.2">
      <c r="A930" s="45" t="str">
        <f t="shared" ref="A930:A993" si="13">CONCATENATE(C930,E930,G930)</f>
        <v>B2 wood energyBosnia and Herzegovina2020</v>
      </c>
      <c r="B930" s="47">
        <v>7</v>
      </c>
      <c r="C930" s="47" t="s">
        <v>3</v>
      </c>
      <c r="D930" s="47" t="s">
        <v>128</v>
      </c>
      <c r="E930" s="47" t="s">
        <v>75</v>
      </c>
      <c r="F930" s="47" t="s">
        <v>111</v>
      </c>
      <c r="G930" s="47">
        <v>2020</v>
      </c>
      <c r="H930" s="47" t="s">
        <v>321</v>
      </c>
      <c r="I930" s="47" t="s">
        <v>321</v>
      </c>
      <c r="J930" s="47" t="s">
        <v>321</v>
      </c>
      <c r="K930" s="47" t="s">
        <v>321</v>
      </c>
      <c r="L930" s="47" t="s">
        <v>321</v>
      </c>
      <c r="M930" s="47" t="s">
        <v>321</v>
      </c>
      <c r="N930" s="47" t="s">
        <v>321</v>
      </c>
      <c r="O930" s="47" t="s">
        <v>321</v>
      </c>
      <c r="P930" s="47" t="s">
        <v>321</v>
      </c>
    </row>
    <row r="931" spans="1:16" x14ac:dyDescent="0.2">
      <c r="A931" s="45" t="str">
        <f t="shared" si="13"/>
        <v>B2 wood energyBosnia and Herzegovina2025</v>
      </c>
      <c r="B931" s="47">
        <v>7</v>
      </c>
      <c r="C931" s="47" t="s">
        <v>3</v>
      </c>
      <c r="D931" s="47" t="s">
        <v>128</v>
      </c>
      <c r="E931" s="47" t="s">
        <v>75</v>
      </c>
      <c r="F931" s="47" t="s">
        <v>111</v>
      </c>
      <c r="G931" s="47">
        <v>2025</v>
      </c>
      <c r="H931" s="47" t="s">
        <v>321</v>
      </c>
      <c r="I931" s="47" t="s">
        <v>321</v>
      </c>
      <c r="J931" s="47" t="s">
        <v>321</v>
      </c>
      <c r="K931" s="47" t="s">
        <v>321</v>
      </c>
      <c r="L931" s="47" t="s">
        <v>321</v>
      </c>
      <c r="M931" s="47" t="s">
        <v>321</v>
      </c>
      <c r="N931" s="47" t="s">
        <v>321</v>
      </c>
      <c r="O931" s="47" t="s">
        <v>321</v>
      </c>
      <c r="P931" s="47" t="s">
        <v>321</v>
      </c>
    </row>
    <row r="932" spans="1:16" x14ac:dyDescent="0.2">
      <c r="A932" s="45" t="str">
        <f t="shared" si="13"/>
        <v>B2 wood energyBosnia and Herzegovina2030</v>
      </c>
      <c r="B932" s="47">
        <v>7</v>
      </c>
      <c r="C932" s="47" t="s">
        <v>3</v>
      </c>
      <c r="D932" s="47" t="s">
        <v>128</v>
      </c>
      <c r="E932" s="47" t="s">
        <v>75</v>
      </c>
      <c r="F932" s="47" t="s">
        <v>111</v>
      </c>
      <c r="G932" s="47">
        <v>2030</v>
      </c>
      <c r="H932" s="47" t="s">
        <v>321</v>
      </c>
      <c r="I932" s="47" t="s">
        <v>321</v>
      </c>
      <c r="J932" s="47" t="s">
        <v>321</v>
      </c>
      <c r="K932" s="47" t="s">
        <v>321</v>
      </c>
      <c r="L932" s="47" t="s">
        <v>321</v>
      </c>
      <c r="M932" s="47" t="s">
        <v>321</v>
      </c>
      <c r="N932" s="47" t="s">
        <v>321</v>
      </c>
      <c r="O932" s="47" t="s">
        <v>321</v>
      </c>
      <c r="P932" s="47" t="s">
        <v>321</v>
      </c>
    </row>
    <row r="933" spans="1:16" x14ac:dyDescent="0.2">
      <c r="A933" s="45" t="str">
        <f t="shared" si="13"/>
        <v>B2 wood energyCyprus2010</v>
      </c>
      <c r="B933" s="47">
        <v>7</v>
      </c>
      <c r="C933" s="47" t="s">
        <v>3</v>
      </c>
      <c r="D933" s="47" t="s">
        <v>133</v>
      </c>
      <c r="E933" s="47" t="s">
        <v>78</v>
      </c>
      <c r="F933" s="47" t="s">
        <v>111</v>
      </c>
      <c r="G933" s="47">
        <v>2010</v>
      </c>
      <c r="H933" s="47" t="s">
        <v>321</v>
      </c>
      <c r="I933" s="47" t="s">
        <v>321</v>
      </c>
      <c r="J933" s="47" t="s">
        <v>321</v>
      </c>
      <c r="K933" s="47" t="s">
        <v>321</v>
      </c>
      <c r="L933" s="47" t="s">
        <v>321</v>
      </c>
      <c r="M933" s="47" t="s">
        <v>321</v>
      </c>
      <c r="N933" s="47" t="s">
        <v>321</v>
      </c>
      <c r="O933" s="47" t="s">
        <v>321</v>
      </c>
      <c r="P933" s="47" t="s">
        <v>321</v>
      </c>
    </row>
    <row r="934" spans="1:16" x14ac:dyDescent="0.2">
      <c r="A934" s="45" t="str">
        <f t="shared" si="13"/>
        <v>B2 wood energyCyprus2015</v>
      </c>
      <c r="B934" s="47">
        <v>7</v>
      </c>
      <c r="C934" s="47" t="s">
        <v>3</v>
      </c>
      <c r="D934" s="47" t="s">
        <v>133</v>
      </c>
      <c r="E934" s="47" t="s">
        <v>78</v>
      </c>
      <c r="F934" s="47" t="s">
        <v>111</v>
      </c>
      <c r="G934" s="47">
        <v>2015</v>
      </c>
      <c r="H934" s="47" t="s">
        <v>321</v>
      </c>
      <c r="I934" s="47" t="s">
        <v>321</v>
      </c>
      <c r="J934" s="47" t="s">
        <v>321</v>
      </c>
      <c r="K934" s="47" t="s">
        <v>321</v>
      </c>
      <c r="L934" s="47" t="s">
        <v>321</v>
      </c>
      <c r="M934" s="47" t="s">
        <v>321</v>
      </c>
      <c r="N934" s="47" t="s">
        <v>321</v>
      </c>
      <c r="O934" s="47" t="s">
        <v>321</v>
      </c>
      <c r="P934" s="47" t="s">
        <v>321</v>
      </c>
    </row>
    <row r="935" spans="1:16" x14ac:dyDescent="0.2">
      <c r="A935" s="45" t="str">
        <f t="shared" si="13"/>
        <v>B2 wood energyCyprus2020</v>
      </c>
      <c r="B935" s="47">
        <v>7</v>
      </c>
      <c r="C935" s="47" t="s">
        <v>3</v>
      </c>
      <c r="D935" s="47" t="s">
        <v>133</v>
      </c>
      <c r="E935" s="47" t="s">
        <v>78</v>
      </c>
      <c r="F935" s="47" t="s">
        <v>111</v>
      </c>
      <c r="G935" s="47">
        <v>2020</v>
      </c>
      <c r="H935" s="47" t="s">
        <v>321</v>
      </c>
      <c r="I935" s="47" t="s">
        <v>321</v>
      </c>
      <c r="J935" s="47" t="s">
        <v>321</v>
      </c>
      <c r="K935" s="47" t="s">
        <v>321</v>
      </c>
      <c r="L935" s="47" t="s">
        <v>321</v>
      </c>
      <c r="M935" s="47" t="s">
        <v>321</v>
      </c>
      <c r="N935" s="47" t="s">
        <v>321</v>
      </c>
      <c r="O935" s="47" t="s">
        <v>321</v>
      </c>
      <c r="P935" s="47" t="s">
        <v>321</v>
      </c>
    </row>
    <row r="936" spans="1:16" x14ac:dyDescent="0.2">
      <c r="A936" s="45" t="str">
        <f t="shared" si="13"/>
        <v>B2 wood energyCyprus2025</v>
      </c>
      <c r="B936" s="47">
        <v>7</v>
      </c>
      <c r="C936" s="47" t="s">
        <v>3</v>
      </c>
      <c r="D936" s="47" t="s">
        <v>133</v>
      </c>
      <c r="E936" s="47" t="s">
        <v>78</v>
      </c>
      <c r="F936" s="47" t="s">
        <v>111</v>
      </c>
      <c r="G936" s="47">
        <v>2025</v>
      </c>
      <c r="H936" s="47" t="s">
        <v>321</v>
      </c>
      <c r="I936" s="47" t="s">
        <v>321</v>
      </c>
      <c r="J936" s="47" t="s">
        <v>321</v>
      </c>
      <c r="K936" s="47" t="s">
        <v>321</v>
      </c>
      <c r="L936" s="47" t="s">
        <v>321</v>
      </c>
      <c r="M936" s="47" t="s">
        <v>321</v>
      </c>
      <c r="N936" s="47" t="s">
        <v>321</v>
      </c>
      <c r="O936" s="47" t="s">
        <v>321</v>
      </c>
      <c r="P936" s="47" t="s">
        <v>321</v>
      </c>
    </row>
    <row r="937" spans="1:16" x14ac:dyDescent="0.2">
      <c r="A937" s="45" t="str">
        <f t="shared" si="13"/>
        <v>B2 wood energyCyprus2030</v>
      </c>
      <c r="B937" s="47">
        <v>7</v>
      </c>
      <c r="C937" s="47" t="s">
        <v>3</v>
      </c>
      <c r="D937" s="47" t="s">
        <v>133</v>
      </c>
      <c r="E937" s="47" t="s">
        <v>78</v>
      </c>
      <c r="F937" s="47" t="s">
        <v>111</v>
      </c>
      <c r="G937" s="47">
        <v>2030</v>
      </c>
      <c r="H937" s="47" t="s">
        <v>321</v>
      </c>
      <c r="I937" s="47" t="s">
        <v>321</v>
      </c>
      <c r="J937" s="47" t="s">
        <v>321</v>
      </c>
      <c r="K937" s="47" t="s">
        <v>321</v>
      </c>
      <c r="L937" s="47" t="s">
        <v>321</v>
      </c>
      <c r="M937" s="47" t="s">
        <v>321</v>
      </c>
      <c r="N937" s="47" t="s">
        <v>321</v>
      </c>
      <c r="O937" s="47" t="s">
        <v>321</v>
      </c>
      <c r="P937" s="47" t="s">
        <v>321</v>
      </c>
    </row>
    <row r="938" spans="1:16" x14ac:dyDescent="0.2">
      <c r="A938" s="45" t="str">
        <f t="shared" si="13"/>
        <v>B2 wood energyGreece2010</v>
      </c>
      <c r="B938" s="47">
        <v>7</v>
      </c>
      <c r="C938" s="47" t="s">
        <v>3</v>
      </c>
      <c r="D938" s="47" t="s">
        <v>141</v>
      </c>
      <c r="E938" s="47" t="s">
        <v>85</v>
      </c>
      <c r="F938" s="47" t="s">
        <v>111</v>
      </c>
      <c r="G938" s="47">
        <v>2010</v>
      </c>
      <c r="H938" s="47" t="s">
        <v>321</v>
      </c>
      <c r="I938" s="47" t="s">
        <v>321</v>
      </c>
      <c r="J938" s="47" t="s">
        <v>321</v>
      </c>
      <c r="K938" s="47" t="s">
        <v>321</v>
      </c>
      <c r="L938" s="47" t="s">
        <v>321</v>
      </c>
      <c r="M938" s="47" t="s">
        <v>321</v>
      </c>
      <c r="N938" s="47" t="s">
        <v>321</v>
      </c>
      <c r="O938" s="47" t="s">
        <v>321</v>
      </c>
      <c r="P938" s="47" t="s">
        <v>321</v>
      </c>
    </row>
    <row r="939" spans="1:16" x14ac:dyDescent="0.2">
      <c r="A939" s="45" t="str">
        <f t="shared" si="13"/>
        <v>B2 wood energyGreece2015</v>
      </c>
      <c r="B939" s="47">
        <v>7</v>
      </c>
      <c r="C939" s="47" t="s">
        <v>3</v>
      </c>
      <c r="D939" s="47" t="s">
        <v>141</v>
      </c>
      <c r="E939" s="47" t="s">
        <v>85</v>
      </c>
      <c r="F939" s="47" t="s">
        <v>111</v>
      </c>
      <c r="G939" s="47">
        <v>2015</v>
      </c>
      <c r="H939" s="47" t="s">
        <v>321</v>
      </c>
      <c r="I939" s="47" t="s">
        <v>321</v>
      </c>
      <c r="J939" s="47" t="s">
        <v>321</v>
      </c>
      <c r="K939" s="47" t="s">
        <v>321</v>
      </c>
      <c r="L939" s="47" t="s">
        <v>321</v>
      </c>
      <c r="M939" s="47" t="s">
        <v>321</v>
      </c>
      <c r="N939" s="47" t="s">
        <v>321</v>
      </c>
      <c r="O939" s="47" t="s">
        <v>321</v>
      </c>
      <c r="P939" s="47" t="s">
        <v>321</v>
      </c>
    </row>
    <row r="940" spans="1:16" x14ac:dyDescent="0.2">
      <c r="A940" s="45" t="str">
        <f t="shared" si="13"/>
        <v>B2 wood energyGreece2020</v>
      </c>
      <c r="B940" s="47">
        <v>7</v>
      </c>
      <c r="C940" s="47" t="s">
        <v>3</v>
      </c>
      <c r="D940" s="47" t="s">
        <v>141</v>
      </c>
      <c r="E940" s="47" t="s">
        <v>85</v>
      </c>
      <c r="F940" s="47" t="s">
        <v>111</v>
      </c>
      <c r="G940" s="47">
        <v>2020</v>
      </c>
      <c r="H940" s="47" t="s">
        <v>321</v>
      </c>
      <c r="I940" s="47" t="s">
        <v>321</v>
      </c>
      <c r="J940" s="47" t="s">
        <v>321</v>
      </c>
      <c r="K940" s="47" t="s">
        <v>321</v>
      </c>
      <c r="L940" s="47" t="s">
        <v>321</v>
      </c>
      <c r="M940" s="47" t="s">
        <v>321</v>
      </c>
      <c r="N940" s="47" t="s">
        <v>321</v>
      </c>
      <c r="O940" s="47" t="s">
        <v>321</v>
      </c>
      <c r="P940" s="47" t="s">
        <v>321</v>
      </c>
    </row>
    <row r="941" spans="1:16" x14ac:dyDescent="0.2">
      <c r="A941" s="45" t="str">
        <f t="shared" si="13"/>
        <v>B2 wood energyGreece2025</v>
      </c>
      <c r="B941" s="47">
        <v>7</v>
      </c>
      <c r="C941" s="47" t="s">
        <v>3</v>
      </c>
      <c r="D941" s="47" t="s">
        <v>141</v>
      </c>
      <c r="E941" s="47" t="s">
        <v>85</v>
      </c>
      <c r="F941" s="47" t="s">
        <v>111</v>
      </c>
      <c r="G941" s="47">
        <v>2025</v>
      </c>
      <c r="H941" s="47" t="s">
        <v>321</v>
      </c>
      <c r="I941" s="47" t="s">
        <v>321</v>
      </c>
      <c r="J941" s="47" t="s">
        <v>321</v>
      </c>
      <c r="K941" s="47" t="s">
        <v>321</v>
      </c>
      <c r="L941" s="47" t="s">
        <v>321</v>
      </c>
      <c r="M941" s="47" t="s">
        <v>321</v>
      </c>
      <c r="N941" s="47" t="s">
        <v>321</v>
      </c>
      <c r="O941" s="47" t="s">
        <v>321</v>
      </c>
      <c r="P941" s="47" t="s">
        <v>321</v>
      </c>
    </row>
    <row r="942" spans="1:16" x14ac:dyDescent="0.2">
      <c r="A942" s="45" t="str">
        <f t="shared" si="13"/>
        <v>B2 wood energyGreece2030</v>
      </c>
      <c r="B942" s="47">
        <v>7</v>
      </c>
      <c r="C942" s="47" t="s">
        <v>3</v>
      </c>
      <c r="D942" s="47" t="s">
        <v>141</v>
      </c>
      <c r="E942" s="47" t="s">
        <v>85</v>
      </c>
      <c r="F942" s="47" t="s">
        <v>111</v>
      </c>
      <c r="G942" s="47">
        <v>2030</v>
      </c>
      <c r="H942" s="47" t="s">
        <v>321</v>
      </c>
      <c r="I942" s="47" t="s">
        <v>321</v>
      </c>
      <c r="J942" s="47" t="s">
        <v>321</v>
      </c>
      <c r="K942" s="47" t="s">
        <v>321</v>
      </c>
      <c r="L942" s="47" t="s">
        <v>321</v>
      </c>
      <c r="M942" s="47" t="s">
        <v>321</v>
      </c>
      <c r="N942" s="47" t="s">
        <v>321</v>
      </c>
      <c r="O942" s="47" t="s">
        <v>321</v>
      </c>
      <c r="P942" s="47" t="s">
        <v>321</v>
      </c>
    </row>
    <row r="943" spans="1:16" x14ac:dyDescent="0.2">
      <c r="A943" s="45" t="str">
        <f t="shared" si="13"/>
        <v>B2 wood energyThe former Yugoslav Republic of Macedonia2010</v>
      </c>
      <c r="B943" s="47">
        <v>7</v>
      </c>
      <c r="C943" s="47" t="s">
        <v>3</v>
      </c>
      <c r="D943" s="47" t="s">
        <v>151</v>
      </c>
      <c r="E943" s="47" t="s">
        <v>107</v>
      </c>
      <c r="F943" s="47" t="s">
        <v>111</v>
      </c>
      <c r="G943" s="47">
        <v>2010</v>
      </c>
      <c r="H943" s="47" t="s">
        <v>321</v>
      </c>
      <c r="I943" s="47" t="s">
        <v>321</v>
      </c>
      <c r="J943" s="47" t="s">
        <v>321</v>
      </c>
      <c r="K943" s="47" t="s">
        <v>321</v>
      </c>
      <c r="L943" s="47" t="s">
        <v>321</v>
      </c>
      <c r="M943" s="47" t="s">
        <v>321</v>
      </c>
      <c r="N943" s="47" t="s">
        <v>321</v>
      </c>
      <c r="O943" s="47" t="s">
        <v>321</v>
      </c>
      <c r="P943" s="47" t="s">
        <v>321</v>
      </c>
    </row>
    <row r="944" spans="1:16" x14ac:dyDescent="0.2">
      <c r="A944" s="45" t="str">
        <f t="shared" si="13"/>
        <v>B2 wood energyThe former Yugoslav Republic of Macedonia2015</v>
      </c>
      <c r="B944" s="47">
        <v>7</v>
      </c>
      <c r="C944" s="47" t="s">
        <v>3</v>
      </c>
      <c r="D944" s="47" t="s">
        <v>151</v>
      </c>
      <c r="E944" s="47" t="s">
        <v>107</v>
      </c>
      <c r="F944" s="47" t="s">
        <v>111</v>
      </c>
      <c r="G944" s="47">
        <v>2015</v>
      </c>
      <c r="H944" s="47" t="s">
        <v>321</v>
      </c>
      <c r="I944" s="47" t="s">
        <v>321</v>
      </c>
      <c r="J944" s="47" t="s">
        <v>321</v>
      </c>
      <c r="K944" s="47" t="s">
        <v>321</v>
      </c>
      <c r="L944" s="47" t="s">
        <v>321</v>
      </c>
      <c r="M944" s="47" t="s">
        <v>321</v>
      </c>
      <c r="N944" s="47" t="s">
        <v>321</v>
      </c>
      <c r="O944" s="47" t="s">
        <v>321</v>
      </c>
      <c r="P944" s="47" t="s">
        <v>321</v>
      </c>
    </row>
    <row r="945" spans="1:16" x14ac:dyDescent="0.2">
      <c r="A945" s="45" t="str">
        <f t="shared" si="13"/>
        <v>B2 wood energyThe former Yugoslav Republic of Macedonia2020</v>
      </c>
      <c r="B945" s="47">
        <v>7</v>
      </c>
      <c r="C945" s="47" t="s">
        <v>3</v>
      </c>
      <c r="D945" s="47" t="s">
        <v>151</v>
      </c>
      <c r="E945" s="47" t="s">
        <v>107</v>
      </c>
      <c r="F945" s="47" t="s">
        <v>111</v>
      </c>
      <c r="G945" s="47">
        <v>2020</v>
      </c>
      <c r="H945" s="47" t="s">
        <v>321</v>
      </c>
      <c r="I945" s="47" t="s">
        <v>321</v>
      </c>
      <c r="J945" s="47" t="s">
        <v>321</v>
      </c>
      <c r="K945" s="47" t="s">
        <v>321</v>
      </c>
      <c r="L945" s="47" t="s">
        <v>321</v>
      </c>
      <c r="M945" s="47" t="s">
        <v>321</v>
      </c>
      <c r="N945" s="47" t="s">
        <v>321</v>
      </c>
      <c r="O945" s="47" t="s">
        <v>321</v>
      </c>
      <c r="P945" s="47" t="s">
        <v>321</v>
      </c>
    </row>
    <row r="946" spans="1:16" x14ac:dyDescent="0.2">
      <c r="A946" s="45" t="str">
        <f t="shared" si="13"/>
        <v>B2 wood energyThe former Yugoslav Republic of Macedonia2025</v>
      </c>
      <c r="B946" s="47">
        <v>7</v>
      </c>
      <c r="C946" s="47" t="s">
        <v>3</v>
      </c>
      <c r="D946" s="47" t="s">
        <v>151</v>
      </c>
      <c r="E946" s="47" t="s">
        <v>107</v>
      </c>
      <c r="F946" s="47" t="s">
        <v>111</v>
      </c>
      <c r="G946" s="47">
        <v>2025</v>
      </c>
      <c r="H946" s="47" t="s">
        <v>321</v>
      </c>
      <c r="I946" s="47" t="s">
        <v>321</v>
      </c>
      <c r="J946" s="47" t="s">
        <v>321</v>
      </c>
      <c r="K946" s="47" t="s">
        <v>321</v>
      </c>
      <c r="L946" s="47" t="s">
        <v>321</v>
      </c>
      <c r="M946" s="47" t="s">
        <v>321</v>
      </c>
      <c r="N946" s="47" t="s">
        <v>321</v>
      </c>
      <c r="O946" s="47" t="s">
        <v>321</v>
      </c>
      <c r="P946" s="47" t="s">
        <v>321</v>
      </c>
    </row>
    <row r="947" spans="1:16" x14ac:dyDescent="0.2">
      <c r="A947" s="45" t="str">
        <f t="shared" si="13"/>
        <v>B2 wood energyThe former Yugoslav Republic of Macedonia2030</v>
      </c>
      <c r="B947" s="47">
        <v>7</v>
      </c>
      <c r="C947" s="47" t="s">
        <v>3</v>
      </c>
      <c r="D947" s="47" t="s">
        <v>151</v>
      </c>
      <c r="E947" s="47" t="s">
        <v>107</v>
      </c>
      <c r="F947" s="47" t="s">
        <v>111</v>
      </c>
      <c r="G947" s="47">
        <v>2030</v>
      </c>
      <c r="H947" s="47" t="s">
        <v>321</v>
      </c>
      <c r="I947" s="47" t="s">
        <v>321</v>
      </c>
      <c r="J947" s="47" t="s">
        <v>321</v>
      </c>
      <c r="K947" s="47" t="s">
        <v>321</v>
      </c>
      <c r="L947" s="47" t="s">
        <v>321</v>
      </c>
      <c r="M947" s="47" t="s">
        <v>321</v>
      </c>
      <c r="N947" s="47" t="s">
        <v>321</v>
      </c>
      <c r="O947" s="47" t="s">
        <v>321</v>
      </c>
      <c r="P947" s="47" t="s">
        <v>321</v>
      </c>
    </row>
    <row r="948" spans="1:16" x14ac:dyDescent="0.2">
      <c r="A948" s="45" t="str">
        <f t="shared" si="13"/>
        <v>B2 wood energyMontenegro2010</v>
      </c>
      <c r="B948" s="47">
        <v>7</v>
      </c>
      <c r="C948" s="47" t="s">
        <v>3</v>
      </c>
      <c r="D948" s="47" t="s">
        <v>150</v>
      </c>
      <c r="E948" s="47" t="s">
        <v>94</v>
      </c>
      <c r="F948" s="47" t="s">
        <v>111</v>
      </c>
      <c r="G948" s="47">
        <v>2010</v>
      </c>
      <c r="H948" s="47" t="s">
        <v>321</v>
      </c>
      <c r="I948" s="47" t="s">
        <v>321</v>
      </c>
      <c r="J948" s="47" t="s">
        <v>321</v>
      </c>
      <c r="K948" s="47" t="s">
        <v>321</v>
      </c>
      <c r="L948" s="47" t="s">
        <v>321</v>
      </c>
      <c r="M948" s="47" t="s">
        <v>321</v>
      </c>
      <c r="N948" s="47" t="s">
        <v>321</v>
      </c>
      <c r="O948" s="47" t="s">
        <v>321</v>
      </c>
      <c r="P948" s="47" t="s">
        <v>321</v>
      </c>
    </row>
    <row r="949" spans="1:16" x14ac:dyDescent="0.2">
      <c r="A949" s="45" t="str">
        <f t="shared" si="13"/>
        <v>B2 wood energyMontenegro2015</v>
      </c>
      <c r="B949" s="47">
        <v>7</v>
      </c>
      <c r="C949" s="47" t="s">
        <v>3</v>
      </c>
      <c r="D949" s="47" t="s">
        <v>150</v>
      </c>
      <c r="E949" s="47" t="s">
        <v>94</v>
      </c>
      <c r="F949" s="47" t="s">
        <v>111</v>
      </c>
      <c r="G949" s="47">
        <v>2015</v>
      </c>
      <c r="H949" s="47" t="s">
        <v>321</v>
      </c>
      <c r="I949" s="47" t="s">
        <v>321</v>
      </c>
      <c r="J949" s="47" t="s">
        <v>321</v>
      </c>
      <c r="K949" s="47" t="s">
        <v>321</v>
      </c>
      <c r="L949" s="47" t="s">
        <v>321</v>
      </c>
      <c r="M949" s="47" t="s">
        <v>321</v>
      </c>
      <c r="N949" s="47" t="s">
        <v>321</v>
      </c>
      <c r="O949" s="47" t="s">
        <v>321</v>
      </c>
      <c r="P949" s="47" t="s">
        <v>321</v>
      </c>
    </row>
    <row r="950" spans="1:16" x14ac:dyDescent="0.2">
      <c r="A950" s="45" t="str">
        <f t="shared" si="13"/>
        <v>B2 wood energyMontenegro2020</v>
      </c>
      <c r="B950" s="47">
        <v>7</v>
      </c>
      <c r="C950" s="47" t="s">
        <v>3</v>
      </c>
      <c r="D950" s="47" t="s">
        <v>150</v>
      </c>
      <c r="E950" s="47" t="s">
        <v>94</v>
      </c>
      <c r="F950" s="47" t="s">
        <v>111</v>
      </c>
      <c r="G950" s="47">
        <v>2020</v>
      </c>
      <c r="H950" s="47" t="s">
        <v>321</v>
      </c>
      <c r="I950" s="47" t="s">
        <v>321</v>
      </c>
      <c r="J950" s="47" t="s">
        <v>321</v>
      </c>
      <c r="K950" s="47" t="s">
        <v>321</v>
      </c>
      <c r="L950" s="47" t="s">
        <v>321</v>
      </c>
      <c r="M950" s="47" t="s">
        <v>321</v>
      </c>
      <c r="N950" s="47" t="s">
        <v>321</v>
      </c>
      <c r="O950" s="47" t="s">
        <v>321</v>
      </c>
      <c r="P950" s="47" t="s">
        <v>321</v>
      </c>
    </row>
    <row r="951" spans="1:16" x14ac:dyDescent="0.2">
      <c r="A951" s="45" t="str">
        <f t="shared" si="13"/>
        <v>B2 wood energyMontenegro2025</v>
      </c>
      <c r="B951" s="47">
        <v>7</v>
      </c>
      <c r="C951" s="47" t="s">
        <v>3</v>
      </c>
      <c r="D951" s="47" t="s">
        <v>150</v>
      </c>
      <c r="E951" s="47" t="s">
        <v>94</v>
      </c>
      <c r="F951" s="47" t="s">
        <v>111</v>
      </c>
      <c r="G951" s="47">
        <v>2025</v>
      </c>
      <c r="H951" s="47" t="s">
        <v>321</v>
      </c>
      <c r="I951" s="47" t="s">
        <v>321</v>
      </c>
      <c r="J951" s="47" t="s">
        <v>321</v>
      </c>
      <c r="K951" s="47" t="s">
        <v>321</v>
      </c>
      <c r="L951" s="47" t="s">
        <v>321</v>
      </c>
      <c r="M951" s="47" t="s">
        <v>321</v>
      </c>
      <c r="N951" s="47" t="s">
        <v>321</v>
      </c>
      <c r="O951" s="47" t="s">
        <v>321</v>
      </c>
      <c r="P951" s="47" t="s">
        <v>321</v>
      </c>
    </row>
    <row r="952" spans="1:16" x14ac:dyDescent="0.2">
      <c r="A952" s="45" t="str">
        <f t="shared" si="13"/>
        <v>B2 wood energyMontenegro2030</v>
      </c>
      <c r="B952" s="47">
        <v>7</v>
      </c>
      <c r="C952" s="47" t="s">
        <v>3</v>
      </c>
      <c r="D952" s="47" t="s">
        <v>150</v>
      </c>
      <c r="E952" s="47" t="s">
        <v>94</v>
      </c>
      <c r="F952" s="47" t="s">
        <v>111</v>
      </c>
      <c r="G952" s="47">
        <v>2030</v>
      </c>
      <c r="H952" s="47" t="s">
        <v>321</v>
      </c>
      <c r="I952" s="47" t="s">
        <v>321</v>
      </c>
      <c r="J952" s="47" t="s">
        <v>321</v>
      </c>
      <c r="K952" s="47" t="s">
        <v>321</v>
      </c>
      <c r="L952" s="47" t="s">
        <v>321</v>
      </c>
      <c r="M952" s="47" t="s">
        <v>321</v>
      </c>
      <c r="N952" s="47" t="s">
        <v>321</v>
      </c>
      <c r="O952" s="47" t="s">
        <v>321</v>
      </c>
      <c r="P952" s="47" t="s">
        <v>321</v>
      </c>
    </row>
    <row r="953" spans="1:16" x14ac:dyDescent="0.2">
      <c r="A953" s="45" t="str">
        <f t="shared" si="13"/>
        <v>B2 wood energySerbia2005</v>
      </c>
      <c r="B953" s="47">
        <v>7</v>
      </c>
      <c r="C953" s="47" t="s">
        <v>3</v>
      </c>
      <c r="D953" s="47" t="s">
        <v>157</v>
      </c>
      <c r="E953" s="47" t="s">
        <v>101</v>
      </c>
      <c r="F953" s="47" t="s">
        <v>111</v>
      </c>
      <c r="G953" s="47">
        <v>2005</v>
      </c>
      <c r="H953" s="47" t="s">
        <v>321</v>
      </c>
      <c r="I953" s="47" t="s">
        <v>321</v>
      </c>
      <c r="J953" s="47" t="s">
        <v>321</v>
      </c>
      <c r="K953" s="47" t="s">
        <v>321</v>
      </c>
      <c r="L953" s="47" t="s">
        <v>321</v>
      </c>
      <c r="M953" s="47" t="s">
        <v>321</v>
      </c>
      <c r="N953" s="47" t="s">
        <v>321</v>
      </c>
      <c r="O953" s="47" t="s">
        <v>321</v>
      </c>
      <c r="P953" s="47" t="s">
        <v>321</v>
      </c>
    </row>
    <row r="954" spans="1:16" x14ac:dyDescent="0.2">
      <c r="A954" s="45" t="str">
        <f t="shared" si="13"/>
        <v>B2 wood energySerbia2010</v>
      </c>
      <c r="B954" s="47">
        <v>7</v>
      </c>
      <c r="C954" s="47" t="s">
        <v>3</v>
      </c>
      <c r="D954" s="47" t="s">
        <v>157</v>
      </c>
      <c r="E954" s="47" t="s">
        <v>101</v>
      </c>
      <c r="F954" s="47" t="s">
        <v>111</v>
      </c>
      <c r="G954" s="47">
        <v>2010</v>
      </c>
      <c r="H954" s="47" t="s">
        <v>321</v>
      </c>
      <c r="I954" s="47" t="s">
        <v>321</v>
      </c>
      <c r="J954" s="47" t="s">
        <v>321</v>
      </c>
      <c r="K954" s="47" t="s">
        <v>321</v>
      </c>
      <c r="L954" s="47" t="s">
        <v>321</v>
      </c>
      <c r="M954" s="47" t="s">
        <v>321</v>
      </c>
      <c r="N954" s="47" t="s">
        <v>321</v>
      </c>
      <c r="O954" s="47" t="s">
        <v>321</v>
      </c>
      <c r="P954" s="47" t="s">
        <v>321</v>
      </c>
    </row>
    <row r="955" spans="1:16" x14ac:dyDescent="0.2">
      <c r="A955" s="45" t="str">
        <f t="shared" si="13"/>
        <v>B2 wood energySerbia2015</v>
      </c>
      <c r="B955" s="47">
        <v>7</v>
      </c>
      <c r="C955" s="47" t="s">
        <v>3</v>
      </c>
      <c r="D955" s="47" t="s">
        <v>157</v>
      </c>
      <c r="E955" s="47" t="s">
        <v>101</v>
      </c>
      <c r="F955" s="47" t="s">
        <v>111</v>
      </c>
      <c r="G955" s="47">
        <v>2015</v>
      </c>
      <c r="H955" s="47" t="s">
        <v>321</v>
      </c>
      <c r="I955" s="47" t="s">
        <v>321</v>
      </c>
      <c r="J955" s="47" t="s">
        <v>321</v>
      </c>
      <c r="K955" s="47" t="s">
        <v>321</v>
      </c>
      <c r="L955" s="47" t="s">
        <v>321</v>
      </c>
      <c r="M955" s="47" t="s">
        <v>321</v>
      </c>
      <c r="N955" s="47" t="s">
        <v>321</v>
      </c>
      <c r="O955" s="47" t="s">
        <v>321</v>
      </c>
      <c r="P955" s="47" t="s">
        <v>321</v>
      </c>
    </row>
    <row r="956" spans="1:16" x14ac:dyDescent="0.2">
      <c r="A956" s="45" t="str">
        <f t="shared" si="13"/>
        <v>B2 wood energySerbia2020</v>
      </c>
      <c r="B956" s="47">
        <v>7</v>
      </c>
      <c r="C956" s="47" t="s">
        <v>3</v>
      </c>
      <c r="D956" s="47" t="s">
        <v>157</v>
      </c>
      <c r="E956" s="47" t="s">
        <v>101</v>
      </c>
      <c r="F956" s="47" t="s">
        <v>111</v>
      </c>
      <c r="G956" s="47">
        <v>2020</v>
      </c>
      <c r="H956" s="47" t="s">
        <v>321</v>
      </c>
      <c r="I956" s="47" t="s">
        <v>321</v>
      </c>
      <c r="J956" s="47" t="s">
        <v>321</v>
      </c>
      <c r="K956" s="47" t="s">
        <v>321</v>
      </c>
      <c r="L956" s="47" t="s">
        <v>321</v>
      </c>
      <c r="M956" s="47" t="s">
        <v>321</v>
      </c>
      <c r="N956" s="47" t="s">
        <v>321</v>
      </c>
      <c r="O956" s="47" t="s">
        <v>321</v>
      </c>
      <c r="P956" s="47" t="s">
        <v>321</v>
      </c>
    </row>
    <row r="957" spans="1:16" x14ac:dyDescent="0.2">
      <c r="A957" s="45" t="str">
        <f t="shared" si="13"/>
        <v>B2 wood energySerbia2025</v>
      </c>
      <c r="B957" s="47">
        <v>7</v>
      </c>
      <c r="C957" s="47" t="s">
        <v>3</v>
      </c>
      <c r="D957" s="47" t="s">
        <v>157</v>
      </c>
      <c r="E957" s="47" t="s">
        <v>101</v>
      </c>
      <c r="F957" s="47" t="s">
        <v>111</v>
      </c>
      <c r="G957" s="47">
        <v>2025</v>
      </c>
      <c r="H957" s="47" t="s">
        <v>321</v>
      </c>
      <c r="I957" s="47" t="s">
        <v>321</v>
      </c>
      <c r="J957" s="47" t="s">
        <v>321</v>
      </c>
      <c r="K957" s="47" t="s">
        <v>321</v>
      </c>
      <c r="L957" s="47" t="s">
        <v>321</v>
      </c>
      <c r="M957" s="47" t="s">
        <v>321</v>
      </c>
      <c r="N957" s="47" t="s">
        <v>321</v>
      </c>
      <c r="O957" s="47" t="s">
        <v>321</v>
      </c>
      <c r="P957" s="47" t="s">
        <v>321</v>
      </c>
    </row>
    <row r="958" spans="1:16" x14ac:dyDescent="0.2">
      <c r="A958" s="45" t="str">
        <f t="shared" si="13"/>
        <v>B2 wood energySerbia2030</v>
      </c>
      <c r="B958" s="47">
        <v>7</v>
      </c>
      <c r="C958" s="47" t="s">
        <v>3</v>
      </c>
      <c r="D958" s="47" t="s">
        <v>157</v>
      </c>
      <c r="E958" s="47" t="s">
        <v>101</v>
      </c>
      <c r="F958" s="47" t="s">
        <v>111</v>
      </c>
      <c r="G958" s="47">
        <v>2030</v>
      </c>
      <c r="H958" s="47" t="s">
        <v>321</v>
      </c>
      <c r="I958" s="47" t="s">
        <v>321</v>
      </c>
      <c r="J958" s="47" t="s">
        <v>321</v>
      </c>
      <c r="K958" s="47" t="s">
        <v>321</v>
      </c>
      <c r="L958" s="47" t="s">
        <v>321</v>
      </c>
      <c r="M958" s="47" t="s">
        <v>321</v>
      </c>
      <c r="N958" s="47" t="s">
        <v>321</v>
      </c>
      <c r="O958" s="47" t="s">
        <v>321</v>
      </c>
      <c r="P958" s="47" t="s">
        <v>321</v>
      </c>
    </row>
    <row r="959" spans="1:16" x14ac:dyDescent="0.2">
      <c r="A959" s="45" t="str">
        <f t="shared" si="13"/>
        <v>B2 biodiversityBosnia and Herzegovina2010</v>
      </c>
      <c r="B959" s="47">
        <v>8</v>
      </c>
      <c r="C959" s="47" t="s">
        <v>2</v>
      </c>
      <c r="D959" s="47" t="s">
        <v>128</v>
      </c>
      <c r="E959" s="47" t="s">
        <v>75</v>
      </c>
      <c r="F959" s="47" t="s">
        <v>111</v>
      </c>
      <c r="G959" s="47">
        <v>2010</v>
      </c>
      <c r="H959" s="47" t="s">
        <v>321</v>
      </c>
      <c r="I959" s="47" t="s">
        <v>321</v>
      </c>
      <c r="J959" s="47" t="s">
        <v>321</v>
      </c>
      <c r="K959" s="47" t="s">
        <v>321</v>
      </c>
      <c r="L959" s="47" t="s">
        <v>321</v>
      </c>
      <c r="M959" s="47" t="s">
        <v>321</v>
      </c>
      <c r="N959" s="47" t="s">
        <v>321</v>
      </c>
      <c r="O959" s="47" t="s">
        <v>321</v>
      </c>
      <c r="P959" s="47" t="s">
        <v>321</v>
      </c>
    </row>
    <row r="960" spans="1:16" x14ac:dyDescent="0.2">
      <c r="A960" s="45" t="str">
        <f t="shared" si="13"/>
        <v>B2 biodiversityBosnia and Herzegovina2015</v>
      </c>
      <c r="B960" s="47">
        <v>8</v>
      </c>
      <c r="C960" s="47" t="s">
        <v>2</v>
      </c>
      <c r="D960" s="47" t="s">
        <v>128</v>
      </c>
      <c r="E960" s="47" t="s">
        <v>75</v>
      </c>
      <c r="F960" s="47" t="s">
        <v>111</v>
      </c>
      <c r="G960" s="47">
        <v>2015</v>
      </c>
      <c r="H960" s="47" t="s">
        <v>321</v>
      </c>
      <c r="I960" s="47" t="s">
        <v>321</v>
      </c>
      <c r="J960" s="47" t="s">
        <v>321</v>
      </c>
      <c r="K960" s="47" t="s">
        <v>321</v>
      </c>
      <c r="L960" s="47" t="s">
        <v>321</v>
      </c>
      <c r="M960" s="47" t="s">
        <v>321</v>
      </c>
      <c r="N960" s="47" t="s">
        <v>321</v>
      </c>
      <c r="O960" s="47" t="s">
        <v>321</v>
      </c>
      <c r="P960" s="47" t="s">
        <v>321</v>
      </c>
    </row>
    <row r="961" spans="1:16" x14ac:dyDescent="0.2">
      <c r="A961" s="45" t="str">
        <f t="shared" si="13"/>
        <v>B2 biodiversityBosnia and Herzegovina2020</v>
      </c>
      <c r="B961" s="47">
        <v>8</v>
      </c>
      <c r="C961" s="47" t="s">
        <v>2</v>
      </c>
      <c r="D961" s="47" t="s">
        <v>128</v>
      </c>
      <c r="E961" s="47" t="s">
        <v>75</v>
      </c>
      <c r="F961" s="47" t="s">
        <v>111</v>
      </c>
      <c r="G961" s="47">
        <v>2020</v>
      </c>
      <c r="H961" s="47" t="s">
        <v>321</v>
      </c>
      <c r="I961" s="47" t="s">
        <v>321</v>
      </c>
      <c r="J961" s="47" t="s">
        <v>321</v>
      </c>
      <c r="K961" s="47" t="s">
        <v>321</v>
      </c>
      <c r="L961" s="47" t="s">
        <v>321</v>
      </c>
      <c r="M961" s="47" t="s">
        <v>321</v>
      </c>
      <c r="N961" s="47" t="s">
        <v>321</v>
      </c>
      <c r="O961" s="47" t="s">
        <v>321</v>
      </c>
      <c r="P961" s="47" t="s">
        <v>321</v>
      </c>
    </row>
    <row r="962" spans="1:16" x14ac:dyDescent="0.2">
      <c r="A962" s="45" t="str">
        <f t="shared" si="13"/>
        <v>B2 biodiversityBosnia and Herzegovina2025</v>
      </c>
      <c r="B962" s="47">
        <v>8</v>
      </c>
      <c r="C962" s="47" t="s">
        <v>2</v>
      </c>
      <c r="D962" s="47" t="s">
        <v>128</v>
      </c>
      <c r="E962" s="47" t="s">
        <v>75</v>
      </c>
      <c r="F962" s="47" t="s">
        <v>111</v>
      </c>
      <c r="G962" s="47">
        <v>2025</v>
      </c>
      <c r="H962" s="47" t="s">
        <v>321</v>
      </c>
      <c r="I962" s="47" t="s">
        <v>321</v>
      </c>
      <c r="J962" s="47" t="s">
        <v>321</v>
      </c>
      <c r="K962" s="47" t="s">
        <v>321</v>
      </c>
      <c r="L962" s="47" t="s">
        <v>321</v>
      </c>
      <c r="M962" s="47" t="s">
        <v>321</v>
      </c>
      <c r="N962" s="47" t="s">
        <v>321</v>
      </c>
      <c r="O962" s="47" t="s">
        <v>321</v>
      </c>
      <c r="P962" s="47" t="s">
        <v>321</v>
      </c>
    </row>
    <row r="963" spans="1:16" x14ac:dyDescent="0.2">
      <c r="A963" s="45" t="str">
        <f t="shared" si="13"/>
        <v>B2 biodiversityBosnia and Herzegovina2030</v>
      </c>
      <c r="B963" s="47">
        <v>8</v>
      </c>
      <c r="C963" s="47" t="s">
        <v>2</v>
      </c>
      <c r="D963" s="47" t="s">
        <v>128</v>
      </c>
      <c r="E963" s="47" t="s">
        <v>75</v>
      </c>
      <c r="F963" s="47" t="s">
        <v>111</v>
      </c>
      <c r="G963" s="47">
        <v>2030</v>
      </c>
      <c r="H963" s="47" t="s">
        <v>321</v>
      </c>
      <c r="I963" s="47" t="s">
        <v>321</v>
      </c>
      <c r="J963" s="47" t="s">
        <v>321</v>
      </c>
      <c r="K963" s="47" t="s">
        <v>321</v>
      </c>
      <c r="L963" s="47" t="s">
        <v>321</v>
      </c>
      <c r="M963" s="47" t="s">
        <v>321</v>
      </c>
      <c r="N963" s="47" t="s">
        <v>321</v>
      </c>
      <c r="O963" s="47" t="s">
        <v>321</v>
      </c>
      <c r="P963" s="47" t="s">
        <v>321</v>
      </c>
    </row>
    <row r="964" spans="1:16" x14ac:dyDescent="0.2">
      <c r="A964" s="45" t="str">
        <f t="shared" si="13"/>
        <v>B2 biodiversityCyprus2010</v>
      </c>
      <c r="B964" s="47">
        <v>8</v>
      </c>
      <c r="C964" s="47" t="s">
        <v>2</v>
      </c>
      <c r="D964" s="47" t="s">
        <v>133</v>
      </c>
      <c r="E964" s="47" t="s">
        <v>78</v>
      </c>
      <c r="F964" s="47" t="s">
        <v>111</v>
      </c>
      <c r="G964" s="47">
        <v>2010</v>
      </c>
      <c r="H964" s="47" t="s">
        <v>321</v>
      </c>
      <c r="I964" s="47" t="s">
        <v>321</v>
      </c>
      <c r="J964" s="47" t="s">
        <v>321</v>
      </c>
      <c r="K964" s="47" t="s">
        <v>321</v>
      </c>
      <c r="L964" s="47" t="s">
        <v>321</v>
      </c>
      <c r="M964" s="47" t="s">
        <v>321</v>
      </c>
      <c r="N964" s="47" t="s">
        <v>321</v>
      </c>
      <c r="O964" s="47" t="s">
        <v>321</v>
      </c>
      <c r="P964" s="47" t="s">
        <v>321</v>
      </c>
    </row>
    <row r="965" spans="1:16" x14ac:dyDescent="0.2">
      <c r="A965" s="45" t="str">
        <f t="shared" si="13"/>
        <v>B2 biodiversityCyprus2015</v>
      </c>
      <c r="B965" s="47">
        <v>8</v>
      </c>
      <c r="C965" s="47" t="s">
        <v>2</v>
      </c>
      <c r="D965" s="47" t="s">
        <v>133</v>
      </c>
      <c r="E965" s="47" t="s">
        <v>78</v>
      </c>
      <c r="F965" s="47" t="s">
        <v>111</v>
      </c>
      <c r="G965" s="47">
        <v>2015</v>
      </c>
      <c r="H965" s="47" t="s">
        <v>321</v>
      </c>
      <c r="I965" s="47" t="s">
        <v>321</v>
      </c>
      <c r="J965" s="47" t="s">
        <v>321</v>
      </c>
      <c r="K965" s="47" t="s">
        <v>321</v>
      </c>
      <c r="L965" s="47" t="s">
        <v>321</v>
      </c>
      <c r="M965" s="47" t="s">
        <v>321</v>
      </c>
      <c r="N965" s="47" t="s">
        <v>321</v>
      </c>
      <c r="O965" s="47" t="s">
        <v>321</v>
      </c>
      <c r="P965" s="47" t="s">
        <v>321</v>
      </c>
    </row>
    <row r="966" spans="1:16" x14ac:dyDescent="0.2">
      <c r="A966" s="45" t="str">
        <f t="shared" si="13"/>
        <v>B2 biodiversityCyprus2020</v>
      </c>
      <c r="B966" s="47">
        <v>8</v>
      </c>
      <c r="C966" s="47" t="s">
        <v>2</v>
      </c>
      <c r="D966" s="47" t="s">
        <v>133</v>
      </c>
      <c r="E966" s="47" t="s">
        <v>78</v>
      </c>
      <c r="F966" s="47" t="s">
        <v>111</v>
      </c>
      <c r="G966" s="47">
        <v>2020</v>
      </c>
      <c r="H966" s="47" t="s">
        <v>321</v>
      </c>
      <c r="I966" s="47" t="s">
        <v>321</v>
      </c>
      <c r="J966" s="47" t="s">
        <v>321</v>
      </c>
      <c r="K966" s="47" t="s">
        <v>321</v>
      </c>
      <c r="L966" s="47" t="s">
        <v>321</v>
      </c>
      <c r="M966" s="47" t="s">
        <v>321</v>
      </c>
      <c r="N966" s="47" t="s">
        <v>321</v>
      </c>
      <c r="O966" s="47" t="s">
        <v>321</v>
      </c>
      <c r="P966" s="47" t="s">
        <v>321</v>
      </c>
    </row>
    <row r="967" spans="1:16" x14ac:dyDescent="0.2">
      <c r="A967" s="45" t="str">
        <f t="shared" si="13"/>
        <v>B2 biodiversityCyprus2025</v>
      </c>
      <c r="B967" s="47">
        <v>8</v>
      </c>
      <c r="C967" s="47" t="s">
        <v>2</v>
      </c>
      <c r="D967" s="47" t="s">
        <v>133</v>
      </c>
      <c r="E967" s="47" t="s">
        <v>78</v>
      </c>
      <c r="F967" s="47" t="s">
        <v>111</v>
      </c>
      <c r="G967" s="47">
        <v>2025</v>
      </c>
      <c r="H967" s="47" t="s">
        <v>321</v>
      </c>
      <c r="I967" s="47" t="s">
        <v>321</v>
      </c>
      <c r="J967" s="47" t="s">
        <v>321</v>
      </c>
      <c r="K967" s="47" t="s">
        <v>321</v>
      </c>
      <c r="L967" s="47" t="s">
        <v>321</v>
      </c>
      <c r="M967" s="47" t="s">
        <v>321</v>
      </c>
      <c r="N967" s="47" t="s">
        <v>321</v>
      </c>
      <c r="O967" s="47" t="s">
        <v>321</v>
      </c>
      <c r="P967" s="47" t="s">
        <v>321</v>
      </c>
    </row>
    <row r="968" spans="1:16" x14ac:dyDescent="0.2">
      <c r="A968" s="45" t="str">
        <f t="shared" si="13"/>
        <v>B2 biodiversityCyprus2030</v>
      </c>
      <c r="B968" s="47">
        <v>8</v>
      </c>
      <c r="C968" s="47" t="s">
        <v>2</v>
      </c>
      <c r="D968" s="47" t="s">
        <v>133</v>
      </c>
      <c r="E968" s="47" t="s">
        <v>78</v>
      </c>
      <c r="F968" s="47" t="s">
        <v>111</v>
      </c>
      <c r="G968" s="47">
        <v>2030</v>
      </c>
      <c r="H968" s="47" t="s">
        <v>321</v>
      </c>
      <c r="I968" s="47" t="s">
        <v>321</v>
      </c>
      <c r="J968" s="47" t="s">
        <v>321</v>
      </c>
      <c r="K968" s="47" t="s">
        <v>321</v>
      </c>
      <c r="L968" s="47" t="s">
        <v>321</v>
      </c>
      <c r="M968" s="47" t="s">
        <v>321</v>
      </c>
      <c r="N968" s="47" t="s">
        <v>321</v>
      </c>
      <c r="O968" s="47" t="s">
        <v>321</v>
      </c>
      <c r="P968" s="47" t="s">
        <v>321</v>
      </c>
    </row>
    <row r="969" spans="1:16" x14ac:dyDescent="0.2">
      <c r="A969" s="45" t="str">
        <f t="shared" si="13"/>
        <v>B2 biodiversityGreece2010</v>
      </c>
      <c r="B969" s="47">
        <v>8</v>
      </c>
      <c r="C969" s="47" t="s">
        <v>2</v>
      </c>
      <c r="D969" s="47" t="s">
        <v>141</v>
      </c>
      <c r="E969" s="47" t="s">
        <v>85</v>
      </c>
      <c r="F969" s="47" t="s">
        <v>111</v>
      </c>
      <c r="G969" s="47">
        <v>2010</v>
      </c>
      <c r="H969" s="47" t="s">
        <v>321</v>
      </c>
      <c r="I969" s="47" t="s">
        <v>321</v>
      </c>
      <c r="J969" s="47" t="s">
        <v>321</v>
      </c>
      <c r="K969" s="47" t="s">
        <v>321</v>
      </c>
      <c r="L969" s="47" t="s">
        <v>321</v>
      </c>
      <c r="M969" s="47" t="s">
        <v>321</v>
      </c>
      <c r="N969" s="47" t="s">
        <v>321</v>
      </c>
      <c r="O969" s="47" t="s">
        <v>321</v>
      </c>
      <c r="P969" s="47" t="s">
        <v>321</v>
      </c>
    </row>
    <row r="970" spans="1:16" x14ac:dyDescent="0.2">
      <c r="A970" s="45" t="str">
        <f t="shared" si="13"/>
        <v>B2 biodiversityGreece2015</v>
      </c>
      <c r="B970" s="47">
        <v>8</v>
      </c>
      <c r="C970" s="47" t="s">
        <v>2</v>
      </c>
      <c r="D970" s="47" t="s">
        <v>141</v>
      </c>
      <c r="E970" s="47" t="s">
        <v>85</v>
      </c>
      <c r="F970" s="47" t="s">
        <v>111</v>
      </c>
      <c r="G970" s="47">
        <v>2015</v>
      </c>
      <c r="H970" s="47" t="s">
        <v>321</v>
      </c>
      <c r="I970" s="47" t="s">
        <v>321</v>
      </c>
      <c r="J970" s="47" t="s">
        <v>321</v>
      </c>
      <c r="K970" s="47" t="s">
        <v>321</v>
      </c>
      <c r="L970" s="47" t="s">
        <v>321</v>
      </c>
      <c r="M970" s="47" t="s">
        <v>321</v>
      </c>
      <c r="N970" s="47" t="s">
        <v>321</v>
      </c>
      <c r="O970" s="47" t="s">
        <v>321</v>
      </c>
      <c r="P970" s="47" t="s">
        <v>321</v>
      </c>
    </row>
    <row r="971" spans="1:16" x14ac:dyDescent="0.2">
      <c r="A971" s="45" t="str">
        <f t="shared" si="13"/>
        <v>B2 biodiversityGreece2020</v>
      </c>
      <c r="B971" s="47">
        <v>8</v>
      </c>
      <c r="C971" s="47" t="s">
        <v>2</v>
      </c>
      <c r="D971" s="47" t="s">
        <v>141</v>
      </c>
      <c r="E971" s="47" t="s">
        <v>85</v>
      </c>
      <c r="F971" s="47" t="s">
        <v>111</v>
      </c>
      <c r="G971" s="47">
        <v>2020</v>
      </c>
      <c r="H971" s="47" t="s">
        <v>321</v>
      </c>
      <c r="I971" s="47" t="s">
        <v>321</v>
      </c>
      <c r="J971" s="47" t="s">
        <v>321</v>
      </c>
      <c r="K971" s="47" t="s">
        <v>321</v>
      </c>
      <c r="L971" s="47" t="s">
        <v>321</v>
      </c>
      <c r="M971" s="47" t="s">
        <v>321</v>
      </c>
      <c r="N971" s="47" t="s">
        <v>321</v>
      </c>
      <c r="O971" s="47" t="s">
        <v>321</v>
      </c>
      <c r="P971" s="47" t="s">
        <v>321</v>
      </c>
    </row>
    <row r="972" spans="1:16" x14ac:dyDescent="0.2">
      <c r="A972" s="45" t="str">
        <f t="shared" si="13"/>
        <v>B2 biodiversityGreece2025</v>
      </c>
      <c r="B972" s="47">
        <v>8</v>
      </c>
      <c r="C972" s="47" t="s">
        <v>2</v>
      </c>
      <c r="D972" s="47" t="s">
        <v>141</v>
      </c>
      <c r="E972" s="47" t="s">
        <v>85</v>
      </c>
      <c r="F972" s="47" t="s">
        <v>111</v>
      </c>
      <c r="G972" s="47">
        <v>2025</v>
      </c>
      <c r="H972" s="47" t="s">
        <v>321</v>
      </c>
      <c r="I972" s="47" t="s">
        <v>321</v>
      </c>
      <c r="J972" s="47" t="s">
        <v>321</v>
      </c>
      <c r="K972" s="47" t="s">
        <v>321</v>
      </c>
      <c r="L972" s="47" t="s">
        <v>321</v>
      </c>
      <c r="M972" s="47" t="s">
        <v>321</v>
      </c>
      <c r="N972" s="47" t="s">
        <v>321</v>
      </c>
      <c r="O972" s="47" t="s">
        <v>321</v>
      </c>
      <c r="P972" s="47" t="s">
        <v>321</v>
      </c>
    </row>
    <row r="973" spans="1:16" x14ac:dyDescent="0.2">
      <c r="A973" s="45" t="str">
        <f t="shared" si="13"/>
        <v>B2 biodiversityGreece2030</v>
      </c>
      <c r="B973" s="47">
        <v>8</v>
      </c>
      <c r="C973" s="47" t="s">
        <v>2</v>
      </c>
      <c r="D973" s="47" t="s">
        <v>141</v>
      </c>
      <c r="E973" s="47" t="s">
        <v>85</v>
      </c>
      <c r="F973" s="47" t="s">
        <v>111</v>
      </c>
      <c r="G973" s="47">
        <v>2030</v>
      </c>
      <c r="H973" s="47" t="s">
        <v>321</v>
      </c>
      <c r="I973" s="47" t="s">
        <v>321</v>
      </c>
      <c r="J973" s="47" t="s">
        <v>321</v>
      </c>
      <c r="K973" s="47" t="s">
        <v>321</v>
      </c>
      <c r="L973" s="47" t="s">
        <v>321</v>
      </c>
      <c r="M973" s="47" t="s">
        <v>321</v>
      </c>
      <c r="N973" s="47" t="s">
        <v>321</v>
      </c>
      <c r="O973" s="47" t="s">
        <v>321</v>
      </c>
      <c r="P973" s="47" t="s">
        <v>321</v>
      </c>
    </row>
    <row r="974" spans="1:16" x14ac:dyDescent="0.2">
      <c r="A974" s="45" t="str">
        <f t="shared" si="13"/>
        <v>B2 biodiversityThe former Yugoslav Republic of Macedonia2010</v>
      </c>
      <c r="B974" s="47">
        <v>8</v>
      </c>
      <c r="C974" s="47" t="s">
        <v>2</v>
      </c>
      <c r="D974" s="47" t="s">
        <v>151</v>
      </c>
      <c r="E974" s="47" t="s">
        <v>107</v>
      </c>
      <c r="F974" s="47" t="s">
        <v>111</v>
      </c>
      <c r="G974" s="47">
        <v>2010</v>
      </c>
      <c r="H974" s="47" t="s">
        <v>321</v>
      </c>
      <c r="I974" s="47" t="s">
        <v>321</v>
      </c>
      <c r="J974" s="47" t="s">
        <v>321</v>
      </c>
      <c r="K974" s="47" t="s">
        <v>321</v>
      </c>
      <c r="L974" s="47" t="s">
        <v>321</v>
      </c>
      <c r="M974" s="47" t="s">
        <v>321</v>
      </c>
      <c r="N974" s="47" t="s">
        <v>321</v>
      </c>
      <c r="O974" s="47" t="s">
        <v>321</v>
      </c>
      <c r="P974" s="47" t="s">
        <v>321</v>
      </c>
    </row>
    <row r="975" spans="1:16" x14ac:dyDescent="0.2">
      <c r="A975" s="45" t="str">
        <f t="shared" si="13"/>
        <v>B2 biodiversityThe former Yugoslav Republic of Macedonia2015</v>
      </c>
      <c r="B975" s="47">
        <v>8</v>
      </c>
      <c r="C975" s="47" t="s">
        <v>2</v>
      </c>
      <c r="D975" s="47" t="s">
        <v>151</v>
      </c>
      <c r="E975" s="47" t="s">
        <v>107</v>
      </c>
      <c r="F975" s="47" t="s">
        <v>111</v>
      </c>
      <c r="G975" s="47">
        <v>2015</v>
      </c>
      <c r="H975" s="47" t="s">
        <v>321</v>
      </c>
      <c r="I975" s="47" t="s">
        <v>321</v>
      </c>
      <c r="J975" s="47" t="s">
        <v>321</v>
      </c>
      <c r="K975" s="47" t="s">
        <v>321</v>
      </c>
      <c r="L975" s="47" t="s">
        <v>321</v>
      </c>
      <c r="M975" s="47" t="s">
        <v>321</v>
      </c>
      <c r="N975" s="47" t="s">
        <v>321</v>
      </c>
      <c r="O975" s="47" t="s">
        <v>321</v>
      </c>
      <c r="P975" s="47" t="s">
        <v>321</v>
      </c>
    </row>
    <row r="976" spans="1:16" x14ac:dyDescent="0.2">
      <c r="A976" s="45" t="str">
        <f t="shared" si="13"/>
        <v>B2 biodiversityThe former Yugoslav Republic of Macedonia2020</v>
      </c>
      <c r="B976" s="47">
        <v>8</v>
      </c>
      <c r="C976" s="47" t="s">
        <v>2</v>
      </c>
      <c r="D976" s="47" t="s">
        <v>151</v>
      </c>
      <c r="E976" s="47" t="s">
        <v>107</v>
      </c>
      <c r="F976" s="47" t="s">
        <v>111</v>
      </c>
      <c r="G976" s="47">
        <v>2020</v>
      </c>
      <c r="H976" s="47" t="s">
        <v>321</v>
      </c>
      <c r="I976" s="47" t="s">
        <v>321</v>
      </c>
      <c r="J976" s="47" t="s">
        <v>321</v>
      </c>
      <c r="K976" s="47" t="s">
        <v>321</v>
      </c>
      <c r="L976" s="47" t="s">
        <v>321</v>
      </c>
      <c r="M976" s="47" t="s">
        <v>321</v>
      </c>
      <c r="N976" s="47" t="s">
        <v>321</v>
      </c>
      <c r="O976" s="47" t="s">
        <v>321</v>
      </c>
      <c r="P976" s="47" t="s">
        <v>321</v>
      </c>
    </row>
    <row r="977" spans="1:16" x14ac:dyDescent="0.2">
      <c r="A977" s="45" t="str">
        <f t="shared" si="13"/>
        <v>B2 biodiversityThe former Yugoslav Republic of Macedonia2025</v>
      </c>
      <c r="B977" s="47">
        <v>8</v>
      </c>
      <c r="C977" s="47" t="s">
        <v>2</v>
      </c>
      <c r="D977" s="47" t="s">
        <v>151</v>
      </c>
      <c r="E977" s="47" t="s">
        <v>107</v>
      </c>
      <c r="F977" s="47" t="s">
        <v>111</v>
      </c>
      <c r="G977" s="47">
        <v>2025</v>
      </c>
      <c r="H977" s="47" t="s">
        <v>321</v>
      </c>
      <c r="I977" s="47" t="s">
        <v>321</v>
      </c>
      <c r="J977" s="47" t="s">
        <v>321</v>
      </c>
      <c r="K977" s="47" t="s">
        <v>321</v>
      </c>
      <c r="L977" s="47" t="s">
        <v>321</v>
      </c>
      <c r="M977" s="47" t="s">
        <v>321</v>
      </c>
      <c r="N977" s="47" t="s">
        <v>321</v>
      </c>
      <c r="O977" s="47" t="s">
        <v>321</v>
      </c>
      <c r="P977" s="47" t="s">
        <v>321</v>
      </c>
    </row>
    <row r="978" spans="1:16" x14ac:dyDescent="0.2">
      <c r="A978" s="45" t="str">
        <f t="shared" si="13"/>
        <v>B2 biodiversityThe former Yugoslav Republic of Macedonia2030</v>
      </c>
      <c r="B978" s="47">
        <v>8</v>
      </c>
      <c r="C978" s="47" t="s">
        <v>2</v>
      </c>
      <c r="D978" s="47" t="s">
        <v>151</v>
      </c>
      <c r="E978" s="47" t="s">
        <v>107</v>
      </c>
      <c r="F978" s="47" t="s">
        <v>111</v>
      </c>
      <c r="G978" s="47">
        <v>2030</v>
      </c>
      <c r="H978" s="47" t="s">
        <v>321</v>
      </c>
      <c r="I978" s="47" t="s">
        <v>321</v>
      </c>
      <c r="J978" s="47" t="s">
        <v>321</v>
      </c>
      <c r="K978" s="47" t="s">
        <v>321</v>
      </c>
      <c r="L978" s="47" t="s">
        <v>321</v>
      </c>
      <c r="M978" s="47" t="s">
        <v>321</v>
      </c>
      <c r="N978" s="47" t="s">
        <v>321</v>
      </c>
      <c r="O978" s="47" t="s">
        <v>321</v>
      </c>
      <c r="P978" s="47" t="s">
        <v>321</v>
      </c>
    </row>
    <row r="979" spans="1:16" x14ac:dyDescent="0.2">
      <c r="A979" s="45" t="str">
        <f t="shared" si="13"/>
        <v>B2 biodiversityMontenegro2010</v>
      </c>
      <c r="B979" s="47">
        <v>8</v>
      </c>
      <c r="C979" s="47" t="s">
        <v>2</v>
      </c>
      <c r="D979" s="47" t="s">
        <v>150</v>
      </c>
      <c r="E979" s="47" t="s">
        <v>94</v>
      </c>
      <c r="F979" s="47" t="s">
        <v>111</v>
      </c>
      <c r="G979" s="47">
        <v>2010</v>
      </c>
      <c r="H979" s="47" t="s">
        <v>321</v>
      </c>
      <c r="I979" s="47" t="s">
        <v>321</v>
      </c>
      <c r="J979" s="47" t="s">
        <v>321</v>
      </c>
      <c r="K979" s="47" t="s">
        <v>321</v>
      </c>
      <c r="L979" s="47" t="s">
        <v>321</v>
      </c>
      <c r="M979" s="47" t="s">
        <v>321</v>
      </c>
      <c r="N979" s="47" t="s">
        <v>321</v>
      </c>
      <c r="O979" s="47" t="s">
        <v>321</v>
      </c>
      <c r="P979" s="47" t="s">
        <v>321</v>
      </c>
    </row>
    <row r="980" spans="1:16" x14ac:dyDescent="0.2">
      <c r="A980" s="45" t="str">
        <f t="shared" si="13"/>
        <v>B2 biodiversityMontenegro2015</v>
      </c>
      <c r="B980" s="47">
        <v>8</v>
      </c>
      <c r="C980" s="47" t="s">
        <v>2</v>
      </c>
      <c r="D980" s="47" t="s">
        <v>150</v>
      </c>
      <c r="E980" s="47" t="s">
        <v>94</v>
      </c>
      <c r="F980" s="47" t="s">
        <v>111</v>
      </c>
      <c r="G980" s="47">
        <v>2015</v>
      </c>
      <c r="H980" s="47" t="s">
        <v>321</v>
      </c>
      <c r="I980" s="47" t="s">
        <v>321</v>
      </c>
      <c r="J980" s="47" t="s">
        <v>321</v>
      </c>
      <c r="K980" s="47" t="s">
        <v>321</v>
      </c>
      <c r="L980" s="47" t="s">
        <v>321</v>
      </c>
      <c r="M980" s="47" t="s">
        <v>321</v>
      </c>
      <c r="N980" s="47" t="s">
        <v>321</v>
      </c>
      <c r="O980" s="47" t="s">
        <v>321</v>
      </c>
      <c r="P980" s="47" t="s">
        <v>321</v>
      </c>
    </row>
    <row r="981" spans="1:16" x14ac:dyDescent="0.2">
      <c r="A981" s="45" t="str">
        <f t="shared" si="13"/>
        <v>B2 biodiversityMontenegro2020</v>
      </c>
      <c r="B981" s="47">
        <v>8</v>
      </c>
      <c r="C981" s="47" t="s">
        <v>2</v>
      </c>
      <c r="D981" s="47" t="s">
        <v>150</v>
      </c>
      <c r="E981" s="47" t="s">
        <v>94</v>
      </c>
      <c r="F981" s="47" t="s">
        <v>111</v>
      </c>
      <c r="G981" s="47">
        <v>2020</v>
      </c>
      <c r="H981" s="47" t="s">
        <v>321</v>
      </c>
      <c r="I981" s="47" t="s">
        <v>321</v>
      </c>
      <c r="J981" s="47" t="s">
        <v>321</v>
      </c>
      <c r="K981" s="47" t="s">
        <v>321</v>
      </c>
      <c r="L981" s="47" t="s">
        <v>321</v>
      </c>
      <c r="M981" s="47" t="s">
        <v>321</v>
      </c>
      <c r="N981" s="47" t="s">
        <v>321</v>
      </c>
      <c r="O981" s="47" t="s">
        <v>321</v>
      </c>
      <c r="P981" s="47" t="s">
        <v>321</v>
      </c>
    </row>
    <row r="982" spans="1:16" x14ac:dyDescent="0.2">
      <c r="A982" s="45" t="str">
        <f t="shared" si="13"/>
        <v>B2 biodiversityMontenegro2025</v>
      </c>
      <c r="B982" s="47">
        <v>8</v>
      </c>
      <c r="C982" s="47" t="s">
        <v>2</v>
      </c>
      <c r="D982" s="47" t="s">
        <v>150</v>
      </c>
      <c r="E982" s="47" t="s">
        <v>94</v>
      </c>
      <c r="F982" s="47" t="s">
        <v>111</v>
      </c>
      <c r="G982" s="47">
        <v>2025</v>
      </c>
      <c r="H982" s="47" t="s">
        <v>321</v>
      </c>
      <c r="I982" s="47" t="s">
        <v>321</v>
      </c>
      <c r="J982" s="47" t="s">
        <v>321</v>
      </c>
      <c r="K982" s="47" t="s">
        <v>321</v>
      </c>
      <c r="L982" s="47" t="s">
        <v>321</v>
      </c>
      <c r="M982" s="47" t="s">
        <v>321</v>
      </c>
      <c r="N982" s="47" t="s">
        <v>321</v>
      </c>
      <c r="O982" s="47" t="s">
        <v>321</v>
      </c>
      <c r="P982" s="47" t="s">
        <v>321</v>
      </c>
    </row>
    <row r="983" spans="1:16" x14ac:dyDescent="0.2">
      <c r="A983" s="45" t="str">
        <f t="shared" si="13"/>
        <v>B2 biodiversityMontenegro2030</v>
      </c>
      <c r="B983" s="47">
        <v>8</v>
      </c>
      <c r="C983" s="47" t="s">
        <v>2</v>
      </c>
      <c r="D983" s="47" t="s">
        <v>150</v>
      </c>
      <c r="E983" s="47" t="s">
        <v>94</v>
      </c>
      <c r="F983" s="47" t="s">
        <v>111</v>
      </c>
      <c r="G983" s="47">
        <v>2030</v>
      </c>
      <c r="H983" s="47" t="s">
        <v>321</v>
      </c>
      <c r="I983" s="47" t="s">
        <v>321</v>
      </c>
      <c r="J983" s="47" t="s">
        <v>321</v>
      </c>
      <c r="K983" s="47" t="s">
        <v>321</v>
      </c>
      <c r="L983" s="47" t="s">
        <v>321</v>
      </c>
      <c r="M983" s="47" t="s">
        <v>321</v>
      </c>
      <c r="N983" s="47" t="s">
        <v>321</v>
      </c>
      <c r="O983" s="47" t="s">
        <v>321</v>
      </c>
      <c r="P983" s="47" t="s">
        <v>321</v>
      </c>
    </row>
    <row r="984" spans="1:16" x14ac:dyDescent="0.2">
      <c r="A984" s="45" t="str">
        <f t="shared" si="13"/>
        <v>B2 biodiversitySerbia2005</v>
      </c>
      <c r="B984" s="47">
        <v>8</v>
      </c>
      <c r="C984" s="47" t="s">
        <v>2</v>
      </c>
      <c r="D984" s="47" t="s">
        <v>157</v>
      </c>
      <c r="E984" s="47" t="s">
        <v>101</v>
      </c>
      <c r="F984" s="47" t="s">
        <v>111</v>
      </c>
      <c r="G984" s="47">
        <v>2005</v>
      </c>
      <c r="H984" s="47" t="s">
        <v>321</v>
      </c>
      <c r="I984" s="47" t="s">
        <v>321</v>
      </c>
      <c r="J984" s="47" t="s">
        <v>321</v>
      </c>
      <c r="K984" s="47" t="s">
        <v>321</v>
      </c>
      <c r="L984" s="47" t="s">
        <v>321</v>
      </c>
      <c r="M984" s="47" t="s">
        <v>321</v>
      </c>
      <c r="N984" s="47" t="s">
        <v>321</v>
      </c>
      <c r="O984" s="47" t="s">
        <v>321</v>
      </c>
      <c r="P984" s="47" t="s">
        <v>321</v>
      </c>
    </row>
    <row r="985" spans="1:16" x14ac:dyDescent="0.2">
      <c r="A985" s="45" t="str">
        <f t="shared" si="13"/>
        <v>B2 biodiversitySerbia2010</v>
      </c>
      <c r="B985" s="47">
        <v>8</v>
      </c>
      <c r="C985" s="47" t="s">
        <v>2</v>
      </c>
      <c r="D985" s="47" t="s">
        <v>157</v>
      </c>
      <c r="E985" s="47" t="s">
        <v>101</v>
      </c>
      <c r="F985" s="47" t="s">
        <v>111</v>
      </c>
      <c r="G985" s="47">
        <v>2010</v>
      </c>
      <c r="H985" s="47" t="s">
        <v>321</v>
      </c>
      <c r="I985" s="47" t="s">
        <v>321</v>
      </c>
      <c r="J985" s="47" t="s">
        <v>321</v>
      </c>
      <c r="K985" s="47" t="s">
        <v>321</v>
      </c>
      <c r="L985" s="47" t="s">
        <v>321</v>
      </c>
      <c r="M985" s="47" t="s">
        <v>321</v>
      </c>
      <c r="N985" s="47" t="s">
        <v>321</v>
      </c>
      <c r="O985" s="47" t="s">
        <v>321</v>
      </c>
      <c r="P985" s="47" t="s">
        <v>321</v>
      </c>
    </row>
    <row r="986" spans="1:16" x14ac:dyDescent="0.2">
      <c r="A986" s="45" t="str">
        <f t="shared" si="13"/>
        <v>B2 biodiversitySerbia2015</v>
      </c>
      <c r="B986" s="47">
        <v>8</v>
      </c>
      <c r="C986" s="47" t="s">
        <v>2</v>
      </c>
      <c r="D986" s="47" t="s">
        <v>157</v>
      </c>
      <c r="E986" s="47" t="s">
        <v>101</v>
      </c>
      <c r="F986" s="47" t="s">
        <v>111</v>
      </c>
      <c r="G986" s="47">
        <v>2015</v>
      </c>
      <c r="H986" s="47" t="s">
        <v>321</v>
      </c>
      <c r="I986" s="47" t="s">
        <v>321</v>
      </c>
      <c r="J986" s="47" t="s">
        <v>321</v>
      </c>
      <c r="K986" s="47" t="s">
        <v>321</v>
      </c>
      <c r="L986" s="47" t="s">
        <v>321</v>
      </c>
      <c r="M986" s="47" t="s">
        <v>321</v>
      </c>
      <c r="N986" s="47" t="s">
        <v>321</v>
      </c>
      <c r="O986" s="47" t="s">
        <v>321</v>
      </c>
      <c r="P986" s="47" t="s">
        <v>321</v>
      </c>
    </row>
    <row r="987" spans="1:16" x14ac:dyDescent="0.2">
      <c r="A987" s="45" t="str">
        <f t="shared" si="13"/>
        <v>B2 biodiversitySerbia2020</v>
      </c>
      <c r="B987" s="47">
        <v>8</v>
      </c>
      <c r="C987" s="47" t="s">
        <v>2</v>
      </c>
      <c r="D987" s="47" t="s">
        <v>157</v>
      </c>
      <c r="E987" s="47" t="s">
        <v>101</v>
      </c>
      <c r="F987" s="47" t="s">
        <v>111</v>
      </c>
      <c r="G987" s="47">
        <v>2020</v>
      </c>
      <c r="H987" s="47" t="s">
        <v>321</v>
      </c>
      <c r="I987" s="47" t="s">
        <v>321</v>
      </c>
      <c r="J987" s="47" t="s">
        <v>321</v>
      </c>
      <c r="K987" s="47" t="s">
        <v>321</v>
      </c>
      <c r="L987" s="47" t="s">
        <v>321</v>
      </c>
      <c r="M987" s="47" t="s">
        <v>321</v>
      </c>
      <c r="N987" s="47" t="s">
        <v>321</v>
      </c>
      <c r="O987" s="47" t="s">
        <v>321</v>
      </c>
      <c r="P987" s="47" t="s">
        <v>321</v>
      </c>
    </row>
    <row r="988" spans="1:16" x14ac:dyDescent="0.2">
      <c r="A988" s="45" t="str">
        <f t="shared" si="13"/>
        <v>B2 biodiversitySerbia2025</v>
      </c>
      <c r="B988" s="47">
        <v>8</v>
      </c>
      <c r="C988" s="47" t="s">
        <v>2</v>
      </c>
      <c r="D988" s="47" t="s">
        <v>157</v>
      </c>
      <c r="E988" s="47" t="s">
        <v>101</v>
      </c>
      <c r="F988" s="47" t="s">
        <v>111</v>
      </c>
      <c r="G988" s="47">
        <v>2025</v>
      </c>
      <c r="H988" s="47" t="s">
        <v>321</v>
      </c>
      <c r="I988" s="47" t="s">
        <v>321</v>
      </c>
      <c r="J988" s="47" t="s">
        <v>321</v>
      </c>
      <c r="K988" s="47" t="s">
        <v>321</v>
      </c>
      <c r="L988" s="47" t="s">
        <v>321</v>
      </c>
      <c r="M988" s="47" t="s">
        <v>321</v>
      </c>
      <c r="N988" s="47" t="s">
        <v>321</v>
      </c>
      <c r="O988" s="47" t="s">
        <v>321</v>
      </c>
      <c r="P988" s="47" t="s">
        <v>321</v>
      </c>
    </row>
    <row r="989" spans="1:16" x14ac:dyDescent="0.2">
      <c r="A989" s="45" t="str">
        <f t="shared" si="13"/>
        <v>B2 biodiversitySerbia2030</v>
      </c>
      <c r="B989" s="47">
        <v>8</v>
      </c>
      <c r="C989" s="47" t="s">
        <v>2</v>
      </c>
      <c r="D989" s="47" t="s">
        <v>157</v>
      </c>
      <c r="E989" s="47" t="s">
        <v>101</v>
      </c>
      <c r="F989" s="47" t="s">
        <v>111</v>
      </c>
      <c r="G989" s="47">
        <v>2030</v>
      </c>
      <c r="H989" s="47" t="s">
        <v>321</v>
      </c>
      <c r="I989" s="47" t="s">
        <v>321</v>
      </c>
      <c r="J989" s="47" t="s">
        <v>321</v>
      </c>
      <c r="K989" s="47" t="s">
        <v>321</v>
      </c>
      <c r="L989" s="47" t="s">
        <v>321</v>
      </c>
      <c r="M989" s="47" t="s">
        <v>321</v>
      </c>
      <c r="N989" s="47" t="s">
        <v>321</v>
      </c>
      <c r="O989" s="47" t="s">
        <v>321</v>
      </c>
      <c r="P989" s="47" t="s">
        <v>321</v>
      </c>
    </row>
    <row r="990" spans="1:16" x14ac:dyDescent="0.2">
      <c r="A990" s="45" t="str">
        <f t="shared" si="13"/>
        <v>B2 carbonBosnia and Herzegovina2010</v>
      </c>
      <c r="B990" s="47">
        <v>6</v>
      </c>
      <c r="C990" s="47" t="s">
        <v>1</v>
      </c>
      <c r="D990" s="47" t="s">
        <v>128</v>
      </c>
      <c r="E990" s="47" t="s">
        <v>75</v>
      </c>
      <c r="F990" s="47" t="s">
        <v>111</v>
      </c>
      <c r="G990" s="47">
        <v>2010</v>
      </c>
      <c r="H990" s="47" t="s">
        <v>321</v>
      </c>
      <c r="I990" s="47" t="s">
        <v>321</v>
      </c>
      <c r="J990" s="47" t="s">
        <v>321</v>
      </c>
      <c r="K990" s="47" t="s">
        <v>321</v>
      </c>
      <c r="L990" s="47" t="s">
        <v>321</v>
      </c>
      <c r="M990" s="47" t="s">
        <v>321</v>
      </c>
      <c r="N990" s="47" t="s">
        <v>321</v>
      </c>
      <c r="O990" s="47" t="s">
        <v>321</v>
      </c>
      <c r="P990" s="47" t="s">
        <v>321</v>
      </c>
    </row>
    <row r="991" spans="1:16" x14ac:dyDescent="0.2">
      <c r="A991" s="45" t="str">
        <f t="shared" si="13"/>
        <v>B2 carbonBosnia and Herzegovina2015</v>
      </c>
      <c r="B991" s="47">
        <v>6</v>
      </c>
      <c r="C991" s="47" t="s">
        <v>1</v>
      </c>
      <c r="D991" s="47" t="s">
        <v>128</v>
      </c>
      <c r="E991" s="47" t="s">
        <v>75</v>
      </c>
      <c r="F991" s="47" t="s">
        <v>111</v>
      </c>
      <c r="G991" s="47">
        <v>2015</v>
      </c>
      <c r="H991" s="47" t="s">
        <v>321</v>
      </c>
      <c r="I991" s="47" t="s">
        <v>321</v>
      </c>
      <c r="J991" s="47" t="s">
        <v>321</v>
      </c>
      <c r="K991" s="47" t="s">
        <v>321</v>
      </c>
      <c r="L991" s="47" t="s">
        <v>321</v>
      </c>
      <c r="M991" s="47" t="s">
        <v>321</v>
      </c>
      <c r="N991" s="47" t="s">
        <v>321</v>
      </c>
      <c r="O991" s="47" t="s">
        <v>321</v>
      </c>
      <c r="P991" s="47" t="s">
        <v>321</v>
      </c>
    </row>
    <row r="992" spans="1:16" x14ac:dyDescent="0.2">
      <c r="A992" s="45" t="str">
        <f t="shared" si="13"/>
        <v>B2 carbonBosnia and Herzegovina2020</v>
      </c>
      <c r="B992" s="47">
        <v>6</v>
      </c>
      <c r="C992" s="47" t="s">
        <v>1</v>
      </c>
      <c r="D992" s="47" t="s">
        <v>128</v>
      </c>
      <c r="E992" s="47" t="s">
        <v>75</v>
      </c>
      <c r="F992" s="47" t="s">
        <v>111</v>
      </c>
      <c r="G992" s="47">
        <v>2020</v>
      </c>
      <c r="H992" s="47" t="s">
        <v>321</v>
      </c>
      <c r="I992" s="47" t="s">
        <v>321</v>
      </c>
      <c r="J992" s="47" t="s">
        <v>321</v>
      </c>
      <c r="K992" s="47" t="s">
        <v>321</v>
      </c>
      <c r="L992" s="47" t="s">
        <v>321</v>
      </c>
      <c r="M992" s="47" t="s">
        <v>321</v>
      </c>
      <c r="N992" s="47" t="s">
        <v>321</v>
      </c>
      <c r="O992" s="47" t="s">
        <v>321</v>
      </c>
      <c r="P992" s="47" t="s">
        <v>321</v>
      </c>
    </row>
    <row r="993" spans="1:16" x14ac:dyDescent="0.2">
      <c r="A993" s="45" t="str">
        <f t="shared" si="13"/>
        <v>B2 carbonBosnia and Herzegovina2025</v>
      </c>
      <c r="B993" s="47">
        <v>6</v>
      </c>
      <c r="C993" s="47" t="s">
        <v>1</v>
      </c>
      <c r="D993" s="47" t="s">
        <v>128</v>
      </c>
      <c r="E993" s="47" t="s">
        <v>75</v>
      </c>
      <c r="F993" s="47" t="s">
        <v>111</v>
      </c>
      <c r="G993" s="47">
        <v>2025</v>
      </c>
      <c r="H993" s="47" t="s">
        <v>321</v>
      </c>
      <c r="I993" s="47" t="s">
        <v>321</v>
      </c>
      <c r="J993" s="47" t="s">
        <v>321</v>
      </c>
      <c r="K993" s="47" t="s">
        <v>321</v>
      </c>
      <c r="L993" s="47" t="s">
        <v>321</v>
      </c>
      <c r="M993" s="47" t="s">
        <v>321</v>
      </c>
      <c r="N993" s="47" t="s">
        <v>321</v>
      </c>
      <c r="O993" s="47" t="s">
        <v>321</v>
      </c>
      <c r="P993" s="47" t="s">
        <v>321</v>
      </c>
    </row>
    <row r="994" spans="1:16" x14ac:dyDescent="0.2">
      <c r="A994" s="45" t="str">
        <f t="shared" ref="A994:A1044" si="14">CONCATENATE(C994,E994,G994)</f>
        <v>B2 carbonBosnia and Herzegovina2030</v>
      </c>
      <c r="B994" s="47">
        <v>6</v>
      </c>
      <c r="C994" s="47" t="s">
        <v>1</v>
      </c>
      <c r="D994" s="47" t="s">
        <v>128</v>
      </c>
      <c r="E994" s="47" t="s">
        <v>75</v>
      </c>
      <c r="F994" s="47" t="s">
        <v>111</v>
      </c>
      <c r="G994" s="47">
        <v>2030</v>
      </c>
      <c r="H994" s="47" t="s">
        <v>321</v>
      </c>
      <c r="I994" s="47" t="s">
        <v>321</v>
      </c>
      <c r="J994" s="47" t="s">
        <v>321</v>
      </c>
      <c r="K994" s="47" t="s">
        <v>321</v>
      </c>
      <c r="L994" s="47" t="s">
        <v>321</v>
      </c>
      <c r="M994" s="47" t="s">
        <v>321</v>
      </c>
      <c r="N994" s="47" t="s">
        <v>321</v>
      </c>
      <c r="O994" s="47" t="s">
        <v>321</v>
      </c>
      <c r="P994" s="47" t="s">
        <v>321</v>
      </c>
    </row>
    <row r="995" spans="1:16" x14ac:dyDescent="0.2">
      <c r="A995" s="45" t="str">
        <f t="shared" si="14"/>
        <v>B2 carbonCyprus2010</v>
      </c>
      <c r="B995" s="47">
        <v>6</v>
      </c>
      <c r="C995" s="47" t="s">
        <v>1</v>
      </c>
      <c r="D995" s="47" t="s">
        <v>133</v>
      </c>
      <c r="E995" s="47" t="s">
        <v>78</v>
      </c>
      <c r="F995" s="47" t="s">
        <v>111</v>
      </c>
      <c r="G995" s="47">
        <v>2010</v>
      </c>
      <c r="H995" s="47" t="s">
        <v>321</v>
      </c>
      <c r="I995" s="47" t="s">
        <v>321</v>
      </c>
      <c r="J995" s="47" t="s">
        <v>321</v>
      </c>
      <c r="K995" s="47" t="s">
        <v>321</v>
      </c>
      <c r="L995" s="47" t="s">
        <v>321</v>
      </c>
      <c r="M995" s="47" t="s">
        <v>321</v>
      </c>
      <c r="N995" s="47" t="s">
        <v>321</v>
      </c>
      <c r="O995" s="47" t="s">
        <v>321</v>
      </c>
      <c r="P995" s="47" t="s">
        <v>321</v>
      </c>
    </row>
    <row r="996" spans="1:16" x14ac:dyDescent="0.2">
      <c r="A996" s="45" t="str">
        <f t="shared" si="14"/>
        <v>B2 carbonCyprus2015</v>
      </c>
      <c r="B996" s="47">
        <v>6</v>
      </c>
      <c r="C996" s="47" t="s">
        <v>1</v>
      </c>
      <c r="D996" s="47" t="s">
        <v>133</v>
      </c>
      <c r="E996" s="47" t="s">
        <v>78</v>
      </c>
      <c r="F996" s="47" t="s">
        <v>111</v>
      </c>
      <c r="G996" s="47">
        <v>2015</v>
      </c>
      <c r="H996" s="47" t="s">
        <v>321</v>
      </c>
      <c r="I996" s="47" t="s">
        <v>321</v>
      </c>
      <c r="J996" s="47" t="s">
        <v>321</v>
      </c>
      <c r="K996" s="47" t="s">
        <v>321</v>
      </c>
      <c r="L996" s="47" t="s">
        <v>321</v>
      </c>
      <c r="M996" s="47" t="s">
        <v>321</v>
      </c>
      <c r="N996" s="47" t="s">
        <v>321</v>
      </c>
      <c r="O996" s="47" t="s">
        <v>321</v>
      </c>
      <c r="P996" s="47" t="s">
        <v>321</v>
      </c>
    </row>
    <row r="997" spans="1:16" x14ac:dyDescent="0.2">
      <c r="A997" s="45" t="str">
        <f t="shared" si="14"/>
        <v>B2 carbonCyprus2020</v>
      </c>
      <c r="B997" s="47">
        <v>6</v>
      </c>
      <c r="C997" s="47" t="s">
        <v>1</v>
      </c>
      <c r="D997" s="47" t="s">
        <v>133</v>
      </c>
      <c r="E997" s="47" t="s">
        <v>78</v>
      </c>
      <c r="F997" s="47" t="s">
        <v>111</v>
      </c>
      <c r="G997" s="47">
        <v>2020</v>
      </c>
      <c r="H997" s="47" t="s">
        <v>321</v>
      </c>
      <c r="I997" s="47" t="s">
        <v>321</v>
      </c>
      <c r="J997" s="47" t="s">
        <v>321</v>
      </c>
      <c r="K997" s="47" t="s">
        <v>321</v>
      </c>
      <c r="L997" s="47" t="s">
        <v>321</v>
      </c>
      <c r="M997" s="47" t="s">
        <v>321</v>
      </c>
      <c r="N997" s="47" t="s">
        <v>321</v>
      </c>
      <c r="O997" s="47" t="s">
        <v>321</v>
      </c>
      <c r="P997" s="47" t="s">
        <v>321</v>
      </c>
    </row>
    <row r="998" spans="1:16" x14ac:dyDescent="0.2">
      <c r="A998" s="45" t="str">
        <f t="shared" si="14"/>
        <v>B2 carbonCyprus2025</v>
      </c>
      <c r="B998" s="47">
        <v>6</v>
      </c>
      <c r="C998" s="47" t="s">
        <v>1</v>
      </c>
      <c r="D998" s="47" t="s">
        <v>133</v>
      </c>
      <c r="E998" s="47" t="s">
        <v>78</v>
      </c>
      <c r="F998" s="47" t="s">
        <v>111</v>
      </c>
      <c r="G998" s="47">
        <v>2025</v>
      </c>
      <c r="H998" s="47" t="s">
        <v>321</v>
      </c>
      <c r="I998" s="47" t="s">
        <v>321</v>
      </c>
      <c r="J998" s="47" t="s">
        <v>321</v>
      </c>
      <c r="K998" s="47" t="s">
        <v>321</v>
      </c>
      <c r="L998" s="47" t="s">
        <v>321</v>
      </c>
      <c r="M998" s="47" t="s">
        <v>321</v>
      </c>
      <c r="N998" s="47" t="s">
        <v>321</v>
      </c>
      <c r="O998" s="47" t="s">
        <v>321</v>
      </c>
      <c r="P998" s="47" t="s">
        <v>321</v>
      </c>
    </row>
    <row r="999" spans="1:16" x14ac:dyDescent="0.2">
      <c r="A999" s="45" t="str">
        <f t="shared" si="14"/>
        <v>B2 carbonCyprus2030</v>
      </c>
      <c r="B999" s="47">
        <v>6</v>
      </c>
      <c r="C999" s="47" t="s">
        <v>1</v>
      </c>
      <c r="D999" s="47" t="s">
        <v>133</v>
      </c>
      <c r="E999" s="47" t="s">
        <v>78</v>
      </c>
      <c r="F999" s="47" t="s">
        <v>111</v>
      </c>
      <c r="G999" s="47">
        <v>2030</v>
      </c>
      <c r="H999" s="47" t="s">
        <v>321</v>
      </c>
      <c r="I999" s="47" t="s">
        <v>321</v>
      </c>
      <c r="J999" s="47" t="s">
        <v>321</v>
      </c>
      <c r="K999" s="47" t="s">
        <v>321</v>
      </c>
      <c r="L999" s="47" t="s">
        <v>321</v>
      </c>
      <c r="M999" s="47" t="s">
        <v>321</v>
      </c>
      <c r="N999" s="47" t="s">
        <v>321</v>
      </c>
      <c r="O999" s="47" t="s">
        <v>321</v>
      </c>
      <c r="P999" s="47" t="s">
        <v>321</v>
      </c>
    </row>
    <row r="1000" spans="1:16" x14ac:dyDescent="0.2">
      <c r="A1000" s="45" t="str">
        <f t="shared" si="14"/>
        <v>B2 carbonGreece2010</v>
      </c>
      <c r="B1000" s="47">
        <v>6</v>
      </c>
      <c r="C1000" s="47" t="s">
        <v>1</v>
      </c>
      <c r="D1000" s="47" t="s">
        <v>141</v>
      </c>
      <c r="E1000" s="47" t="s">
        <v>85</v>
      </c>
      <c r="F1000" s="47" t="s">
        <v>111</v>
      </c>
      <c r="G1000" s="47">
        <v>2010</v>
      </c>
      <c r="H1000" s="47" t="s">
        <v>321</v>
      </c>
      <c r="I1000" s="47" t="s">
        <v>321</v>
      </c>
      <c r="J1000" s="47" t="s">
        <v>321</v>
      </c>
      <c r="K1000" s="47" t="s">
        <v>321</v>
      </c>
      <c r="L1000" s="47" t="s">
        <v>321</v>
      </c>
      <c r="M1000" s="47" t="s">
        <v>321</v>
      </c>
      <c r="N1000" s="47" t="s">
        <v>321</v>
      </c>
      <c r="O1000" s="47" t="s">
        <v>321</v>
      </c>
      <c r="P1000" s="47" t="s">
        <v>321</v>
      </c>
    </row>
    <row r="1001" spans="1:16" x14ac:dyDescent="0.2">
      <c r="A1001" s="45" t="str">
        <f t="shared" si="14"/>
        <v>B2 carbonGreece2015</v>
      </c>
      <c r="B1001" s="47">
        <v>6</v>
      </c>
      <c r="C1001" s="47" t="s">
        <v>1</v>
      </c>
      <c r="D1001" s="47" t="s">
        <v>141</v>
      </c>
      <c r="E1001" s="47" t="s">
        <v>85</v>
      </c>
      <c r="F1001" s="47" t="s">
        <v>111</v>
      </c>
      <c r="G1001" s="47">
        <v>2015</v>
      </c>
      <c r="H1001" s="47" t="s">
        <v>321</v>
      </c>
      <c r="I1001" s="47" t="s">
        <v>321</v>
      </c>
      <c r="J1001" s="47" t="s">
        <v>321</v>
      </c>
      <c r="K1001" s="47" t="s">
        <v>321</v>
      </c>
      <c r="L1001" s="47" t="s">
        <v>321</v>
      </c>
      <c r="M1001" s="47" t="s">
        <v>321</v>
      </c>
      <c r="N1001" s="47" t="s">
        <v>321</v>
      </c>
      <c r="O1001" s="47" t="s">
        <v>321</v>
      </c>
      <c r="P1001" s="47" t="s">
        <v>321</v>
      </c>
    </row>
    <row r="1002" spans="1:16" x14ac:dyDescent="0.2">
      <c r="A1002" s="45" t="str">
        <f t="shared" si="14"/>
        <v>B2 carbonGreece2020</v>
      </c>
      <c r="B1002" s="47">
        <v>6</v>
      </c>
      <c r="C1002" s="47" t="s">
        <v>1</v>
      </c>
      <c r="D1002" s="47" t="s">
        <v>141</v>
      </c>
      <c r="E1002" s="47" t="s">
        <v>85</v>
      </c>
      <c r="F1002" s="47" t="s">
        <v>111</v>
      </c>
      <c r="G1002" s="47">
        <v>2020</v>
      </c>
      <c r="H1002" s="47" t="s">
        <v>321</v>
      </c>
      <c r="I1002" s="47" t="s">
        <v>321</v>
      </c>
      <c r="J1002" s="47" t="s">
        <v>321</v>
      </c>
      <c r="K1002" s="47" t="s">
        <v>321</v>
      </c>
      <c r="L1002" s="47" t="s">
        <v>321</v>
      </c>
      <c r="M1002" s="47" t="s">
        <v>321</v>
      </c>
      <c r="N1002" s="47" t="s">
        <v>321</v>
      </c>
      <c r="O1002" s="47" t="s">
        <v>321</v>
      </c>
      <c r="P1002" s="47" t="s">
        <v>321</v>
      </c>
    </row>
    <row r="1003" spans="1:16" x14ac:dyDescent="0.2">
      <c r="A1003" s="45" t="str">
        <f t="shared" si="14"/>
        <v>B2 carbonGreece2025</v>
      </c>
      <c r="B1003" s="47">
        <v>6</v>
      </c>
      <c r="C1003" s="47" t="s">
        <v>1</v>
      </c>
      <c r="D1003" s="47" t="s">
        <v>141</v>
      </c>
      <c r="E1003" s="47" t="s">
        <v>85</v>
      </c>
      <c r="F1003" s="47" t="s">
        <v>111</v>
      </c>
      <c r="G1003" s="47">
        <v>2025</v>
      </c>
      <c r="H1003" s="47" t="s">
        <v>321</v>
      </c>
      <c r="I1003" s="47" t="s">
        <v>321</v>
      </c>
      <c r="J1003" s="47" t="s">
        <v>321</v>
      </c>
      <c r="K1003" s="47" t="s">
        <v>321</v>
      </c>
      <c r="L1003" s="47" t="s">
        <v>321</v>
      </c>
      <c r="M1003" s="47" t="s">
        <v>321</v>
      </c>
      <c r="N1003" s="47" t="s">
        <v>321</v>
      </c>
      <c r="O1003" s="47" t="s">
        <v>321</v>
      </c>
      <c r="P1003" s="47" t="s">
        <v>321</v>
      </c>
    </row>
    <row r="1004" spans="1:16" x14ac:dyDescent="0.2">
      <c r="A1004" s="45" t="str">
        <f t="shared" si="14"/>
        <v>B2 carbonGreece2030</v>
      </c>
      <c r="B1004" s="47">
        <v>6</v>
      </c>
      <c r="C1004" s="47" t="s">
        <v>1</v>
      </c>
      <c r="D1004" s="47" t="s">
        <v>141</v>
      </c>
      <c r="E1004" s="47" t="s">
        <v>85</v>
      </c>
      <c r="F1004" s="47" t="s">
        <v>111</v>
      </c>
      <c r="G1004" s="47">
        <v>2030</v>
      </c>
      <c r="H1004" s="47" t="s">
        <v>321</v>
      </c>
      <c r="I1004" s="47" t="s">
        <v>321</v>
      </c>
      <c r="J1004" s="47" t="s">
        <v>321</v>
      </c>
      <c r="K1004" s="47" t="s">
        <v>321</v>
      </c>
      <c r="L1004" s="47" t="s">
        <v>321</v>
      </c>
      <c r="M1004" s="47" t="s">
        <v>321</v>
      </c>
      <c r="N1004" s="47" t="s">
        <v>321</v>
      </c>
      <c r="O1004" s="47" t="s">
        <v>321</v>
      </c>
      <c r="P1004" s="47" t="s">
        <v>321</v>
      </c>
    </row>
    <row r="1005" spans="1:16" x14ac:dyDescent="0.2">
      <c r="A1005" s="45" t="str">
        <f t="shared" si="14"/>
        <v>B2 carbonThe former Yugoslav Republic of Macedonia2010</v>
      </c>
      <c r="B1005" s="47">
        <v>6</v>
      </c>
      <c r="C1005" s="47" t="s">
        <v>1</v>
      </c>
      <c r="D1005" s="47" t="s">
        <v>151</v>
      </c>
      <c r="E1005" s="47" t="s">
        <v>107</v>
      </c>
      <c r="F1005" s="47" t="s">
        <v>111</v>
      </c>
      <c r="G1005" s="47">
        <v>2010</v>
      </c>
      <c r="H1005" s="47" t="s">
        <v>321</v>
      </c>
      <c r="I1005" s="47" t="s">
        <v>321</v>
      </c>
      <c r="J1005" s="47" t="s">
        <v>321</v>
      </c>
      <c r="K1005" s="47" t="s">
        <v>321</v>
      </c>
      <c r="L1005" s="47" t="s">
        <v>321</v>
      </c>
      <c r="M1005" s="47" t="s">
        <v>321</v>
      </c>
      <c r="N1005" s="47" t="s">
        <v>321</v>
      </c>
      <c r="O1005" s="47" t="s">
        <v>321</v>
      </c>
      <c r="P1005" s="47" t="s">
        <v>321</v>
      </c>
    </row>
    <row r="1006" spans="1:16" x14ac:dyDescent="0.2">
      <c r="A1006" s="45" t="str">
        <f t="shared" si="14"/>
        <v>B2 carbonThe former Yugoslav Republic of Macedonia2015</v>
      </c>
      <c r="B1006" s="47">
        <v>6</v>
      </c>
      <c r="C1006" s="47" t="s">
        <v>1</v>
      </c>
      <c r="D1006" s="47" t="s">
        <v>151</v>
      </c>
      <c r="E1006" s="47" t="s">
        <v>107</v>
      </c>
      <c r="F1006" s="47" t="s">
        <v>111</v>
      </c>
      <c r="G1006" s="47">
        <v>2015</v>
      </c>
      <c r="H1006" s="47" t="s">
        <v>321</v>
      </c>
      <c r="I1006" s="47" t="s">
        <v>321</v>
      </c>
      <c r="J1006" s="47" t="s">
        <v>321</v>
      </c>
      <c r="K1006" s="47" t="s">
        <v>321</v>
      </c>
      <c r="L1006" s="47" t="s">
        <v>321</v>
      </c>
      <c r="M1006" s="47" t="s">
        <v>321</v>
      </c>
      <c r="N1006" s="47" t="s">
        <v>321</v>
      </c>
      <c r="O1006" s="47" t="s">
        <v>321</v>
      </c>
      <c r="P1006" s="47" t="s">
        <v>321</v>
      </c>
    </row>
    <row r="1007" spans="1:16" x14ac:dyDescent="0.2">
      <c r="A1007" s="45" t="str">
        <f t="shared" si="14"/>
        <v>B2 carbonThe former Yugoslav Republic of Macedonia2020</v>
      </c>
      <c r="B1007" s="47">
        <v>6</v>
      </c>
      <c r="C1007" s="47" t="s">
        <v>1</v>
      </c>
      <c r="D1007" s="47" t="s">
        <v>151</v>
      </c>
      <c r="E1007" s="47" t="s">
        <v>107</v>
      </c>
      <c r="F1007" s="47" t="s">
        <v>111</v>
      </c>
      <c r="G1007" s="47">
        <v>2020</v>
      </c>
      <c r="H1007" s="47" t="s">
        <v>321</v>
      </c>
      <c r="I1007" s="47" t="s">
        <v>321</v>
      </c>
      <c r="J1007" s="47" t="s">
        <v>321</v>
      </c>
      <c r="K1007" s="47" t="s">
        <v>321</v>
      </c>
      <c r="L1007" s="47" t="s">
        <v>321</v>
      </c>
      <c r="M1007" s="47" t="s">
        <v>321</v>
      </c>
      <c r="N1007" s="47" t="s">
        <v>321</v>
      </c>
      <c r="O1007" s="47" t="s">
        <v>321</v>
      </c>
      <c r="P1007" s="47" t="s">
        <v>321</v>
      </c>
    </row>
    <row r="1008" spans="1:16" x14ac:dyDescent="0.2">
      <c r="A1008" s="45" t="str">
        <f t="shared" si="14"/>
        <v>B2 carbonThe former Yugoslav Republic of Macedonia2025</v>
      </c>
      <c r="B1008" s="47">
        <v>6</v>
      </c>
      <c r="C1008" s="47" t="s">
        <v>1</v>
      </c>
      <c r="D1008" s="47" t="s">
        <v>151</v>
      </c>
      <c r="E1008" s="47" t="s">
        <v>107</v>
      </c>
      <c r="F1008" s="47" t="s">
        <v>111</v>
      </c>
      <c r="G1008" s="47">
        <v>2025</v>
      </c>
      <c r="H1008" s="47" t="s">
        <v>321</v>
      </c>
      <c r="I1008" s="47" t="s">
        <v>321</v>
      </c>
      <c r="J1008" s="47" t="s">
        <v>321</v>
      </c>
      <c r="K1008" s="47" t="s">
        <v>321</v>
      </c>
      <c r="L1008" s="47" t="s">
        <v>321</v>
      </c>
      <c r="M1008" s="47" t="s">
        <v>321</v>
      </c>
      <c r="N1008" s="47" t="s">
        <v>321</v>
      </c>
      <c r="O1008" s="47" t="s">
        <v>321</v>
      </c>
      <c r="P1008" s="47" t="s">
        <v>321</v>
      </c>
    </row>
    <row r="1009" spans="1:16" x14ac:dyDescent="0.2">
      <c r="A1009" s="45" t="str">
        <f t="shared" si="14"/>
        <v>B2 carbonThe former Yugoslav Republic of Macedonia2030</v>
      </c>
      <c r="B1009" s="47">
        <v>6</v>
      </c>
      <c r="C1009" s="47" t="s">
        <v>1</v>
      </c>
      <c r="D1009" s="47" t="s">
        <v>151</v>
      </c>
      <c r="E1009" s="47" t="s">
        <v>107</v>
      </c>
      <c r="F1009" s="47" t="s">
        <v>111</v>
      </c>
      <c r="G1009" s="47">
        <v>2030</v>
      </c>
      <c r="H1009" s="47" t="s">
        <v>321</v>
      </c>
      <c r="I1009" s="47" t="s">
        <v>321</v>
      </c>
      <c r="J1009" s="47" t="s">
        <v>321</v>
      </c>
      <c r="K1009" s="47" t="s">
        <v>321</v>
      </c>
      <c r="L1009" s="47" t="s">
        <v>321</v>
      </c>
      <c r="M1009" s="47" t="s">
        <v>321</v>
      </c>
      <c r="N1009" s="47" t="s">
        <v>321</v>
      </c>
      <c r="O1009" s="47" t="s">
        <v>321</v>
      </c>
      <c r="P1009" s="47" t="s">
        <v>321</v>
      </c>
    </row>
    <row r="1010" spans="1:16" x14ac:dyDescent="0.2">
      <c r="A1010" s="45" t="str">
        <f t="shared" si="14"/>
        <v>B2 carbonMontenegro2010</v>
      </c>
      <c r="B1010" s="47">
        <v>6</v>
      </c>
      <c r="C1010" s="47" t="s">
        <v>1</v>
      </c>
      <c r="D1010" s="47" t="s">
        <v>150</v>
      </c>
      <c r="E1010" s="47" t="s">
        <v>94</v>
      </c>
      <c r="F1010" s="47" t="s">
        <v>111</v>
      </c>
      <c r="G1010" s="47">
        <v>2010</v>
      </c>
      <c r="H1010" s="47" t="s">
        <v>321</v>
      </c>
      <c r="I1010" s="47" t="s">
        <v>321</v>
      </c>
      <c r="J1010" s="47" t="s">
        <v>321</v>
      </c>
      <c r="K1010" s="47" t="s">
        <v>321</v>
      </c>
      <c r="L1010" s="47" t="s">
        <v>321</v>
      </c>
      <c r="M1010" s="47" t="s">
        <v>321</v>
      </c>
      <c r="N1010" s="47" t="s">
        <v>321</v>
      </c>
      <c r="O1010" s="47" t="s">
        <v>321</v>
      </c>
      <c r="P1010" s="47" t="s">
        <v>321</v>
      </c>
    </row>
    <row r="1011" spans="1:16" x14ac:dyDescent="0.2">
      <c r="A1011" s="45" t="str">
        <f t="shared" si="14"/>
        <v>B2 carbonMontenegro2015</v>
      </c>
      <c r="B1011" s="47">
        <v>6</v>
      </c>
      <c r="C1011" s="47" t="s">
        <v>1</v>
      </c>
      <c r="D1011" s="47" t="s">
        <v>150</v>
      </c>
      <c r="E1011" s="47" t="s">
        <v>94</v>
      </c>
      <c r="F1011" s="47" t="s">
        <v>111</v>
      </c>
      <c r="G1011" s="47">
        <v>2015</v>
      </c>
      <c r="H1011" s="47" t="s">
        <v>321</v>
      </c>
      <c r="I1011" s="47" t="s">
        <v>321</v>
      </c>
      <c r="J1011" s="47" t="s">
        <v>321</v>
      </c>
      <c r="K1011" s="47" t="s">
        <v>321</v>
      </c>
      <c r="L1011" s="47" t="s">
        <v>321</v>
      </c>
      <c r="M1011" s="47" t="s">
        <v>321</v>
      </c>
      <c r="N1011" s="47" t="s">
        <v>321</v>
      </c>
      <c r="O1011" s="47" t="s">
        <v>321</v>
      </c>
      <c r="P1011" s="47" t="s">
        <v>321</v>
      </c>
    </row>
    <row r="1012" spans="1:16" x14ac:dyDescent="0.2">
      <c r="A1012" s="45" t="str">
        <f t="shared" si="14"/>
        <v>B2 carbonMontenegro2020</v>
      </c>
      <c r="B1012" s="47">
        <v>6</v>
      </c>
      <c r="C1012" s="47" t="s">
        <v>1</v>
      </c>
      <c r="D1012" s="47" t="s">
        <v>150</v>
      </c>
      <c r="E1012" s="47" t="s">
        <v>94</v>
      </c>
      <c r="F1012" s="47" t="s">
        <v>111</v>
      </c>
      <c r="G1012" s="47">
        <v>2020</v>
      </c>
      <c r="H1012" s="47" t="s">
        <v>321</v>
      </c>
      <c r="I1012" s="47" t="s">
        <v>321</v>
      </c>
      <c r="J1012" s="47" t="s">
        <v>321</v>
      </c>
      <c r="K1012" s="47" t="s">
        <v>321</v>
      </c>
      <c r="L1012" s="47" t="s">
        <v>321</v>
      </c>
      <c r="M1012" s="47" t="s">
        <v>321</v>
      </c>
      <c r="N1012" s="47" t="s">
        <v>321</v>
      </c>
      <c r="O1012" s="47" t="s">
        <v>321</v>
      </c>
      <c r="P1012" s="47" t="s">
        <v>321</v>
      </c>
    </row>
    <row r="1013" spans="1:16" x14ac:dyDescent="0.2">
      <c r="A1013" s="45" t="str">
        <f t="shared" si="14"/>
        <v>B2 carbonMontenegro2025</v>
      </c>
      <c r="B1013" s="47">
        <v>6</v>
      </c>
      <c r="C1013" s="47" t="s">
        <v>1</v>
      </c>
      <c r="D1013" s="47" t="s">
        <v>150</v>
      </c>
      <c r="E1013" s="47" t="s">
        <v>94</v>
      </c>
      <c r="F1013" s="47" t="s">
        <v>111</v>
      </c>
      <c r="G1013" s="47">
        <v>2025</v>
      </c>
      <c r="H1013" s="47" t="s">
        <v>321</v>
      </c>
      <c r="I1013" s="47" t="s">
        <v>321</v>
      </c>
      <c r="J1013" s="47" t="s">
        <v>321</v>
      </c>
      <c r="K1013" s="47" t="s">
        <v>321</v>
      </c>
      <c r="L1013" s="47" t="s">
        <v>321</v>
      </c>
      <c r="M1013" s="47" t="s">
        <v>321</v>
      </c>
      <c r="N1013" s="47" t="s">
        <v>321</v>
      </c>
      <c r="O1013" s="47" t="s">
        <v>321</v>
      </c>
      <c r="P1013" s="47" t="s">
        <v>321</v>
      </c>
    </row>
    <row r="1014" spans="1:16" x14ac:dyDescent="0.2">
      <c r="A1014" s="45" t="str">
        <f t="shared" si="14"/>
        <v>B2 carbonMontenegro2030</v>
      </c>
      <c r="B1014" s="47">
        <v>6</v>
      </c>
      <c r="C1014" s="47" t="s">
        <v>1</v>
      </c>
      <c r="D1014" s="47" t="s">
        <v>150</v>
      </c>
      <c r="E1014" s="47" t="s">
        <v>94</v>
      </c>
      <c r="F1014" s="47" t="s">
        <v>111</v>
      </c>
      <c r="G1014" s="47">
        <v>2030</v>
      </c>
      <c r="H1014" s="47" t="s">
        <v>321</v>
      </c>
      <c r="I1014" s="47" t="s">
        <v>321</v>
      </c>
      <c r="J1014" s="47" t="s">
        <v>321</v>
      </c>
      <c r="K1014" s="47" t="s">
        <v>321</v>
      </c>
      <c r="L1014" s="47" t="s">
        <v>321</v>
      </c>
      <c r="M1014" s="47" t="s">
        <v>321</v>
      </c>
      <c r="N1014" s="47" t="s">
        <v>321</v>
      </c>
      <c r="O1014" s="47" t="s">
        <v>321</v>
      </c>
      <c r="P1014" s="47" t="s">
        <v>321</v>
      </c>
    </row>
    <row r="1015" spans="1:16" x14ac:dyDescent="0.2">
      <c r="A1015" s="45" t="str">
        <f t="shared" si="14"/>
        <v>B2 carbonSerbia2005</v>
      </c>
      <c r="B1015" s="47">
        <v>6</v>
      </c>
      <c r="C1015" s="47" t="s">
        <v>1</v>
      </c>
      <c r="D1015" s="47" t="s">
        <v>157</v>
      </c>
      <c r="E1015" s="47" t="s">
        <v>101</v>
      </c>
      <c r="F1015" s="47" t="s">
        <v>111</v>
      </c>
      <c r="G1015" s="47">
        <v>2005</v>
      </c>
      <c r="H1015" s="47" t="s">
        <v>321</v>
      </c>
      <c r="I1015" s="47" t="s">
        <v>321</v>
      </c>
      <c r="J1015" s="47" t="s">
        <v>321</v>
      </c>
      <c r="K1015" s="47" t="s">
        <v>321</v>
      </c>
      <c r="L1015" s="47" t="s">
        <v>321</v>
      </c>
      <c r="M1015" s="47" t="s">
        <v>321</v>
      </c>
      <c r="N1015" s="47" t="s">
        <v>321</v>
      </c>
      <c r="O1015" s="47" t="s">
        <v>321</v>
      </c>
      <c r="P1015" s="47" t="s">
        <v>321</v>
      </c>
    </row>
    <row r="1016" spans="1:16" x14ac:dyDescent="0.2">
      <c r="A1016" s="45" t="str">
        <f t="shared" si="14"/>
        <v>B2 carbonSerbia2010</v>
      </c>
      <c r="B1016" s="47">
        <v>6</v>
      </c>
      <c r="C1016" s="47" t="s">
        <v>1</v>
      </c>
      <c r="D1016" s="47" t="s">
        <v>157</v>
      </c>
      <c r="E1016" s="47" t="s">
        <v>101</v>
      </c>
      <c r="F1016" s="47" t="s">
        <v>111</v>
      </c>
      <c r="G1016" s="47">
        <v>2010</v>
      </c>
      <c r="H1016" s="47" t="s">
        <v>321</v>
      </c>
      <c r="I1016" s="47" t="s">
        <v>321</v>
      </c>
      <c r="J1016" s="47" t="s">
        <v>321</v>
      </c>
      <c r="K1016" s="47" t="s">
        <v>321</v>
      </c>
      <c r="L1016" s="47" t="s">
        <v>321</v>
      </c>
      <c r="M1016" s="47" t="s">
        <v>321</v>
      </c>
      <c r="N1016" s="47" t="s">
        <v>321</v>
      </c>
      <c r="O1016" s="47" t="s">
        <v>321</v>
      </c>
      <c r="P1016" s="47" t="s">
        <v>321</v>
      </c>
    </row>
    <row r="1017" spans="1:16" x14ac:dyDescent="0.2">
      <c r="A1017" s="45" t="str">
        <f t="shared" si="14"/>
        <v>B2 carbonSerbia2015</v>
      </c>
      <c r="B1017" s="47">
        <v>6</v>
      </c>
      <c r="C1017" s="47" t="s">
        <v>1</v>
      </c>
      <c r="D1017" s="47" t="s">
        <v>157</v>
      </c>
      <c r="E1017" s="47" t="s">
        <v>101</v>
      </c>
      <c r="F1017" s="47" t="s">
        <v>111</v>
      </c>
      <c r="G1017" s="47">
        <v>2015</v>
      </c>
      <c r="H1017" s="47" t="s">
        <v>321</v>
      </c>
      <c r="I1017" s="47" t="s">
        <v>321</v>
      </c>
      <c r="J1017" s="47" t="s">
        <v>321</v>
      </c>
      <c r="K1017" s="47" t="s">
        <v>321</v>
      </c>
      <c r="L1017" s="47" t="s">
        <v>321</v>
      </c>
      <c r="M1017" s="47" t="s">
        <v>321</v>
      </c>
      <c r="N1017" s="47" t="s">
        <v>321</v>
      </c>
      <c r="O1017" s="47" t="s">
        <v>321</v>
      </c>
      <c r="P1017" s="47" t="s">
        <v>321</v>
      </c>
    </row>
    <row r="1018" spans="1:16" x14ac:dyDescent="0.2">
      <c r="A1018" s="45" t="str">
        <f t="shared" si="14"/>
        <v>B2 carbonSerbia2020</v>
      </c>
      <c r="B1018" s="47">
        <v>6</v>
      </c>
      <c r="C1018" s="47" t="s">
        <v>1</v>
      </c>
      <c r="D1018" s="47" t="s">
        <v>157</v>
      </c>
      <c r="E1018" s="47" t="s">
        <v>101</v>
      </c>
      <c r="F1018" s="47" t="s">
        <v>111</v>
      </c>
      <c r="G1018" s="47">
        <v>2020</v>
      </c>
      <c r="H1018" s="47" t="s">
        <v>321</v>
      </c>
      <c r="I1018" s="47" t="s">
        <v>321</v>
      </c>
      <c r="J1018" s="47" t="s">
        <v>321</v>
      </c>
      <c r="K1018" s="47" t="s">
        <v>321</v>
      </c>
      <c r="L1018" s="47" t="s">
        <v>321</v>
      </c>
      <c r="M1018" s="47" t="s">
        <v>321</v>
      </c>
      <c r="N1018" s="47" t="s">
        <v>321</v>
      </c>
      <c r="O1018" s="47" t="s">
        <v>321</v>
      </c>
      <c r="P1018" s="47" t="s">
        <v>321</v>
      </c>
    </row>
    <row r="1019" spans="1:16" x14ac:dyDescent="0.2">
      <c r="A1019" s="45" t="str">
        <f t="shared" si="14"/>
        <v>B2 carbonSerbia2025</v>
      </c>
      <c r="B1019" s="47">
        <v>6</v>
      </c>
      <c r="C1019" s="47" t="s">
        <v>1</v>
      </c>
      <c r="D1019" s="47" t="s">
        <v>157</v>
      </c>
      <c r="E1019" s="47" t="s">
        <v>101</v>
      </c>
      <c r="F1019" s="47" t="s">
        <v>111</v>
      </c>
      <c r="G1019" s="47">
        <v>2025</v>
      </c>
      <c r="H1019" s="47" t="s">
        <v>321</v>
      </c>
      <c r="I1019" s="47" t="s">
        <v>321</v>
      </c>
      <c r="J1019" s="47" t="s">
        <v>321</v>
      </c>
      <c r="K1019" s="47" t="s">
        <v>321</v>
      </c>
      <c r="L1019" s="47" t="s">
        <v>321</v>
      </c>
      <c r="M1019" s="47" t="s">
        <v>321</v>
      </c>
      <c r="N1019" s="47" t="s">
        <v>321</v>
      </c>
      <c r="O1019" s="47" t="s">
        <v>321</v>
      </c>
      <c r="P1019" s="47" t="s">
        <v>321</v>
      </c>
    </row>
    <row r="1020" spans="1:16" x14ac:dyDescent="0.2">
      <c r="A1020" s="45" t="str">
        <f t="shared" si="14"/>
        <v>B2 carbonSerbia2030</v>
      </c>
      <c r="B1020" s="47">
        <v>6</v>
      </c>
      <c r="C1020" s="47" t="s">
        <v>1</v>
      </c>
      <c r="D1020" s="47" t="s">
        <v>157</v>
      </c>
      <c r="E1020" s="47" t="s">
        <v>101</v>
      </c>
      <c r="F1020" s="47" t="s">
        <v>111</v>
      </c>
      <c r="G1020" s="47">
        <v>2030</v>
      </c>
      <c r="H1020" s="47" t="s">
        <v>321</v>
      </c>
      <c r="I1020" s="47" t="s">
        <v>321</v>
      </c>
      <c r="J1020" s="47" t="s">
        <v>321</v>
      </c>
      <c r="K1020" s="47" t="s">
        <v>321</v>
      </c>
      <c r="L1020" s="47" t="s">
        <v>321</v>
      </c>
      <c r="M1020" s="47" t="s">
        <v>321</v>
      </c>
      <c r="N1020" s="47" t="s">
        <v>321</v>
      </c>
      <c r="O1020" s="47" t="s">
        <v>321</v>
      </c>
      <c r="P1020" s="47" t="s">
        <v>321</v>
      </c>
    </row>
    <row r="1021" spans="1:16" x14ac:dyDescent="0.2">
      <c r="A1021" s="45" t="str">
        <f t="shared" si="14"/>
        <v>B2 referenceItaly2005</v>
      </c>
      <c r="B1021" s="47">
        <v>5</v>
      </c>
      <c r="C1021" s="47" t="s">
        <v>0</v>
      </c>
      <c r="D1021" s="47" t="s">
        <v>145</v>
      </c>
      <c r="E1021" s="47" t="s">
        <v>89</v>
      </c>
      <c r="F1021" s="47" t="s">
        <v>115</v>
      </c>
      <c r="G1021" s="47">
        <v>2005</v>
      </c>
      <c r="H1021" s="47">
        <v>4571.1600740000003</v>
      </c>
      <c r="I1021" s="47">
        <v>532.94957399999998</v>
      </c>
      <c r="J1021" s="47">
        <v>1879.272622</v>
      </c>
      <c r="K1021" s="47">
        <v>840.47924799999998</v>
      </c>
      <c r="L1021" s="47">
        <v>840.47924999999998</v>
      </c>
      <c r="M1021" s="47">
        <v>150.71928199999999</v>
      </c>
      <c r="N1021" s="47">
        <v>150.719279</v>
      </c>
      <c r="O1021" s="47">
        <v>88.270409999999998</v>
      </c>
      <c r="P1021" s="47">
        <v>88.270409000000001</v>
      </c>
    </row>
    <row r="1022" spans="1:16" x14ac:dyDescent="0.2">
      <c r="A1022" s="45" t="str">
        <f t="shared" si="14"/>
        <v>B2 referenceItaly2010</v>
      </c>
      <c r="B1022" s="47">
        <v>5</v>
      </c>
      <c r="C1022" s="47" t="s">
        <v>0</v>
      </c>
      <c r="D1022" s="47" t="s">
        <v>145</v>
      </c>
      <c r="E1022" s="47" t="s">
        <v>89</v>
      </c>
      <c r="F1022" s="47" t="s">
        <v>115</v>
      </c>
      <c r="G1022" s="47">
        <v>2010</v>
      </c>
      <c r="H1022" s="47">
        <v>4784.8444499999996</v>
      </c>
      <c r="I1022" s="47">
        <v>668.43884700000001</v>
      </c>
      <c r="J1022" s="47">
        <v>1555.736838</v>
      </c>
      <c r="K1022" s="47">
        <v>1085.820984</v>
      </c>
      <c r="L1022" s="47">
        <v>810.51690599999995</v>
      </c>
      <c r="M1022" s="47">
        <v>313.44342999999998</v>
      </c>
      <c r="N1022" s="47">
        <v>146.941744</v>
      </c>
      <c r="O1022" s="47">
        <v>99.311786999999995</v>
      </c>
      <c r="P1022" s="47">
        <v>104.633914</v>
      </c>
    </row>
    <row r="1023" spans="1:16" x14ac:dyDescent="0.2">
      <c r="A1023" s="45" t="str">
        <f t="shared" si="14"/>
        <v>B2 referenceItaly2015</v>
      </c>
      <c r="B1023" s="47">
        <v>5</v>
      </c>
      <c r="C1023" s="47" t="s">
        <v>0</v>
      </c>
      <c r="D1023" s="47" t="s">
        <v>145</v>
      </c>
      <c r="E1023" s="47" t="s">
        <v>89</v>
      </c>
      <c r="F1023" s="47" t="s">
        <v>115</v>
      </c>
      <c r="G1023" s="47">
        <v>2015</v>
      </c>
      <c r="H1023" s="47">
        <v>4999.0082249999996</v>
      </c>
      <c r="I1023" s="47">
        <v>801.95184999999901</v>
      </c>
      <c r="J1023" s="47">
        <v>1258.819201</v>
      </c>
      <c r="K1023" s="47">
        <v>1313.52883</v>
      </c>
      <c r="L1023" s="47">
        <v>785.58229500000004</v>
      </c>
      <c r="M1023" s="47">
        <v>464.75884600000001</v>
      </c>
      <c r="N1023" s="47">
        <v>144.37987899999999</v>
      </c>
      <c r="O1023" s="47">
        <v>110.11677400000001</v>
      </c>
      <c r="P1023" s="47">
        <v>119.87054999999999</v>
      </c>
    </row>
    <row r="1024" spans="1:16" x14ac:dyDescent="0.2">
      <c r="A1024" s="45" t="str">
        <f t="shared" si="14"/>
        <v>B2 referenceItaly2020</v>
      </c>
      <c r="B1024" s="47">
        <v>5</v>
      </c>
      <c r="C1024" s="47" t="s">
        <v>0</v>
      </c>
      <c r="D1024" s="47" t="s">
        <v>145</v>
      </c>
      <c r="E1024" s="47" t="s">
        <v>89</v>
      </c>
      <c r="F1024" s="47" t="s">
        <v>115</v>
      </c>
      <c r="G1024" s="47">
        <v>2020</v>
      </c>
      <c r="H1024" s="47">
        <v>5213.6105399999997</v>
      </c>
      <c r="I1024" s="47">
        <v>1089.5616110000001</v>
      </c>
      <c r="J1024" s="47">
        <v>879.45756300000005</v>
      </c>
      <c r="K1024" s="47">
        <v>1476.846691</v>
      </c>
      <c r="L1024" s="47">
        <v>763.75037999999995</v>
      </c>
      <c r="M1024" s="47">
        <v>606.65549399999998</v>
      </c>
      <c r="N1024" s="47">
        <v>142.50788900000001</v>
      </c>
      <c r="O1024" s="47">
        <v>120.75212999999999</v>
      </c>
      <c r="P1024" s="47">
        <v>134.07878199999999</v>
      </c>
    </row>
    <row r="1025" spans="1:16" x14ac:dyDescent="0.2">
      <c r="A1025" s="45" t="str">
        <f t="shared" si="14"/>
        <v>B2 referenceItaly2025</v>
      </c>
      <c r="B1025" s="47">
        <v>5</v>
      </c>
      <c r="C1025" s="47" t="s">
        <v>0</v>
      </c>
      <c r="D1025" s="47" t="s">
        <v>145</v>
      </c>
      <c r="E1025" s="47" t="s">
        <v>89</v>
      </c>
      <c r="F1025" s="47" t="s">
        <v>115</v>
      </c>
      <c r="G1025" s="47">
        <v>2025</v>
      </c>
      <c r="H1025" s="47">
        <v>5428.8489920000002</v>
      </c>
      <c r="I1025" s="47">
        <v>1374.3970850000001</v>
      </c>
      <c r="J1025" s="47">
        <v>505.78621600000002</v>
      </c>
      <c r="K1025" s="47">
        <v>1644.5082749999999</v>
      </c>
      <c r="L1025" s="47">
        <v>744.00971100000004</v>
      </c>
      <c r="M1025" s="47">
        <v>740.46377700000005</v>
      </c>
      <c r="N1025" s="47">
        <v>140.81079500000001</v>
      </c>
      <c r="O1025" s="47">
        <v>131.470358</v>
      </c>
      <c r="P1025" s="47">
        <v>147.40277499999999</v>
      </c>
    </row>
    <row r="1026" spans="1:16" x14ac:dyDescent="0.2">
      <c r="A1026" s="45" t="str">
        <f t="shared" si="14"/>
        <v>B2 referenceItaly2030</v>
      </c>
      <c r="B1026" s="47">
        <v>5</v>
      </c>
      <c r="C1026" s="47" t="s">
        <v>0</v>
      </c>
      <c r="D1026" s="47" t="s">
        <v>145</v>
      </c>
      <c r="E1026" s="47" t="s">
        <v>89</v>
      </c>
      <c r="F1026" s="47" t="s">
        <v>115</v>
      </c>
      <c r="G1026" s="47">
        <v>2030</v>
      </c>
      <c r="H1026" s="47">
        <v>5645.1567409999998</v>
      </c>
      <c r="I1026" s="47">
        <v>1479.976345</v>
      </c>
      <c r="J1026" s="47">
        <v>532.56908599999997</v>
      </c>
      <c r="K1026" s="47">
        <v>1364.6422239999999</v>
      </c>
      <c r="L1026" s="47">
        <v>961.39753099999996</v>
      </c>
      <c r="M1026" s="47">
        <v>721.30076899999995</v>
      </c>
      <c r="N1026" s="47">
        <v>283.72479800000002</v>
      </c>
      <c r="O1026" s="47">
        <v>129.33068399999999</v>
      </c>
      <c r="P1026" s="47">
        <v>172.215304</v>
      </c>
    </row>
    <row r="1027" spans="1:16" x14ac:dyDescent="0.2">
      <c r="A1027" s="45" t="str">
        <f t="shared" si="14"/>
        <v>B2 carbonItaly2005</v>
      </c>
      <c r="B1027" s="47">
        <v>6</v>
      </c>
      <c r="C1027" s="47" t="s">
        <v>1</v>
      </c>
      <c r="D1027" s="47" t="s">
        <v>145</v>
      </c>
      <c r="E1027" s="47" t="s">
        <v>89</v>
      </c>
      <c r="F1027" s="47" t="s">
        <v>115</v>
      </c>
      <c r="G1027" s="47">
        <v>2005</v>
      </c>
      <c r="H1027" s="47">
        <v>4571.160089</v>
      </c>
      <c r="I1027" s="47">
        <v>532.94959200000005</v>
      </c>
      <c r="J1027" s="47">
        <v>1879.27262</v>
      </c>
      <c r="K1027" s="47">
        <v>840.47924799999998</v>
      </c>
      <c r="L1027" s="47">
        <v>840.47924999999998</v>
      </c>
      <c r="M1027" s="47">
        <v>150.71928199999999</v>
      </c>
      <c r="N1027" s="47">
        <v>150.719279</v>
      </c>
      <c r="O1027" s="47">
        <v>88.270409000000001</v>
      </c>
      <c r="P1027" s="47">
        <v>88.270409000000001</v>
      </c>
    </row>
    <row r="1028" spans="1:16" x14ac:dyDescent="0.2">
      <c r="A1028" s="45" t="str">
        <f t="shared" si="14"/>
        <v>B2 carbonItaly2010</v>
      </c>
      <c r="B1028" s="47">
        <v>6</v>
      </c>
      <c r="C1028" s="47" t="s">
        <v>1</v>
      </c>
      <c r="D1028" s="47" t="s">
        <v>145</v>
      </c>
      <c r="E1028" s="47" t="s">
        <v>89</v>
      </c>
      <c r="F1028" s="47" t="s">
        <v>115</v>
      </c>
      <c r="G1028" s="47">
        <v>2010</v>
      </c>
      <c r="H1028" s="47">
        <v>4787.0843679999998</v>
      </c>
      <c r="I1028" s="47">
        <v>568.08617100000197</v>
      </c>
      <c r="J1028" s="47">
        <v>1590.8984029999999</v>
      </c>
      <c r="K1028" s="47">
        <v>1125.6023709999999</v>
      </c>
      <c r="L1028" s="47">
        <v>824.04681400000004</v>
      </c>
      <c r="M1028" s="47">
        <v>318.08416999999997</v>
      </c>
      <c r="N1028" s="47">
        <v>149.28555499999999</v>
      </c>
      <c r="O1028" s="47">
        <v>103.187864</v>
      </c>
      <c r="P1028" s="47">
        <v>107.89302000000001</v>
      </c>
    </row>
    <row r="1029" spans="1:16" x14ac:dyDescent="0.2">
      <c r="A1029" s="45" t="str">
        <f t="shared" si="14"/>
        <v>B2 carbonItaly2015</v>
      </c>
      <c r="B1029" s="47">
        <v>6</v>
      </c>
      <c r="C1029" s="47" t="s">
        <v>1</v>
      </c>
      <c r="D1029" s="47" t="s">
        <v>145</v>
      </c>
      <c r="E1029" s="47" t="s">
        <v>89</v>
      </c>
      <c r="F1029" s="47" t="s">
        <v>115</v>
      </c>
      <c r="G1029" s="47">
        <v>2015</v>
      </c>
      <c r="H1029" s="47">
        <v>5004.6181909999996</v>
      </c>
      <c r="I1029" s="47">
        <v>603.48710400000004</v>
      </c>
      <c r="J1029" s="47">
        <v>1302.5241430000001</v>
      </c>
      <c r="K1029" s="47">
        <v>1414.294508</v>
      </c>
      <c r="L1029" s="47">
        <v>811.61810000000003</v>
      </c>
      <c r="M1029" s="47">
        <v>479.50307099999998</v>
      </c>
      <c r="N1029" s="47">
        <v>148.14664999999999</v>
      </c>
      <c r="O1029" s="47">
        <v>117.81969100000001</v>
      </c>
      <c r="P1029" s="47">
        <v>127.224924</v>
      </c>
    </row>
    <row r="1030" spans="1:16" x14ac:dyDescent="0.2">
      <c r="A1030" s="45" t="str">
        <f t="shared" si="14"/>
        <v>B2 carbonItaly2020</v>
      </c>
      <c r="B1030" s="47">
        <v>6</v>
      </c>
      <c r="C1030" s="47" t="s">
        <v>1</v>
      </c>
      <c r="D1030" s="47" t="s">
        <v>145</v>
      </c>
      <c r="E1030" s="47" t="s">
        <v>89</v>
      </c>
      <c r="F1030" s="47" t="s">
        <v>115</v>
      </c>
      <c r="G1030" s="47">
        <v>2020</v>
      </c>
      <c r="H1030" s="47">
        <v>5222.9761280000002</v>
      </c>
      <c r="I1030" s="47">
        <v>796.455297000001</v>
      </c>
      <c r="J1030" s="47">
        <v>913.294218</v>
      </c>
      <c r="K1030" s="47">
        <v>1645.8559319999999</v>
      </c>
      <c r="L1030" s="47">
        <v>805.12821699999995</v>
      </c>
      <c r="M1030" s="47">
        <v>636.40757299999996</v>
      </c>
      <c r="N1030" s="47">
        <v>147.237178</v>
      </c>
      <c r="O1030" s="47">
        <v>132.069098</v>
      </c>
      <c r="P1030" s="47">
        <v>146.528615</v>
      </c>
    </row>
    <row r="1031" spans="1:16" x14ac:dyDescent="0.2">
      <c r="A1031" s="45" t="str">
        <f t="shared" si="14"/>
        <v>B2 carbonItaly2025</v>
      </c>
      <c r="B1031" s="47">
        <v>6</v>
      </c>
      <c r="C1031" s="47" t="s">
        <v>1</v>
      </c>
      <c r="D1031" s="47" t="s">
        <v>145</v>
      </c>
      <c r="E1031" s="47" t="s">
        <v>89</v>
      </c>
      <c r="F1031" s="47" t="s">
        <v>115</v>
      </c>
      <c r="G1031" s="47">
        <v>2025</v>
      </c>
      <c r="H1031" s="47">
        <v>5442.1809700000003</v>
      </c>
      <c r="I1031" s="47">
        <v>990.66396999999995</v>
      </c>
      <c r="J1031" s="47">
        <v>524.06423700000005</v>
      </c>
      <c r="K1031" s="47">
        <v>1874.2553210000001</v>
      </c>
      <c r="L1031" s="47">
        <v>804.08544500000005</v>
      </c>
      <c r="M1031" s="47">
        <v>790.46198100000004</v>
      </c>
      <c r="N1031" s="47">
        <v>146.561812</v>
      </c>
      <c r="O1031" s="47">
        <v>146.074409</v>
      </c>
      <c r="P1031" s="47">
        <v>166.01379499999999</v>
      </c>
    </row>
    <row r="1032" spans="1:16" x14ac:dyDescent="0.2">
      <c r="A1032" s="45" t="str">
        <f t="shared" si="14"/>
        <v>B2 carbonItaly2030</v>
      </c>
      <c r="B1032" s="47">
        <v>6</v>
      </c>
      <c r="C1032" s="47" t="s">
        <v>1</v>
      </c>
      <c r="D1032" s="47" t="s">
        <v>145</v>
      </c>
      <c r="E1032" s="47" t="s">
        <v>89</v>
      </c>
      <c r="F1032" s="47" t="s">
        <v>115</v>
      </c>
      <c r="G1032" s="47">
        <v>2030</v>
      </c>
      <c r="H1032" s="47">
        <v>5661.3323710000004</v>
      </c>
      <c r="I1032" s="47">
        <v>1073.9014259999999</v>
      </c>
      <c r="J1032" s="47">
        <v>478.285213</v>
      </c>
      <c r="K1032" s="47">
        <v>1586.7018949999999</v>
      </c>
      <c r="L1032" s="47">
        <v>1088.58222</v>
      </c>
      <c r="M1032" s="47">
        <v>783.18195200000002</v>
      </c>
      <c r="N1032" s="47">
        <v>305.16954600000003</v>
      </c>
      <c r="O1032" s="47">
        <v>145.48496399999999</v>
      </c>
      <c r="P1032" s="47">
        <v>200.02515500000001</v>
      </c>
    </row>
    <row r="1033" spans="1:16" x14ac:dyDescent="0.2">
      <c r="A1033" s="45" t="str">
        <f t="shared" si="14"/>
        <v>B2 wood energyItaly2005</v>
      </c>
      <c r="B1033" s="47">
        <v>7</v>
      </c>
      <c r="C1033" s="47" t="s">
        <v>3</v>
      </c>
      <c r="D1033" s="47" t="s">
        <v>145</v>
      </c>
      <c r="E1033" s="47" t="s">
        <v>89</v>
      </c>
      <c r="F1033" s="47" t="s">
        <v>115</v>
      </c>
      <c r="G1033" s="47">
        <v>2005</v>
      </c>
      <c r="H1033" s="47">
        <v>4571.1600740000003</v>
      </c>
      <c r="I1033" s="47">
        <v>532.94957399999998</v>
      </c>
      <c r="J1033" s="47">
        <v>1879.272622</v>
      </c>
      <c r="K1033" s="47">
        <v>840.47924799999998</v>
      </c>
      <c r="L1033" s="47">
        <v>840.47924999999998</v>
      </c>
      <c r="M1033" s="47">
        <v>150.71928199999999</v>
      </c>
      <c r="N1033" s="47">
        <v>150.719279</v>
      </c>
      <c r="O1033" s="47">
        <v>88.270409999999998</v>
      </c>
      <c r="P1033" s="47">
        <v>88.270409000000001</v>
      </c>
    </row>
    <row r="1034" spans="1:16" x14ac:dyDescent="0.2">
      <c r="A1034" s="45" t="str">
        <f t="shared" si="14"/>
        <v>B2 wood energyItaly2010</v>
      </c>
      <c r="B1034" s="47">
        <v>7</v>
      </c>
      <c r="C1034" s="47" t="s">
        <v>3</v>
      </c>
      <c r="D1034" s="47" t="s">
        <v>145</v>
      </c>
      <c r="E1034" s="47" t="s">
        <v>89</v>
      </c>
      <c r="F1034" s="47" t="s">
        <v>115</v>
      </c>
      <c r="G1034" s="47">
        <v>2010</v>
      </c>
      <c r="H1034" s="47">
        <v>4784.8445620000002</v>
      </c>
      <c r="I1034" s="47">
        <v>668.43927199999905</v>
      </c>
      <c r="J1034" s="47">
        <v>1555.736758</v>
      </c>
      <c r="K1034" s="47">
        <v>1085.820892</v>
      </c>
      <c r="L1034" s="47">
        <v>810.51683300000002</v>
      </c>
      <c r="M1034" s="47">
        <v>313.443397</v>
      </c>
      <c r="N1034" s="47">
        <v>146.941733</v>
      </c>
      <c r="O1034" s="47">
        <v>99.311778000000004</v>
      </c>
      <c r="P1034" s="47">
        <v>104.633899</v>
      </c>
    </row>
    <row r="1035" spans="1:16" x14ac:dyDescent="0.2">
      <c r="A1035" s="45" t="str">
        <f t="shared" si="14"/>
        <v>B2 wood energyItaly2015</v>
      </c>
      <c r="B1035" s="47">
        <v>7</v>
      </c>
      <c r="C1035" s="47" t="s">
        <v>3</v>
      </c>
      <c r="D1035" s="47" t="s">
        <v>145</v>
      </c>
      <c r="E1035" s="47" t="s">
        <v>89</v>
      </c>
      <c r="F1035" s="47" t="s">
        <v>115</v>
      </c>
      <c r="G1035" s="47">
        <v>2015</v>
      </c>
      <c r="H1035" s="47">
        <v>4999.0904469999996</v>
      </c>
      <c r="I1035" s="47">
        <v>802.95930599999895</v>
      </c>
      <c r="J1035" s="47">
        <v>1258.610001</v>
      </c>
      <c r="K1035" s="47">
        <v>1313.1911339999999</v>
      </c>
      <c r="L1035" s="47">
        <v>785.402062</v>
      </c>
      <c r="M1035" s="47">
        <v>464.65754900000002</v>
      </c>
      <c r="N1035" s="47">
        <v>144.356898</v>
      </c>
      <c r="O1035" s="47">
        <v>110.08416</v>
      </c>
      <c r="P1035" s="47">
        <v>119.829337</v>
      </c>
    </row>
    <row r="1036" spans="1:16" x14ac:dyDescent="0.2">
      <c r="A1036" s="45" t="str">
        <f t="shared" si="14"/>
        <v>B2 wood energyItaly2020</v>
      </c>
      <c r="B1036" s="47">
        <v>7</v>
      </c>
      <c r="C1036" s="47" t="s">
        <v>3</v>
      </c>
      <c r="D1036" s="47" t="s">
        <v>145</v>
      </c>
      <c r="E1036" s="47" t="s">
        <v>89</v>
      </c>
      <c r="F1036" s="47" t="s">
        <v>115</v>
      </c>
      <c r="G1036" s="47">
        <v>2020</v>
      </c>
      <c r="H1036" s="47">
        <v>5213.8815009999998</v>
      </c>
      <c r="I1036" s="47">
        <v>1092.8216640000001</v>
      </c>
      <c r="J1036" s="47">
        <v>879.01633500000003</v>
      </c>
      <c r="K1036" s="47">
        <v>1475.6030129999999</v>
      </c>
      <c r="L1036" s="47">
        <v>763.20596699999999</v>
      </c>
      <c r="M1036" s="47">
        <v>606.21909400000004</v>
      </c>
      <c r="N1036" s="47">
        <v>142.441407</v>
      </c>
      <c r="O1036" s="47">
        <v>120.640597</v>
      </c>
      <c r="P1036" s="47">
        <v>133.933424</v>
      </c>
    </row>
    <row r="1037" spans="1:16" x14ac:dyDescent="0.2">
      <c r="A1037" s="45" t="str">
        <f t="shared" si="14"/>
        <v>B2 wood energyItaly2025</v>
      </c>
      <c r="B1037" s="47">
        <v>7</v>
      </c>
      <c r="C1037" s="47" t="s">
        <v>3</v>
      </c>
      <c r="D1037" s="47" t="s">
        <v>145</v>
      </c>
      <c r="E1037" s="47" t="s">
        <v>89</v>
      </c>
      <c r="F1037" s="47" t="s">
        <v>115</v>
      </c>
      <c r="G1037" s="47">
        <v>2025</v>
      </c>
      <c r="H1037" s="47">
        <v>5429.5230259999998</v>
      </c>
      <c r="I1037" s="47">
        <v>1382.199198</v>
      </c>
      <c r="J1037" s="47">
        <v>505.25523299999998</v>
      </c>
      <c r="K1037" s="47">
        <v>1641.2048279999999</v>
      </c>
      <c r="L1037" s="47">
        <v>742.78855399999998</v>
      </c>
      <c r="M1037" s="47">
        <v>739.19077300000004</v>
      </c>
      <c r="N1037" s="47">
        <v>140.665717</v>
      </c>
      <c r="O1037" s="47">
        <v>131.189076</v>
      </c>
      <c r="P1037" s="47">
        <v>147.02964700000001</v>
      </c>
    </row>
    <row r="1038" spans="1:16" x14ac:dyDescent="0.2">
      <c r="A1038" s="45" t="str">
        <f t="shared" si="14"/>
        <v>B2 wood energyItaly2030</v>
      </c>
      <c r="B1038" s="47">
        <v>7</v>
      </c>
      <c r="C1038" s="47" t="s">
        <v>3</v>
      </c>
      <c r="D1038" s="47" t="s">
        <v>145</v>
      </c>
      <c r="E1038" s="47" t="s">
        <v>89</v>
      </c>
      <c r="F1038" s="47" t="s">
        <v>115</v>
      </c>
      <c r="G1038" s="47">
        <v>2030</v>
      </c>
      <c r="H1038" s="47">
        <v>5646.3480239999999</v>
      </c>
      <c r="I1038" s="47">
        <v>1493.262305</v>
      </c>
      <c r="J1038" s="47">
        <v>532.01583100000005</v>
      </c>
      <c r="K1038" s="47">
        <v>1359.976619</v>
      </c>
      <c r="L1038" s="47">
        <v>958.50853099999995</v>
      </c>
      <c r="M1038" s="47">
        <v>719.21845800000006</v>
      </c>
      <c r="N1038" s="47">
        <v>283.01396399999999</v>
      </c>
      <c r="O1038" s="47">
        <v>128.879198</v>
      </c>
      <c r="P1038" s="47">
        <v>171.473118</v>
      </c>
    </row>
    <row r="1039" spans="1:16" x14ac:dyDescent="0.2">
      <c r="A1039" s="45" t="str">
        <f t="shared" si="14"/>
        <v>B2 biodiversityItaly2005</v>
      </c>
      <c r="B1039" s="47">
        <v>8</v>
      </c>
      <c r="C1039" s="47" t="s">
        <v>2</v>
      </c>
      <c r="D1039" s="47" t="s">
        <v>145</v>
      </c>
      <c r="E1039" s="47" t="s">
        <v>89</v>
      </c>
      <c r="F1039" s="47" t="s">
        <v>115</v>
      </c>
      <c r="G1039" s="47">
        <v>2005</v>
      </c>
      <c r="H1039" s="47">
        <v>4342.5516459999999</v>
      </c>
      <c r="I1039" s="47">
        <v>506.29736599999802</v>
      </c>
      <c r="J1039" s="47">
        <v>1785.2877100000001</v>
      </c>
      <c r="K1039" s="47">
        <v>798.44576600000005</v>
      </c>
      <c r="L1039" s="47">
        <v>798.44577200000003</v>
      </c>
      <c r="M1039" s="47">
        <v>143.18161599999999</v>
      </c>
      <c r="N1039" s="47">
        <v>143.181614</v>
      </c>
      <c r="O1039" s="47">
        <v>83.855902</v>
      </c>
      <c r="P1039" s="47">
        <v>83.855900000000005</v>
      </c>
    </row>
    <row r="1040" spans="1:16" x14ac:dyDescent="0.2">
      <c r="A1040" s="45" t="str">
        <f t="shared" si="14"/>
        <v>B2 biodiversityItaly2010</v>
      </c>
      <c r="B1040" s="47">
        <v>8</v>
      </c>
      <c r="C1040" s="47" t="s">
        <v>2</v>
      </c>
      <c r="D1040" s="47" t="s">
        <v>145</v>
      </c>
      <c r="E1040" s="47" t="s">
        <v>89</v>
      </c>
      <c r="F1040" s="47" t="s">
        <v>115</v>
      </c>
      <c r="G1040" s="47">
        <v>2010</v>
      </c>
      <c r="H1040" s="47">
        <v>4555.1440890000003</v>
      </c>
      <c r="I1040" s="47">
        <v>638.35671100000104</v>
      </c>
      <c r="J1040" s="47">
        <v>1511.335448</v>
      </c>
      <c r="K1040" s="47">
        <v>1019.9683</v>
      </c>
      <c r="L1040" s="47">
        <v>757.45862099999999</v>
      </c>
      <c r="M1040" s="47">
        <v>294.26465100000001</v>
      </c>
      <c r="N1040" s="47">
        <v>139.53834499999999</v>
      </c>
      <c r="O1040" s="47">
        <v>96.228551999999993</v>
      </c>
      <c r="P1040" s="47">
        <v>97.993460999999996</v>
      </c>
    </row>
    <row r="1041" spans="1:16" x14ac:dyDescent="0.2">
      <c r="A1041" s="45" t="str">
        <f t="shared" si="14"/>
        <v>B2 biodiversityItaly2015</v>
      </c>
      <c r="B1041" s="47">
        <v>8</v>
      </c>
      <c r="C1041" s="47" t="s">
        <v>2</v>
      </c>
      <c r="D1041" s="47" t="s">
        <v>145</v>
      </c>
      <c r="E1041" s="47" t="s">
        <v>89</v>
      </c>
      <c r="F1041" s="47" t="s">
        <v>115</v>
      </c>
      <c r="G1041" s="47">
        <v>2015</v>
      </c>
      <c r="H1041" s="47">
        <v>4771.4800530000002</v>
      </c>
      <c r="I1041" s="47">
        <v>747.98681799999895</v>
      </c>
      <c r="J1041" s="47">
        <v>1237.383214</v>
      </c>
      <c r="K1041" s="47">
        <v>1259.350496</v>
      </c>
      <c r="L1041" s="47">
        <v>732.41325300000005</v>
      </c>
      <c r="M1041" s="47">
        <v>435.13173799999998</v>
      </c>
      <c r="N1041" s="47">
        <v>137.375148</v>
      </c>
      <c r="O1041" s="47">
        <v>108.897966</v>
      </c>
      <c r="P1041" s="47">
        <v>112.94141999999999</v>
      </c>
    </row>
    <row r="1042" spans="1:16" x14ac:dyDescent="0.2">
      <c r="A1042" s="45" t="str">
        <f t="shared" si="14"/>
        <v>B2 biodiversityItaly2020</v>
      </c>
      <c r="B1042" s="47">
        <v>8</v>
      </c>
      <c r="C1042" s="47" t="s">
        <v>2</v>
      </c>
      <c r="D1042" s="47" t="s">
        <v>145</v>
      </c>
      <c r="E1042" s="47" t="s">
        <v>89</v>
      </c>
      <c r="F1042" s="47" t="s">
        <v>115</v>
      </c>
      <c r="G1042" s="47">
        <v>2020</v>
      </c>
      <c r="H1042" s="47">
        <v>4988.1055850000002</v>
      </c>
      <c r="I1042" s="47">
        <v>1007.307426</v>
      </c>
      <c r="J1042" s="47">
        <v>867.619147</v>
      </c>
      <c r="K1042" s="47">
        <v>1448.7171619999999</v>
      </c>
      <c r="L1042" s="47">
        <v>711.98817599999995</v>
      </c>
      <c r="M1042" s="47">
        <v>567.92671299999995</v>
      </c>
      <c r="N1042" s="47">
        <v>135.675296</v>
      </c>
      <c r="O1042" s="47">
        <v>121.155269</v>
      </c>
      <c r="P1042" s="47">
        <v>127.716396</v>
      </c>
    </row>
    <row r="1043" spans="1:16" x14ac:dyDescent="0.2">
      <c r="A1043" s="45" t="str">
        <f t="shared" si="14"/>
        <v>B2 biodiversityItaly2025</v>
      </c>
      <c r="B1043" s="47">
        <v>8</v>
      </c>
      <c r="C1043" s="47" t="s">
        <v>2</v>
      </c>
      <c r="D1043" s="47" t="s">
        <v>145</v>
      </c>
      <c r="E1043" s="47" t="s">
        <v>89</v>
      </c>
      <c r="F1043" s="47" t="s">
        <v>115</v>
      </c>
      <c r="G1043" s="47">
        <v>2025</v>
      </c>
      <c r="H1043" s="47">
        <v>5205.2504929999996</v>
      </c>
      <c r="I1043" s="47">
        <v>1266.763737</v>
      </c>
      <c r="J1043" s="47">
        <v>497.85511000000002</v>
      </c>
      <c r="K1043" s="47">
        <v>1641.6287809999999</v>
      </c>
      <c r="L1043" s="47">
        <v>694.82853399999999</v>
      </c>
      <c r="M1043" s="47">
        <v>694.42475400000001</v>
      </c>
      <c r="N1043" s="47">
        <v>134.331591</v>
      </c>
      <c r="O1043" s="47">
        <v>132.69260299999999</v>
      </c>
      <c r="P1043" s="47">
        <v>142.72538299999999</v>
      </c>
    </row>
    <row r="1044" spans="1:16" x14ac:dyDescent="0.2">
      <c r="A1044" s="45" t="str">
        <f t="shared" si="14"/>
        <v>B2 biodiversityItaly2030</v>
      </c>
      <c r="B1044" s="47">
        <v>8</v>
      </c>
      <c r="C1044" s="47" t="s">
        <v>2</v>
      </c>
      <c r="D1044" s="47" t="s">
        <v>145</v>
      </c>
      <c r="E1044" s="47" t="s">
        <v>89</v>
      </c>
      <c r="F1044" s="47" t="s">
        <v>115</v>
      </c>
      <c r="G1044" s="47">
        <v>2030</v>
      </c>
      <c r="H1044" s="47">
        <v>5423.439335</v>
      </c>
      <c r="I1044" s="47">
        <v>1354.8684940000001</v>
      </c>
      <c r="J1044" s="47">
        <v>521.70359199999996</v>
      </c>
      <c r="K1044" s="47">
        <v>1392.988249</v>
      </c>
      <c r="L1044" s="47">
        <v>905.14783299999999</v>
      </c>
      <c r="M1044" s="47">
        <v>678.68893200000002</v>
      </c>
      <c r="N1044" s="47">
        <v>269.01258999999999</v>
      </c>
      <c r="O1044" s="47">
        <v>131.39552599999999</v>
      </c>
      <c r="P1044" s="47">
        <v>169.634119</v>
      </c>
    </row>
    <row r="1045" spans="1:16" x14ac:dyDescent="0.2">
      <c r="A1045" s="46" t="s">
        <v>168</v>
      </c>
      <c r="B1045" s="46">
        <v>1</v>
      </c>
      <c r="C1045" s="46" t="s">
        <v>0</v>
      </c>
      <c r="D1045" s="46">
        <v>0</v>
      </c>
      <c r="E1045" s="46" t="s">
        <v>115</v>
      </c>
      <c r="F1045" s="46">
        <v>0</v>
      </c>
      <c r="G1045" s="46">
        <v>2005</v>
      </c>
      <c r="H1045" s="47">
        <v>20566.083248999999</v>
      </c>
      <c r="I1045" s="47">
        <v>6520.7347650000002</v>
      </c>
      <c r="J1045" s="47">
        <v>3858.9176299999999</v>
      </c>
      <c r="K1045" s="47">
        <v>2903.3803420000004</v>
      </c>
      <c r="L1045" s="47">
        <v>2562.0165390000002</v>
      </c>
      <c r="M1045" s="47">
        <v>1231.017255</v>
      </c>
      <c r="N1045" s="47">
        <v>666.76356399999997</v>
      </c>
      <c r="O1045" s="47">
        <v>490.90745900000002</v>
      </c>
      <c r="P1045" s="47">
        <v>2332.345695</v>
      </c>
    </row>
    <row r="1046" spans="1:16" x14ac:dyDescent="0.2">
      <c r="A1046" s="46" t="s">
        <v>173</v>
      </c>
      <c r="B1046" s="46">
        <v>1</v>
      </c>
      <c r="C1046" s="46" t="s">
        <v>0</v>
      </c>
      <c r="D1046" s="46">
        <v>0</v>
      </c>
      <c r="E1046" s="46" t="s">
        <v>115</v>
      </c>
      <c r="F1046" s="46">
        <v>0</v>
      </c>
      <c r="G1046" s="46">
        <v>2010</v>
      </c>
      <c r="H1046" s="47">
        <v>21522.075592000001</v>
      </c>
      <c r="I1046" s="47">
        <v>8261.9617749999998</v>
      </c>
      <c r="J1046" s="47">
        <v>3552.6772840000003</v>
      </c>
      <c r="K1046" s="47">
        <v>3120.0567259999998</v>
      </c>
      <c r="L1046" s="47">
        <v>2644.373376</v>
      </c>
      <c r="M1046" s="47">
        <v>1446.5402430000001</v>
      </c>
      <c r="N1046" s="47">
        <v>564.15470100000005</v>
      </c>
      <c r="O1046" s="47">
        <v>366.26545499999997</v>
      </c>
      <c r="P1046" s="47">
        <v>1566.046032</v>
      </c>
    </row>
    <row r="1047" spans="1:16" x14ac:dyDescent="0.2">
      <c r="A1047" s="46" t="s">
        <v>178</v>
      </c>
      <c r="B1047" s="46">
        <v>1</v>
      </c>
      <c r="C1047" s="46" t="s">
        <v>0</v>
      </c>
      <c r="D1047" s="46">
        <v>0</v>
      </c>
      <c r="E1047" s="46" t="s">
        <v>115</v>
      </c>
      <c r="F1047" s="46">
        <v>0</v>
      </c>
      <c r="G1047" s="46">
        <v>2015</v>
      </c>
      <c r="H1047" s="47">
        <v>22478.544860000002</v>
      </c>
      <c r="I1047" s="47">
        <v>9967.5846919999985</v>
      </c>
      <c r="J1047" s="47">
        <v>3102.4217280000003</v>
      </c>
      <c r="K1047" s="47">
        <v>3304.7472109999999</v>
      </c>
      <c r="L1047" s="47">
        <v>2721.7161510000001</v>
      </c>
      <c r="M1047" s="47">
        <v>1629.7934209999999</v>
      </c>
      <c r="N1047" s="47">
        <v>489.76976400000001</v>
      </c>
      <c r="O1047" s="47">
        <v>277.92770100000001</v>
      </c>
      <c r="P1047" s="47">
        <v>984.58419200000003</v>
      </c>
    </row>
    <row r="1048" spans="1:16" x14ac:dyDescent="0.2">
      <c r="A1048" s="46" t="s">
        <v>183</v>
      </c>
      <c r="B1048" s="46">
        <v>1</v>
      </c>
      <c r="C1048" s="46" t="s">
        <v>0</v>
      </c>
      <c r="D1048" s="46">
        <v>0</v>
      </c>
      <c r="E1048" s="46" t="s">
        <v>115</v>
      </c>
      <c r="F1048" s="46">
        <v>0</v>
      </c>
      <c r="G1048" s="46">
        <v>2020</v>
      </c>
      <c r="H1048" s="47">
        <v>22713.159169999999</v>
      </c>
      <c r="I1048" s="47">
        <v>10090.085565000001</v>
      </c>
      <c r="J1048" s="47">
        <v>3440.3937639999999</v>
      </c>
      <c r="K1048" s="47">
        <v>3393.2812960000001</v>
      </c>
      <c r="L1048" s="47">
        <v>2662.6777649999999</v>
      </c>
      <c r="M1048" s="47">
        <v>1837.5959680000001</v>
      </c>
      <c r="N1048" s="47">
        <v>460.46987799999999</v>
      </c>
      <c r="O1048" s="47">
        <v>235.94337999999999</v>
      </c>
      <c r="P1048" s="47">
        <v>592.71155399999998</v>
      </c>
    </row>
    <row r="1049" spans="1:16" x14ac:dyDescent="0.2">
      <c r="A1049" s="46" t="s">
        <v>188</v>
      </c>
      <c r="B1049" s="46">
        <v>1</v>
      </c>
      <c r="C1049" s="46" t="s">
        <v>0</v>
      </c>
      <c r="D1049" s="46">
        <v>0</v>
      </c>
      <c r="E1049" s="46" t="s">
        <v>115</v>
      </c>
      <c r="F1049" s="46">
        <v>0</v>
      </c>
      <c r="G1049" s="46">
        <v>2025</v>
      </c>
      <c r="H1049" s="47">
        <v>22948.383343000001</v>
      </c>
      <c r="I1049" s="47">
        <v>9860.0974750000005</v>
      </c>
      <c r="J1049" s="47">
        <v>3983.423072</v>
      </c>
      <c r="K1049" s="47">
        <v>3481.5907049999996</v>
      </c>
      <c r="L1049" s="47">
        <v>2611.0790299999999</v>
      </c>
      <c r="M1049" s="47">
        <v>2018.1044580000002</v>
      </c>
      <c r="N1049" s="47">
        <v>427.47362999999996</v>
      </c>
      <c r="O1049" s="47">
        <v>211.21138400000001</v>
      </c>
      <c r="P1049" s="47">
        <v>355.40358900000001</v>
      </c>
    </row>
    <row r="1050" spans="1:16" x14ac:dyDescent="0.2">
      <c r="A1050" s="46" t="s">
        <v>193</v>
      </c>
      <c r="B1050" s="46">
        <v>1</v>
      </c>
      <c r="C1050" s="46" t="s">
        <v>0</v>
      </c>
      <c r="D1050" s="46">
        <v>0</v>
      </c>
      <c r="E1050" s="46" t="s">
        <v>115</v>
      </c>
      <c r="F1050" s="46">
        <v>0</v>
      </c>
      <c r="G1050" s="46">
        <v>2030</v>
      </c>
      <c r="H1050" s="47">
        <v>23184.70507</v>
      </c>
      <c r="I1050" s="47">
        <v>9038.8454109999984</v>
      </c>
      <c r="J1050" s="47">
        <v>5240.4550909999998</v>
      </c>
      <c r="K1050" s="47">
        <v>3120.3712990000004</v>
      </c>
      <c r="L1050" s="47">
        <v>2804.47523</v>
      </c>
      <c r="M1050" s="47">
        <v>2008.5534209999998</v>
      </c>
      <c r="N1050" s="47">
        <v>536.65335800000003</v>
      </c>
      <c r="O1050" s="47">
        <v>186.38320299999998</v>
      </c>
      <c r="P1050" s="47">
        <v>248.96805699999999</v>
      </c>
    </row>
    <row r="1051" spans="1:16" x14ac:dyDescent="0.2">
      <c r="A1051" s="46" t="s">
        <v>198</v>
      </c>
      <c r="B1051" s="46">
        <v>1</v>
      </c>
      <c r="C1051" s="46" t="s">
        <v>1</v>
      </c>
      <c r="D1051" s="46">
        <v>0</v>
      </c>
      <c r="E1051" s="46" t="s">
        <v>115</v>
      </c>
      <c r="F1051" s="46">
        <v>0</v>
      </c>
      <c r="G1051" s="46">
        <v>2005</v>
      </c>
      <c r="H1051" s="47">
        <v>20566.087639999998</v>
      </c>
      <c r="I1051" s="47">
        <v>6865.3829540000006</v>
      </c>
      <c r="J1051" s="47">
        <v>3869.5358820000001</v>
      </c>
      <c r="K1051" s="47">
        <v>2916.109633</v>
      </c>
      <c r="L1051" s="47">
        <v>2565.2282129999999</v>
      </c>
      <c r="M1051" s="47">
        <v>1349.0124069999999</v>
      </c>
      <c r="N1051" s="47">
        <v>811.34039300000006</v>
      </c>
      <c r="O1051" s="47">
        <v>420.78843300000005</v>
      </c>
      <c r="P1051" s="47">
        <v>1768.689725</v>
      </c>
    </row>
    <row r="1052" spans="1:16" x14ac:dyDescent="0.2">
      <c r="A1052" s="46" t="s">
        <v>203</v>
      </c>
      <c r="B1052" s="46">
        <v>1</v>
      </c>
      <c r="C1052" s="46" t="s">
        <v>1</v>
      </c>
      <c r="D1052" s="46">
        <v>0</v>
      </c>
      <c r="E1052" s="46" t="s">
        <v>115</v>
      </c>
      <c r="F1052" s="46">
        <v>0</v>
      </c>
      <c r="G1052" s="46">
        <v>2010</v>
      </c>
      <c r="H1052" s="47">
        <v>21524.314556999998</v>
      </c>
      <c r="I1052" s="47">
        <v>8287.8037840000015</v>
      </c>
      <c r="J1052" s="47">
        <v>3585.7354020000002</v>
      </c>
      <c r="K1052" s="47">
        <v>3181.6672229999999</v>
      </c>
      <c r="L1052" s="47">
        <v>2660.1424830000001</v>
      </c>
      <c r="M1052" s="47">
        <v>1627.5225289999998</v>
      </c>
      <c r="N1052" s="47">
        <v>805.37736300000006</v>
      </c>
      <c r="O1052" s="47">
        <v>321.47723400000001</v>
      </c>
      <c r="P1052" s="47">
        <v>1054.5885390000001</v>
      </c>
    </row>
    <row r="1053" spans="1:16" x14ac:dyDescent="0.2">
      <c r="A1053" s="46" t="s">
        <v>208</v>
      </c>
      <c r="B1053" s="46">
        <v>1</v>
      </c>
      <c r="C1053" s="46" t="s">
        <v>1</v>
      </c>
      <c r="D1053" s="46">
        <v>0</v>
      </c>
      <c r="E1053" s="46" t="s">
        <v>115</v>
      </c>
      <c r="F1053" s="46">
        <v>0</v>
      </c>
      <c r="G1053" s="46">
        <v>2015</v>
      </c>
      <c r="H1053" s="47">
        <v>22484.162430999997</v>
      </c>
      <c r="I1053" s="47">
        <v>9702.1851530000004</v>
      </c>
      <c r="J1053" s="47">
        <v>3138.9033789999999</v>
      </c>
      <c r="K1053" s="47">
        <v>3434.774222</v>
      </c>
      <c r="L1053" s="47">
        <v>2742.9406159999999</v>
      </c>
      <c r="M1053" s="47">
        <v>1887.1958199999999</v>
      </c>
      <c r="N1053" s="47">
        <v>776.24965400000008</v>
      </c>
      <c r="O1053" s="47">
        <v>254.974422</v>
      </c>
      <c r="P1053" s="47">
        <v>546.939165</v>
      </c>
    </row>
    <row r="1054" spans="1:16" x14ac:dyDescent="0.2">
      <c r="A1054" s="46" t="s">
        <v>213</v>
      </c>
      <c r="B1054" s="46">
        <v>1</v>
      </c>
      <c r="C1054" s="46" t="s">
        <v>1</v>
      </c>
      <c r="D1054" s="46">
        <v>0</v>
      </c>
      <c r="E1054" s="46" t="s">
        <v>115</v>
      </c>
      <c r="F1054" s="46">
        <v>0</v>
      </c>
      <c r="G1054" s="46">
        <v>2020</v>
      </c>
      <c r="H1054" s="47">
        <v>22722.516493000003</v>
      </c>
      <c r="I1054" s="47">
        <v>9474.9321960000016</v>
      </c>
      <c r="J1054" s="47">
        <v>3505.7299229999999</v>
      </c>
      <c r="K1054" s="47">
        <v>3606.023099</v>
      </c>
      <c r="L1054" s="47">
        <v>2696.4821480000001</v>
      </c>
      <c r="M1054" s="47">
        <v>2146.178359</v>
      </c>
      <c r="N1054" s="47">
        <v>786.17485899999997</v>
      </c>
      <c r="O1054" s="47">
        <v>233.02134100000001</v>
      </c>
      <c r="P1054" s="47">
        <v>273.97456799999998</v>
      </c>
    </row>
    <row r="1055" spans="1:16" x14ac:dyDescent="0.2">
      <c r="A1055" s="46" t="s">
        <v>218</v>
      </c>
      <c r="B1055" s="46">
        <v>1</v>
      </c>
      <c r="C1055" s="46" t="s">
        <v>1</v>
      </c>
      <c r="D1055" s="46">
        <v>0</v>
      </c>
      <c r="E1055" s="46" t="s">
        <v>115</v>
      </c>
      <c r="F1055" s="46">
        <v>0</v>
      </c>
      <c r="G1055" s="46">
        <v>2025</v>
      </c>
      <c r="H1055" s="47">
        <v>22961.722590000001</v>
      </c>
      <c r="I1055" s="47">
        <v>8842.3773760000004</v>
      </c>
      <c r="J1055" s="47">
        <v>4089.4722760000004</v>
      </c>
      <c r="K1055" s="47">
        <v>3770.526171</v>
      </c>
      <c r="L1055" s="47">
        <v>2660.467361</v>
      </c>
      <c r="M1055" s="47">
        <v>2404.65398</v>
      </c>
      <c r="N1055" s="47">
        <v>769.43758500000001</v>
      </c>
      <c r="O1055" s="47">
        <v>228.48667499999999</v>
      </c>
      <c r="P1055" s="47">
        <v>196.30116599999999</v>
      </c>
    </row>
    <row r="1056" spans="1:16" x14ac:dyDescent="0.2">
      <c r="A1056" s="46" t="s">
        <v>223</v>
      </c>
      <c r="B1056" s="46">
        <v>1</v>
      </c>
      <c r="C1056" s="46" t="s">
        <v>1</v>
      </c>
      <c r="D1056" s="46">
        <v>0</v>
      </c>
      <c r="E1056" s="46" t="s">
        <v>115</v>
      </c>
      <c r="F1056" s="46">
        <v>0</v>
      </c>
      <c r="G1056" s="46">
        <v>2030</v>
      </c>
      <c r="H1056" s="47">
        <v>23200.8514</v>
      </c>
      <c r="I1056" s="47">
        <v>7804.2398379999995</v>
      </c>
      <c r="J1056" s="47">
        <v>5226.6778180000001</v>
      </c>
      <c r="K1056" s="47">
        <v>3384.6339899999998</v>
      </c>
      <c r="L1056" s="47">
        <v>2919.9212669999997</v>
      </c>
      <c r="M1056" s="47">
        <v>2496.1304810000001</v>
      </c>
      <c r="N1056" s="47">
        <v>929.58096999999998</v>
      </c>
      <c r="O1056" s="47">
        <v>225.10918799999999</v>
      </c>
      <c r="P1056" s="47">
        <v>214.55784800000001</v>
      </c>
    </row>
    <row r="1057" spans="1:16" x14ac:dyDescent="0.2">
      <c r="A1057" s="46" t="s">
        <v>228</v>
      </c>
      <c r="B1057" s="46">
        <v>1</v>
      </c>
      <c r="C1057" s="46" t="s">
        <v>3</v>
      </c>
      <c r="D1057" s="46">
        <v>0</v>
      </c>
      <c r="E1057" s="46" t="s">
        <v>115</v>
      </c>
      <c r="F1057" s="46">
        <v>0</v>
      </c>
      <c r="G1057" s="46">
        <v>2005</v>
      </c>
      <c r="H1057" s="47">
        <v>20566.083248999999</v>
      </c>
      <c r="I1057" s="47">
        <v>6520.7347650000002</v>
      </c>
      <c r="J1057" s="47">
        <v>3858.9176299999999</v>
      </c>
      <c r="K1057" s="47">
        <v>2903.3803420000004</v>
      </c>
      <c r="L1057" s="47">
        <v>2562.0165390000002</v>
      </c>
      <c r="M1057" s="47">
        <v>1231.017255</v>
      </c>
      <c r="N1057" s="47">
        <v>666.76356399999997</v>
      </c>
      <c r="O1057" s="47">
        <v>490.90745900000002</v>
      </c>
      <c r="P1057" s="47">
        <v>2332.345695</v>
      </c>
    </row>
    <row r="1058" spans="1:16" x14ac:dyDescent="0.2">
      <c r="A1058" s="46" t="s">
        <v>233</v>
      </c>
      <c r="B1058" s="46">
        <v>1</v>
      </c>
      <c r="C1058" s="46" t="s">
        <v>3</v>
      </c>
      <c r="D1058" s="46">
        <v>0</v>
      </c>
      <c r="E1058" s="46" t="s">
        <v>115</v>
      </c>
      <c r="F1058" s="46">
        <v>0</v>
      </c>
      <c r="G1058" s="46">
        <v>2010</v>
      </c>
      <c r="H1058" s="47">
        <v>21522.075704000003</v>
      </c>
      <c r="I1058" s="47">
        <v>8261.9621999999999</v>
      </c>
      <c r="J1058" s="47">
        <v>3552.6772040000001</v>
      </c>
      <c r="K1058" s="47">
        <v>3120.056634</v>
      </c>
      <c r="L1058" s="47">
        <v>2644.3733030000003</v>
      </c>
      <c r="M1058" s="47">
        <v>1446.5402100000001</v>
      </c>
      <c r="N1058" s="47">
        <v>564.15469000000007</v>
      </c>
      <c r="O1058" s="47">
        <v>366.265446</v>
      </c>
      <c r="P1058" s="47">
        <v>1566.0460169999999</v>
      </c>
    </row>
    <row r="1059" spans="1:16" x14ac:dyDescent="0.2">
      <c r="A1059" s="46" t="s">
        <v>238</v>
      </c>
      <c r="B1059" s="46">
        <v>1</v>
      </c>
      <c r="C1059" s="46" t="s">
        <v>3</v>
      </c>
      <c r="D1059" s="46">
        <v>0</v>
      </c>
      <c r="E1059" s="46" t="s">
        <v>115</v>
      </c>
      <c r="F1059" s="46">
        <v>0</v>
      </c>
      <c r="G1059" s="46">
        <v>2015</v>
      </c>
      <c r="H1059" s="47">
        <v>22478.633782999997</v>
      </c>
      <c r="I1059" s="47">
        <v>9996.881938999999</v>
      </c>
      <c r="J1059" s="47">
        <v>3099.5705470000003</v>
      </c>
      <c r="K1059" s="47">
        <v>3303.3813529999998</v>
      </c>
      <c r="L1059" s="47">
        <v>2720.467275</v>
      </c>
      <c r="M1059" s="47">
        <v>1626.1536740000001</v>
      </c>
      <c r="N1059" s="47">
        <v>486.14047599999998</v>
      </c>
      <c r="O1059" s="47">
        <v>275.63976400000001</v>
      </c>
      <c r="P1059" s="47">
        <v>970.39875500000005</v>
      </c>
    </row>
    <row r="1060" spans="1:16" x14ac:dyDescent="0.2">
      <c r="A1060" s="46" t="s">
        <v>243</v>
      </c>
      <c r="B1060" s="46">
        <v>1</v>
      </c>
      <c r="C1060" s="46" t="s">
        <v>3</v>
      </c>
      <c r="D1060" s="46">
        <v>0</v>
      </c>
      <c r="E1060" s="46" t="s">
        <v>115</v>
      </c>
      <c r="F1060" s="46">
        <v>0</v>
      </c>
      <c r="G1060" s="46">
        <v>2020</v>
      </c>
      <c r="H1060" s="47">
        <v>22713.418162999998</v>
      </c>
      <c r="I1060" s="47">
        <v>10173.674026000001</v>
      </c>
      <c r="J1060" s="47">
        <v>3430.8075500000004</v>
      </c>
      <c r="K1060" s="47">
        <v>3388.6108210000002</v>
      </c>
      <c r="L1060" s="47">
        <v>2659.0208419999999</v>
      </c>
      <c r="M1060" s="47">
        <v>1824.3826430000001</v>
      </c>
      <c r="N1060" s="47">
        <v>447.98359800000003</v>
      </c>
      <c r="O1060" s="47">
        <v>229.84842700000002</v>
      </c>
      <c r="P1060" s="47">
        <v>559.09025599999995</v>
      </c>
    </row>
    <row r="1061" spans="1:16" x14ac:dyDescent="0.2">
      <c r="A1061" s="46" t="s">
        <v>248</v>
      </c>
      <c r="B1061" s="46">
        <v>1</v>
      </c>
      <c r="C1061" s="46" t="s">
        <v>3</v>
      </c>
      <c r="D1061" s="46">
        <v>0</v>
      </c>
      <c r="E1061" s="46" t="s">
        <v>115</v>
      </c>
      <c r="F1061" s="46">
        <v>0</v>
      </c>
      <c r="G1061" s="46">
        <v>2025</v>
      </c>
      <c r="H1061" s="47">
        <v>22949.069759999998</v>
      </c>
      <c r="I1061" s="47">
        <v>9995.6426520000005</v>
      </c>
      <c r="J1061" s="47">
        <v>3967.1565230000001</v>
      </c>
      <c r="K1061" s="47">
        <v>3472.0956999999999</v>
      </c>
      <c r="L1061" s="47">
        <v>2604.1739640000001</v>
      </c>
      <c r="M1061" s="47">
        <v>1989.6333890000001</v>
      </c>
      <c r="N1061" s="47">
        <v>403.36955699999999</v>
      </c>
      <c r="O1061" s="47">
        <v>202.11572200000001</v>
      </c>
      <c r="P1061" s="47">
        <v>314.88225299999999</v>
      </c>
    </row>
    <row r="1062" spans="1:16" x14ac:dyDescent="0.2">
      <c r="A1062" s="46" t="s">
        <v>253</v>
      </c>
      <c r="B1062" s="46">
        <v>1</v>
      </c>
      <c r="C1062" s="46" t="s">
        <v>3</v>
      </c>
      <c r="D1062" s="46">
        <v>0</v>
      </c>
      <c r="E1062" s="46" t="s">
        <v>115</v>
      </c>
      <c r="F1062" s="46">
        <v>0</v>
      </c>
      <c r="G1062" s="46">
        <v>2030</v>
      </c>
      <c r="H1062" s="47">
        <v>23185.891705999999</v>
      </c>
      <c r="I1062" s="47">
        <v>9222.7703459999993</v>
      </c>
      <c r="J1062" s="47">
        <v>5216.6901859999998</v>
      </c>
      <c r="K1062" s="47">
        <v>3107.520618</v>
      </c>
      <c r="L1062" s="47">
        <v>2792.9055680000001</v>
      </c>
      <c r="M1062" s="47">
        <v>1954.914229</v>
      </c>
      <c r="N1062" s="47">
        <v>499.58515899999998</v>
      </c>
      <c r="O1062" s="47">
        <v>175.53502800000001</v>
      </c>
      <c r="P1062" s="47">
        <v>215.970572</v>
      </c>
    </row>
    <row r="1063" spans="1:16" x14ac:dyDescent="0.2">
      <c r="A1063" s="46" t="s">
        <v>258</v>
      </c>
      <c r="B1063" s="46">
        <v>1</v>
      </c>
      <c r="C1063" s="46" t="s">
        <v>2</v>
      </c>
      <c r="D1063" s="46">
        <v>0</v>
      </c>
      <c r="E1063" s="46" t="s">
        <v>115</v>
      </c>
      <c r="F1063" s="46">
        <v>0</v>
      </c>
      <c r="G1063" s="46">
        <v>2005</v>
      </c>
      <c r="H1063" s="47">
        <v>19588.870342000002</v>
      </c>
      <c r="I1063" s="47">
        <v>6249.5101859999986</v>
      </c>
      <c r="J1063" s="47">
        <v>3833.507067</v>
      </c>
      <c r="K1063" s="47">
        <v>2850.4121869999999</v>
      </c>
      <c r="L1063" s="47">
        <v>2610.350367</v>
      </c>
      <c r="M1063" s="47">
        <v>1317.6192070000002</v>
      </c>
      <c r="N1063" s="47">
        <v>847.86467099999993</v>
      </c>
      <c r="O1063" s="47">
        <v>390.27778699999999</v>
      </c>
      <c r="P1063" s="47">
        <v>1489.3288700000001</v>
      </c>
    </row>
    <row r="1064" spans="1:16" x14ac:dyDescent="0.2">
      <c r="A1064" s="46" t="s">
        <v>263</v>
      </c>
      <c r="B1064" s="46">
        <v>1</v>
      </c>
      <c r="C1064" s="46" t="s">
        <v>2</v>
      </c>
      <c r="D1064" s="46">
        <v>0</v>
      </c>
      <c r="E1064" s="46" t="s">
        <v>115</v>
      </c>
      <c r="F1064" s="46">
        <v>0</v>
      </c>
      <c r="G1064" s="46">
        <v>2010</v>
      </c>
      <c r="H1064" s="47">
        <v>20543.775023999999</v>
      </c>
      <c r="I1064" s="47">
        <v>7968.330151000001</v>
      </c>
      <c r="J1064" s="47">
        <v>3694.9435599999997</v>
      </c>
      <c r="K1064" s="47">
        <v>3028.181149</v>
      </c>
      <c r="L1064" s="47">
        <v>2687.0140609999999</v>
      </c>
      <c r="M1064" s="47">
        <v>1573.9752129999999</v>
      </c>
      <c r="N1064" s="47">
        <v>826.33574199999998</v>
      </c>
      <c r="O1064" s="47">
        <v>248.04375699999997</v>
      </c>
      <c r="P1064" s="47">
        <v>516.95139099999994</v>
      </c>
    </row>
    <row r="1065" spans="1:16" x14ac:dyDescent="0.2">
      <c r="A1065" s="46" t="s">
        <v>268</v>
      </c>
      <c r="B1065" s="46">
        <v>1</v>
      </c>
      <c r="C1065" s="46" t="s">
        <v>2</v>
      </c>
      <c r="D1065" s="46">
        <v>0</v>
      </c>
      <c r="E1065" s="46" t="s">
        <v>115</v>
      </c>
      <c r="F1065" s="46">
        <v>0</v>
      </c>
      <c r="G1065" s="46">
        <v>2015</v>
      </c>
      <c r="H1065" s="47">
        <v>21502.416394</v>
      </c>
      <c r="I1065" s="47">
        <v>9267.8826730000001</v>
      </c>
      <c r="J1065" s="47">
        <v>3294.6111879999999</v>
      </c>
      <c r="K1065" s="47">
        <v>3228.5198140000002</v>
      </c>
      <c r="L1065" s="47">
        <v>2780.3809760000004</v>
      </c>
      <c r="M1065" s="47">
        <v>1823.6719190000001</v>
      </c>
      <c r="N1065" s="47">
        <v>781.19180699999993</v>
      </c>
      <c r="O1065" s="47">
        <v>181.50399199999998</v>
      </c>
      <c r="P1065" s="47">
        <v>144.65402499999999</v>
      </c>
    </row>
    <row r="1066" spans="1:16" x14ac:dyDescent="0.2">
      <c r="A1066" s="46" t="s">
        <v>273</v>
      </c>
      <c r="B1066" s="46">
        <v>1</v>
      </c>
      <c r="C1066" s="46" t="s">
        <v>2</v>
      </c>
      <c r="D1066" s="46">
        <v>0</v>
      </c>
      <c r="E1066" s="46" t="s">
        <v>115</v>
      </c>
      <c r="F1066" s="46">
        <v>0</v>
      </c>
      <c r="G1066" s="46">
        <v>2020</v>
      </c>
      <c r="H1066" s="47">
        <v>21739.042139000001</v>
      </c>
      <c r="I1066" s="47">
        <v>8824.8770789999999</v>
      </c>
      <c r="J1066" s="47">
        <v>3524.619514</v>
      </c>
      <c r="K1066" s="47">
        <v>3367.6473109999997</v>
      </c>
      <c r="L1066" s="47">
        <v>2735.1923669999996</v>
      </c>
      <c r="M1066" s="47">
        <v>2090.5788360000001</v>
      </c>
      <c r="N1066" s="47">
        <v>847.36050999999998</v>
      </c>
      <c r="O1066" s="47">
        <v>198.110208</v>
      </c>
      <c r="P1066" s="47">
        <v>150.65631400000001</v>
      </c>
    </row>
    <row r="1067" spans="1:16" x14ac:dyDescent="0.2">
      <c r="A1067" s="46" t="s">
        <v>278</v>
      </c>
      <c r="B1067" s="46">
        <v>1</v>
      </c>
      <c r="C1067" s="46" t="s">
        <v>2</v>
      </c>
      <c r="D1067" s="46">
        <v>0</v>
      </c>
      <c r="E1067" s="46" t="s">
        <v>115</v>
      </c>
      <c r="F1067" s="46">
        <v>0</v>
      </c>
      <c r="G1067" s="46">
        <v>2025</v>
      </c>
      <c r="H1067" s="47">
        <v>21976.185658999999</v>
      </c>
      <c r="I1067" s="47">
        <v>8238.6989279999998</v>
      </c>
      <c r="J1067" s="47">
        <v>3884.754062</v>
      </c>
      <c r="K1067" s="47">
        <v>3527.5313599999999</v>
      </c>
      <c r="L1067" s="47">
        <v>2675.4330030000001</v>
      </c>
      <c r="M1067" s="47">
        <v>2365.1948349999998</v>
      </c>
      <c r="N1067" s="47">
        <v>906.38141900000005</v>
      </c>
      <c r="O1067" s="47">
        <v>216.81299899999999</v>
      </c>
      <c r="P1067" s="47">
        <v>161.379053</v>
      </c>
    </row>
    <row r="1068" spans="1:16" x14ac:dyDescent="0.2">
      <c r="A1068" s="46" t="s">
        <v>283</v>
      </c>
      <c r="B1068" s="46">
        <v>1</v>
      </c>
      <c r="C1068" s="46" t="s">
        <v>2</v>
      </c>
      <c r="D1068" s="46">
        <v>0</v>
      </c>
      <c r="E1068" s="46" t="s">
        <v>115</v>
      </c>
      <c r="F1068" s="46">
        <v>0</v>
      </c>
      <c r="G1068" s="46">
        <v>2030</v>
      </c>
      <c r="H1068" s="47">
        <v>22214.370639000001</v>
      </c>
      <c r="I1068" s="47">
        <v>7145.7293639999998</v>
      </c>
      <c r="J1068" s="47">
        <v>4926.1337709999998</v>
      </c>
      <c r="K1068" s="47">
        <v>3311.1653369999999</v>
      </c>
      <c r="L1068" s="47">
        <v>2844.4869079999999</v>
      </c>
      <c r="M1068" s="47">
        <v>2491.3869079999999</v>
      </c>
      <c r="N1068" s="47">
        <v>1087.2732000000001</v>
      </c>
      <c r="O1068" s="47">
        <v>221.997343</v>
      </c>
      <c r="P1068" s="47">
        <v>186.19780800000001</v>
      </c>
    </row>
  </sheetData>
  <autoFilter ref="A1:P1068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topLeftCell="A39" workbookViewId="0">
      <selection activeCell="A59" sqref="A59"/>
    </sheetView>
  </sheetViews>
  <sheetFormatPr defaultColWidth="9.140625" defaultRowHeight="15" x14ac:dyDescent="0.25"/>
  <cols>
    <col min="1" max="1" width="16" customWidth="1"/>
  </cols>
  <sheetData>
    <row r="1" spans="1:16" x14ac:dyDescent="0.25">
      <c r="A1" s="114" t="s">
        <v>10</v>
      </c>
      <c r="B1" s="114" t="s">
        <v>332</v>
      </c>
      <c r="C1" s="114" t="s">
        <v>333</v>
      </c>
      <c r="D1" s="114"/>
      <c r="E1" s="114" t="s">
        <v>48</v>
      </c>
      <c r="F1" s="114"/>
      <c r="G1" s="114"/>
      <c r="H1" s="114"/>
      <c r="I1" s="115" t="s">
        <v>334</v>
      </c>
      <c r="J1" s="113"/>
      <c r="K1" s="113"/>
      <c r="L1" s="113"/>
      <c r="M1" s="113" t="s">
        <v>44</v>
      </c>
      <c r="N1" s="113"/>
      <c r="O1" s="113"/>
      <c r="P1" s="113"/>
    </row>
    <row r="2" spans="1:16" x14ac:dyDescent="0.25">
      <c r="A2" s="114"/>
      <c r="B2" s="114"/>
      <c r="C2" s="114"/>
      <c r="D2" s="114"/>
      <c r="E2" s="114" t="s">
        <v>335</v>
      </c>
      <c r="F2" s="114" t="s">
        <v>336</v>
      </c>
      <c r="G2" s="114" t="s">
        <v>337</v>
      </c>
      <c r="H2" s="114" t="s">
        <v>338</v>
      </c>
      <c r="I2">
        <v>2015</v>
      </c>
      <c r="J2">
        <v>2020</v>
      </c>
      <c r="K2">
        <v>2025</v>
      </c>
      <c r="L2">
        <v>2030</v>
      </c>
      <c r="M2">
        <v>2015</v>
      </c>
      <c r="N2">
        <v>2020</v>
      </c>
      <c r="O2">
        <v>2025</v>
      </c>
      <c r="P2">
        <v>2030</v>
      </c>
    </row>
    <row r="3" spans="1:16" x14ac:dyDescent="0.25">
      <c r="A3" s="114"/>
      <c r="B3" s="114"/>
      <c r="C3" s="48" t="s">
        <v>339</v>
      </c>
      <c r="D3" s="48" t="s">
        <v>340</v>
      </c>
      <c r="E3" s="114"/>
      <c r="F3" s="114"/>
      <c r="G3" s="114"/>
      <c r="H3" s="114"/>
    </row>
    <row r="4" spans="1:16" x14ac:dyDescent="0.25">
      <c r="A4" s="49" t="s">
        <v>73</v>
      </c>
      <c r="B4" s="50">
        <v>20748</v>
      </c>
      <c r="C4" s="50">
        <v>9126</v>
      </c>
      <c r="D4" s="50">
        <v>43.984962406015036</v>
      </c>
      <c r="E4" s="51">
        <v>9587.94</v>
      </c>
      <c r="F4" s="52">
        <f t="shared" ref="F4:F48" si="0">E4/B4*100</f>
        <v>46.211393869288607</v>
      </c>
      <c r="G4" s="52">
        <f t="shared" ref="G4:G50" si="1">C4/E4</f>
        <v>0.95182072478551172</v>
      </c>
      <c r="H4" s="51">
        <v>2426.2282169999999</v>
      </c>
      <c r="I4" s="53">
        <v>-1.5814887541742984E-2</v>
      </c>
      <c r="J4" s="53">
        <v>-8.1883020586503985E-2</v>
      </c>
      <c r="K4" s="53">
        <v>-0.12692396471803979</v>
      </c>
      <c r="L4" s="53">
        <v>-0.17012301219080372</v>
      </c>
      <c r="M4">
        <f>E4*(1+(I4/100))^5</f>
        <v>9580.3607880240106</v>
      </c>
      <c r="N4">
        <f>M4*(1+(J4/100))^5</f>
        <v>9541.2015261480701</v>
      </c>
      <c r="O4">
        <f>N4*(1+(K4/100))^5</f>
        <v>9480.8046807144092</v>
      </c>
      <c r="P4">
        <f>O4*(1+(L4/100))^5</f>
        <v>9400.4334537190316</v>
      </c>
    </row>
    <row r="5" spans="1:16" x14ac:dyDescent="0.25">
      <c r="A5" s="49" t="s">
        <v>79</v>
      </c>
      <c r="B5" s="50">
        <v>7726</v>
      </c>
      <c r="C5" s="50">
        <v>2657</v>
      </c>
      <c r="D5" s="50">
        <v>34.390370178617651</v>
      </c>
      <c r="E5" s="51">
        <v>10410.786</v>
      </c>
      <c r="F5" s="52">
        <f t="shared" si="0"/>
        <v>134.75001294330832</v>
      </c>
      <c r="G5" s="52">
        <f t="shared" si="1"/>
        <v>0.25521608070706669</v>
      </c>
      <c r="H5" s="51">
        <v>2754.5898677400005</v>
      </c>
      <c r="I5" s="53">
        <v>-1.5814887541742984E-2</v>
      </c>
      <c r="J5" s="53">
        <v>-8.1883020586503985E-2</v>
      </c>
      <c r="K5" s="53">
        <v>-0.12692396471803979</v>
      </c>
      <c r="L5" s="53">
        <v>-0.17012301219080372</v>
      </c>
      <c r="M5">
        <f t="shared" ref="M5:M55" si="2">E5*(1+(I5/100))^5</f>
        <v>10402.55633294632</v>
      </c>
      <c r="N5">
        <f t="shared" ref="N5:P20" si="3">M5*(1+(J5/100))^5</f>
        <v>10360.03638650231</v>
      </c>
      <c r="O5">
        <f t="shared" si="3"/>
        <v>10294.456227168301</v>
      </c>
      <c r="P5">
        <f t="shared" si="3"/>
        <v>10207.187466119911</v>
      </c>
    </row>
    <row r="6" spans="1:16" x14ac:dyDescent="0.25">
      <c r="A6" s="49" t="s">
        <v>341</v>
      </c>
      <c r="B6" s="50">
        <v>6949</v>
      </c>
      <c r="C6" s="50">
        <v>2793.12</v>
      </c>
      <c r="D6" s="50">
        <v>40.194560368398328</v>
      </c>
      <c r="E6" s="51">
        <v>4219.1909999999998</v>
      </c>
      <c r="F6" s="52">
        <f t="shared" si="0"/>
        <v>60.7165203626421</v>
      </c>
      <c r="G6" s="52">
        <f t="shared" si="1"/>
        <v>0.66200368743676219</v>
      </c>
      <c r="H6" s="51">
        <v>1993.6943232299998</v>
      </c>
      <c r="I6" s="53">
        <v>-1.5814887541742984E-2</v>
      </c>
      <c r="J6" s="53">
        <v>-8.1883020586503985E-2</v>
      </c>
      <c r="K6" s="53">
        <v>-0.12692396471803979</v>
      </c>
      <c r="L6" s="53">
        <v>-0.17012301219080372</v>
      </c>
      <c r="M6">
        <f t="shared" si="2"/>
        <v>4215.8557535386963</v>
      </c>
      <c r="N6">
        <f t="shared" si="3"/>
        <v>4198.6236468219649</v>
      </c>
      <c r="O6">
        <f t="shared" si="3"/>
        <v>4172.0459015834576</v>
      </c>
      <c r="P6">
        <f t="shared" si="3"/>
        <v>4136.6783922333934</v>
      </c>
    </row>
    <row r="7" spans="1:16" x14ac:dyDescent="0.25">
      <c r="A7" s="49" t="s">
        <v>86</v>
      </c>
      <c r="B7" s="50">
        <v>8961</v>
      </c>
      <c r="C7" s="50">
        <v>2039</v>
      </c>
      <c r="D7" s="50">
        <v>22.754156902131459</v>
      </c>
      <c r="E7" s="51">
        <v>9973.1409999999996</v>
      </c>
      <c r="F7" s="52">
        <f t="shared" si="0"/>
        <v>111.29495592009819</v>
      </c>
      <c r="G7" s="52">
        <f t="shared" si="1"/>
        <v>0.2044491299180469</v>
      </c>
      <c r="H7" s="51">
        <v>3181.9306360499995</v>
      </c>
      <c r="I7" s="53">
        <v>-1.5814887541742984E-2</v>
      </c>
      <c r="J7" s="53">
        <v>-8.1883020586503985E-2</v>
      </c>
      <c r="K7" s="53">
        <v>-0.12692396471803979</v>
      </c>
      <c r="L7" s="53">
        <v>-0.17012301219080372</v>
      </c>
      <c r="M7">
        <f t="shared" si="2"/>
        <v>9965.2572888268551</v>
      </c>
      <c r="N7">
        <f t="shared" si="3"/>
        <v>9924.5247810989513</v>
      </c>
      <c r="O7">
        <f t="shared" si="3"/>
        <v>9861.7014576879665</v>
      </c>
      <c r="P7">
        <f t="shared" si="3"/>
        <v>9778.1012704560999</v>
      </c>
    </row>
    <row r="8" spans="1:16" x14ac:dyDescent="0.25">
      <c r="A8" s="49" t="s">
        <v>97</v>
      </c>
      <c r="B8" s="50">
        <v>30633</v>
      </c>
      <c r="C8" s="50">
        <v>9319</v>
      </c>
      <c r="D8" s="50">
        <v>30.421440929716319</v>
      </c>
      <c r="E8" s="51">
        <v>38038.093999999997</v>
      </c>
      <c r="F8" s="52">
        <f t="shared" si="0"/>
        <v>124.17358404335192</v>
      </c>
      <c r="G8" s="52">
        <f t="shared" si="1"/>
        <v>0.24499124482945966</v>
      </c>
      <c r="H8" s="51">
        <v>14850.832659479998</v>
      </c>
      <c r="I8" s="53">
        <v>-1.5814887541742984E-2</v>
      </c>
      <c r="J8" s="53">
        <v>-8.1883020586503985E-2</v>
      </c>
      <c r="K8" s="53">
        <v>-0.12692396471803979</v>
      </c>
      <c r="L8" s="53">
        <v>-0.17012301219080372</v>
      </c>
      <c r="M8">
        <f t="shared" si="2"/>
        <v>38008.025103283013</v>
      </c>
      <c r="N8">
        <f t="shared" si="3"/>
        <v>37852.669136911958</v>
      </c>
      <c r="O8">
        <f t="shared" si="3"/>
        <v>37613.05761619853</v>
      </c>
      <c r="P8">
        <f t="shared" si="3"/>
        <v>37294.20202392892</v>
      </c>
    </row>
    <row r="9" spans="1:16" x14ac:dyDescent="0.25">
      <c r="A9" s="49" t="s">
        <v>99</v>
      </c>
      <c r="B9" s="50">
        <v>3288</v>
      </c>
      <c r="C9" s="50">
        <v>456</v>
      </c>
      <c r="D9" s="50">
        <v>13.868613138686131</v>
      </c>
      <c r="E9" s="51">
        <v>3575.5740000000001</v>
      </c>
      <c r="F9" s="52">
        <f t="shared" si="0"/>
        <v>108.74616788321167</v>
      </c>
      <c r="G9" s="52">
        <f t="shared" si="1"/>
        <v>0.12753197109051581</v>
      </c>
      <c r="H9" s="51">
        <v>1896.842007</v>
      </c>
      <c r="I9" s="53">
        <v>-1.5814887541742984E-2</v>
      </c>
      <c r="J9" s="53">
        <v>-8.1883020586503985E-2</v>
      </c>
      <c r="K9" s="53">
        <v>-0.12692396471803979</v>
      </c>
      <c r="L9" s="53">
        <v>-0.17012301219080372</v>
      </c>
      <c r="M9">
        <f t="shared" si="2"/>
        <v>3572.7475291124229</v>
      </c>
      <c r="N9">
        <f t="shared" si="3"/>
        <v>3558.1440961932758</v>
      </c>
      <c r="O9">
        <f t="shared" si="3"/>
        <v>3535.6206563078972</v>
      </c>
      <c r="P9">
        <f t="shared" si="3"/>
        <v>3505.6482879375517</v>
      </c>
    </row>
    <row r="10" spans="1:16" x14ac:dyDescent="0.25">
      <c r="A10" s="49" t="s">
        <v>100</v>
      </c>
      <c r="B10" s="50">
        <v>22998</v>
      </c>
      <c r="C10" s="50">
        <v>6733</v>
      </c>
      <c r="D10" s="50">
        <v>29.276458822506306</v>
      </c>
      <c r="E10" s="51">
        <v>21190.153999999999</v>
      </c>
      <c r="F10" s="52">
        <f t="shared" si="0"/>
        <v>92.13911644490824</v>
      </c>
      <c r="G10" s="52">
        <f t="shared" si="1"/>
        <v>0.31774190975676725</v>
      </c>
      <c r="H10" s="51">
        <v>9012.8082008199999</v>
      </c>
      <c r="I10" s="53">
        <v>-1.5814887541742984E-2</v>
      </c>
      <c r="J10" s="53">
        <v>-8.1883020586503985E-2</v>
      </c>
      <c r="K10" s="53">
        <v>-0.12692396471803979</v>
      </c>
      <c r="L10" s="53">
        <v>-0.17012301219080372</v>
      </c>
      <c r="M10">
        <f t="shared" si="2"/>
        <v>21173.403303920353</v>
      </c>
      <c r="N10">
        <f t="shared" si="3"/>
        <v>21086.858040842202</v>
      </c>
      <c r="O10">
        <f t="shared" si="3"/>
        <v>20953.375931457551</v>
      </c>
      <c r="P10">
        <f t="shared" si="3"/>
        <v>20775.748758446352</v>
      </c>
    </row>
    <row r="11" spans="1:16" x14ac:dyDescent="0.25">
      <c r="A11" s="49" t="s">
        <v>102</v>
      </c>
      <c r="B11" s="50">
        <v>4810</v>
      </c>
      <c r="C11" s="50">
        <v>1938</v>
      </c>
      <c r="D11" s="50">
        <v>40.29106029106029</v>
      </c>
      <c r="E11" s="51">
        <v>5411.64</v>
      </c>
      <c r="F11" s="52">
        <f t="shared" si="0"/>
        <v>112.50810810810812</v>
      </c>
      <c r="G11" s="52">
        <f t="shared" si="1"/>
        <v>0.35811694791227794</v>
      </c>
      <c r="H11" s="51">
        <v>2437.0238412000003</v>
      </c>
      <c r="I11" s="53">
        <v>-1.5814887541742984E-2</v>
      </c>
      <c r="J11" s="53">
        <v>-8.1883020586503985E-2</v>
      </c>
      <c r="K11" s="53">
        <v>-0.12692396471803979</v>
      </c>
      <c r="L11" s="53">
        <v>-0.17012301219080372</v>
      </c>
      <c r="M11">
        <f t="shared" si="2"/>
        <v>5407.3621293940369</v>
      </c>
      <c r="N11">
        <f t="shared" si="3"/>
        <v>5385.2597979298935</v>
      </c>
      <c r="O11">
        <f t="shared" si="3"/>
        <v>5351.1705165386229</v>
      </c>
      <c r="P11">
        <f t="shared" si="3"/>
        <v>5305.8072636545558</v>
      </c>
    </row>
    <row r="12" spans="1:16" x14ac:dyDescent="0.25">
      <c r="A12" s="49" t="s">
        <v>109</v>
      </c>
      <c r="B12" s="50">
        <v>57938</v>
      </c>
      <c r="C12" s="50">
        <v>9746</v>
      </c>
      <c r="D12" s="50">
        <v>16.821429804273535</v>
      </c>
      <c r="E12" s="51">
        <v>45433.415000000001</v>
      </c>
      <c r="F12" s="52">
        <f t="shared" si="0"/>
        <v>78.417299527080672</v>
      </c>
      <c r="G12" s="52">
        <f t="shared" si="1"/>
        <v>0.21451172006330582</v>
      </c>
      <c r="H12" s="51">
        <v>14181.131823949998</v>
      </c>
      <c r="I12" s="53">
        <v>-1.5814887541742984E-2</v>
      </c>
      <c r="J12" s="53">
        <v>-8.1883020586503985E-2</v>
      </c>
      <c r="K12" s="53">
        <v>-0.12692396471803979</v>
      </c>
      <c r="L12" s="53">
        <v>-0.17012301219080372</v>
      </c>
      <c r="M12">
        <f t="shared" si="2"/>
        <v>45397.500144141697</v>
      </c>
      <c r="N12">
        <f t="shared" si="3"/>
        <v>45211.940055540465</v>
      </c>
      <c r="O12">
        <f t="shared" si="3"/>
        <v>44925.743547919599</v>
      </c>
      <c r="P12">
        <f t="shared" si="3"/>
        <v>44544.896430588851</v>
      </c>
    </row>
    <row r="13" spans="1:16" x14ac:dyDescent="0.25">
      <c r="A13" s="54" t="s">
        <v>418</v>
      </c>
      <c r="B13" s="55">
        <v>164051</v>
      </c>
      <c r="C13" s="55">
        <v>44807.12</v>
      </c>
      <c r="D13" s="55">
        <v>27.312920981889778</v>
      </c>
      <c r="E13" s="56">
        <v>147839.935</v>
      </c>
      <c r="F13" s="57">
        <f t="shared" si="0"/>
        <v>90.118277243052475</v>
      </c>
      <c r="G13" s="57">
        <f t="shared" si="1"/>
        <v>0.30307859645636348</v>
      </c>
      <c r="H13" s="56">
        <v>52735.081576469995</v>
      </c>
      <c r="I13" s="53">
        <v>-1.5814887541742984E-2</v>
      </c>
      <c r="J13" s="53">
        <v>-8.1883020586503985E-2</v>
      </c>
      <c r="K13" s="53">
        <v>-0.12692396471803979</v>
      </c>
      <c r="L13" s="53">
        <v>-0.17012301219080372</v>
      </c>
      <c r="M13">
        <f t="shared" si="2"/>
        <v>147723.06837318742</v>
      </c>
      <c r="N13">
        <f t="shared" si="3"/>
        <v>147119.25746798911</v>
      </c>
      <c r="O13">
        <f t="shared" si="3"/>
        <v>146187.97653557637</v>
      </c>
      <c r="P13">
        <f t="shared" si="3"/>
        <v>144948.70334708469</v>
      </c>
    </row>
    <row r="14" spans="1:16" x14ac:dyDescent="0.25">
      <c r="A14" s="49" t="s">
        <v>72</v>
      </c>
      <c r="B14" s="50">
        <v>8245</v>
      </c>
      <c r="C14" s="50">
        <v>3991</v>
      </c>
      <c r="D14" s="50">
        <v>48.40509399636143</v>
      </c>
      <c r="E14" s="51">
        <v>8387.491</v>
      </c>
      <c r="F14" s="52">
        <f t="shared" si="0"/>
        <v>101.72821103699212</v>
      </c>
      <c r="G14" s="52">
        <f t="shared" si="1"/>
        <v>0.47582763427108299</v>
      </c>
      <c r="H14" s="51">
        <v>2721.48920477</v>
      </c>
      <c r="I14" s="53">
        <v>0.10366069824376822</v>
      </c>
      <c r="J14" s="53">
        <v>6.2551461053028667E-2</v>
      </c>
      <c r="K14" s="53">
        <v>2.7695199815380711E-2</v>
      </c>
      <c r="L14" s="53">
        <v>-7.9384596507714456E-2</v>
      </c>
      <c r="M14">
        <f t="shared" si="2"/>
        <v>8431.0538802776045</v>
      </c>
      <c r="N14">
        <f t="shared" si="3"/>
        <v>8457.4556259003912</v>
      </c>
      <c r="O14">
        <f t="shared" si="3"/>
        <v>8469.1736609439286</v>
      </c>
      <c r="P14">
        <f t="shared" si="3"/>
        <v>8435.610893905643</v>
      </c>
    </row>
    <row r="15" spans="1:16" x14ac:dyDescent="0.25">
      <c r="A15" s="49" t="s">
        <v>74</v>
      </c>
      <c r="B15" s="50">
        <v>3027.8</v>
      </c>
      <c r="C15" s="50">
        <v>705.9</v>
      </c>
      <c r="D15" s="50">
        <v>23.313957328753549</v>
      </c>
      <c r="E15" s="51">
        <v>10697.588</v>
      </c>
      <c r="F15" s="52">
        <f t="shared" si="0"/>
        <v>353.31223991016577</v>
      </c>
      <c r="G15" s="52">
        <f t="shared" si="1"/>
        <v>6.5986837406712615E-2</v>
      </c>
      <c r="H15" s="51">
        <v>276.96055331999986</v>
      </c>
      <c r="I15" s="53">
        <v>0.10366069824376822</v>
      </c>
      <c r="J15" s="53">
        <v>6.2551461053028667E-2</v>
      </c>
      <c r="K15" s="53">
        <v>2.7695199815380711E-2</v>
      </c>
      <c r="L15" s="53">
        <v>-7.9384596507714456E-2</v>
      </c>
      <c r="M15">
        <f t="shared" si="2"/>
        <v>10753.14904266498</v>
      </c>
      <c r="N15">
        <f t="shared" si="3"/>
        <v>10786.822401855872</v>
      </c>
      <c r="O15">
        <f t="shared" si="3"/>
        <v>10801.767837989912</v>
      </c>
      <c r="P15">
        <f t="shared" si="3"/>
        <v>10758.961156717101</v>
      </c>
    </row>
    <row r="16" spans="1:16" x14ac:dyDescent="0.25">
      <c r="A16" s="49" t="s">
        <v>83</v>
      </c>
      <c r="B16" s="50">
        <v>55010</v>
      </c>
      <c r="C16" s="50">
        <v>17572</v>
      </c>
      <c r="D16" s="50">
        <v>31.943283039447373</v>
      </c>
      <c r="E16" s="51">
        <v>62636.58</v>
      </c>
      <c r="F16" s="52">
        <f t="shared" si="0"/>
        <v>113.86398836575169</v>
      </c>
      <c r="G16" s="52">
        <f t="shared" si="1"/>
        <v>0.2805389438567687</v>
      </c>
      <c r="H16" s="51">
        <v>9238.2691841999986</v>
      </c>
      <c r="I16" s="53">
        <v>0.10366069824376822</v>
      </c>
      <c r="J16" s="53">
        <v>6.2551461053028667E-2</v>
      </c>
      <c r="K16" s="53">
        <v>2.7695199815380711E-2</v>
      </c>
      <c r="L16" s="53">
        <v>-7.9384596507714456E-2</v>
      </c>
      <c r="M16">
        <f t="shared" si="2"/>
        <v>62961.901342882949</v>
      </c>
      <c r="N16">
        <f t="shared" si="3"/>
        <v>63159.065793115013</v>
      </c>
      <c r="O16">
        <f t="shared" si="3"/>
        <v>63246.57439842348</v>
      </c>
      <c r="P16">
        <f t="shared" si="3"/>
        <v>62995.93246716955</v>
      </c>
    </row>
    <row r="17" spans="1:16" x14ac:dyDescent="0.25">
      <c r="A17" s="49" t="s">
        <v>84</v>
      </c>
      <c r="B17" s="50">
        <v>34877</v>
      </c>
      <c r="C17" s="50">
        <v>11076</v>
      </c>
      <c r="D17" s="50">
        <v>31.757318576712446</v>
      </c>
      <c r="E17" s="51">
        <v>82056.774999999994</v>
      </c>
      <c r="F17" s="52">
        <f t="shared" si="0"/>
        <v>235.27475126874444</v>
      </c>
      <c r="G17" s="52">
        <f t="shared" si="1"/>
        <v>0.13497971374088247</v>
      </c>
      <c r="H17" s="51">
        <v>21458.667230249997</v>
      </c>
      <c r="I17" s="53">
        <v>0.10366069824376822</v>
      </c>
      <c r="J17" s="53">
        <v>6.2551461053028667E-2</v>
      </c>
      <c r="K17" s="53">
        <v>2.7695199815380711E-2</v>
      </c>
      <c r="L17" s="53">
        <v>-7.9384596507714456E-2</v>
      </c>
      <c r="M17">
        <f t="shared" si="2"/>
        <v>82482.960788490425</v>
      </c>
      <c r="N17">
        <f t="shared" si="3"/>
        <v>82741.255205757319</v>
      </c>
      <c r="O17">
        <f t="shared" si="3"/>
        <v>82855.895467667549</v>
      </c>
      <c r="P17">
        <f t="shared" si="3"/>
        <v>82527.543112566607</v>
      </c>
    </row>
    <row r="18" spans="1:16" x14ac:dyDescent="0.25">
      <c r="A18" s="49" t="s">
        <v>88</v>
      </c>
      <c r="B18" s="50">
        <v>6889</v>
      </c>
      <c r="C18" s="50">
        <v>787.95121872252355</v>
      </c>
      <c r="D18" s="50">
        <v>11.437817081180484</v>
      </c>
      <c r="E18" s="51">
        <v>4589.0020000000004</v>
      </c>
      <c r="F18" s="52">
        <f t="shared" si="0"/>
        <v>66.613470750471777</v>
      </c>
      <c r="G18" s="52">
        <f t="shared" si="1"/>
        <v>0.17170426570363742</v>
      </c>
      <c r="H18" s="51">
        <v>1746.52827118</v>
      </c>
      <c r="I18" s="53">
        <v>0.10366069824376822</v>
      </c>
      <c r="J18" s="53">
        <v>6.2551461053028667E-2</v>
      </c>
      <c r="K18" s="53">
        <v>2.7695199815380711E-2</v>
      </c>
      <c r="L18" s="53">
        <v>-7.9384596507714456E-2</v>
      </c>
      <c r="M18">
        <f t="shared" si="2"/>
        <v>4612.8363200272515</v>
      </c>
      <c r="N18">
        <f t="shared" si="3"/>
        <v>4627.2813624680084</v>
      </c>
      <c r="O18">
        <f t="shared" si="3"/>
        <v>4633.6925867841792</v>
      </c>
      <c r="P18">
        <f t="shared" si="3"/>
        <v>4615.3295739279838</v>
      </c>
    </row>
    <row r="19" spans="1:16" x14ac:dyDescent="0.25">
      <c r="A19" s="49" t="s">
        <v>342</v>
      </c>
      <c r="B19" s="50">
        <v>16</v>
      </c>
      <c r="C19" s="50">
        <v>7.4</v>
      </c>
      <c r="D19" s="50">
        <v>46.25</v>
      </c>
      <c r="E19" s="51">
        <v>35.445999999999998</v>
      </c>
      <c r="F19" s="52">
        <f t="shared" si="0"/>
        <v>221.53749999999999</v>
      </c>
      <c r="G19" s="52">
        <f t="shared" si="1"/>
        <v>0.20876826722338207</v>
      </c>
      <c r="H19" s="51">
        <v>30.374740779999996</v>
      </c>
      <c r="I19" s="53">
        <v>0.10366069824376822</v>
      </c>
      <c r="J19" s="53">
        <v>6.2551461053028667E-2</v>
      </c>
      <c r="K19" s="53">
        <v>2.7695199815380711E-2</v>
      </c>
      <c r="L19" s="53">
        <v>-7.9384596507714456E-2</v>
      </c>
      <c r="M19">
        <f t="shared" si="2"/>
        <v>35.630099136955252</v>
      </c>
      <c r="N19">
        <f t="shared" si="3"/>
        <v>35.741674371473579</v>
      </c>
      <c r="O19">
        <f t="shared" si="3"/>
        <v>35.791195434465266</v>
      </c>
      <c r="P19">
        <f t="shared" si="3"/>
        <v>35.649357328118676</v>
      </c>
    </row>
    <row r="20" spans="1:16" x14ac:dyDescent="0.25">
      <c r="A20" s="49" t="s">
        <v>92</v>
      </c>
      <c r="B20" s="50">
        <v>259</v>
      </c>
      <c r="C20" s="50">
        <v>88.2</v>
      </c>
      <c r="D20" s="50">
        <v>34.054054054054056</v>
      </c>
      <c r="E20" s="51">
        <v>491.77199999999999</v>
      </c>
      <c r="F20" s="52">
        <f t="shared" si="0"/>
        <v>189.87335907335907</v>
      </c>
      <c r="G20" s="52">
        <f t="shared" si="1"/>
        <v>0.17935140674946928</v>
      </c>
      <c r="H20" s="51">
        <v>72.851104079999971</v>
      </c>
      <c r="I20" s="53">
        <v>0.10366069824376822</v>
      </c>
      <c r="J20" s="53">
        <v>6.2551461053028667E-2</v>
      </c>
      <c r="K20" s="53">
        <v>2.7695199815380711E-2</v>
      </c>
      <c r="L20" s="53">
        <v>-7.9384596507714456E-2</v>
      </c>
      <c r="M20">
        <f t="shared" si="2"/>
        <v>494.32616128135078</v>
      </c>
      <c r="N20">
        <f t="shared" si="3"/>
        <v>495.87413781550259</v>
      </c>
      <c r="O20">
        <f t="shared" si="3"/>
        <v>496.56118493476993</v>
      </c>
      <c r="P20">
        <f t="shared" si="3"/>
        <v>494.5933462721768</v>
      </c>
    </row>
    <row r="21" spans="1:16" x14ac:dyDescent="0.25">
      <c r="A21" s="49" t="s">
        <v>95</v>
      </c>
      <c r="B21" s="50">
        <v>3388</v>
      </c>
      <c r="C21" s="50">
        <v>365</v>
      </c>
      <c r="D21" s="50">
        <v>10.77331759149941</v>
      </c>
      <c r="E21" s="51">
        <v>16653.346000000001</v>
      </c>
      <c r="F21" s="52">
        <f t="shared" si="0"/>
        <v>491.53913813459269</v>
      </c>
      <c r="G21" s="52">
        <f t="shared" si="1"/>
        <v>2.1917517356572064E-2</v>
      </c>
      <c r="H21" s="51">
        <v>2854.2169709399996</v>
      </c>
      <c r="I21" s="53">
        <v>0.10366069824376822</v>
      </c>
      <c r="J21" s="53">
        <v>6.2551461053028667E-2</v>
      </c>
      <c r="K21" s="53">
        <v>2.7695199815380711E-2</v>
      </c>
      <c r="L21" s="53">
        <v>-7.9384596507714456E-2</v>
      </c>
      <c r="M21">
        <f t="shared" si="2"/>
        <v>16739.840008520492</v>
      </c>
      <c r="N21">
        <f t="shared" ref="N21:P33" si="4">M21*(1+(J21/100))^5</f>
        <v>16792.260619745026</v>
      </c>
      <c r="O21">
        <f t="shared" si="4"/>
        <v>16815.526754041941</v>
      </c>
      <c r="P21">
        <f t="shared" si="4"/>
        <v>16748.887949635955</v>
      </c>
    </row>
    <row r="22" spans="1:16" x14ac:dyDescent="0.25">
      <c r="A22" s="49" t="s">
        <v>106</v>
      </c>
      <c r="B22" s="50">
        <v>4000</v>
      </c>
      <c r="C22" s="50">
        <v>1311</v>
      </c>
      <c r="D22" s="50">
        <v>32.774999999999999</v>
      </c>
      <c r="E22" s="51">
        <v>7594.5609999999997</v>
      </c>
      <c r="F22" s="52">
        <f t="shared" si="0"/>
        <v>189.864025</v>
      </c>
      <c r="G22" s="52">
        <f t="shared" si="1"/>
        <v>0.17262353939878816</v>
      </c>
      <c r="H22" s="51">
        <v>2003.2173549699996</v>
      </c>
      <c r="I22" s="53">
        <v>0.10366069824376822</v>
      </c>
      <c r="J22" s="53">
        <v>6.2551461053028667E-2</v>
      </c>
      <c r="K22" s="53">
        <v>2.7695199815380711E-2</v>
      </c>
      <c r="L22" s="53">
        <v>-7.9384596507714456E-2</v>
      </c>
      <c r="M22">
        <f t="shared" si="2"/>
        <v>7634.0055671064165</v>
      </c>
      <c r="N22">
        <f t="shared" si="4"/>
        <v>7657.9113653527265</v>
      </c>
      <c r="O22">
        <f t="shared" si="4"/>
        <v>7668.5216100538273</v>
      </c>
      <c r="P22">
        <f t="shared" si="4"/>
        <v>7638.1317733790638</v>
      </c>
    </row>
    <row r="23" spans="1:16" x14ac:dyDescent="0.25">
      <c r="A23" s="49" t="s">
        <v>110</v>
      </c>
      <c r="B23" s="50">
        <v>24250</v>
      </c>
      <c r="C23" s="50">
        <v>2901</v>
      </c>
      <c r="D23" s="50">
        <v>11.962886597938144</v>
      </c>
      <c r="E23" s="51">
        <v>61899.271999999997</v>
      </c>
      <c r="F23" s="52">
        <f t="shared" si="0"/>
        <v>255.25472989690718</v>
      </c>
      <c r="G23" s="52">
        <f t="shared" si="1"/>
        <v>4.6866463954535684E-2</v>
      </c>
      <c r="H23" s="51">
        <v>12603.929764639995</v>
      </c>
      <c r="I23" s="53">
        <v>0.10366069824376822</v>
      </c>
      <c r="J23" s="53">
        <v>6.2551461053028667E-2</v>
      </c>
      <c r="K23" s="53">
        <v>2.7695199815380711E-2</v>
      </c>
      <c r="L23" s="53">
        <v>-7.9384596507714456E-2</v>
      </c>
      <c r="M23">
        <f t="shared" si="2"/>
        <v>62220.763918787976</v>
      </c>
      <c r="N23">
        <f t="shared" si="4"/>
        <v>62415.607505932181</v>
      </c>
      <c r="O23">
        <f t="shared" si="4"/>
        <v>62502.08602954138</v>
      </c>
      <c r="P23">
        <f t="shared" si="4"/>
        <v>62254.39445574709</v>
      </c>
    </row>
    <row r="24" spans="1:16" x14ac:dyDescent="0.25">
      <c r="A24" s="54" t="s">
        <v>427</v>
      </c>
      <c r="B24" s="55">
        <v>139961.79999999999</v>
      </c>
      <c r="C24" s="55">
        <v>38805.451218722526</v>
      </c>
      <c r="D24" s="55">
        <v>27.725744609402369</v>
      </c>
      <c r="E24" s="56">
        <v>255041.83299999998</v>
      </c>
      <c r="F24" s="57">
        <f t="shared" si="0"/>
        <v>182.22245855654899</v>
      </c>
      <c r="G24" s="57">
        <f t="shared" si="1"/>
        <v>0.15215327917880253</v>
      </c>
      <c r="H24" s="56">
        <v>53006.504379129983</v>
      </c>
      <c r="I24" s="53">
        <v>0.10366069824376822</v>
      </c>
      <c r="J24" s="53">
        <v>6.2551461053028667E-2</v>
      </c>
      <c r="K24" s="53">
        <v>2.7695199815380711E-2</v>
      </c>
      <c r="L24" s="53">
        <v>-7.9384596507714456E-2</v>
      </c>
      <c r="M24">
        <f t="shared" si="2"/>
        <v>256366.4671291764</v>
      </c>
      <c r="N24">
        <f t="shared" si="4"/>
        <v>257169.2756923135</v>
      </c>
      <c r="O24">
        <f t="shared" si="4"/>
        <v>257525.59072581542</v>
      </c>
      <c r="P24">
        <f t="shared" si="4"/>
        <v>256505.03408664928</v>
      </c>
    </row>
    <row r="25" spans="1:16" x14ac:dyDescent="0.25">
      <c r="A25" s="49" t="s">
        <v>80</v>
      </c>
      <c r="B25" s="50">
        <v>4242</v>
      </c>
      <c r="C25" s="50">
        <v>634.99073690532475</v>
      </c>
      <c r="D25" s="50">
        <v>14.969135712053859</v>
      </c>
      <c r="E25" s="51">
        <v>5481.2830000000004</v>
      </c>
      <c r="F25" s="52">
        <f t="shared" si="0"/>
        <v>129.21459217350306</v>
      </c>
      <c r="G25" s="52">
        <f t="shared" si="1"/>
        <v>0.11584709946655276</v>
      </c>
      <c r="H25" s="51">
        <v>719.91170922000003</v>
      </c>
      <c r="I25" s="53">
        <v>0.10366069824376822</v>
      </c>
      <c r="J25" s="53">
        <v>6.2551461053028667E-2</v>
      </c>
      <c r="K25" s="53">
        <v>2.7695199815380711E-2</v>
      </c>
      <c r="L25" s="53">
        <v>-7.9384596507714456E-2</v>
      </c>
      <c r="M25">
        <f t="shared" si="2"/>
        <v>5509.7516415874152</v>
      </c>
      <c r="N25">
        <f t="shared" si="4"/>
        <v>5527.0053637616038</v>
      </c>
      <c r="O25">
        <f t="shared" si="4"/>
        <v>5534.6631801786407</v>
      </c>
      <c r="P25">
        <f t="shared" si="4"/>
        <v>5512.7296813051498</v>
      </c>
    </row>
    <row r="26" spans="1:16" x14ac:dyDescent="0.25">
      <c r="A26" s="49" t="s">
        <v>81</v>
      </c>
      <c r="B26" s="50">
        <v>4238.7</v>
      </c>
      <c r="C26" s="50">
        <v>2336.6999999999998</v>
      </c>
      <c r="D26" s="50">
        <v>55.127751433222443</v>
      </c>
      <c r="E26" s="51">
        <v>1339.4590000000001</v>
      </c>
      <c r="F26" s="52">
        <f t="shared" si="0"/>
        <v>31.60070304574516</v>
      </c>
      <c r="G26" s="52">
        <f t="shared" si="1"/>
        <v>1.7445102836294353</v>
      </c>
      <c r="H26" s="51">
        <v>408.70912467000011</v>
      </c>
      <c r="I26" s="53">
        <v>0.10366069824376822</v>
      </c>
      <c r="J26" s="53">
        <v>6.2551461053028667E-2</v>
      </c>
      <c r="K26" s="53">
        <v>2.7695199815380711E-2</v>
      </c>
      <c r="L26" s="53">
        <v>-7.9384596507714456E-2</v>
      </c>
      <c r="M26">
        <f t="shared" si="2"/>
        <v>1346.4158708990283</v>
      </c>
      <c r="N26">
        <f t="shared" si="4"/>
        <v>1350.6321562923781</v>
      </c>
      <c r="O26">
        <f t="shared" si="4"/>
        <v>1352.5034939190155</v>
      </c>
      <c r="P26">
        <f t="shared" si="4"/>
        <v>1347.1436133093869</v>
      </c>
    </row>
    <row r="27" spans="1:16" x14ac:dyDescent="0.25">
      <c r="A27" s="49" t="s">
        <v>82</v>
      </c>
      <c r="B27" s="50">
        <v>30408.301496</v>
      </c>
      <c r="C27" s="50">
        <v>23116</v>
      </c>
      <c r="D27" s="50">
        <v>76.018714833647479</v>
      </c>
      <c r="E27" s="51">
        <v>5345.826</v>
      </c>
      <c r="F27" s="52">
        <f t="shared" si="0"/>
        <v>17.580153237770304</v>
      </c>
      <c r="G27" s="52">
        <f t="shared" si="1"/>
        <v>4.3241212864017644</v>
      </c>
      <c r="H27" s="51">
        <v>797.06265660000008</v>
      </c>
      <c r="I27" s="53">
        <v>0.10366069824376822</v>
      </c>
      <c r="J27" s="53">
        <v>6.2551461053028667E-2</v>
      </c>
      <c r="K27" s="53">
        <v>2.7695199815380711E-2</v>
      </c>
      <c r="L27" s="53">
        <v>-7.9384596507714456E-2</v>
      </c>
      <c r="M27">
        <f t="shared" si="2"/>
        <v>5373.5911061590296</v>
      </c>
      <c r="N27">
        <f t="shared" si="4"/>
        <v>5390.4184432251059</v>
      </c>
      <c r="O27">
        <f t="shared" si="4"/>
        <v>5397.8870147448433</v>
      </c>
      <c r="P27">
        <f t="shared" si="4"/>
        <v>5376.4955506389251</v>
      </c>
    </row>
    <row r="28" spans="1:16" x14ac:dyDescent="0.25">
      <c r="A28" s="49" t="s">
        <v>87</v>
      </c>
      <c r="B28" s="50">
        <v>10025</v>
      </c>
      <c r="C28" s="50">
        <v>116</v>
      </c>
      <c r="D28" s="50">
        <v>1.1571072319201996</v>
      </c>
      <c r="E28" s="51">
        <v>329.279</v>
      </c>
      <c r="F28" s="52">
        <f t="shared" si="0"/>
        <v>3.28457855361596</v>
      </c>
      <c r="G28" s="52">
        <f t="shared" si="1"/>
        <v>0.35228484051518622</v>
      </c>
      <c r="H28" s="51">
        <v>21.67972936000001</v>
      </c>
      <c r="I28" s="53">
        <v>0.10366069824376822</v>
      </c>
      <c r="J28" s="53">
        <v>6.2551461053028667E-2</v>
      </c>
      <c r="K28" s="53">
        <v>2.7695199815380711E-2</v>
      </c>
      <c r="L28" s="53">
        <v>-7.9384596507714456E-2</v>
      </c>
      <c r="M28">
        <f t="shared" si="2"/>
        <v>330.98920650334281</v>
      </c>
      <c r="N28">
        <f t="shared" si="4"/>
        <v>332.02569529324745</v>
      </c>
      <c r="O28">
        <f t="shared" si="4"/>
        <v>332.48572593424615</v>
      </c>
      <c r="P28">
        <f t="shared" si="4"/>
        <v>331.16810730817554</v>
      </c>
    </row>
    <row r="29" spans="1:16" x14ac:dyDescent="0.25">
      <c r="A29" s="49" t="s">
        <v>90</v>
      </c>
      <c r="B29" s="50">
        <v>6229</v>
      </c>
      <c r="C29" s="50">
        <v>3467</v>
      </c>
      <c r="D29" s="50">
        <v>55.659014288007704</v>
      </c>
      <c r="E29" s="51">
        <v>2240.2649999999999</v>
      </c>
      <c r="F29" s="52">
        <f t="shared" si="0"/>
        <v>35.965082677797398</v>
      </c>
      <c r="G29" s="52">
        <f t="shared" si="1"/>
        <v>1.5475847723372014</v>
      </c>
      <c r="H29" s="51">
        <v>723.15754199999992</v>
      </c>
      <c r="I29" s="53">
        <v>0.10366069824376822</v>
      </c>
      <c r="J29" s="53">
        <v>6.2551461053028667E-2</v>
      </c>
      <c r="K29" s="53">
        <v>2.7695199815380711E-2</v>
      </c>
      <c r="L29" s="53">
        <v>-7.9384596507714456E-2</v>
      </c>
      <c r="M29">
        <f t="shared" si="2"/>
        <v>2251.9004695325584</v>
      </c>
      <c r="N29">
        <f t="shared" si="4"/>
        <v>2258.9522692492596</v>
      </c>
      <c r="O29">
        <f t="shared" si="4"/>
        <v>2262.0821091235211</v>
      </c>
      <c r="P29">
        <f t="shared" si="4"/>
        <v>2253.1176294836591</v>
      </c>
    </row>
    <row r="30" spans="1:16" x14ac:dyDescent="0.25">
      <c r="A30" s="49" t="s">
        <v>91</v>
      </c>
      <c r="B30" s="50">
        <v>6268</v>
      </c>
      <c r="C30" s="50">
        <v>2249</v>
      </c>
      <c r="D30" s="50">
        <v>35.880663688576895</v>
      </c>
      <c r="E30" s="51">
        <v>3255.3240000000001</v>
      </c>
      <c r="F30" s="52">
        <f t="shared" si="0"/>
        <v>51.935609444798978</v>
      </c>
      <c r="G30" s="52">
        <f t="shared" si="1"/>
        <v>0.69086825151659248</v>
      </c>
      <c r="H30" s="51">
        <v>1074.7777718400002</v>
      </c>
      <c r="I30" s="53">
        <v>0.10366069824376822</v>
      </c>
      <c r="J30" s="53">
        <v>6.2551461053028667E-2</v>
      </c>
      <c r="K30" s="53">
        <v>2.7695199815380711E-2</v>
      </c>
      <c r="L30" s="53">
        <v>-7.9384596507714456E-2</v>
      </c>
      <c r="M30">
        <f t="shared" si="2"/>
        <v>3272.2314744374466</v>
      </c>
      <c r="N30">
        <f t="shared" si="4"/>
        <v>3282.4784286419585</v>
      </c>
      <c r="O30">
        <f t="shared" si="4"/>
        <v>3287.0263918779333</v>
      </c>
      <c r="P30">
        <f t="shared" si="4"/>
        <v>3274.0001268069914</v>
      </c>
    </row>
    <row r="31" spans="1:16" x14ac:dyDescent="0.25">
      <c r="A31" s="49" t="s">
        <v>96</v>
      </c>
      <c r="B31" s="50">
        <v>30427</v>
      </c>
      <c r="C31" s="50">
        <v>12384</v>
      </c>
      <c r="D31" s="50">
        <v>40.70069346304269</v>
      </c>
      <c r="E31" s="51">
        <v>4855.3149999999996</v>
      </c>
      <c r="F31" s="52">
        <f t="shared" si="0"/>
        <v>15.957258356065335</v>
      </c>
      <c r="G31" s="52">
        <f t="shared" si="1"/>
        <v>2.5506069122188779</v>
      </c>
      <c r="H31" s="51">
        <v>999.66080534999992</v>
      </c>
      <c r="I31" s="53">
        <v>0.10366069824376822</v>
      </c>
      <c r="J31" s="53">
        <v>6.2551461053028667E-2</v>
      </c>
      <c r="K31" s="53">
        <v>2.7695199815380711E-2</v>
      </c>
      <c r="L31" s="53">
        <v>-7.9384596507714456E-2</v>
      </c>
      <c r="M31">
        <f t="shared" si="2"/>
        <v>4880.5324942488824</v>
      </c>
      <c r="N31">
        <f t="shared" si="4"/>
        <v>4895.8158240966886</v>
      </c>
      <c r="O31">
        <f t="shared" si="4"/>
        <v>4902.59911022092</v>
      </c>
      <c r="P31">
        <f t="shared" si="4"/>
        <v>4883.1704388527487</v>
      </c>
    </row>
    <row r="32" spans="1:16" x14ac:dyDescent="0.25">
      <c r="A32" s="49" t="s">
        <v>105</v>
      </c>
      <c r="B32" s="50">
        <v>41031</v>
      </c>
      <c r="C32" s="50">
        <v>30625</v>
      </c>
      <c r="D32" s="50">
        <v>74.638687821403323</v>
      </c>
      <c r="E32" s="51">
        <v>9293.0259999999998</v>
      </c>
      <c r="F32" s="52">
        <f t="shared" si="0"/>
        <v>22.64879237649582</v>
      </c>
      <c r="G32" s="52">
        <f t="shared" si="1"/>
        <v>3.2954820098426496</v>
      </c>
      <c r="H32" s="51">
        <v>1423.50572268</v>
      </c>
      <c r="I32" s="53">
        <v>0.10366069824376822</v>
      </c>
      <c r="J32" s="53">
        <v>6.2551461053028667E-2</v>
      </c>
      <c r="K32" s="53">
        <v>2.7695199815380711E-2</v>
      </c>
      <c r="L32" s="53">
        <v>-7.9384596507714456E-2</v>
      </c>
      <c r="M32">
        <f t="shared" si="2"/>
        <v>9341.2920403515982</v>
      </c>
      <c r="N32">
        <f t="shared" si="4"/>
        <v>9370.5441860192295</v>
      </c>
      <c r="O32">
        <f t="shared" si="4"/>
        <v>9383.5273301237667</v>
      </c>
      <c r="P32">
        <f t="shared" si="4"/>
        <v>9346.3410408366926</v>
      </c>
    </row>
    <row r="33" spans="1:16" x14ac:dyDescent="0.25">
      <c r="A33" s="54" t="s">
        <v>114</v>
      </c>
      <c r="B33" s="55">
        <v>132869.00149599998</v>
      </c>
      <c r="C33" s="55">
        <v>74928.690736905322</v>
      </c>
      <c r="D33" s="55">
        <v>56.392905714099946</v>
      </c>
      <c r="E33" s="56">
        <v>32139.776999999995</v>
      </c>
      <c r="F33" s="57">
        <f t="shared" si="0"/>
        <v>24.189070918070804</v>
      </c>
      <c r="G33" s="57">
        <f t="shared" si="1"/>
        <v>2.3313382272971381</v>
      </c>
      <c r="H33" s="56">
        <v>6168.4650617200004</v>
      </c>
      <c r="I33" s="53">
        <v>0.10366069824376822</v>
      </c>
      <c r="J33" s="53">
        <v>6.2551461053028667E-2</v>
      </c>
      <c r="K33" s="53">
        <v>2.7695199815380711E-2</v>
      </c>
      <c r="L33" s="53">
        <v>-7.9384596507714456E-2</v>
      </c>
      <c r="M33">
        <f t="shared" si="2"/>
        <v>32306.704303719296</v>
      </c>
      <c r="N33">
        <f t="shared" si="4"/>
        <v>32407.872366579468</v>
      </c>
      <c r="O33">
        <f t="shared" si="4"/>
        <v>32452.774356122882</v>
      </c>
      <c r="P33">
        <f t="shared" si="4"/>
        <v>32324.166188541723</v>
      </c>
    </row>
    <row r="34" spans="1:16" x14ac:dyDescent="0.25">
      <c r="A34" s="49" t="s">
        <v>343</v>
      </c>
      <c r="B34" s="50">
        <v>1638139</v>
      </c>
      <c r="C34" s="50">
        <v>882310</v>
      </c>
      <c r="D34" s="50">
        <v>53.860508784663573</v>
      </c>
      <c r="E34" s="51">
        <v>140366.56099999999</v>
      </c>
      <c r="F34" s="52">
        <f t="shared" si="0"/>
        <v>8.5686599855079439</v>
      </c>
      <c r="G34" s="52">
        <f t="shared" si="1"/>
        <v>6.2857563348011363</v>
      </c>
      <c r="H34" s="51">
        <v>37664.55931312999</v>
      </c>
    </row>
    <row r="35" spans="1:16" x14ac:dyDescent="0.25">
      <c r="A35" s="54" t="s">
        <v>343</v>
      </c>
      <c r="B35" s="55">
        <v>1638139</v>
      </c>
      <c r="C35" s="55">
        <v>882310</v>
      </c>
      <c r="D35" s="55">
        <v>53.860508784663573</v>
      </c>
      <c r="E35" s="56">
        <v>140366.56099999999</v>
      </c>
      <c r="F35" s="57">
        <f t="shared" si="0"/>
        <v>8.5686599855079439</v>
      </c>
      <c r="G35" s="57">
        <f t="shared" si="1"/>
        <v>6.2857563348011363</v>
      </c>
      <c r="H35" s="56">
        <v>37664.55931312999</v>
      </c>
    </row>
    <row r="36" spans="1:16" x14ac:dyDescent="0.25">
      <c r="A36" s="49" t="s">
        <v>71</v>
      </c>
      <c r="B36" s="50">
        <v>2740</v>
      </c>
      <c r="C36" s="50">
        <v>1031.5</v>
      </c>
      <c r="D36" s="50">
        <v>37.645985401459853</v>
      </c>
      <c r="E36" s="51">
        <v>3169.087</v>
      </c>
      <c r="F36" s="52">
        <f t="shared" si="0"/>
        <v>115.6601094890511</v>
      </c>
      <c r="G36" s="52">
        <f t="shared" si="1"/>
        <v>0.32548806643680023</v>
      </c>
      <c r="H36" s="51">
        <v>1523.9822474299999</v>
      </c>
      <c r="I36" s="53">
        <v>-1.5814887541742984E-2</v>
      </c>
      <c r="J36" s="53">
        <v>-8.1883020586503985E-2</v>
      </c>
      <c r="K36" s="53">
        <v>-0.12692396471803979</v>
      </c>
      <c r="L36" s="53">
        <v>-0.17012301219080372</v>
      </c>
      <c r="M36">
        <f t="shared" si="2"/>
        <v>3166.5818547713739</v>
      </c>
      <c r="N36">
        <f t="shared" ref="N36:P51" si="5">M36*(1+(J36/100))^5</f>
        <v>3153.6386044234741</v>
      </c>
      <c r="O36">
        <f t="shared" si="5"/>
        <v>3133.675728382862</v>
      </c>
      <c r="P36">
        <f t="shared" si="5"/>
        <v>3107.1107508543105</v>
      </c>
    </row>
    <row r="37" spans="1:16" x14ac:dyDescent="0.25">
      <c r="A37" s="49" t="s">
        <v>75</v>
      </c>
      <c r="B37" s="50">
        <v>5120</v>
      </c>
      <c r="C37" s="50">
        <v>3021</v>
      </c>
      <c r="D37" s="50">
        <v>59.00390625</v>
      </c>
      <c r="E37" s="51">
        <v>3759.6329999999998</v>
      </c>
      <c r="F37" s="52">
        <f t="shared" si="0"/>
        <v>73.430332031250003</v>
      </c>
      <c r="G37" s="52">
        <f t="shared" si="1"/>
        <v>0.80353587703906215</v>
      </c>
      <c r="H37" s="51">
        <v>1931.6618390699996</v>
      </c>
      <c r="I37" s="53">
        <v>-1.5814887541742984E-2</v>
      </c>
      <c r="J37" s="53">
        <v>-8.1883020586503985E-2</v>
      </c>
      <c r="K37" s="53">
        <v>-0.12692396471803979</v>
      </c>
      <c r="L37" s="53">
        <v>-0.17012301219080372</v>
      </c>
      <c r="M37">
        <f t="shared" si="2"/>
        <v>3756.66103152096</v>
      </c>
      <c r="N37">
        <f t="shared" si="5"/>
        <v>3741.3058610459225</v>
      </c>
      <c r="O37">
        <f t="shared" si="5"/>
        <v>3717.6229872285758</v>
      </c>
      <c r="P37">
        <f t="shared" si="5"/>
        <v>3686.1077381487617</v>
      </c>
    </row>
    <row r="38" spans="1:16" x14ac:dyDescent="0.25">
      <c r="A38" s="49" t="s">
        <v>76</v>
      </c>
      <c r="B38" s="50">
        <v>10864</v>
      </c>
      <c r="C38" s="50">
        <v>3927</v>
      </c>
      <c r="D38" s="50">
        <v>36.146907216494846</v>
      </c>
      <c r="E38" s="51">
        <v>7497.2820000000002</v>
      </c>
      <c r="F38" s="52">
        <f t="shared" si="0"/>
        <v>69.01032768777614</v>
      </c>
      <c r="G38" s="52">
        <f t="shared" si="1"/>
        <v>0.52378982143128672</v>
      </c>
      <c r="H38" s="51">
        <v>2139.87422844</v>
      </c>
      <c r="I38" s="53">
        <v>-1.5814887541742984E-2</v>
      </c>
      <c r="J38" s="53">
        <v>-8.1883020586503985E-2</v>
      </c>
      <c r="K38" s="53">
        <v>-0.12692396471803979</v>
      </c>
      <c r="L38" s="53">
        <v>-0.17012301219080372</v>
      </c>
      <c r="M38">
        <f t="shared" si="2"/>
        <v>7491.3554412687427</v>
      </c>
      <c r="N38">
        <f t="shared" si="5"/>
        <v>7460.7348878239172</v>
      </c>
      <c r="O38">
        <f t="shared" si="5"/>
        <v>7413.5076229342149</v>
      </c>
      <c r="P38">
        <f t="shared" si="5"/>
        <v>7350.6614063881834</v>
      </c>
    </row>
    <row r="39" spans="1:16" x14ac:dyDescent="0.25">
      <c r="A39" s="49" t="s">
        <v>77</v>
      </c>
      <c r="B39" s="50">
        <v>5592</v>
      </c>
      <c r="C39" s="50">
        <v>2474</v>
      </c>
      <c r="D39" s="50">
        <v>44.241773962804004</v>
      </c>
      <c r="E39" s="51">
        <v>4409.6589999999997</v>
      </c>
      <c r="F39" s="52">
        <f t="shared" si="0"/>
        <v>78.856562947067232</v>
      </c>
      <c r="G39" s="52">
        <f t="shared" si="1"/>
        <v>0.56104111451701821</v>
      </c>
      <c r="H39" s="51">
        <v>1863.6100865799997</v>
      </c>
      <c r="I39" s="53">
        <v>-1.5814887541742984E-2</v>
      </c>
      <c r="J39" s="53">
        <v>-8.1883020586503985E-2</v>
      </c>
      <c r="K39" s="53">
        <v>-0.12692396471803979</v>
      </c>
      <c r="L39" s="53">
        <v>-0.17012301219080372</v>
      </c>
      <c r="M39">
        <f t="shared" si="2"/>
        <v>4406.1731896692272</v>
      </c>
      <c r="N39">
        <f t="shared" si="5"/>
        <v>4388.1631696269033</v>
      </c>
      <c r="O39">
        <f t="shared" si="5"/>
        <v>4360.3856185535597</v>
      </c>
      <c r="P39">
        <f t="shared" si="5"/>
        <v>4323.4215048376618</v>
      </c>
    </row>
    <row r="40" spans="1:16" x14ac:dyDescent="0.25">
      <c r="A40" s="49" t="s">
        <v>78</v>
      </c>
      <c r="B40" s="50">
        <v>924.15</v>
      </c>
      <c r="C40" s="50">
        <v>387.04700000000003</v>
      </c>
      <c r="D40" s="50">
        <v>41.881404533896017</v>
      </c>
      <c r="E40" s="51">
        <v>879.72299999999996</v>
      </c>
      <c r="F40" s="52">
        <f t="shared" si="0"/>
        <v>95.192663528647941</v>
      </c>
      <c r="G40" s="52">
        <f t="shared" si="1"/>
        <v>0.43996462522862317</v>
      </c>
      <c r="H40" s="51">
        <v>261.10178639999998</v>
      </c>
      <c r="I40" s="53">
        <v>-1.5814887541742984E-2</v>
      </c>
      <c r="J40" s="53">
        <v>-8.1883020586503985E-2</v>
      </c>
      <c r="K40" s="53">
        <v>-0.12692396471803979</v>
      </c>
      <c r="L40" s="53">
        <v>-0.17012301219080372</v>
      </c>
      <c r="M40">
        <f t="shared" si="2"/>
        <v>879.02758397766843</v>
      </c>
      <c r="N40">
        <f t="shared" si="5"/>
        <v>875.43460119562258</v>
      </c>
      <c r="O40">
        <f t="shared" si="5"/>
        <v>869.89300476766857</v>
      </c>
      <c r="P40">
        <f t="shared" si="5"/>
        <v>862.51869736419565</v>
      </c>
    </row>
    <row r="41" spans="1:16" x14ac:dyDescent="0.25">
      <c r="A41" s="49" t="s">
        <v>85</v>
      </c>
      <c r="B41" s="50">
        <v>12890</v>
      </c>
      <c r="C41" s="50">
        <v>6539</v>
      </c>
      <c r="D41" s="50">
        <v>50.729247478665634</v>
      </c>
      <c r="E41" s="51">
        <v>11183.393</v>
      </c>
      <c r="F41" s="52">
        <f t="shared" si="0"/>
        <v>86.760224980605116</v>
      </c>
      <c r="G41" s="52">
        <f t="shared" si="1"/>
        <v>0.58470626937638692</v>
      </c>
      <c r="H41" s="51">
        <v>4315.22402298</v>
      </c>
      <c r="I41" s="53">
        <v>-1.5814887541742984E-2</v>
      </c>
      <c r="J41" s="53">
        <v>-8.1883020586503985E-2</v>
      </c>
      <c r="K41" s="53">
        <v>-0.12692396471803979</v>
      </c>
      <c r="L41" s="53">
        <v>-0.17012301219080372</v>
      </c>
      <c r="M41">
        <f t="shared" si="2"/>
        <v>11174.552591512067</v>
      </c>
      <c r="N41">
        <f t="shared" si="5"/>
        <v>11128.877147657749</v>
      </c>
      <c r="O41">
        <f t="shared" si="5"/>
        <v>11058.430142519535</v>
      </c>
      <c r="P41">
        <f t="shared" si="5"/>
        <v>10964.684977512086</v>
      </c>
    </row>
    <row r="42" spans="1:16" x14ac:dyDescent="0.25">
      <c r="A42" s="49" t="s">
        <v>94</v>
      </c>
      <c r="B42" s="50">
        <v>1382</v>
      </c>
      <c r="C42" s="50">
        <v>744</v>
      </c>
      <c r="D42" s="50">
        <v>53.835021707670045</v>
      </c>
      <c r="E42" s="51">
        <v>625.51599999999996</v>
      </c>
      <c r="F42" s="52">
        <f t="shared" si="0"/>
        <v>45.2616497829233</v>
      </c>
      <c r="G42" s="52">
        <f t="shared" si="1"/>
        <v>1.1894180164855896</v>
      </c>
      <c r="H42" s="51">
        <v>241.08637672</v>
      </c>
      <c r="I42" s="53">
        <v>-1.5814887541742984E-2</v>
      </c>
      <c r="J42" s="53">
        <v>-8.1883020586503985E-2</v>
      </c>
      <c r="K42" s="53">
        <v>-0.12692396471803979</v>
      </c>
      <c r="L42" s="53">
        <v>-0.17012301219080372</v>
      </c>
      <c r="M42">
        <f t="shared" si="2"/>
        <v>625.02153316370629</v>
      </c>
      <c r="N42">
        <f t="shared" si="5"/>
        <v>622.46678784285621</v>
      </c>
      <c r="O42">
        <f t="shared" si="5"/>
        <v>618.52650524114176</v>
      </c>
      <c r="P42">
        <f t="shared" si="5"/>
        <v>613.28309649794562</v>
      </c>
    </row>
    <row r="43" spans="1:16" x14ac:dyDescent="0.25">
      <c r="A43" s="49" t="s">
        <v>101</v>
      </c>
      <c r="B43" s="50">
        <v>8746</v>
      </c>
      <c r="C43" s="50">
        <v>3123</v>
      </c>
      <c r="D43" s="50">
        <v>35.707752115252688</v>
      </c>
      <c r="E43" s="51">
        <v>9855.857</v>
      </c>
      <c r="F43" s="52">
        <f t="shared" si="0"/>
        <v>112.6898810884976</v>
      </c>
      <c r="G43" s="52">
        <f t="shared" si="1"/>
        <v>0.31686742208211827</v>
      </c>
      <c r="H43" s="51">
        <v>4330.5650072299995</v>
      </c>
      <c r="I43" s="53">
        <v>-1.5814887541742984E-2</v>
      </c>
      <c r="J43" s="53">
        <v>-8.1883020586503985E-2</v>
      </c>
      <c r="K43" s="53">
        <v>-0.12692396471803979</v>
      </c>
      <c r="L43" s="53">
        <v>-0.17012301219080372</v>
      </c>
      <c r="M43">
        <f t="shared" si="2"/>
        <v>9848.066001161038</v>
      </c>
      <c r="N43">
        <f t="shared" si="5"/>
        <v>9807.8125071597369</v>
      </c>
      <c r="O43">
        <f t="shared" si="5"/>
        <v>9745.7279851617623</v>
      </c>
      <c r="P43">
        <f t="shared" si="5"/>
        <v>9663.1109349736107</v>
      </c>
    </row>
    <row r="44" spans="1:16" x14ac:dyDescent="0.25">
      <c r="A44" s="49" t="s">
        <v>103</v>
      </c>
      <c r="B44" s="50">
        <v>2014</v>
      </c>
      <c r="C44" s="50">
        <v>1274</v>
      </c>
      <c r="D44" s="50">
        <v>63.257199602780538</v>
      </c>
      <c r="E44" s="51">
        <v>2024.912</v>
      </c>
      <c r="F44" s="52">
        <f t="shared" si="0"/>
        <v>100.54180734856008</v>
      </c>
      <c r="G44" s="52">
        <f t="shared" si="1"/>
        <v>0.62916314387983274</v>
      </c>
      <c r="H44" s="51">
        <v>1022.4793144</v>
      </c>
      <c r="I44" s="53">
        <v>-1.5814887541742984E-2</v>
      </c>
      <c r="J44" s="53">
        <v>-8.1883020586503985E-2</v>
      </c>
      <c r="K44" s="53">
        <v>-0.12692396471803979</v>
      </c>
      <c r="L44" s="53">
        <v>-0.17012301219080372</v>
      </c>
      <c r="M44">
        <f t="shared" si="2"/>
        <v>2023.311318593908</v>
      </c>
      <c r="N44">
        <f t="shared" si="5"/>
        <v>2015.0411313291008</v>
      </c>
      <c r="O44">
        <f t="shared" si="5"/>
        <v>2002.2857013743071</v>
      </c>
      <c r="P44">
        <f t="shared" si="5"/>
        <v>1985.3118089638765</v>
      </c>
    </row>
    <row r="45" spans="1:16" x14ac:dyDescent="0.25">
      <c r="A45" s="49" t="s">
        <v>107</v>
      </c>
      <c r="B45" s="50">
        <v>2543</v>
      </c>
      <c r="C45" s="50">
        <v>1141</v>
      </c>
      <c r="D45" s="50">
        <v>44.868265827762485</v>
      </c>
      <c r="E45" s="51">
        <v>2043.36</v>
      </c>
      <c r="F45" s="52">
        <f t="shared" si="0"/>
        <v>80.352339756193473</v>
      </c>
      <c r="G45" s="52">
        <f t="shared" si="1"/>
        <v>0.55839401769634334</v>
      </c>
      <c r="H45" s="51">
        <v>831.38188319999983</v>
      </c>
      <c r="I45" s="53">
        <v>-1.5814887541742984E-2</v>
      </c>
      <c r="J45" s="53">
        <v>-8.1883020586503985E-2</v>
      </c>
      <c r="K45" s="53">
        <v>-0.12692396471803979</v>
      </c>
      <c r="L45" s="53">
        <v>-0.17012301219080372</v>
      </c>
      <c r="M45">
        <f t="shared" si="2"/>
        <v>2041.7447355549514</v>
      </c>
      <c r="N45">
        <f t="shared" si="5"/>
        <v>2033.3992025888688</v>
      </c>
      <c r="O45">
        <f t="shared" si="5"/>
        <v>2020.5275640423899</v>
      </c>
      <c r="P45">
        <f t="shared" si="5"/>
        <v>2003.3990306563576</v>
      </c>
    </row>
    <row r="46" spans="1:16" x14ac:dyDescent="0.25">
      <c r="A46" s="49" t="s">
        <v>108</v>
      </c>
      <c r="B46" s="50">
        <v>76963</v>
      </c>
      <c r="C46" s="50">
        <v>21702</v>
      </c>
      <c r="D46" s="50">
        <v>28.19796525603212</v>
      </c>
      <c r="E46" s="51">
        <v>75705.146999999997</v>
      </c>
      <c r="F46" s="52">
        <f t="shared" si="0"/>
        <v>98.365639333186067</v>
      </c>
      <c r="G46" s="52">
        <f t="shared" si="1"/>
        <v>0.286664789119292</v>
      </c>
      <c r="H46" s="51">
        <v>22977.269165969999</v>
      </c>
      <c r="I46" s="53">
        <v>-1.5814887541742984E-2</v>
      </c>
      <c r="J46" s="53">
        <v>-8.1883020586503985E-2</v>
      </c>
      <c r="K46" s="53">
        <v>-0.12692396471803979</v>
      </c>
      <c r="L46" s="53">
        <v>-0.17012301219080372</v>
      </c>
      <c r="M46">
        <f t="shared" si="2"/>
        <v>75645.302512363822</v>
      </c>
      <c r="N46">
        <f t="shared" si="5"/>
        <v>75336.105992910263</v>
      </c>
      <c r="O46">
        <f t="shared" si="5"/>
        <v>74859.220232059481</v>
      </c>
      <c r="P46">
        <f t="shared" si="5"/>
        <v>74224.619311084229</v>
      </c>
    </row>
    <row r="47" spans="1:16" x14ac:dyDescent="0.25">
      <c r="A47" s="54" t="s">
        <v>111</v>
      </c>
      <c r="B47" s="55">
        <v>129778.15</v>
      </c>
      <c r="C47" s="55">
        <v>45363.546999999999</v>
      </c>
      <c r="D47" s="55">
        <v>34.954687672770802</v>
      </c>
      <c r="E47" s="56">
        <v>121153.56899999999</v>
      </c>
      <c r="F47" s="57">
        <f t="shared" si="0"/>
        <v>93.354365892871797</v>
      </c>
      <c r="G47" s="57">
        <f t="shared" si="1"/>
        <v>0.37443013337890196</v>
      </c>
      <c r="H47" s="56">
        <v>41438.235958420002</v>
      </c>
      <c r="I47" s="53">
        <v>-1.5814887541742984E-2</v>
      </c>
      <c r="J47" s="53">
        <v>-8.1883020586503985E-2</v>
      </c>
      <c r="K47" s="53">
        <v>-0.12692396471803979</v>
      </c>
      <c r="L47" s="53">
        <v>-0.17012301219080372</v>
      </c>
      <c r="M47">
        <f t="shared" si="2"/>
        <v>121057.79779355745</v>
      </c>
      <c r="N47">
        <f t="shared" si="5"/>
        <v>120562.9798936044</v>
      </c>
      <c r="O47">
        <f t="shared" si="5"/>
        <v>119799.80309226549</v>
      </c>
      <c r="P47">
        <f t="shared" si="5"/>
        <v>118784.22925728121</v>
      </c>
    </row>
    <row r="48" spans="1:16" x14ac:dyDescent="0.25">
      <c r="A48" s="49" t="s">
        <v>344</v>
      </c>
      <c r="B48" s="50">
        <v>45</v>
      </c>
      <c r="C48" s="50">
        <v>16</v>
      </c>
      <c r="D48" s="50">
        <v>35.555555555555557</v>
      </c>
      <c r="E48" s="51">
        <v>85.116</v>
      </c>
      <c r="F48" s="52">
        <f t="shared" si="0"/>
        <v>189.14666666666668</v>
      </c>
      <c r="G48" s="52">
        <f t="shared" si="1"/>
        <v>0.18797875840030076</v>
      </c>
      <c r="H48" s="51">
        <v>10.210515359999995</v>
      </c>
      <c r="I48" s="53">
        <v>0.10366069824376822</v>
      </c>
      <c r="J48" s="53">
        <v>6.2551461053028667E-2</v>
      </c>
      <c r="K48" s="53">
        <v>2.7695199815380711E-2</v>
      </c>
      <c r="L48" s="53">
        <v>-7.9384596507714456E-2</v>
      </c>
      <c r="M48">
        <f t="shared" si="2"/>
        <v>85.558074765589453</v>
      </c>
      <c r="N48">
        <f t="shared" si="5"/>
        <v>85.825998865946659</v>
      </c>
      <c r="O48">
        <f t="shared" si="5"/>
        <v>85.94491312418738</v>
      </c>
      <c r="P48">
        <f t="shared" si="5"/>
        <v>85.604319199349703</v>
      </c>
    </row>
    <row r="49" spans="1:16" x14ac:dyDescent="0.25">
      <c r="A49" s="49" t="s">
        <v>345</v>
      </c>
      <c r="B49" s="50" t="s">
        <v>346</v>
      </c>
      <c r="C49" s="50">
        <v>0</v>
      </c>
      <c r="D49" s="50">
        <v>0</v>
      </c>
      <c r="E49" s="51">
        <v>1</v>
      </c>
      <c r="F49" s="52" t="s">
        <v>346</v>
      </c>
      <c r="G49" s="52">
        <f t="shared" si="1"/>
        <v>0</v>
      </c>
      <c r="H49" s="51">
        <v>0</v>
      </c>
      <c r="I49" s="53">
        <v>0.10366069824376822</v>
      </c>
      <c r="J49" s="53">
        <v>6.2551461053028667E-2</v>
      </c>
      <c r="K49" s="53">
        <v>2.7695199815380711E-2</v>
      </c>
      <c r="L49" s="53">
        <v>-7.9384596507714456E-2</v>
      </c>
      <c r="M49">
        <f t="shared" si="2"/>
        <v>1.0051937915972255</v>
      </c>
      <c r="N49">
        <f t="shared" si="5"/>
        <v>1.0083415440803922</v>
      </c>
      <c r="O49">
        <f t="shared" si="5"/>
        <v>1.0097386287441537</v>
      </c>
      <c r="P49">
        <f t="shared" si="5"/>
        <v>1.0057371022997992</v>
      </c>
    </row>
    <row r="50" spans="1:16" x14ac:dyDescent="0.25">
      <c r="A50" s="49" t="s">
        <v>89</v>
      </c>
      <c r="B50" s="50">
        <v>29411</v>
      </c>
      <c r="C50" s="50">
        <v>10916</v>
      </c>
      <c r="D50" s="50">
        <v>37.115364999489984</v>
      </c>
      <c r="E50" s="51">
        <v>60097.563999999998</v>
      </c>
      <c r="F50" s="52">
        <f>E50/B50*100</f>
        <v>204.33703036278942</v>
      </c>
      <c r="G50" s="52">
        <f t="shared" si="1"/>
        <v>0.18163797787211475</v>
      </c>
      <c r="H50" s="51">
        <v>19014.8692496</v>
      </c>
      <c r="I50" s="53">
        <v>0.10366069824376822</v>
      </c>
      <c r="J50" s="53">
        <v>6.2551461053028667E-2</v>
      </c>
      <c r="K50" s="53">
        <v>2.7695199815380711E-2</v>
      </c>
      <c r="L50" s="53">
        <v>-7.9384596507714456E-2</v>
      </c>
      <c r="M50">
        <f t="shared" si="2"/>
        <v>60409.698222916923</v>
      </c>
      <c r="N50">
        <f t="shared" si="5"/>
        <v>60598.870479230187</v>
      </c>
      <c r="O50">
        <f t="shared" si="5"/>
        <v>60682.831864224012</v>
      </c>
      <c r="P50">
        <f t="shared" si="5"/>
        <v>60442.349872636725</v>
      </c>
    </row>
    <row r="51" spans="1:16" x14ac:dyDescent="0.25">
      <c r="A51" s="49" t="s">
        <v>93</v>
      </c>
      <c r="B51" s="50">
        <v>32</v>
      </c>
      <c r="C51" s="50" t="s">
        <v>346</v>
      </c>
      <c r="D51" s="50">
        <v>1.0843750000000001</v>
      </c>
      <c r="E51" s="51">
        <v>409.99900000000002</v>
      </c>
      <c r="F51" s="52">
        <f>E51/B51*100</f>
        <v>1281.246875</v>
      </c>
      <c r="G51" s="52" t="s">
        <v>346</v>
      </c>
      <c r="H51" s="51">
        <v>21.861146679999976</v>
      </c>
      <c r="I51" s="53">
        <v>0.10366069824376822</v>
      </c>
      <c r="J51" s="53">
        <v>6.2551461053028667E-2</v>
      </c>
      <c r="K51" s="53">
        <v>2.7695199815380711E-2</v>
      </c>
      <c r="L51" s="53">
        <v>-7.9384596507714456E-2</v>
      </c>
      <c r="M51">
        <f t="shared" si="2"/>
        <v>412.12844936107092</v>
      </c>
      <c r="N51">
        <f t="shared" si="5"/>
        <v>413.41902473141676</v>
      </c>
      <c r="O51">
        <f t="shared" si="5"/>
        <v>413.99182804647432</v>
      </c>
      <c r="P51">
        <f t="shared" si="5"/>
        <v>412.3512062058154</v>
      </c>
    </row>
    <row r="52" spans="1:16" x14ac:dyDescent="0.25">
      <c r="A52" s="49" t="s">
        <v>347</v>
      </c>
      <c r="B52" s="50" t="s">
        <v>346</v>
      </c>
      <c r="C52" s="50">
        <v>0</v>
      </c>
      <c r="D52" s="50">
        <v>0</v>
      </c>
      <c r="E52" s="51">
        <v>33</v>
      </c>
      <c r="F52" s="52" t="s">
        <v>346</v>
      </c>
      <c r="G52" s="52">
        <f t="shared" ref="G52:G58" si="6">C52/E52</f>
        <v>0</v>
      </c>
      <c r="H52" s="51">
        <v>0</v>
      </c>
      <c r="I52" s="53">
        <v>0.10366069824376822</v>
      </c>
      <c r="J52" s="53">
        <v>6.2551461053028667E-2</v>
      </c>
      <c r="K52" s="53">
        <v>2.7695199815380711E-2</v>
      </c>
      <c r="L52" s="53">
        <v>-7.9384596507714456E-2</v>
      </c>
      <c r="M52">
        <f t="shared" si="2"/>
        <v>33.171395122708446</v>
      </c>
      <c r="N52">
        <f t="shared" ref="N52:P55" si="7">M52*(1+(J52/100))^5</f>
        <v>33.275270954652946</v>
      </c>
      <c r="O52">
        <f t="shared" si="7"/>
        <v>33.321374748557076</v>
      </c>
      <c r="P52">
        <f t="shared" si="7"/>
        <v>33.189324375893378</v>
      </c>
    </row>
    <row r="53" spans="1:16" x14ac:dyDescent="0.25">
      <c r="A53" s="49" t="s">
        <v>98</v>
      </c>
      <c r="B53" s="50">
        <v>9068</v>
      </c>
      <c r="C53" s="50">
        <v>3611</v>
      </c>
      <c r="D53" s="50">
        <v>39.821349801499778</v>
      </c>
      <c r="E53" s="51">
        <v>10732.357</v>
      </c>
      <c r="F53" s="52">
        <f t="shared" ref="F53:F58" si="8">E53/B53*100</f>
        <v>118.35417953242171</v>
      </c>
      <c r="G53" s="52">
        <f t="shared" si="6"/>
        <v>0.33645917667479752</v>
      </c>
      <c r="H53" s="51">
        <v>4217.4943302899992</v>
      </c>
      <c r="I53" s="53">
        <v>0.10366069824376822</v>
      </c>
      <c r="J53" s="53">
        <v>6.2551461053028667E-2</v>
      </c>
      <c r="K53" s="53">
        <v>2.7695199815380711E-2</v>
      </c>
      <c r="L53" s="53">
        <v>-7.9384596507714456E-2</v>
      </c>
      <c r="M53">
        <f t="shared" si="2"/>
        <v>10788.098625605026</v>
      </c>
      <c r="N53">
        <f t="shared" si="7"/>
        <v>10821.881429002005</v>
      </c>
      <c r="O53">
        <f t="shared" si="7"/>
        <v>10836.875440372718</v>
      </c>
      <c r="P53">
        <f t="shared" si="7"/>
        <v>10793.929630026965</v>
      </c>
    </row>
    <row r="54" spans="1:16" x14ac:dyDescent="0.25">
      <c r="A54" s="49" t="s">
        <v>104</v>
      </c>
      <c r="B54" s="50">
        <v>49919</v>
      </c>
      <c r="C54" s="50">
        <v>27747.68</v>
      </c>
      <c r="D54" s="50">
        <v>55.585408361545703</v>
      </c>
      <c r="E54" s="51">
        <v>45316.586000000003</v>
      </c>
      <c r="F54" s="52">
        <f t="shared" si="8"/>
        <v>90.780235982291316</v>
      </c>
      <c r="G54" s="52">
        <f t="shared" si="6"/>
        <v>0.61230737902453636</v>
      </c>
      <c r="H54" s="51">
        <v>10243.361099440001</v>
      </c>
      <c r="I54" s="53">
        <v>0.10366069824376822</v>
      </c>
      <c r="J54" s="53">
        <v>6.2551461053028667E-2</v>
      </c>
      <c r="K54" s="53">
        <v>2.7695199815380711E-2</v>
      </c>
      <c r="L54" s="53">
        <v>-7.9384596507714456E-2</v>
      </c>
      <c r="M54">
        <f t="shared" si="2"/>
        <v>45551.950903581754</v>
      </c>
      <c r="N54">
        <f t="shared" si="7"/>
        <v>45694.59629969189</v>
      </c>
      <c r="O54">
        <f t="shared" si="7"/>
        <v>45757.907407006518</v>
      </c>
      <c r="P54">
        <f t="shared" si="7"/>
        <v>45576.571889759653</v>
      </c>
    </row>
    <row r="55" spans="1:16" x14ac:dyDescent="0.25">
      <c r="A55" s="54" t="s">
        <v>115</v>
      </c>
      <c r="B55" s="55">
        <v>88475.245999999999</v>
      </c>
      <c r="C55" s="55">
        <v>42291.027000000002</v>
      </c>
      <c r="D55" s="55">
        <v>47.799841099057247</v>
      </c>
      <c r="E55" s="56">
        <v>116674.622</v>
      </c>
      <c r="F55" s="57">
        <f t="shared" si="8"/>
        <v>131.87261666387457</v>
      </c>
      <c r="G55" s="57">
        <f t="shared" si="6"/>
        <v>0.36246980084495151</v>
      </c>
      <c r="H55" s="56">
        <v>33507.796341369998</v>
      </c>
      <c r="I55" s="53">
        <v>0.10366069824376822</v>
      </c>
      <c r="J55" s="53">
        <v>6.2551461053028667E-2</v>
      </c>
      <c r="K55" s="53">
        <v>2.7695199815380711E-2</v>
      </c>
      <c r="L55" s="53">
        <v>-7.9384596507714456E-2</v>
      </c>
      <c r="M55">
        <f t="shared" si="2"/>
        <v>117280.60567135307</v>
      </c>
      <c r="N55">
        <f t="shared" si="7"/>
        <v>117647.86850247609</v>
      </c>
      <c r="O55">
        <f t="shared" si="7"/>
        <v>117810.87282752246</v>
      </c>
      <c r="P55">
        <f t="shared" si="7"/>
        <v>117343.99624220439</v>
      </c>
    </row>
    <row r="56" spans="1:16" x14ac:dyDescent="0.25">
      <c r="A56" s="58" t="s">
        <v>348</v>
      </c>
      <c r="B56" s="59">
        <v>2293274.1974959997</v>
      </c>
      <c r="C56" s="59">
        <v>1128505.8359556277</v>
      </c>
      <c r="D56" s="59">
        <v>49.209372223689194</v>
      </c>
      <c r="E56" s="60">
        <v>813216.2969999999</v>
      </c>
      <c r="F56" s="61">
        <f t="shared" si="8"/>
        <v>35.460927345188011</v>
      </c>
      <c r="G56" s="61">
        <f t="shared" si="6"/>
        <v>1.387706862391652</v>
      </c>
      <c r="H56" s="60">
        <v>224520.64263023998</v>
      </c>
    </row>
    <row r="57" spans="1:16" x14ac:dyDescent="0.25">
      <c r="A57" s="62" t="s">
        <v>349</v>
      </c>
      <c r="B57" s="63">
        <v>418612.95149599999</v>
      </c>
      <c r="C57" s="63">
        <v>177003.81595562783</v>
      </c>
      <c r="D57" s="63">
        <v>42.283406503087889</v>
      </c>
      <c r="E57" s="64">
        <v>497532.64</v>
      </c>
      <c r="F57" s="65">
        <f t="shared" si="8"/>
        <v>118.85266287676102</v>
      </c>
      <c r="G57" s="65">
        <f t="shared" si="6"/>
        <v>0.35576322380704073</v>
      </c>
      <c r="H57" s="64">
        <v>129593.48719391</v>
      </c>
    </row>
    <row r="58" spans="1:16" x14ac:dyDescent="0.25">
      <c r="A58" s="62" t="s">
        <v>116</v>
      </c>
      <c r="B58" s="63">
        <v>655135.19749599998</v>
      </c>
      <c r="C58" s="63">
        <v>246195.83595562782</v>
      </c>
      <c r="D58" s="63">
        <v>37.579393825368541</v>
      </c>
      <c r="E58" s="64">
        <v>672849.73599999992</v>
      </c>
      <c r="F58" s="65">
        <f t="shared" si="8"/>
        <v>102.70395157697325</v>
      </c>
      <c r="G58" s="65">
        <f t="shared" si="6"/>
        <v>0.3659001747094805</v>
      </c>
      <c r="H58" s="64">
        <v>186856.08331710999</v>
      </c>
    </row>
  </sheetData>
  <mergeCells count="10">
    <mergeCell ref="A1:A3"/>
    <mergeCell ref="B1:B3"/>
    <mergeCell ref="C1:D2"/>
    <mergeCell ref="E1:H1"/>
    <mergeCell ref="I1:L1"/>
    <mergeCell ref="M1:P1"/>
    <mergeCell ref="E2:E3"/>
    <mergeCell ref="F2:F3"/>
    <mergeCell ref="G2:G3"/>
    <mergeCell ref="H2:H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"/>
  <sheetViews>
    <sheetView workbookViewId="0">
      <selection activeCell="D16" sqref="D16"/>
    </sheetView>
  </sheetViews>
  <sheetFormatPr defaultRowHeight="12.75" x14ac:dyDescent="0.2"/>
  <cols>
    <col min="1" max="1" width="9.140625" style="47"/>
    <col min="2" max="2" width="21.28515625" style="47" bestFit="1" customWidth="1"/>
    <col min="3" max="3" width="13.7109375" style="47" bestFit="1" customWidth="1"/>
    <col min="4" max="4" width="11.28515625" style="47" bestFit="1" customWidth="1"/>
    <col min="5" max="256" width="9.140625" style="47"/>
    <col min="257" max="257" width="21.28515625" style="47" bestFit="1" customWidth="1"/>
    <col min="258" max="259" width="9.140625" style="47"/>
    <col min="260" max="260" width="11.28515625" style="47" bestFit="1" customWidth="1"/>
    <col min="261" max="512" width="9.140625" style="47"/>
    <col min="513" max="513" width="21.28515625" style="47" bestFit="1" customWidth="1"/>
    <col min="514" max="515" width="9.140625" style="47"/>
    <col min="516" max="516" width="11.28515625" style="47" bestFit="1" customWidth="1"/>
    <col min="517" max="768" width="9.140625" style="47"/>
    <col min="769" max="769" width="21.28515625" style="47" bestFit="1" customWidth="1"/>
    <col min="770" max="771" width="9.140625" style="47"/>
    <col min="772" max="772" width="11.28515625" style="47" bestFit="1" customWidth="1"/>
    <col min="773" max="1024" width="9.140625" style="47"/>
    <col min="1025" max="1025" width="21.28515625" style="47" bestFit="1" customWidth="1"/>
    <col min="1026" max="1027" width="9.140625" style="47"/>
    <col min="1028" max="1028" width="11.28515625" style="47" bestFit="1" customWidth="1"/>
    <col min="1029" max="1280" width="9.140625" style="47"/>
    <col min="1281" max="1281" width="21.28515625" style="47" bestFit="1" customWidth="1"/>
    <col min="1282" max="1283" width="9.140625" style="47"/>
    <col min="1284" max="1284" width="11.28515625" style="47" bestFit="1" customWidth="1"/>
    <col min="1285" max="1536" width="9.140625" style="47"/>
    <col min="1537" max="1537" width="21.28515625" style="47" bestFit="1" customWidth="1"/>
    <col min="1538" max="1539" width="9.140625" style="47"/>
    <col min="1540" max="1540" width="11.28515625" style="47" bestFit="1" customWidth="1"/>
    <col min="1541" max="1792" width="9.140625" style="47"/>
    <col min="1793" max="1793" width="21.28515625" style="47" bestFit="1" customWidth="1"/>
    <col min="1794" max="1795" width="9.140625" style="47"/>
    <col min="1796" max="1796" width="11.28515625" style="47" bestFit="1" customWidth="1"/>
    <col min="1797" max="2048" width="9.140625" style="47"/>
    <col min="2049" max="2049" width="21.28515625" style="47" bestFit="1" customWidth="1"/>
    <col min="2050" max="2051" width="9.140625" style="47"/>
    <col min="2052" max="2052" width="11.28515625" style="47" bestFit="1" customWidth="1"/>
    <col min="2053" max="2304" width="9.140625" style="47"/>
    <col min="2305" max="2305" width="21.28515625" style="47" bestFit="1" customWidth="1"/>
    <col min="2306" max="2307" width="9.140625" style="47"/>
    <col min="2308" max="2308" width="11.28515625" style="47" bestFit="1" customWidth="1"/>
    <col min="2309" max="2560" width="9.140625" style="47"/>
    <col min="2561" max="2561" width="21.28515625" style="47" bestFit="1" customWidth="1"/>
    <col min="2562" max="2563" width="9.140625" style="47"/>
    <col min="2564" max="2564" width="11.28515625" style="47" bestFit="1" customWidth="1"/>
    <col min="2565" max="2816" width="9.140625" style="47"/>
    <col min="2817" max="2817" width="21.28515625" style="47" bestFit="1" customWidth="1"/>
    <col min="2818" max="2819" width="9.140625" style="47"/>
    <col min="2820" max="2820" width="11.28515625" style="47" bestFit="1" customWidth="1"/>
    <col min="2821" max="3072" width="9.140625" style="47"/>
    <col min="3073" max="3073" width="21.28515625" style="47" bestFit="1" customWidth="1"/>
    <col min="3074" max="3075" width="9.140625" style="47"/>
    <col min="3076" max="3076" width="11.28515625" style="47" bestFit="1" customWidth="1"/>
    <col min="3077" max="3328" width="9.140625" style="47"/>
    <col min="3329" max="3329" width="21.28515625" style="47" bestFit="1" customWidth="1"/>
    <col min="3330" max="3331" width="9.140625" style="47"/>
    <col min="3332" max="3332" width="11.28515625" style="47" bestFit="1" customWidth="1"/>
    <col min="3333" max="3584" width="9.140625" style="47"/>
    <col min="3585" max="3585" width="21.28515625" style="47" bestFit="1" customWidth="1"/>
    <col min="3586" max="3587" width="9.140625" style="47"/>
    <col min="3588" max="3588" width="11.28515625" style="47" bestFit="1" customWidth="1"/>
    <col min="3589" max="3840" width="9.140625" style="47"/>
    <col min="3841" max="3841" width="21.28515625" style="47" bestFit="1" customWidth="1"/>
    <col min="3842" max="3843" width="9.140625" style="47"/>
    <col min="3844" max="3844" width="11.28515625" style="47" bestFit="1" customWidth="1"/>
    <col min="3845" max="4096" width="9.140625" style="47"/>
    <col min="4097" max="4097" width="21.28515625" style="47" bestFit="1" customWidth="1"/>
    <col min="4098" max="4099" width="9.140625" style="47"/>
    <col min="4100" max="4100" width="11.28515625" style="47" bestFit="1" customWidth="1"/>
    <col min="4101" max="4352" width="9.140625" style="47"/>
    <col min="4353" max="4353" width="21.28515625" style="47" bestFit="1" customWidth="1"/>
    <col min="4354" max="4355" width="9.140625" style="47"/>
    <col min="4356" max="4356" width="11.28515625" style="47" bestFit="1" customWidth="1"/>
    <col min="4357" max="4608" width="9.140625" style="47"/>
    <col min="4609" max="4609" width="21.28515625" style="47" bestFit="1" customWidth="1"/>
    <col min="4610" max="4611" width="9.140625" style="47"/>
    <col min="4612" max="4612" width="11.28515625" style="47" bestFit="1" customWidth="1"/>
    <col min="4613" max="4864" width="9.140625" style="47"/>
    <col min="4865" max="4865" width="21.28515625" style="47" bestFit="1" customWidth="1"/>
    <col min="4866" max="4867" width="9.140625" style="47"/>
    <col min="4868" max="4868" width="11.28515625" style="47" bestFit="1" customWidth="1"/>
    <col min="4869" max="5120" width="9.140625" style="47"/>
    <col min="5121" max="5121" width="21.28515625" style="47" bestFit="1" customWidth="1"/>
    <col min="5122" max="5123" width="9.140625" style="47"/>
    <col min="5124" max="5124" width="11.28515625" style="47" bestFit="1" customWidth="1"/>
    <col min="5125" max="5376" width="9.140625" style="47"/>
    <col min="5377" max="5377" width="21.28515625" style="47" bestFit="1" customWidth="1"/>
    <col min="5378" max="5379" width="9.140625" style="47"/>
    <col min="5380" max="5380" width="11.28515625" style="47" bestFit="1" customWidth="1"/>
    <col min="5381" max="5632" width="9.140625" style="47"/>
    <col min="5633" max="5633" width="21.28515625" style="47" bestFit="1" customWidth="1"/>
    <col min="5634" max="5635" width="9.140625" style="47"/>
    <col min="5636" max="5636" width="11.28515625" style="47" bestFit="1" customWidth="1"/>
    <col min="5637" max="5888" width="9.140625" style="47"/>
    <col min="5889" max="5889" width="21.28515625" style="47" bestFit="1" customWidth="1"/>
    <col min="5890" max="5891" width="9.140625" style="47"/>
    <col min="5892" max="5892" width="11.28515625" style="47" bestFit="1" customWidth="1"/>
    <col min="5893" max="6144" width="9.140625" style="47"/>
    <col min="6145" max="6145" width="21.28515625" style="47" bestFit="1" customWidth="1"/>
    <col min="6146" max="6147" width="9.140625" style="47"/>
    <col min="6148" max="6148" width="11.28515625" style="47" bestFit="1" customWidth="1"/>
    <col min="6149" max="6400" width="9.140625" style="47"/>
    <col min="6401" max="6401" width="21.28515625" style="47" bestFit="1" customWidth="1"/>
    <col min="6402" max="6403" width="9.140625" style="47"/>
    <col min="6404" max="6404" width="11.28515625" style="47" bestFit="1" customWidth="1"/>
    <col min="6405" max="6656" width="9.140625" style="47"/>
    <col min="6657" max="6657" width="21.28515625" style="47" bestFit="1" customWidth="1"/>
    <col min="6658" max="6659" width="9.140625" style="47"/>
    <col min="6660" max="6660" width="11.28515625" style="47" bestFit="1" customWidth="1"/>
    <col min="6661" max="6912" width="9.140625" style="47"/>
    <col min="6913" max="6913" width="21.28515625" style="47" bestFit="1" customWidth="1"/>
    <col min="6914" max="6915" width="9.140625" style="47"/>
    <col min="6916" max="6916" width="11.28515625" style="47" bestFit="1" customWidth="1"/>
    <col min="6917" max="7168" width="9.140625" style="47"/>
    <col min="7169" max="7169" width="21.28515625" style="47" bestFit="1" customWidth="1"/>
    <col min="7170" max="7171" width="9.140625" style="47"/>
    <col min="7172" max="7172" width="11.28515625" style="47" bestFit="1" customWidth="1"/>
    <col min="7173" max="7424" width="9.140625" style="47"/>
    <col min="7425" max="7425" width="21.28515625" style="47" bestFit="1" customWidth="1"/>
    <col min="7426" max="7427" width="9.140625" style="47"/>
    <col min="7428" max="7428" width="11.28515625" style="47" bestFit="1" customWidth="1"/>
    <col min="7429" max="7680" width="9.140625" style="47"/>
    <col min="7681" max="7681" width="21.28515625" style="47" bestFit="1" customWidth="1"/>
    <col min="7682" max="7683" width="9.140625" style="47"/>
    <col min="7684" max="7684" width="11.28515625" style="47" bestFit="1" customWidth="1"/>
    <col min="7685" max="7936" width="9.140625" style="47"/>
    <col min="7937" max="7937" width="21.28515625" style="47" bestFit="1" customWidth="1"/>
    <col min="7938" max="7939" width="9.140625" style="47"/>
    <col min="7940" max="7940" width="11.28515625" style="47" bestFit="1" customWidth="1"/>
    <col min="7941" max="8192" width="9.140625" style="47"/>
    <col min="8193" max="8193" width="21.28515625" style="47" bestFit="1" customWidth="1"/>
    <col min="8194" max="8195" width="9.140625" style="47"/>
    <col min="8196" max="8196" width="11.28515625" style="47" bestFit="1" customWidth="1"/>
    <col min="8197" max="8448" width="9.140625" style="47"/>
    <col min="8449" max="8449" width="21.28515625" style="47" bestFit="1" customWidth="1"/>
    <col min="8450" max="8451" width="9.140625" style="47"/>
    <col min="8452" max="8452" width="11.28515625" style="47" bestFit="1" customWidth="1"/>
    <col min="8453" max="8704" width="9.140625" style="47"/>
    <col min="8705" max="8705" width="21.28515625" style="47" bestFit="1" customWidth="1"/>
    <col min="8706" max="8707" width="9.140625" style="47"/>
    <col min="8708" max="8708" width="11.28515625" style="47" bestFit="1" customWidth="1"/>
    <col min="8709" max="8960" width="9.140625" style="47"/>
    <col min="8961" max="8961" width="21.28515625" style="47" bestFit="1" customWidth="1"/>
    <col min="8962" max="8963" width="9.140625" style="47"/>
    <col min="8964" max="8964" width="11.28515625" style="47" bestFit="1" customWidth="1"/>
    <col min="8965" max="9216" width="9.140625" style="47"/>
    <col min="9217" max="9217" width="21.28515625" style="47" bestFit="1" customWidth="1"/>
    <col min="9218" max="9219" width="9.140625" style="47"/>
    <col min="9220" max="9220" width="11.28515625" style="47" bestFit="1" customWidth="1"/>
    <col min="9221" max="9472" width="9.140625" style="47"/>
    <col min="9473" max="9473" width="21.28515625" style="47" bestFit="1" customWidth="1"/>
    <col min="9474" max="9475" width="9.140625" style="47"/>
    <col min="9476" max="9476" width="11.28515625" style="47" bestFit="1" customWidth="1"/>
    <col min="9477" max="9728" width="9.140625" style="47"/>
    <col min="9729" max="9729" width="21.28515625" style="47" bestFit="1" customWidth="1"/>
    <col min="9730" max="9731" width="9.140625" style="47"/>
    <col min="9732" max="9732" width="11.28515625" style="47" bestFit="1" customWidth="1"/>
    <col min="9733" max="9984" width="9.140625" style="47"/>
    <col min="9985" max="9985" width="21.28515625" style="47" bestFit="1" customWidth="1"/>
    <col min="9986" max="9987" width="9.140625" style="47"/>
    <col min="9988" max="9988" width="11.28515625" style="47" bestFit="1" customWidth="1"/>
    <col min="9989" max="10240" width="9.140625" style="47"/>
    <col min="10241" max="10241" width="21.28515625" style="47" bestFit="1" customWidth="1"/>
    <col min="10242" max="10243" width="9.140625" style="47"/>
    <col min="10244" max="10244" width="11.28515625" style="47" bestFit="1" customWidth="1"/>
    <col min="10245" max="10496" width="9.140625" style="47"/>
    <col min="10497" max="10497" width="21.28515625" style="47" bestFit="1" customWidth="1"/>
    <col min="10498" max="10499" width="9.140625" style="47"/>
    <col min="10500" max="10500" width="11.28515625" style="47" bestFit="1" customWidth="1"/>
    <col min="10501" max="10752" width="9.140625" style="47"/>
    <col min="10753" max="10753" width="21.28515625" style="47" bestFit="1" customWidth="1"/>
    <col min="10754" max="10755" width="9.140625" style="47"/>
    <col min="10756" max="10756" width="11.28515625" style="47" bestFit="1" customWidth="1"/>
    <col min="10757" max="11008" width="9.140625" style="47"/>
    <col min="11009" max="11009" width="21.28515625" style="47" bestFit="1" customWidth="1"/>
    <col min="11010" max="11011" width="9.140625" style="47"/>
    <col min="11012" max="11012" width="11.28515625" style="47" bestFit="1" customWidth="1"/>
    <col min="11013" max="11264" width="9.140625" style="47"/>
    <col min="11265" max="11265" width="21.28515625" style="47" bestFit="1" customWidth="1"/>
    <col min="11266" max="11267" width="9.140625" style="47"/>
    <col min="11268" max="11268" width="11.28515625" style="47" bestFit="1" customWidth="1"/>
    <col min="11269" max="11520" width="9.140625" style="47"/>
    <col min="11521" max="11521" width="21.28515625" style="47" bestFit="1" customWidth="1"/>
    <col min="11522" max="11523" width="9.140625" style="47"/>
    <col min="11524" max="11524" width="11.28515625" style="47" bestFit="1" customWidth="1"/>
    <col min="11525" max="11776" width="9.140625" style="47"/>
    <col min="11777" max="11777" width="21.28515625" style="47" bestFit="1" customWidth="1"/>
    <col min="11778" max="11779" width="9.140625" style="47"/>
    <col min="11780" max="11780" width="11.28515625" style="47" bestFit="1" customWidth="1"/>
    <col min="11781" max="12032" width="9.140625" style="47"/>
    <col min="12033" max="12033" width="21.28515625" style="47" bestFit="1" customWidth="1"/>
    <col min="12034" max="12035" width="9.140625" style="47"/>
    <col min="12036" max="12036" width="11.28515625" style="47" bestFit="1" customWidth="1"/>
    <col min="12037" max="12288" width="9.140625" style="47"/>
    <col min="12289" max="12289" width="21.28515625" style="47" bestFit="1" customWidth="1"/>
    <col min="12290" max="12291" width="9.140625" style="47"/>
    <col min="12292" max="12292" width="11.28515625" style="47" bestFit="1" customWidth="1"/>
    <col min="12293" max="12544" width="9.140625" style="47"/>
    <col min="12545" max="12545" width="21.28515625" style="47" bestFit="1" customWidth="1"/>
    <col min="12546" max="12547" width="9.140625" style="47"/>
    <col min="12548" max="12548" width="11.28515625" style="47" bestFit="1" customWidth="1"/>
    <col min="12549" max="12800" width="9.140625" style="47"/>
    <col min="12801" max="12801" width="21.28515625" style="47" bestFit="1" customWidth="1"/>
    <col min="12802" max="12803" width="9.140625" style="47"/>
    <col min="12804" max="12804" width="11.28515625" style="47" bestFit="1" customWidth="1"/>
    <col min="12805" max="13056" width="9.140625" style="47"/>
    <col min="13057" max="13057" width="21.28515625" style="47" bestFit="1" customWidth="1"/>
    <col min="13058" max="13059" width="9.140625" style="47"/>
    <col min="13060" max="13060" width="11.28515625" style="47" bestFit="1" customWidth="1"/>
    <col min="13061" max="13312" width="9.140625" style="47"/>
    <col min="13313" max="13313" width="21.28515625" style="47" bestFit="1" customWidth="1"/>
    <col min="13314" max="13315" width="9.140625" style="47"/>
    <col min="13316" max="13316" width="11.28515625" style="47" bestFit="1" customWidth="1"/>
    <col min="13317" max="13568" width="9.140625" style="47"/>
    <col min="13569" max="13569" width="21.28515625" style="47" bestFit="1" customWidth="1"/>
    <col min="13570" max="13571" width="9.140625" style="47"/>
    <col min="13572" max="13572" width="11.28515625" style="47" bestFit="1" customWidth="1"/>
    <col min="13573" max="13824" width="9.140625" style="47"/>
    <col min="13825" max="13825" width="21.28515625" style="47" bestFit="1" customWidth="1"/>
    <col min="13826" max="13827" width="9.140625" style="47"/>
    <col min="13828" max="13828" width="11.28515625" style="47" bestFit="1" customWidth="1"/>
    <col min="13829" max="14080" width="9.140625" style="47"/>
    <col min="14081" max="14081" width="21.28515625" style="47" bestFit="1" customWidth="1"/>
    <col min="14082" max="14083" width="9.140625" style="47"/>
    <col min="14084" max="14084" width="11.28515625" style="47" bestFit="1" customWidth="1"/>
    <col min="14085" max="14336" width="9.140625" style="47"/>
    <col min="14337" max="14337" width="21.28515625" style="47" bestFit="1" customWidth="1"/>
    <col min="14338" max="14339" width="9.140625" style="47"/>
    <col min="14340" max="14340" width="11.28515625" style="47" bestFit="1" customWidth="1"/>
    <col min="14341" max="14592" width="9.140625" style="47"/>
    <col min="14593" max="14593" width="21.28515625" style="47" bestFit="1" customWidth="1"/>
    <col min="14594" max="14595" width="9.140625" style="47"/>
    <col min="14596" max="14596" width="11.28515625" style="47" bestFit="1" customWidth="1"/>
    <col min="14597" max="14848" width="9.140625" style="47"/>
    <col min="14849" max="14849" width="21.28515625" style="47" bestFit="1" customWidth="1"/>
    <col min="14850" max="14851" width="9.140625" style="47"/>
    <col min="14852" max="14852" width="11.28515625" style="47" bestFit="1" customWidth="1"/>
    <col min="14853" max="15104" width="9.140625" style="47"/>
    <col min="15105" max="15105" width="21.28515625" style="47" bestFit="1" customWidth="1"/>
    <col min="15106" max="15107" width="9.140625" style="47"/>
    <col min="15108" max="15108" width="11.28515625" style="47" bestFit="1" customWidth="1"/>
    <col min="15109" max="15360" width="9.140625" style="47"/>
    <col min="15361" max="15361" width="21.28515625" style="47" bestFit="1" customWidth="1"/>
    <col min="15362" max="15363" width="9.140625" style="47"/>
    <col min="15364" max="15364" width="11.28515625" style="47" bestFit="1" customWidth="1"/>
    <col min="15365" max="15616" width="9.140625" style="47"/>
    <col min="15617" max="15617" width="21.28515625" style="47" bestFit="1" customWidth="1"/>
    <col min="15618" max="15619" width="9.140625" style="47"/>
    <col min="15620" max="15620" width="11.28515625" style="47" bestFit="1" customWidth="1"/>
    <col min="15621" max="15872" width="9.140625" style="47"/>
    <col min="15873" max="15873" width="21.28515625" style="47" bestFit="1" customWidth="1"/>
    <col min="15874" max="15875" width="9.140625" style="47"/>
    <col min="15876" max="15876" width="11.28515625" style="47" bestFit="1" customWidth="1"/>
    <col min="15877" max="16128" width="9.140625" style="47"/>
    <col min="16129" max="16129" width="21.28515625" style="47" bestFit="1" customWidth="1"/>
    <col min="16130" max="16131" width="9.140625" style="47"/>
    <col min="16132" max="16132" width="11.28515625" style="47" bestFit="1" customWidth="1"/>
    <col min="16133" max="16384" width="9.140625" style="47"/>
  </cols>
  <sheetData>
    <row r="1" spans="1:3" ht="15" x14ac:dyDescent="0.2">
      <c r="A1" s="76" t="s">
        <v>413</v>
      </c>
      <c r="B1" s="77"/>
    </row>
    <row r="2" spans="1:3" ht="14.25" x14ac:dyDescent="0.2">
      <c r="A2" s="78"/>
      <c r="B2" s="79"/>
    </row>
    <row r="3" spans="1:3" ht="15" x14ac:dyDescent="0.2">
      <c r="A3" s="80"/>
      <c r="B3" s="80" t="s">
        <v>10</v>
      </c>
      <c r="C3" s="134" t="s">
        <v>414</v>
      </c>
    </row>
    <row r="4" spans="1:3" ht="15" x14ac:dyDescent="0.2">
      <c r="A4" s="81"/>
      <c r="B4" s="81" t="s">
        <v>415</v>
      </c>
      <c r="C4" s="82" t="s">
        <v>416</v>
      </c>
    </row>
    <row r="5" spans="1:3" ht="15" x14ac:dyDescent="0.2">
      <c r="A5" s="81"/>
      <c r="B5" s="81"/>
      <c r="C5" s="83"/>
    </row>
    <row r="6" spans="1:3" ht="15" x14ac:dyDescent="0.2">
      <c r="A6" s="84">
        <v>1</v>
      </c>
      <c r="B6" s="84" t="s">
        <v>417</v>
      </c>
      <c r="C6" s="118" t="s">
        <v>418</v>
      </c>
    </row>
    <row r="7" spans="1:3" ht="15" x14ac:dyDescent="0.2">
      <c r="A7" s="85">
        <f>+A6+1</f>
        <v>2</v>
      </c>
      <c r="B7" s="85" t="s">
        <v>419</v>
      </c>
      <c r="C7" s="118" t="s">
        <v>418</v>
      </c>
    </row>
    <row r="8" spans="1:3" ht="15" x14ac:dyDescent="0.2">
      <c r="A8" s="86">
        <f t="shared" ref="A8:A33" si="0">+A7+1</f>
        <v>3</v>
      </c>
      <c r="B8" s="86" t="s">
        <v>420</v>
      </c>
      <c r="C8" s="118" t="s">
        <v>418</v>
      </c>
    </row>
    <row r="9" spans="1:3" ht="15" x14ac:dyDescent="0.2">
      <c r="A9" s="87">
        <f t="shared" si="0"/>
        <v>4</v>
      </c>
      <c r="B9" s="87" t="s">
        <v>421</v>
      </c>
      <c r="C9" s="119" t="s">
        <v>418</v>
      </c>
    </row>
    <row r="10" spans="1:3" ht="15" x14ac:dyDescent="0.2">
      <c r="A10" s="85">
        <f t="shared" si="0"/>
        <v>5</v>
      </c>
      <c r="B10" s="85" t="s">
        <v>422</v>
      </c>
      <c r="C10" s="120" t="s">
        <v>418</v>
      </c>
    </row>
    <row r="11" spans="1:3" ht="15" x14ac:dyDescent="0.2">
      <c r="A11" s="86">
        <f t="shared" si="0"/>
        <v>6</v>
      </c>
      <c r="B11" s="86" t="s">
        <v>423</v>
      </c>
      <c r="C11" s="121" t="s">
        <v>418</v>
      </c>
    </row>
    <row r="12" spans="1:3" ht="15" x14ac:dyDescent="0.2">
      <c r="A12" s="84">
        <f t="shared" si="0"/>
        <v>7</v>
      </c>
      <c r="B12" s="84" t="s">
        <v>424</v>
      </c>
      <c r="C12" s="119" t="s">
        <v>418</v>
      </c>
    </row>
    <row r="13" spans="1:3" ht="15" x14ac:dyDescent="0.2">
      <c r="A13" s="85">
        <f t="shared" si="0"/>
        <v>8</v>
      </c>
      <c r="B13" s="85" t="s">
        <v>425</v>
      </c>
      <c r="C13" s="120" t="s">
        <v>418</v>
      </c>
    </row>
    <row r="14" spans="1:3" ht="15" x14ac:dyDescent="0.2">
      <c r="A14" s="86">
        <f t="shared" si="0"/>
        <v>9</v>
      </c>
      <c r="B14" s="86" t="s">
        <v>426</v>
      </c>
      <c r="C14" s="122" t="s">
        <v>427</v>
      </c>
    </row>
    <row r="15" spans="1:3" ht="15" x14ac:dyDescent="0.2">
      <c r="A15" s="84">
        <f t="shared" si="0"/>
        <v>10</v>
      </c>
      <c r="B15" s="84" t="s">
        <v>428</v>
      </c>
      <c r="C15" s="123" t="s">
        <v>427</v>
      </c>
    </row>
    <row r="16" spans="1:3" ht="15" x14ac:dyDescent="0.2">
      <c r="A16" s="85">
        <f t="shared" si="0"/>
        <v>11</v>
      </c>
      <c r="B16" s="85" t="s">
        <v>429</v>
      </c>
      <c r="C16" s="124" t="s">
        <v>427</v>
      </c>
    </row>
    <row r="17" spans="1:3" ht="15" x14ac:dyDescent="0.2">
      <c r="A17" s="86">
        <f t="shared" si="0"/>
        <v>12</v>
      </c>
      <c r="B17" s="86" t="s">
        <v>430</v>
      </c>
      <c r="C17" s="122" t="s">
        <v>427</v>
      </c>
    </row>
    <row r="18" spans="1:3" ht="15" x14ac:dyDescent="0.2">
      <c r="A18" s="84">
        <f t="shared" si="0"/>
        <v>13</v>
      </c>
      <c r="B18" s="84" t="s">
        <v>431</v>
      </c>
      <c r="C18" s="123" t="s">
        <v>427</v>
      </c>
    </row>
    <row r="19" spans="1:3" ht="15" x14ac:dyDescent="0.2">
      <c r="A19" s="85">
        <f t="shared" si="0"/>
        <v>14</v>
      </c>
      <c r="B19" s="85" t="s">
        <v>432</v>
      </c>
      <c r="C19" s="124" t="s">
        <v>427</v>
      </c>
    </row>
    <row r="20" spans="1:3" ht="15" x14ac:dyDescent="0.2">
      <c r="A20" s="86">
        <f t="shared" si="0"/>
        <v>15</v>
      </c>
      <c r="B20" s="86" t="s">
        <v>433</v>
      </c>
      <c r="C20" s="122" t="s">
        <v>427</v>
      </c>
    </row>
    <row r="21" spans="1:3" ht="15" x14ac:dyDescent="0.2">
      <c r="A21" s="84">
        <f t="shared" si="0"/>
        <v>16</v>
      </c>
      <c r="B21" s="84" t="s">
        <v>434</v>
      </c>
      <c r="C21" s="125" t="s">
        <v>427</v>
      </c>
    </row>
    <row r="22" spans="1:3" ht="15" x14ac:dyDescent="0.2">
      <c r="A22" s="85">
        <f t="shared" si="0"/>
        <v>17</v>
      </c>
      <c r="B22" s="85" t="s">
        <v>435</v>
      </c>
      <c r="C22" s="125" t="s">
        <v>427</v>
      </c>
    </row>
    <row r="23" spans="1:3" ht="15" x14ac:dyDescent="0.2">
      <c r="A23" s="86">
        <f t="shared" si="0"/>
        <v>18</v>
      </c>
      <c r="B23" s="86" t="s">
        <v>436</v>
      </c>
      <c r="C23" s="135" t="s">
        <v>111</v>
      </c>
    </row>
    <row r="24" spans="1:3" ht="15" x14ac:dyDescent="0.2">
      <c r="A24" s="84">
        <f t="shared" si="0"/>
        <v>19</v>
      </c>
      <c r="B24" s="84" t="s">
        <v>437</v>
      </c>
      <c r="C24" s="136" t="s">
        <v>111</v>
      </c>
    </row>
    <row r="25" spans="1:3" ht="15" x14ac:dyDescent="0.2">
      <c r="A25" s="85">
        <f t="shared" si="0"/>
        <v>20</v>
      </c>
      <c r="B25" s="85" t="s">
        <v>438</v>
      </c>
      <c r="C25" s="135" t="s">
        <v>111</v>
      </c>
    </row>
    <row r="26" spans="1:3" ht="15" x14ac:dyDescent="0.2">
      <c r="A26" s="86">
        <f t="shared" si="0"/>
        <v>21</v>
      </c>
      <c r="B26" s="86" t="s">
        <v>439</v>
      </c>
      <c r="C26" s="137" t="s">
        <v>111</v>
      </c>
    </row>
    <row r="27" spans="1:3" ht="15" x14ac:dyDescent="0.2">
      <c r="A27" s="84">
        <f t="shared" si="0"/>
        <v>22</v>
      </c>
      <c r="B27" s="84" t="s">
        <v>440</v>
      </c>
      <c r="C27" s="135" t="s">
        <v>111</v>
      </c>
    </row>
    <row r="28" spans="1:3" ht="15" x14ac:dyDescent="0.2">
      <c r="A28" s="85">
        <f t="shared" si="0"/>
        <v>23</v>
      </c>
      <c r="B28" s="85" t="s">
        <v>441</v>
      </c>
      <c r="C28" s="135" t="s">
        <v>111</v>
      </c>
    </row>
    <row r="29" spans="1:3" ht="15" x14ac:dyDescent="0.2">
      <c r="A29" s="86">
        <f t="shared" si="0"/>
        <v>24</v>
      </c>
      <c r="B29" s="86" t="s">
        <v>442</v>
      </c>
      <c r="C29" s="135" t="s">
        <v>111</v>
      </c>
    </row>
    <row r="30" spans="1:3" ht="15" x14ac:dyDescent="0.2">
      <c r="A30" s="84">
        <f t="shared" si="0"/>
        <v>25</v>
      </c>
      <c r="B30" s="84" t="s">
        <v>443</v>
      </c>
      <c r="C30" s="136" t="s">
        <v>111</v>
      </c>
    </row>
    <row r="31" spans="1:3" ht="15" x14ac:dyDescent="0.2">
      <c r="A31" s="85">
        <f t="shared" si="0"/>
        <v>26</v>
      </c>
      <c r="B31" s="85" t="s">
        <v>444</v>
      </c>
      <c r="C31" s="135" t="s">
        <v>111</v>
      </c>
    </row>
    <row r="32" spans="1:3" ht="15" x14ac:dyDescent="0.2">
      <c r="A32" s="86">
        <f t="shared" si="0"/>
        <v>27</v>
      </c>
      <c r="B32" s="86" t="s">
        <v>445</v>
      </c>
      <c r="C32" s="137" t="s">
        <v>111</v>
      </c>
    </row>
    <row r="33" spans="1:3" ht="15" x14ac:dyDescent="0.2">
      <c r="A33" s="84">
        <f t="shared" si="0"/>
        <v>28</v>
      </c>
      <c r="B33" s="84" t="s">
        <v>446</v>
      </c>
      <c r="C33" s="135" t="s">
        <v>111</v>
      </c>
    </row>
    <row r="34" spans="1:3" ht="15" x14ac:dyDescent="0.2">
      <c r="A34" s="85">
        <v>29</v>
      </c>
      <c r="B34" s="85" t="s">
        <v>378</v>
      </c>
      <c r="C34" s="126" t="s">
        <v>115</v>
      </c>
    </row>
    <row r="35" spans="1:3" ht="15" x14ac:dyDescent="0.2">
      <c r="A35" s="86">
        <v>30</v>
      </c>
      <c r="B35" s="86" t="s">
        <v>367</v>
      </c>
      <c r="C35" s="126" t="s">
        <v>115</v>
      </c>
    </row>
    <row r="36" spans="1:3" ht="15" x14ac:dyDescent="0.2">
      <c r="A36" s="84">
        <v>31</v>
      </c>
      <c r="B36" s="84" t="s">
        <v>447</v>
      </c>
      <c r="C36" s="127" t="s">
        <v>115</v>
      </c>
    </row>
    <row r="37" spans="1:3" ht="15" x14ac:dyDescent="0.2">
      <c r="A37" s="85">
        <v>32</v>
      </c>
      <c r="B37" s="85" t="s">
        <v>448</v>
      </c>
      <c r="C37" s="128" t="s">
        <v>115</v>
      </c>
    </row>
    <row r="38" spans="1:3" ht="15" x14ac:dyDescent="0.2">
      <c r="A38" s="86">
        <v>33</v>
      </c>
      <c r="B38" s="86" t="s">
        <v>449</v>
      </c>
      <c r="C38" s="129" t="s">
        <v>114</v>
      </c>
    </row>
    <row r="39" spans="1:3" ht="15" x14ac:dyDescent="0.2">
      <c r="A39" s="84">
        <v>34</v>
      </c>
      <c r="B39" s="84" t="s">
        <v>450</v>
      </c>
      <c r="C39" s="130" t="s">
        <v>114</v>
      </c>
    </row>
    <row r="40" spans="1:3" ht="15" x14ac:dyDescent="0.2">
      <c r="A40" s="85">
        <v>35</v>
      </c>
      <c r="B40" s="85" t="s">
        <v>451</v>
      </c>
      <c r="C40" s="130" t="s">
        <v>114</v>
      </c>
    </row>
    <row r="41" spans="1:3" ht="15" x14ac:dyDescent="0.2">
      <c r="A41" s="86">
        <v>36</v>
      </c>
      <c r="B41" s="86" t="s">
        <v>452</v>
      </c>
      <c r="C41" s="130" t="s">
        <v>114</v>
      </c>
    </row>
    <row r="42" spans="1:3" ht="15" x14ac:dyDescent="0.2">
      <c r="A42" s="84">
        <v>37</v>
      </c>
      <c r="B42" s="84" t="s">
        <v>453</v>
      </c>
      <c r="C42" s="131" t="s">
        <v>114</v>
      </c>
    </row>
    <row r="43" spans="1:3" ht="15" x14ac:dyDescent="0.2">
      <c r="A43" s="85">
        <v>38</v>
      </c>
      <c r="B43" s="85" t="s">
        <v>454</v>
      </c>
      <c r="C43" s="132" t="s">
        <v>114</v>
      </c>
    </row>
    <row r="44" spans="1:3" ht="15" x14ac:dyDescent="0.2">
      <c r="A44" s="86">
        <v>39</v>
      </c>
      <c r="B44" s="86" t="s">
        <v>455</v>
      </c>
      <c r="C44" s="129" t="s">
        <v>114</v>
      </c>
    </row>
    <row r="45" spans="1:3" ht="15" x14ac:dyDescent="0.2">
      <c r="A45" s="88">
        <v>40</v>
      </c>
      <c r="B45" s="88" t="s">
        <v>456</v>
      </c>
      <c r="C45" s="133" t="s">
        <v>114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1"/>
  <sheetViews>
    <sheetView topLeftCell="A129" workbookViewId="0">
      <selection activeCell="C149" sqref="C149:C151"/>
    </sheetView>
  </sheetViews>
  <sheetFormatPr defaultRowHeight="15" x14ac:dyDescent="0.25"/>
  <sheetData>
    <row r="1" spans="1:6" x14ac:dyDescent="0.25">
      <c r="A1" t="s">
        <v>350</v>
      </c>
      <c r="C1" t="s">
        <v>10</v>
      </c>
      <c r="D1" t="s">
        <v>12</v>
      </c>
      <c r="E1" t="s">
        <v>11</v>
      </c>
      <c r="F1" t="s">
        <v>28</v>
      </c>
    </row>
    <row r="2" spans="1:6" x14ac:dyDescent="0.25">
      <c r="A2" t="str">
        <f>CONCATENATE(E2,C2,D2)</f>
        <v>B2 referenceTurkey2010</v>
      </c>
      <c r="B2" s="66" t="s">
        <v>351</v>
      </c>
      <c r="C2" s="6" t="str">
        <f>VLOOKUP(B2,'Country lookup'!A:B,2,FALSE)</f>
        <v>Turkey</v>
      </c>
      <c r="D2">
        <v>2010</v>
      </c>
      <c r="E2" t="s">
        <v>0</v>
      </c>
      <c r="F2">
        <v>976985.28799999994</v>
      </c>
    </row>
    <row r="3" spans="1:6" x14ac:dyDescent="0.25">
      <c r="A3" t="str">
        <f t="shared" ref="A3:A66" si="0">CONCATENATE(E3,C3,D3)</f>
        <v>B2 referenceAustria2010</v>
      </c>
      <c r="B3" s="67" t="s">
        <v>352</v>
      </c>
      <c r="C3" s="6" t="str">
        <f>VLOOKUP(B3,'Country lookup'!A:B,2,FALSE)</f>
        <v>Austria</v>
      </c>
      <c r="D3">
        <v>2010</v>
      </c>
      <c r="E3" t="s">
        <v>0</v>
      </c>
      <c r="F3">
        <v>1008202.4400000001</v>
      </c>
    </row>
    <row r="4" spans="1:6" x14ac:dyDescent="0.25">
      <c r="A4" t="str">
        <f t="shared" si="0"/>
        <v>B2 referenceBelgium2010</v>
      </c>
      <c r="B4" s="66" t="s">
        <v>353</v>
      </c>
      <c r="C4" s="6" t="str">
        <f>VLOOKUP(B4,'Country lookup'!A:B,2,FALSE)</f>
        <v>Belgium</v>
      </c>
      <c r="D4">
        <v>2010</v>
      </c>
      <c r="E4" t="s">
        <v>0</v>
      </c>
      <c r="F4">
        <v>175025.23199999999</v>
      </c>
    </row>
    <row r="5" spans="1:6" x14ac:dyDescent="0.25">
      <c r="A5" t="str">
        <f t="shared" si="0"/>
        <v>B2 referenceBelarus2010</v>
      </c>
      <c r="B5" s="66" t="s">
        <v>354</v>
      </c>
      <c r="C5" s="6" t="str">
        <f>VLOOKUP(B5,'Country lookup'!A:B,2,FALSE)</f>
        <v>Belarus</v>
      </c>
      <c r="D5">
        <v>2010</v>
      </c>
      <c r="E5" t="s">
        <v>0</v>
      </c>
      <c r="F5">
        <v>273237.36</v>
      </c>
    </row>
    <row r="6" spans="1:6" x14ac:dyDescent="0.25">
      <c r="A6" t="str">
        <f t="shared" si="0"/>
        <v>B2 referenceBosnia and Herzegovina2010</v>
      </c>
      <c r="B6" s="66" t="s">
        <v>355</v>
      </c>
      <c r="C6" s="6" t="str">
        <f>VLOOKUP(B6,'Country lookup'!A:B,2,FALSE)</f>
        <v>Bosnia and Herzegovina</v>
      </c>
      <c r="D6">
        <v>2010</v>
      </c>
      <c r="E6" t="s">
        <v>0</v>
      </c>
      <c r="F6">
        <v>138927.31199999998</v>
      </c>
    </row>
    <row r="7" spans="1:6" x14ac:dyDescent="0.25">
      <c r="A7" t="str">
        <f t="shared" si="0"/>
        <v>B2 referenceBulgaria2010</v>
      </c>
      <c r="B7" s="66" t="s">
        <v>356</v>
      </c>
      <c r="C7" s="6" t="str">
        <f>VLOOKUP(B7,'Country lookup'!A:B,2,FALSE)</f>
        <v>Bulgaria</v>
      </c>
      <c r="D7">
        <v>2010</v>
      </c>
      <c r="E7" t="s">
        <v>0</v>
      </c>
      <c r="F7">
        <v>125699.848</v>
      </c>
    </row>
    <row r="8" spans="1:6" x14ac:dyDescent="0.25">
      <c r="A8" t="str">
        <f t="shared" si="0"/>
        <v>B2 referenceCroatia2010</v>
      </c>
      <c r="B8" s="66" t="s">
        <v>357</v>
      </c>
      <c r="C8" s="6" t="str">
        <f>VLOOKUP(B8,'Country lookup'!A:B,2,FALSE)</f>
        <v>Croatia</v>
      </c>
      <c r="D8">
        <v>2010</v>
      </c>
      <c r="E8" t="s">
        <v>0</v>
      </c>
      <c r="F8">
        <v>370108.68800000002</v>
      </c>
    </row>
    <row r="9" spans="1:6" x14ac:dyDescent="0.25">
      <c r="A9" t="str">
        <f t="shared" si="0"/>
        <v>B2 referenceCzech Republic2010</v>
      </c>
      <c r="B9" s="66" t="s">
        <v>358</v>
      </c>
      <c r="C9" s="6" t="str">
        <f>VLOOKUP(B9,'Country lookup'!A:B,2,FALSE)</f>
        <v>Czech Republic</v>
      </c>
      <c r="D9">
        <v>2010</v>
      </c>
      <c r="E9" t="s">
        <v>0</v>
      </c>
      <c r="F9">
        <v>614313.34399999992</v>
      </c>
    </row>
    <row r="10" spans="1:6" x14ac:dyDescent="0.25">
      <c r="A10" t="str">
        <f t="shared" si="0"/>
        <v>B2 referenceDenmark2010</v>
      </c>
      <c r="B10" s="66" t="s">
        <v>359</v>
      </c>
      <c r="C10" s="6" t="str">
        <f>VLOOKUP(B10,'Country lookup'!A:B,2,FALSE)</f>
        <v>Denmark</v>
      </c>
      <c r="D10">
        <v>2010</v>
      </c>
      <c r="E10" t="s">
        <v>0</v>
      </c>
      <c r="F10">
        <v>61543.239999999991</v>
      </c>
    </row>
    <row r="11" spans="1:6" x14ac:dyDescent="0.25">
      <c r="A11" t="str">
        <f t="shared" si="0"/>
        <v>B2 referenceEstonia2010</v>
      </c>
      <c r="B11" s="66" t="s">
        <v>360</v>
      </c>
      <c r="C11" s="6" t="str">
        <f>VLOOKUP(B11,'Country lookup'!A:B,2,FALSE)</f>
        <v>Estonia</v>
      </c>
      <c r="D11">
        <v>2010</v>
      </c>
      <c r="E11" t="s">
        <v>0</v>
      </c>
      <c r="F11">
        <v>309336.76800000004</v>
      </c>
    </row>
    <row r="12" spans="1:6" x14ac:dyDescent="0.25">
      <c r="A12" t="str">
        <f t="shared" si="0"/>
        <v>B2 referenceFinland2010</v>
      </c>
      <c r="B12" s="66" t="s">
        <v>361</v>
      </c>
      <c r="C12" s="6" t="str">
        <f>VLOOKUP(B12,'Country lookup'!A:B,2,FALSE)</f>
        <v>Finland</v>
      </c>
      <c r="D12">
        <v>2010</v>
      </c>
      <c r="E12" t="s">
        <v>0</v>
      </c>
      <c r="F12">
        <v>2364134.8960000002</v>
      </c>
    </row>
    <row r="13" spans="1:6" x14ac:dyDescent="0.25">
      <c r="A13" t="str">
        <f t="shared" si="0"/>
        <v>B2 referenceFrance2010</v>
      </c>
      <c r="B13" s="66" t="s">
        <v>362</v>
      </c>
      <c r="C13" s="6" t="str">
        <f>VLOOKUP(B13,'Country lookup'!A:B,2,FALSE)</f>
        <v>France</v>
      </c>
      <c r="D13">
        <v>2010</v>
      </c>
      <c r="E13" t="s">
        <v>0</v>
      </c>
      <c r="F13">
        <v>1563285.496</v>
      </c>
    </row>
    <row r="14" spans="1:6" x14ac:dyDescent="0.25">
      <c r="A14" t="str">
        <f t="shared" si="0"/>
        <v>B2 referenceGermany2010</v>
      </c>
      <c r="B14" s="66" t="s">
        <v>363</v>
      </c>
      <c r="C14" s="6" t="str">
        <f>VLOOKUP(B14,'Country lookup'!A:B,2,FALSE)</f>
        <v>Germany</v>
      </c>
      <c r="D14">
        <v>2010</v>
      </c>
      <c r="E14" t="s">
        <v>0</v>
      </c>
      <c r="F14">
        <v>2754958.5520000001</v>
      </c>
    </row>
    <row r="15" spans="1:6" x14ac:dyDescent="0.25">
      <c r="A15" t="str">
        <f t="shared" si="0"/>
        <v>B2 referenceGreece2010</v>
      </c>
      <c r="B15" s="66" t="s">
        <v>364</v>
      </c>
      <c r="C15" s="6" t="str">
        <f>VLOOKUP(B15,'Country lookup'!A:B,2,FALSE)</f>
        <v>Greece</v>
      </c>
      <c r="D15">
        <v>2010</v>
      </c>
      <c r="E15" t="s">
        <v>0</v>
      </c>
      <c r="F15">
        <v>100226.18400000001</v>
      </c>
    </row>
    <row r="16" spans="1:6" x14ac:dyDescent="0.25">
      <c r="A16" t="str">
        <f t="shared" si="0"/>
        <v>B2 referenceHungary2010</v>
      </c>
      <c r="B16" s="66" t="s">
        <v>365</v>
      </c>
      <c r="C16" s="6" t="str">
        <f>VLOOKUP(B16,'Country lookup'!A:B,2,FALSE)</f>
        <v>Hungary</v>
      </c>
      <c r="D16">
        <v>2010</v>
      </c>
      <c r="E16" t="s">
        <v>0</v>
      </c>
      <c r="F16">
        <v>154896.63200000001</v>
      </c>
    </row>
    <row r="17" spans="1:6" x14ac:dyDescent="0.25">
      <c r="A17" t="str">
        <f t="shared" si="0"/>
        <v>B2 referenceIreland2010</v>
      </c>
      <c r="B17" s="66" t="s">
        <v>366</v>
      </c>
      <c r="C17" s="6" t="str">
        <f>VLOOKUP(B17,'Country lookup'!A:B,2,FALSE)</f>
        <v>Ireland</v>
      </c>
      <c r="D17">
        <v>2010</v>
      </c>
      <c r="E17" t="s">
        <v>0</v>
      </c>
      <c r="F17">
        <v>115617.272</v>
      </c>
    </row>
    <row r="18" spans="1:6" x14ac:dyDescent="0.25">
      <c r="A18" t="str">
        <f t="shared" si="0"/>
        <v>B2 referenceItaly2010</v>
      </c>
      <c r="B18" s="66" t="s">
        <v>367</v>
      </c>
      <c r="C18" s="6" t="str">
        <f>VLOOKUP(B18,'Country lookup'!A:B,2,FALSE)</f>
        <v>Italy</v>
      </c>
      <c r="D18">
        <v>2010</v>
      </c>
      <c r="E18" t="s">
        <v>0</v>
      </c>
      <c r="F18">
        <v>154654.81599999999</v>
      </c>
    </row>
    <row r="19" spans="1:6" x14ac:dyDescent="0.25">
      <c r="A19" t="str">
        <f t="shared" si="0"/>
        <v>B2 referenceLatvia2010</v>
      </c>
      <c r="B19" s="66" t="s">
        <v>368</v>
      </c>
      <c r="C19" s="6" t="str">
        <f>VLOOKUP(B19,'Country lookup'!A:B,2,FALSE)</f>
        <v>Latvia</v>
      </c>
      <c r="D19">
        <v>2010</v>
      </c>
      <c r="E19" t="s">
        <v>0</v>
      </c>
      <c r="F19">
        <v>533214.73599999992</v>
      </c>
    </row>
    <row r="20" spans="1:6" x14ac:dyDescent="0.25">
      <c r="A20" t="str">
        <f t="shared" si="0"/>
        <v>B2 referenceLithuania2010</v>
      </c>
      <c r="B20" s="66" t="s">
        <v>369</v>
      </c>
      <c r="C20" s="6" t="str">
        <f>VLOOKUP(B20,'Country lookup'!A:B,2,FALSE)</f>
        <v>Lithuania</v>
      </c>
      <c r="D20">
        <v>2010</v>
      </c>
      <c r="E20" t="s">
        <v>0</v>
      </c>
      <c r="F20">
        <v>282538.56800000003</v>
      </c>
    </row>
    <row r="21" spans="1:6" x14ac:dyDescent="0.25">
      <c r="A21" t="str">
        <f t="shared" si="0"/>
        <v>B2 referenceNetherlands2010</v>
      </c>
      <c r="B21" s="66" t="s">
        <v>370</v>
      </c>
      <c r="C21" s="6" t="str">
        <f>VLOOKUP(B21,'Country lookup'!A:B,2,FALSE)</f>
        <v>Netherlands</v>
      </c>
      <c r="D21">
        <v>2010</v>
      </c>
      <c r="E21" t="s">
        <v>0</v>
      </c>
      <c r="F21">
        <v>57492.608000000007</v>
      </c>
    </row>
    <row r="22" spans="1:6" x14ac:dyDescent="0.25">
      <c r="A22" t="str">
        <f t="shared" si="0"/>
        <v>B2 referenceNorway2010</v>
      </c>
      <c r="B22" s="66" t="s">
        <v>371</v>
      </c>
      <c r="C22" s="6" t="str">
        <f>VLOOKUP(B22,'Country lookup'!A:B,2,FALSE)</f>
        <v>Norway</v>
      </c>
      <c r="D22">
        <v>2010</v>
      </c>
      <c r="E22" t="s">
        <v>0</v>
      </c>
      <c r="F22">
        <v>429112.12</v>
      </c>
    </row>
    <row r="23" spans="1:6" x14ac:dyDescent="0.25">
      <c r="A23" t="str">
        <f t="shared" si="0"/>
        <v>B2 referencePoland2010</v>
      </c>
      <c r="B23" s="66" t="s">
        <v>372</v>
      </c>
      <c r="C23" s="6" t="str">
        <f>VLOOKUP(B23,'Country lookup'!A:B,2,FALSE)</f>
        <v>Poland</v>
      </c>
      <c r="D23">
        <v>2010</v>
      </c>
      <c r="E23" t="s">
        <v>0</v>
      </c>
      <c r="F23">
        <v>1256883.3119999999</v>
      </c>
    </row>
    <row r="24" spans="1:6" x14ac:dyDescent="0.25">
      <c r="A24" t="str">
        <f t="shared" si="0"/>
        <v>B2 referencePortugal2010</v>
      </c>
      <c r="B24" s="66" t="s">
        <v>373</v>
      </c>
      <c r="C24" s="6" t="str">
        <f>VLOOKUP(B24,'Country lookup'!A:B,2,FALSE)</f>
        <v>Portugal</v>
      </c>
      <c r="D24">
        <v>2010</v>
      </c>
      <c r="E24" t="s">
        <v>0</v>
      </c>
      <c r="F24">
        <v>331985.37599999999</v>
      </c>
    </row>
    <row r="25" spans="1:6" x14ac:dyDescent="0.25">
      <c r="A25" t="str">
        <f t="shared" si="0"/>
        <v>B2 referenceRomania2010</v>
      </c>
      <c r="B25" s="66" t="s">
        <v>374</v>
      </c>
      <c r="C25" s="6" t="str">
        <f>VLOOKUP(B25,'Country lookup'!A:B,2,FALSE)</f>
        <v>Romania</v>
      </c>
      <c r="D25">
        <v>2010</v>
      </c>
      <c r="E25" t="s">
        <v>0</v>
      </c>
      <c r="F25">
        <v>615701.58399999992</v>
      </c>
    </row>
    <row r="26" spans="1:6" x14ac:dyDescent="0.25">
      <c r="A26" t="str">
        <f t="shared" si="0"/>
        <v>B2 referenceSerbia2010</v>
      </c>
      <c r="B26" s="66" t="s">
        <v>375</v>
      </c>
      <c r="C26" s="6" t="str">
        <f>VLOOKUP(B26,'Country lookup'!A:B,2,FALSE)</f>
        <v>Serbia</v>
      </c>
      <c r="D26">
        <v>2010</v>
      </c>
      <c r="E26" t="s">
        <v>0</v>
      </c>
      <c r="F26">
        <v>201385.49599999998</v>
      </c>
    </row>
    <row r="27" spans="1:6" x14ac:dyDescent="0.25">
      <c r="A27" t="str">
        <f t="shared" si="0"/>
        <v>B2 referenceSlovakia2010</v>
      </c>
      <c r="B27" s="66" t="s">
        <v>376</v>
      </c>
      <c r="C27" s="6" t="str">
        <f>VLOOKUP(B27,'Country lookup'!A:B,2,FALSE)</f>
        <v>Slovakia</v>
      </c>
      <c r="D27">
        <v>2010</v>
      </c>
      <c r="E27" t="s">
        <v>0</v>
      </c>
      <c r="F27">
        <v>409898.34399999998</v>
      </c>
    </row>
    <row r="28" spans="1:6" x14ac:dyDescent="0.25">
      <c r="A28" t="str">
        <f t="shared" si="0"/>
        <v>B2 referenceSlovenia2010</v>
      </c>
      <c r="B28" s="66" t="s">
        <v>377</v>
      </c>
      <c r="C28" s="6" t="str">
        <f>VLOOKUP(B28,'Country lookup'!A:B,2,FALSE)</f>
        <v>Slovenia</v>
      </c>
      <c r="D28">
        <v>2010</v>
      </c>
      <c r="E28" t="s">
        <v>0</v>
      </c>
      <c r="F28">
        <v>129498.96799999999</v>
      </c>
    </row>
    <row r="29" spans="1:6" x14ac:dyDescent="0.25">
      <c r="A29" t="str">
        <f t="shared" si="0"/>
        <v>B2 referenceSpain2010</v>
      </c>
      <c r="B29" s="66" t="s">
        <v>378</v>
      </c>
      <c r="C29" s="6" t="str">
        <f>VLOOKUP(B29,'Country lookup'!A:B,2,FALSE)</f>
        <v>Spain</v>
      </c>
      <c r="D29">
        <v>2010</v>
      </c>
      <c r="E29" t="s">
        <v>0</v>
      </c>
      <c r="F29">
        <v>857800.04800000007</v>
      </c>
    </row>
    <row r="30" spans="1:6" x14ac:dyDescent="0.25">
      <c r="A30" t="str">
        <f t="shared" si="0"/>
        <v>B2 referenceSweden2010</v>
      </c>
      <c r="B30" s="66" t="s">
        <v>379</v>
      </c>
      <c r="C30" s="6" t="str">
        <f>VLOOKUP(B30,'Country lookup'!A:B,2,FALSE)</f>
        <v>Sweden</v>
      </c>
      <c r="D30">
        <v>2010</v>
      </c>
      <c r="E30" t="s">
        <v>0</v>
      </c>
      <c r="F30">
        <v>3050002.736</v>
      </c>
    </row>
    <row r="31" spans="1:6" x14ac:dyDescent="0.25">
      <c r="A31" t="str">
        <f t="shared" si="0"/>
        <v>B2 referenceSwitzerland2010</v>
      </c>
      <c r="B31" s="66" t="s">
        <v>380</v>
      </c>
      <c r="C31" s="6" t="str">
        <f>VLOOKUP(B31,'Country lookup'!A:B,2,FALSE)</f>
        <v>Switzerland</v>
      </c>
      <c r="D31">
        <v>2010</v>
      </c>
      <c r="E31" t="s">
        <v>0</v>
      </c>
      <c r="F31">
        <v>198744.33599999998</v>
      </c>
    </row>
    <row r="32" spans="1:6" x14ac:dyDescent="0.25">
      <c r="A32" t="str">
        <f t="shared" si="0"/>
        <v>B2 referenceUnited Kingdom2010</v>
      </c>
      <c r="B32" s="66" t="s">
        <v>381</v>
      </c>
      <c r="C32" s="6" t="str">
        <f>VLOOKUP(B32,'Country lookup'!A:B,2,FALSE)</f>
        <v>United Kingdom</v>
      </c>
      <c r="D32">
        <v>2010</v>
      </c>
      <c r="E32" t="s">
        <v>0</v>
      </c>
      <c r="F32">
        <v>514885.96799999999</v>
      </c>
    </row>
    <row r="33" spans="1:6" x14ac:dyDescent="0.25">
      <c r="A33" t="str">
        <f t="shared" si="0"/>
        <v>B2 referenceUkraine2010</v>
      </c>
      <c r="B33" s="66" t="s">
        <v>382</v>
      </c>
      <c r="C33" s="6" t="str">
        <f>VLOOKUP(B33,'Country lookup'!A:B,2,FALSE)</f>
        <v>Ukraine</v>
      </c>
      <c r="D33">
        <v>2010</v>
      </c>
      <c r="E33" t="s">
        <v>0</v>
      </c>
      <c r="F33">
        <v>348083.86399999994</v>
      </c>
    </row>
    <row r="34" spans="1:6" x14ac:dyDescent="0.25">
      <c r="A34" t="str">
        <f t="shared" si="0"/>
        <v>B2 referenceOther Europe2010</v>
      </c>
      <c r="B34" s="68" t="s">
        <v>383</v>
      </c>
      <c r="C34" s="6" t="str">
        <f>VLOOKUP(B34,'Country lookup'!A:B,2,FALSE)</f>
        <v>Other Europe</v>
      </c>
      <c r="D34">
        <v>2010</v>
      </c>
      <c r="E34" t="s">
        <v>0</v>
      </c>
      <c r="F34">
        <v>93539.680000000008</v>
      </c>
    </row>
    <row r="35" spans="1:6" x14ac:dyDescent="0.25">
      <c r="A35" t="str">
        <f t="shared" si="0"/>
        <v>B2 referenceTurkey2030</v>
      </c>
      <c r="B35" s="66" t="s">
        <v>351</v>
      </c>
      <c r="C35" s="6" t="str">
        <f>VLOOKUP(B35,'Country lookup'!A:B,2,FALSE)</f>
        <v>Turkey</v>
      </c>
      <c r="D35">
        <v>2030</v>
      </c>
      <c r="E35" t="s">
        <v>0</v>
      </c>
      <c r="F35">
        <v>1250046.152</v>
      </c>
    </row>
    <row r="36" spans="1:6" x14ac:dyDescent="0.25">
      <c r="A36" t="str">
        <f t="shared" si="0"/>
        <v>B2 referenceAustria2030</v>
      </c>
      <c r="B36" s="67" t="s">
        <v>352</v>
      </c>
      <c r="C36" s="6" t="str">
        <f>VLOOKUP(B36,'Country lookup'!A:B,2,FALSE)</f>
        <v>Austria</v>
      </c>
      <c r="D36">
        <v>2030</v>
      </c>
      <c r="E36" t="s">
        <v>0</v>
      </c>
      <c r="F36">
        <v>1526512.544</v>
      </c>
    </row>
    <row r="37" spans="1:6" x14ac:dyDescent="0.25">
      <c r="A37" t="str">
        <f t="shared" si="0"/>
        <v>B2 referenceBelgium2030</v>
      </c>
      <c r="B37" s="66" t="s">
        <v>353</v>
      </c>
      <c r="C37" s="6" t="str">
        <f>VLOOKUP(B37,'Country lookup'!A:B,2,FALSE)</f>
        <v>Belgium</v>
      </c>
      <c r="D37">
        <v>2030</v>
      </c>
      <c r="E37" t="s">
        <v>0</v>
      </c>
      <c r="F37">
        <v>249445.77599999998</v>
      </c>
    </row>
    <row r="38" spans="1:6" x14ac:dyDescent="0.25">
      <c r="A38" t="str">
        <f t="shared" si="0"/>
        <v>B2 referenceBelarus2030</v>
      </c>
      <c r="B38" s="66" t="s">
        <v>354</v>
      </c>
      <c r="C38" s="6" t="str">
        <f>VLOOKUP(B38,'Country lookup'!A:B,2,FALSE)</f>
        <v>Belarus</v>
      </c>
      <c r="D38">
        <v>2030</v>
      </c>
      <c r="E38" t="s">
        <v>0</v>
      </c>
      <c r="F38">
        <v>1076057.4719999998</v>
      </c>
    </row>
    <row r="39" spans="1:6" x14ac:dyDescent="0.25">
      <c r="A39" t="str">
        <f t="shared" si="0"/>
        <v>B2 referenceBosnia and Herzegovina2030</v>
      </c>
      <c r="B39" s="66" t="s">
        <v>355</v>
      </c>
      <c r="C39" s="6" t="str">
        <f>VLOOKUP(B39,'Country lookup'!A:B,2,FALSE)</f>
        <v>Bosnia and Herzegovina</v>
      </c>
      <c r="D39">
        <v>2030</v>
      </c>
      <c r="E39" t="s">
        <v>0</v>
      </c>
      <c r="F39">
        <v>254152.52000000002</v>
      </c>
    </row>
    <row r="40" spans="1:6" x14ac:dyDescent="0.25">
      <c r="A40" t="str">
        <f t="shared" si="0"/>
        <v>B2 referenceBulgaria2030</v>
      </c>
      <c r="B40" s="66" t="s">
        <v>356</v>
      </c>
      <c r="C40" s="6" t="str">
        <f>VLOOKUP(B40,'Country lookup'!A:B,2,FALSE)</f>
        <v>Bulgaria</v>
      </c>
      <c r="D40">
        <v>2030</v>
      </c>
      <c r="E40" t="s">
        <v>0</v>
      </c>
      <c r="F40">
        <v>279800.82400000002</v>
      </c>
    </row>
    <row r="41" spans="1:6" x14ac:dyDescent="0.25">
      <c r="A41" t="str">
        <f t="shared" si="0"/>
        <v>B2 referenceCroatia2030</v>
      </c>
      <c r="B41" s="66" t="s">
        <v>357</v>
      </c>
      <c r="C41" s="6" t="str">
        <f>VLOOKUP(B41,'Country lookup'!A:B,2,FALSE)</f>
        <v>Croatia</v>
      </c>
      <c r="D41">
        <v>2030</v>
      </c>
      <c r="E41" t="s">
        <v>0</v>
      </c>
      <c r="F41">
        <v>486131.52800000005</v>
      </c>
    </row>
    <row r="42" spans="1:6" x14ac:dyDescent="0.25">
      <c r="A42" t="str">
        <f t="shared" si="0"/>
        <v>B2 referenceCzech Republic2030</v>
      </c>
      <c r="B42" s="66" t="s">
        <v>358</v>
      </c>
      <c r="C42" s="6" t="str">
        <f>VLOOKUP(B42,'Country lookup'!A:B,2,FALSE)</f>
        <v>Czech Republic</v>
      </c>
      <c r="D42">
        <v>2030</v>
      </c>
      <c r="E42" t="s">
        <v>0</v>
      </c>
      <c r="F42">
        <v>1274350.0800000001</v>
      </c>
    </row>
    <row r="43" spans="1:6" x14ac:dyDescent="0.25">
      <c r="A43" t="str">
        <f t="shared" si="0"/>
        <v>B2 referenceDenmark2030</v>
      </c>
      <c r="B43" s="66" t="s">
        <v>359</v>
      </c>
      <c r="C43" s="6" t="str">
        <f>VLOOKUP(B43,'Country lookup'!A:B,2,FALSE)</f>
        <v>Denmark</v>
      </c>
      <c r="D43">
        <v>2030</v>
      </c>
      <c r="E43" t="s">
        <v>0</v>
      </c>
      <c r="F43">
        <v>120850.47200000002</v>
      </c>
    </row>
    <row r="44" spans="1:6" x14ac:dyDescent="0.25">
      <c r="A44" t="str">
        <f t="shared" si="0"/>
        <v>B2 referenceEstonia2030</v>
      </c>
      <c r="B44" s="66" t="s">
        <v>360</v>
      </c>
      <c r="C44" s="6" t="str">
        <f>VLOOKUP(B44,'Country lookup'!A:B,2,FALSE)</f>
        <v>Estonia</v>
      </c>
      <c r="D44">
        <v>2030</v>
      </c>
      <c r="E44" t="s">
        <v>0</v>
      </c>
      <c r="F44">
        <v>710783.37600000005</v>
      </c>
    </row>
    <row r="45" spans="1:6" x14ac:dyDescent="0.25">
      <c r="A45" t="str">
        <f t="shared" si="0"/>
        <v>B2 referenceFinland2030</v>
      </c>
      <c r="B45" s="66" t="s">
        <v>361</v>
      </c>
      <c r="C45" s="6" t="str">
        <f>VLOOKUP(B45,'Country lookup'!A:B,2,FALSE)</f>
        <v>Finland</v>
      </c>
      <c r="D45">
        <v>2030</v>
      </c>
      <c r="E45" t="s">
        <v>0</v>
      </c>
      <c r="F45">
        <v>4525452.32</v>
      </c>
    </row>
    <row r="46" spans="1:6" x14ac:dyDescent="0.25">
      <c r="A46" t="str">
        <f t="shared" si="0"/>
        <v>B2 referenceFrance2030</v>
      </c>
      <c r="B46" s="66" t="s">
        <v>362</v>
      </c>
      <c r="C46" s="6" t="str">
        <f>VLOOKUP(B46,'Country lookup'!A:B,2,FALSE)</f>
        <v>France</v>
      </c>
      <c r="D46">
        <v>2030</v>
      </c>
      <c r="E46" t="s">
        <v>0</v>
      </c>
      <c r="F46">
        <v>2821277.0720000002</v>
      </c>
    </row>
    <row r="47" spans="1:6" x14ac:dyDescent="0.25">
      <c r="A47" t="str">
        <f t="shared" si="0"/>
        <v>B2 referenceGermany2030</v>
      </c>
      <c r="B47" s="66" t="s">
        <v>363</v>
      </c>
      <c r="C47" s="6" t="str">
        <f>VLOOKUP(B47,'Country lookup'!A:B,2,FALSE)</f>
        <v>Germany</v>
      </c>
      <c r="D47">
        <v>2030</v>
      </c>
      <c r="E47" t="s">
        <v>0</v>
      </c>
      <c r="F47">
        <v>4590582.5760000004</v>
      </c>
    </row>
    <row r="48" spans="1:6" x14ac:dyDescent="0.25">
      <c r="A48" t="str">
        <f t="shared" si="0"/>
        <v>B2 referenceGreece2030</v>
      </c>
      <c r="B48" s="66" t="s">
        <v>364</v>
      </c>
      <c r="C48" s="6" t="str">
        <f>VLOOKUP(B48,'Country lookup'!A:B,2,FALSE)</f>
        <v>Greece</v>
      </c>
      <c r="D48">
        <v>2030</v>
      </c>
      <c r="E48" t="s">
        <v>0</v>
      </c>
      <c r="F48">
        <v>208981.02400000003</v>
      </c>
    </row>
    <row r="49" spans="1:6" x14ac:dyDescent="0.25">
      <c r="A49" t="str">
        <f t="shared" si="0"/>
        <v>B2 referenceHungary2030</v>
      </c>
      <c r="B49" s="66" t="s">
        <v>365</v>
      </c>
      <c r="C49" s="6" t="str">
        <f>VLOOKUP(B49,'Country lookup'!A:B,2,FALSE)</f>
        <v>Hungary</v>
      </c>
      <c r="D49">
        <v>2030</v>
      </c>
      <c r="E49" t="s">
        <v>0</v>
      </c>
      <c r="F49">
        <v>432232.288</v>
      </c>
    </row>
    <row r="50" spans="1:6" x14ac:dyDescent="0.25">
      <c r="A50" t="str">
        <f t="shared" si="0"/>
        <v>B2 referenceIreland2030</v>
      </c>
      <c r="B50" s="66" t="s">
        <v>366</v>
      </c>
      <c r="C50" s="6" t="str">
        <f>VLOOKUP(B50,'Country lookup'!A:B,2,FALSE)</f>
        <v>Ireland</v>
      </c>
      <c r="D50">
        <v>2030</v>
      </c>
      <c r="E50" t="s">
        <v>0</v>
      </c>
      <c r="F50">
        <v>242142.25599999999</v>
      </c>
    </row>
    <row r="51" spans="1:6" x14ac:dyDescent="0.25">
      <c r="A51" t="str">
        <f t="shared" si="0"/>
        <v>B2 referenceItaly2030</v>
      </c>
      <c r="B51" s="66" t="s">
        <v>367</v>
      </c>
      <c r="C51" s="6" t="str">
        <f>VLOOKUP(B51,'Country lookup'!A:B,2,FALSE)</f>
        <v>Italy</v>
      </c>
      <c r="D51">
        <v>2030</v>
      </c>
      <c r="E51" t="s">
        <v>0</v>
      </c>
      <c r="F51">
        <v>425650.36800000007</v>
      </c>
    </row>
    <row r="52" spans="1:6" x14ac:dyDescent="0.25">
      <c r="A52" t="str">
        <f t="shared" si="0"/>
        <v>B2 referenceLatvia2030</v>
      </c>
      <c r="B52" s="66" t="s">
        <v>368</v>
      </c>
      <c r="C52" s="6" t="str">
        <f>VLOOKUP(B52,'Country lookup'!A:B,2,FALSE)</f>
        <v>Latvia</v>
      </c>
      <c r="D52">
        <v>2030</v>
      </c>
      <c r="E52" t="s">
        <v>0</v>
      </c>
      <c r="F52">
        <v>1138860.5760000001</v>
      </c>
    </row>
    <row r="53" spans="1:6" x14ac:dyDescent="0.25">
      <c r="A53" t="str">
        <f t="shared" si="0"/>
        <v>B2 referenceLithuania2030</v>
      </c>
      <c r="B53" s="66" t="s">
        <v>369</v>
      </c>
      <c r="C53" s="6" t="str">
        <f>VLOOKUP(B53,'Country lookup'!A:B,2,FALSE)</f>
        <v>Lithuania</v>
      </c>
      <c r="D53">
        <v>2030</v>
      </c>
      <c r="E53" t="s">
        <v>0</v>
      </c>
      <c r="F53">
        <v>571703.40800000005</v>
      </c>
    </row>
    <row r="54" spans="1:6" x14ac:dyDescent="0.25">
      <c r="A54" t="str">
        <f t="shared" si="0"/>
        <v>B2 referenceNetherlands2030</v>
      </c>
      <c r="B54" s="66" t="s">
        <v>370</v>
      </c>
      <c r="C54" s="6" t="str">
        <f>VLOOKUP(B54,'Country lookup'!A:B,2,FALSE)</f>
        <v>Netherlands</v>
      </c>
      <c r="D54">
        <v>2030</v>
      </c>
      <c r="E54" t="s">
        <v>0</v>
      </c>
      <c r="F54">
        <v>78539.687999999995</v>
      </c>
    </row>
    <row r="55" spans="1:6" x14ac:dyDescent="0.25">
      <c r="A55" t="str">
        <f t="shared" si="0"/>
        <v>B2 referenceNorway2030</v>
      </c>
      <c r="B55" s="66" t="s">
        <v>371</v>
      </c>
      <c r="C55" s="6" t="str">
        <f>VLOOKUP(B55,'Country lookup'!A:B,2,FALSE)</f>
        <v>Norway</v>
      </c>
      <c r="D55">
        <v>2030</v>
      </c>
      <c r="E55" t="s">
        <v>0</v>
      </c>
      <c r="F55">
        <v>938553.66400000011</v>
      </c>
    </row>
    <row r="56" spans="1:6" x14ac:dyDescent="0.25">
      <c r="A56" t="str">
        <f t="shared" si="0"/>
        <v>B2 referencePoland2030</v>
      </c>
      <c r="B56" s="66" t="s">
        <v>372</v>
      </c>
      <c r="C56" s="6" t="str">
        <f>VLOOKUP(B56,'Country lookup'!A:B,2,FALSE)</f>
        <v>Poland</v>
      </c>
      <c r="D56">
        <v>2030</v>
      </c>
      <c r="E56" t="s">
        <v>0</v>
      </c>
      <c r="F56">
        <v>3058046.9839999997</v>
      </c>
    </row>
    <row r="57" spans="1:6" x14ac:dyDescent="0.25">
      <c r="A57" t="str">
        <f t="shared" si="0"/>
        <v>B2 referencePortugal2030</v>
      </c>
      <c r="B57" s="66" t="s">
        <v>373</v>
      </c>
      <c r="C57" s="6" t="str">
        <f>VLOOKUP(B57,'Country lookup'!A:B,2,FALSE)</f>
        <v>Portugal</v>
      </c>
      <c r="D57">
        <v>2030</v>
      </c>
      <c r="E57" t="s">
        <v>0</v>
      </c>
      <c r="F57">
        <v>600759.63199999998</v>
      </c>
    </row>
    <row r="58" spans="1:6" x14ac:dyDescent="0.25">
      <c r="A58" t="str">
        <f t="shared" si="0"/>
        <v>B2 referenceRomania2030</v>
      </c>
      <c r="B58" s="66" t="s">
        <v>374</v>
      </c>
      <c r="C58" s="6" t="str">
        <f>VLOOKUP(B58,'Country lookup'!A:B,2,FALSE)</f>
        <v>Romania</v>
      </c>
      <c r="D58">
        <v>2030</v>
      </c>
      <c r="E58" t="s">
        <v>0</v>
      </c>
      <c r="F58">
        <v>1733247.2879999999</v>
      </c>
    </row>
    <row r="59" spans="1:6" x14ac:dyDescent="0.25">
      <c r="A59" t="str">
        <f t="shared" si="0"/>
        <v>B2 referenceSerbia2030</v>
      </c>
      <c r="B59" s="66" t="s">
        <v>375</v>
      </c>
      <c r="C59" s="6" t="str">
        <f>VLOOKUP(B59,'Country lookup'!A:B,2,FALSE)</f>
        <v>Serbia</v>
      </c>
      <c r="D59">
        <v>2030</v>
      </c>
      <c r="E59" t="s">
        <v>0</v>
      </c>
      <c r="F59">
        <v>318126.31200000003</v>
      </c>
    </row>
    <row r="60" spans="1:6" x14ac:dyDescent="0.25">
      <c r="A60" t="str">
        <f t="shared" si="0"/>
        <v>B2 referenceSlovakia2030</v>
      </c>
      <c r="B60" s="66" t="s">
        <v>376</v>
      </c>
      <c r="C60" s="6" t="str">
        <f>VLOOKUP(B60,'Country lookup'!A:B,2,FALSE)</f>
        <v>Slovakia</v>
      </c>
      <c r="D60">
        <v>2030</v>
      </c>
      <c r="E60" t="s">
        <v>0</v>
      </c>
      <c r="F60">
        <v>727414.92800000007</v>
      </c>
    </row>
    <row r="61" spans="1:6" x14ac:dyDescent="0.25">
      <c r="A61" t="str">
        <f t="shared" si="0"/>
        <v>B2 referenceSlovenia2030</v>
      </c>
      <c r="B61" s="66" t="s">
        <v>377</v>
      </c>
      <c r="C61" s="6" t="str">
        <f>VLOOKUP(B61,'Country lookup'!A:B,2,FALSE)</f>
        <v>Slovenia</v>
      </c>
      <c r="D61">
        <v>2030</v>
      </c>
      <c r="E61" t="s">
        <v>0</v>
      </c>
      <c r="F61">
        <v>403466.04</v>
      </c>
    </row>
    <row r="62" spans="1:6" x14ac:dyDescent="0.25">
      <c r="A62" t="str">
        <f t="shared" si="0"/>
        <v>B2 referenceSpain2030</v>
      </c>
      <c r="B62" s="66" t="s">
        <v>378</v>
      </c>
      <c r="C62" s="6" t="str">
        <f>VLOOKUP(B62,'Country lookup'!A:B,2,FALSE)</f>
        <v>Spain</v>
      </c>
      <c r="D62">
        <v>2030</v>
      </c>
      <c r="E62" t="s">
        <v>0</v>
      </c>
      <c r="F62">
        <v>1155318.2</v>
      </c>
    </row>
    <row r="63" spans="1:6" x14ac:dyDescent="0.25">
      <c r="A63" t="str">
        <f t="shared" si="0"/>
        <v>B2 referenceSweden2030</v>
      </c>
      <c r="B63" s="66" t="s">
        <v>379</v>
      </c>
      <c r="C63" s="6" t="str">
        <f>VLOOKUP(B63,'Country lookup'!A:B,2,FALSE)</f>
        <v>Sweden</v>
      </c>
      <c r="D63">
        <v>2030</v>
      </c>
      <c r="E63" t="s">
        <v>0</v>
      </c>
      <c r="F63">
        <v>5217746.7679999992</v>
      </c>
    </row>
    <row r="64" spans="1:6" x14ac:dyDescent="0.25">
      <c r="A64" t="str">
        <f t="shared" si="0"/>
        <v>B2 referenceSwitzerland2030</v>
      </c>
      <c r="B64" s="66" t="s">
        <v>380</v>
      </c>
      <c r="C64" s="6" t="str">
        <f>VLOOKUP(B64,'Country lookup'!A:B,2,FALSE)</f>
        <v>Switzerland</v>
      </c>
      <c r="D64">
        <v>2030</v>
      </c>
      <c r="E64" t="s">
        <v>0</v>
      </c>
      <c r="F64">
        <v>294501.00800000003</v>
      </c>
    </row>
    <row r="65" spans="1:6" x14ac:dyDescent="0.25">
      <c r="A65" t="str">
        <f t="shared" si="0"/>
        <v>B2 referenceUnited Kingdom2030</v>
      </c>
      <c r="B65" s="66" t="s">
        <v>381</v>
      </c>
      <c r="C65" s="6" t="str">
        <f>VLOOKUP(B65,'Country lookup'!A:B,2,FALSE)</f>
        <v>United Kingdom</v>
      </c>
      <c r="D65">
        <v>2030</v>
      </c>
      <c r="E65" t="s">
        <v>0</v>
      </c>
      <c r="F65">
        <v>674451.04</v>
      </c>
    </row>
    <row r="66" spans="1:6" x14ac:dyDescent="0.25">
      <c r="A66" t="str">
        <f t="shared" si="0"/>
        <v>B2 referenceUkraine2030</v>
      </c>
      <c r="B66" s="66" t="s">
        <v>382</v>
      </c>
      <c r="C66" s="6" t="str">
        <f>VLOOKUP(B66,'Country lookup'!A:B,2,FALSE)</f>
        <v>Ukraine</v>
      </c>
      <c r="D66">
        <v>2030</v>
      </c>
      <c r="E66" t="s">
        <v>0</v>
      </c>
      <c r="F66">
        <v>820196.15999999992</v>
      </c>
    </row>
    <row r="67" spans="1:6" x14ac:dyDescent="0.25">
      <c r="A67" t="str">
        <f t="shared" ref="A67:A130" si="1">CONCATENATE(E67,C67,D67)</f>
        <v>B2 referenceOther Europe2030</v>
      </c>
      <c r="B67" s="68" t="s">
        <v>383</v>
      </c>
      <c r="C67" s="6" t="str">
        <f>VLOOKUP(B67,'Country lookup'!A:B,2,FALSE)</f>
        <v>Other Europe</v>
      </c>
      <c r="D67">
        <v>2030</v>
      </c>
      <c r="E67" t="s">
        <v>0</v>
      </c>
      <c r="F67">
        <v>153178.56</v>
      </c>
    </row>
    <row r="68" spans="1:6" x14ac:dyDescent="0.25">
      <c r="A68" t="str">
        <f t="shared" si="1"/>
        <v>B2 wood energyTurkey2010</v>
      </c>
      <c r="B68" s="66" t="s">
        <v>351</v>
      </c>
      <c r="C68" s="6" t="str">
        <f>VLOOKUP(B68,'Country lookup'!A:B,2,FALSE)</f>
        <v>Turkey</v>
      </c>
      <c r="D68">
        <v>2010</v>
      </c>
      <c r="E68" t="s">
        <v>3</v>
      </c>
      <c r="F68">
        <v>976993.74399999995</v>
      </c>
    </row>
    <row r="69" spans="1:6" x14ac:dyDescent="0.25">
      <c r="A69" t="str">
        <f t="shared" si="1"/>
        <v>B2 wood energyAustria2010</v>
      </c>
      <c r="B69" s="67" t="s">
        <v>352</v>
      </c>
      <c r="C69" s="6" t="str">
        <f>VLOOKUP(B69,'Country lookup'!A:B,2,FALSE)</f>
        <v>Austria</v>
      </c>
      <c r="D69">
        <v>2010</v>
      </c>
      <c r="E69" t="s">
        <v>3</v>
      </c>
      <c r="F69">
        <v>1008198.1279999999</v>
      </c>
    </row>
    <row r="70" spans="1:6" x14ac:dyDescent="0.25">
      <c r="A70" t="str">
        <f t="shared" si="1"/>
        <v>B2 wood energyBelgium2010</v>
      </c>
      <c r="B70" s="66" t="s">
        <v>353</v>
      </c>
      <c r="C70" s="6" t="str">
        <f>VLOOKUP(B70,'Country lookup'!A:B,2,FALSE)</f>
        <v>Belgium</v>
      </c>
      <c r="D70">
        <v>2010</v>
      </c>
      <c r="E70" t="s">
        <v>3</v>
      </c>
      <c r="F70">
        <v>175020.10399999999</v>
      </c>
    </row>
    <row r="71" spans="1:6" x14ac:dyDescent="0.25">
      <c r="A71" t="str">
        <f t="shared" si="1"/>
        <v>B2 wood energyBelarus2010</v>
      </c>
      <c r="B71" s="66" t="s">
        <v>354</v>
      </c>
      <c r="C71" s="6" t="str">
        <f>VLOOKUP(B71,'Country lookup'!A:B,2,FALSE)</f>
        <v>Belarus</v>
      </c>
      <c r="D71">
        <v>2010</v>
      </c>
      <c r="E71" t="s">
        <v>3</v>
      </c>
      <c r="F71">
        <v>273238.82399999996</v>
      </c>
    </row>
    <row r="72" spans="1:6" x14ac:dyDescent="0.25">
      <c r="A72" t="str">
        <f t="shared" si="1"/>
        <v>B2 wood energyBosnia and Herzegovina2010</v>
      </c>
      <c r="B72" s="66" t="s">
        <v>355</v>
      </c>
      <c r="C72" s="6" t="str">
        <f>VLOOKUP(B72,'Country lookup'!A:B,2,FALSE)</f>
        <v>Bosnia and Herzegovina</v>
      </c>
      <c r="D72">
        <v>2010</v>
      </c>
      <c r="E72" t="s">
        <v>3</v>
      </c>
      <c r="F72">
        <v>138927.31199999998</v>
      </c>
    </row>
    <row r="73" spans="1:6" x14ac:dyDescent="0.25">
      <c r="A73" t="str">
        <f t="shared" si="1"/>
        <v>B2 wood energyBulgaria2010</v>
      </c>
      <c r="B73" s="66" t="s">
        <v>356</v>
      </c>
      <c r="C73" s="6" t="str">
        <f>VLOOKUP(B73,'Country lookup'!A:B,2,FALSE)</f>
        <v>Bulgaria</v>
      </c>
      <c r="D73">
        <v>2010</v>
      </c>
      <c r="E73" t="s">
        <v>3</v>
      </c>
      <c r="F73">
        <v>125699.848</v>
      </c>
    </row>
    <row r="74" spans="1:6" x14ac:dyDescent="0.25">
      <c r="A74" t="str">
        <f t="shared" si="1"/>
        <v>B2 wood energyCroatia2010</v>
      </c>
      <c r="B74" s="66" t="s">
        <v>357</v>
      </c>
      <c r="C74" s="6" t="str">
        <f>VLOOKUP(B74,'Country lookup'!A:B,2,FALSE)</f>
        <v>Croatia</v>
      </c>
      <c r="D74">
        <v>2010</v>
      </c>
      <c r="E74" t="s">
        <v>3</v>
      </c>
      <c r="F74">
        <v>370108.68800000002</v>
      </c>
    </row>
    <row r="75" spans="1:6" x14ac:dyDescent="0.25">
      <c r="A75" t="str">
        <f t="shared" si="1"/>
        <v>B2 wood energyCzech Republic2010</v>
      </c>
      <c r="B75" s="66" t="s">
        <v>358</v>
      </c>
      <c r="C75" s="6" t="str">
        <f>VLOOKUP(B75,'Country lookup'!A:B,2,FALSE)</f>
        <v>Czech Republic</v>
      </c>
      <c r="D75">
        <v>2010</v>
      </c>
      <c r="E75" t="s">
        <v>3</v>
      </c>
      <c r="F75">
        <v>614327.95200000005</v>
      </c>
    </row>
    <row r="76" spans="1:6" x14ac:dyDescent="0.25">
      <c r="A76" t="str">
        <f t="shared" si="1"/>
        <v>B2 wood energyDenmark2010</v>
      </c>
      <c r="B76" s="66" t="s">
        <v>359</v>
      </c>
      <c r="C76" s="6" t="str">
        <f>VLOOKUP(B76,'Country lookup'!A:B,2,FALSE)</f>
        <v>Denmark</v>
      </c>
      <c r="D76">
        <v>2010</v>
      </c>
      <c r="E76" t="s">
        <v>3</v>
      </c>
      <c r="F76">
        <v>61543.239999999991</v>
      </c>
    </row>
    <row r="77" spans="1:6" x14ac:dyDescent="0.25">
      <c r="A77" t="str">
        <f t="shared" si="1"/>
        <v>B2 wood energyEstonia2010</v>
      </c>
      <c r="B77" s="66" t="s">
        <v>360</v>
      </c>
      <c r="C77" s="6" t="str">
        <f>VLOOKUP(B77,'Country lookup'!A:B,2,FALSE)</f>
        <v>Estonia</v>
      </c>
      <c r="D77">
        <v>2010</v>
      </c>
      <c r="E77" t="s">
        <v>3</v>
      </c>
      <c r="F77">
        <v>309334.63200000004</v>
      </c>
    </row>
    <row r="78" spans="1:6" x14ac:dyDescent="0.25">
      <c r="A78" t="str">
        <f t="shared" si="1"/>
        <v>B2 wood energyFinland2010</v>
      </c>
      <c r="B78" s="66" t="s">
        <v>361</v>
      </c>
      <c r="C78" s="6" t="str">
        <f>VLOOKUP(B78,'Country lookup'!A:B,2,FALSE)</f>
        <v>Finland</v>
      </c>
      <c r="D78">
        <v>2010</v>
      </c>
      <c r="E78" t="s">
        <v>3</v>
      </c>
      <c r="F78">
        <v>2364134.8960000002</v>
      </c>
    </row>
    <row r="79" spans="1:6" x14ac:dyDescent="0.25">
      <c r="A79" t="str">
        <f t="shared" si="1"/>
        <v>B2 wood energyFrance2010</v>
      </c>
      <c r="B79" s="66" t="s">
        <v>362</v>
      </c>
      <c r="C79" s="6" t="str">
        <f>VLOOKUP(B79,'Country lookup'!A:B,2,FALSE)</f>
        <v>France</v>
      </c>
      <c r="D79">
        <v>2010</v>
      </c>
      <c r="E79" t="s">
        <v>3</v>
      </c>
      <c r="F79">
        <v>1563291.048</v>
      </c>
    </row>
    <row r="80" spans="1:6" x14ac:dyDescent="0.25">
      <c r="A80" t="str">
        <f t="shared" si="1"/>
        <v>B2 wood energyGermany2010</v>
      </c>
      <c r="B80" s="66" t="s">
        <v>363</v>
      </c>
      <c r="C80" s="6" t="str">
        <f>VLOOKUP(B80,'Country lookup'!A:B,2,FALSE)</f>
        <v>Germany</v>
      </c>
      <c r="D80">
        <v>2010</v>
      </c>
      <c r="E80" t="s">
        <v>3</v>
      </c>
      <c r="F80">
        <v>2754948.0079999999</v>
      </c>
    </row>
    <row r="81" spans="1:6" x14ac:dyDescent="0.25">
      <c r="A81" t="str">
        <f t="shared" si="1"/>
        <v>B2 wood energyGreece2010</v>
      </c>
      <c r="B81" s="66" t="s">
        <v>364</v>
      </c>
      <c r="C81" s="6" t="str">
        <f>VLOOKUP(B81,'Country lookup'!A:B,2,FALSE)</f>
        <v>Greece</v>
      </c>
      <c r="D81">
        <v>2010</v>
      </c>
      <c r="E81" t="s">
        <v>3</v>
      </c>
      <c r="F81">
        <v>100226.18400000001</v>
      </c>
    </row>
    <row r="82" spans="1:6" x14ac:dyDescent="0.25">
      <c r="A82" t="str">
        <f t="shared" si="1"/>
        <v>B2 wood energyHungary2010</v>
      </c>
      <c r="B82" s="66" t="s">
        <v>365</v>
      </c>
      <c r="C82" s="6" t="str">
        <f>VLOOKUP(B82,'Country lookup'!A:B,2,FALSE)</f>
        <v>Hungary</v>
      </c>
      <c r="D82">
        <v>2010</v>
      </c>
      <c r="E82" t="s">
        <v>3</v>
      </c>
      <c r="F82">
        <v>154903.10399999999</v>
      </c>
    </row>
    <row r="83" spans="1:6" x14ac:dyDescent="0.25">
      <c r="A83" t="str">
        <f t="shared" si="1"/>
        <v>B2 wood energyIreland2010</v>
      </c>
      <c r="B83" s="66" t="s">
        <v>366</v>
      </c>
      <c r="C83" s="6" t="str">
        <f>VLOOKUP(B83,'Country lookup'!A:B,2,FALSE)</f>
        <v>Ireland</v>
      </c>
      <c r="D83">
        <v>2010</v>
      </c>
      <c r="E83" t="s">
        <v>3</v>
      </c>
      <c r="F83">
        <v>115617.272</v>
      </c>
    </row>
    <row r="84" spans="1:6" x14ac:dyDescent="0.25">
      <c r="A84" t="str">
        <f t="shared" si="1"/>
        <v>B2 wood energyItaly2010</v>
      </c>
      <c r="B84" s="66" t="s">
        <v>367</v>
      </c>
      <c r="C84" s="6" t="str">
        <f>VLOOKUP(B84,'Country lookup'!A:B,2,FALSE)</f>
        <v>Italy</v>
      </c>
      <c r="D84">
        <v>2010</v>
      </c>
      <c r="E84" t="s">
        <v>3</v>
      </c>
      <c r="F84">
        <v>154654.81599999999</v>
      </c>
    </row>
    <row r="85" spans="1:6" x14ac:dyDescent="0.25">
      <c r="A85" t="str">
        <f t="shared" si="1"/>
        <v>B2 wood energyLatvia2010</v>
      </c>
      <c r="B85" s="66" t="s">
        <v>368</v>
      </c>
      <c r="C85" s="6" t="str">
        <f>VLOOKUP(B85,'Country lookup'!A:B,2,FALSE)</f>
        <v>Latvia</v>
      </c>
      <c r="D85">
        <v>2010</v>
      </c>
      <c r="E85" t="s">
        <v>3</v>
      </c>
      <c r="F85">
        <v>533217.47199999995</v>
      </c>
    </row>
    <row r="86" spans="1:6" x14ac:dyDescent="0.25">
      <c r="A86" t="str">
        <f t="shared" si="1"/>
        <v>B2 wood energyLithuania2010</v>
      </c>
      <c r="B86" s="66" t="s">
        <v>369</v>
      </c>
      <c r="C86" s="6" t="str">
        <f>VLOOKUP(B86,'Country lookup'!A:B,2,FALSE)</f>
        <v>Lithuania</v>
      </c>
      <c r="D86">
        <v>2010</v>
      </c>
      <c r="E86" t="s">
        <v>3</v>
      </c>
      <c r="F86">
        <v>282538.56800000003</v>
      </c>
    </row>
    <row r="87" spans="1:6" x14ac:dyDescent="0.25">
      <c r="A87" t="str">
        <f t="shared" si="1"/>
        <v>B2 wood energyNetherlands2010</v>
      </c>
      <c r="B87" s="66" t="s">
        <v>370</v>
      </c>
      <c r="C87" s="6" t="str">
        <f>VLOOKUP(B87,'Country lookup'!A:B,2,FALSE)</f>
        <v>Netherlands</v>
      </c>
      <c r="D87">
        <v>2010</v>
      </c>
      <c r="E87" t="s">
        <v>3</v>
      </c>
      <c r="F87">
        <v>57492.608000000007</v>
      </c>
    </row>
    <row r="88" spans="1:6" x14ac:dyDescent="0.25">
      <c r="A88" t="str">
        <f t="shared" si="1"/>
        <v>B2 wood energyNorway2010</v>
      </c>
      <c r="B88" s="66" t="s">
        <v>371</v>
      </c>
      <c r="C88" s="6" t="str">
        <f>VLOOKUP(B88,'Country lookup'!A:B,2,FALSE)</f>
        <v>Norway</v>
      </c>
      <c r="D88">
        <v>2010</v>
      </c>
      <c r="E88" t="s">
        <v>3</v>
      </c>
      <c r="F88">
        <v>429112.12</v>
      </c>
    </row>
    <row r="89" spans="1:6" x14ac:dyDescent="0.25">
      <c r="A89" t="str">
        <f t="shared" si="1"/>
        <v>B2 wood energyPoland2010</v>
      </c>
      <c r="B89" s="66" t="s">
        <v>372</v>
      </c>
      <c r="C89" s="6" t="str">
        <f>VLOOKUP(B89,'Country lookup'!A:B,2,FALSE)</f>
        <v>Poland</v>
      </c>
      <c r="D89">
        <v>2010</v>
      </c>
      <c r="E89" t="s">
        <v>3</v>
      </c>
      <c r="F89">
        <v>1256879.2319999998</v>
      </c>
    </row>
    <row r="90" spans="1:6" x14ac:dyDescent="0.25">
      <c r="A90" t="str">
        <f t="shared" si="1"/>
        <v>B2 wood energyPortugal2010</v>
      </c>
      <c r="B90" s="66" t="s">
        <v>373</v>
      </c>
      <c r="C90" s="6" t="str">
        <f>VLOOKUP(B90,'Country lookup'!A:B,2,FALSE)</f>
        <v>Portugal</v>
      </c>
      <c r="D90">
        <v>2010</v>
      </c>
      <c r="E90" t="s">
        <v>3</v>
      </c>
      <c r="F90">
        <v>331985.37599999999</v>
      </c>
    </row>
    <row r="91" spans="1:6" x14ac:dyDescent="0.25">
      <c r="A91" t="str">
        <f t="shared" si="1"/>
        <v>B2 wood energyRomania2010</v>
      </c>
      <c r="B91" s="66" t="s">
        <v>374</v>
      </c>
      <c r="C91" s="6" t="str">
        <f>VLOOKUP(B91,'Country lookup'!A:B,2,FALSE)</f>
        <v>Romania</v>
      </c>
      <c r="D91">
        <v>2010</v>
      </c>
      <c r="E91" t="s">
        <v>3</v>
      </c>
      <c r="F91">
        <v>615688.81599999988</v>
      </c>
    </row>
    <row r="92" spans="1:6" x14ac:dyDescent="0.25">
      <c r="A92" t="str">
        <f t="shared" si="1"/>
        <v>B2 wood energySerbia2010</v>
      </c>
      <c r="B92" s="66" t="s">
        <v>375</v>
      </c>
      <c r="C92" s="6" t="str">
        <f>VLOOKUP(B92,'Country lookup'!A:B,2,FALSE)</f>
        <v>Serbia</v>
      </c>
      <c r="D92">
        <v>2010</v>
      </c>
      <c r="E92" t="s">
        <v>3</v>
      </c>
      <c r="F92">
        <v>201391.42399999997</v>
      </c>
    </row>
    <row r="93" spans="1:6" x14ac:dyDescent="0.25">
      <c r="A93" t="str">
        <f t="shared" si="1"/>
        <v>B2 wood energySlovakia2010</v>
      </c>
      <c r="B93" s="66" t="s">
        <v>376</v>
      </c>
      <c r="C93" s="6" t="str">
        <f>VLOOKUP(B93,'Country lookup'!A:B,2,FALSE)</f>
        <v>Slovakia</v>
      </c>
      <c r="D93">
        <v>2010</v>
      </c>
      <c r="E93" t="s">
        <v>3</v>
      </c>
      <c r="F93">
        <v>409898.34399999998</v>
      </c>
    </row>
    <row r="94" spans="1:6" x14ac:dyDescent="0.25">
      <c r="A94" t="str">
        <f t="shared" si="1"/>
        <v>B2 wood energySlovenia2010</v>
      </c>
      <c r="B94" s="66" t="s">
        <v>377</v>
      </c>
      <c r="C94" s="6" t="str">
        <f>VLOOKUP(B94,'Country lookup'!A:B,2,FALSE)</f>
        <v>Slovenia</v>
      </c>
      <c r="D94">
        <v>2010</v>
      </c>
      <c r="E94" t="s">
        <v>3</v>
      </c>
      <c r="F94">
        <v>129498.96799999999</v>
      </c>
    </row>
    <row r="95" spans="1:6" x14ac:dyDescent="0.25">
      <c r="A95" t="str">
        <f t="shared" si="1"/>
        <v>B2 wood energySpain2010</v>
      </c>
      <c r="B95" s="66" t="s">
        <v>378</v>
      </c>
      <c r="C95" s="6" t="str">
        <f>VLOOKUP(B95,'Country lookup'!A:B,2,FALSE)</f>
        <v>Spain</v>
      </c>
      <c r="D95">
        <v>2010</v>
      </c>
      <c r="E95" t="s">
        <v>3</v>
      </c>
      <c r="F95">
        <v>857800.04800000007</v>
      </c>
    </row>
    <row r="96" spans="1:6" x14ac:dyDescent="0.25">
      <c r="A96" t="str">
        <f t="shared" si="1"/>
        <v>B2 wood energySweden2010</v>
      </c>
      <c r="B96" s="66" t="s">
        <v>379</v>
      </c>
      <c r="C96" s="6" t="str">
        <f>VLOOKUP(B96,'Country lookup'!A:B,2,FALSE)</f>
        <v>Sweden</v>
      </c>
      <c r="D96">
        <v>2010</v>
      </c>
      <c r="E96" t="s">
        <v>3</v>
      </c>
      <c r="F96">
        <v>3050015.5440000007</v>
      </c>
    </row>
    <row r="97" spans="1:6" x14ac:dyDescent="0.25">
      <c r="A97" t="str">
        <f t="shared" si="1"/>
        <v>B2 wood energySwitzerland2010</v>
      </c>
      <c r="B97" s="66" t="s">
        <v>380</v>
      </c>
      <c r="C97" s="6" t="str">
        <f>VLOOKUP(B97,'Country lookup'!A:B,2,FALSE)</f>
        <v>Switzerland</v>
      </c>
      <c r="D97">
        <v>2010</v>
      </c>
      <c r="E97" t="s">
        <v>3</v>
      </c>
      <c r="F97">
        <v>198744.33599999998</v>
      </c>
    </row>
    <row r="98" spans="1:6" x14ac:dyDescent="0.25">
      <c r="A98" t="str">
        <f t="shared" si="1"/>
        <v>B2 wood energyUnited Kingdom2010</v>
      </c>
      <c r="B98" s="66" t="s">
        <v>381</v>
      </c>
      <c r="C98" s="6" t="str">
        <f>VLOOKUP(B98,'Country lookup'!A:B,2,FALSE)</f>
        <v>United Kingdom</v>
      </c>
      <c r="D98">
        <v>2010</v>
      </c>
      <c r="E98" t="s">
        <v>3</v>
      </c>
      <c r="F98">
        <v>514887.47199999995</v>
      </c>
    </row>
    <row r="99" spans="1:6" x14ac:dyDescent="0.25">
      <c r="A99" t="str">
        <f t="shared" si="1"/>
        <v>B2 wood energyUkraine2010</v>
      </c>
      <c r="B99" s="66" t="s">
        <v>382</v>
      </c>
      <c r="C99" s="6" t="str">
        <f>VLOOKUP(B99,'Country lookup'!A:B,2,FALSE)</f>
        <v>Ukraine</v>
      </c>
      <c r="D99">
        <v>2010</v>
      </c>
      <c r="E99" t="s">
        <v>3</v>
      </c>
      <c r="F99">
        <v>348083.86399999994</v>
      </c>
    </row>
    <row r="100" spans="1:6" x14ac:dyDescent="0.25">
      <c r="A100" t="str">
        <f t="shared" si="1"/>
        <v>B2 wood energyOther Europe2010</v>
      </c>
      <c r="B100" s="68" t="s">
        <v>383</v>
      </c>
      <c r="C100" s="6" t="str">
        <f>VLOOKUP(B100,'Country lookup'!A:B,2,FALSE)</f>
        <v>Other Europe</v>
      </c>
      <c r="D100">
        <v>2010</v>
      </c>
      <c r="E100" t="s">
        <v>3</v>
      </c>
      <c r="F100">
        <v>93533.231999999989</v>
      </c>
    </row>
    <row r="101" spans="1:6" x14ac:dyDescent="0.25">
      <c r="A101" t="str">
        <f t="shared" si="1"/>
        <v>B2 wood energyTurkey2030</v>
      </c>
      <c r="B101" s="66" t="s">
        <v>351</v>
      </c>
      <c r="C101" s="6" t="str">
        <f>VLOOKUP(B101,'Country lookup'!A:B,2,FALSE)</f>
        <v>Turkey</v>
      </c>
      <c r="D101">
        <v>2030</v>
      </c>
      <c r="E101" t="s">
        <v>3</v>
      </c>
      <c r="F101">
        <v>1242661.5359999998</v>
      </c>
    </row>
    <row r="102" spans="1:6" x14ac:dyDescent="0.25">
      <c r="A102" t="str">
        <f t="shared" si="1"/>
        <v>B2 wood energyAustria2030</v>
      </c>
      <c r="B102" s="67" t="s">
        <v>352</v>
      </c>
      <c r="C102" s="6" t="str">
        <f>VLOOKUP(B102,'Country lookup'!A:B,2,FALSE)</f>
        <v>Austria</v>
      </c>
      <c r="D102">
        <v>2030</v>
      </c>
      <c r="E102" t="s">
        <v>3</v>
      </c>
      <c r="F102">
        <v>1658106.8800000001</v>
      </c>
    </row>
    <row r="103" spans="1:6" x14ac:dyDescent="0.25">
      <c r="A103" t="str">
        <f t="shared" si="1"/>
        <v>B2 wood energyBelgium2030</v>
      </c>
      <c r="B103" s="66" t="s">
        <v>353</v>
      </c>
      <c r="C103" s="6" t="str">
        <f>VLOOKUP(B103,'Country lookup'!A:B,2,FALSE)</f>
        <v>Belgium</v>
      </c>
      <c r="D103">
        <v>2030</v>
      </c>
      <c r="E103" t="s">
        <v>3</v>
      </c>
      <c r="F103">
        <v>270496.26400000002</v>
      </c>
    </row>
    <row r="104" spans="1:6" x14ac:dyDescent="0.25">
      <c r="A104" t="str">
        <f t="shared" si="1"/>
        <v>B2 wood energyBelarus2030</v>
      </c>
      <c r="B104" s="66" t="s">
        <v>354</v>
      </c>
      <c r="C104" s="6" t="str">
        <f>VLOOKUP(B104,'Country lookup'!A:B,2,FALSE)</f>
        <v>Belarus</v>
      </c>
      <c r="D104">
        <v>2030</v>
      </c>
      <c r="E104" t="s">
        <v>3</v>
      </c>
      <c r="F104">
        <v>1475798.4959999998</v>
      </c>
    </row>
    <row r="105" spans="1:6" x14ac:dyDescent="0.25">
      <c r="A105" t="str">
        <f t="shared" si="1"/>
        <v>B2 wood energyBosnia and Herzegovina2030</v>
      </c>
      <c r="B105" s="66" t="s">
        <v>355</v>
      </c>
      <c r="C105" s="6" t="str">
        <f>VLOOKUP(B105,'Country lookup'!A:B,2,FALSE)</f>
        <v>Bosnia and Herzegovina</v>
      </c>
      <c r="D105">
        <v>2030</v>
      </c>
      <c r="E105" t="s">
        <v>3</v>
      </c>
      <c r="F105">
        <v>272346.08799999999</v>
      </c>
    </row>
    <row r="106" spans="1:6" x14ac:dyDescent="0.25">
      <c r="A106" t="str">
        <f t="shared" si="1"/>
        <v>B2 wood energyBulgaria2030</v>
      </c>
      <c r="B106" s="66" t="s">
        <v>356</v>
      </c>
      <c r="C106" s="6" t="str">
        <f>VLOOKUP(B106,'Country lookup'!A:B,2,FALSE)</f>
        <v>Bulgaria</v>
      </c>
      <c r="D106">
        <v>2030</v>
      </c>
      <c r="E106" t="s">
        <v>3</v>
      </c>
      <c r="F106">
        <v>295915.424</v>
      </c>
    </row>
    <row r="107" spans="1:6" x14ac:dyDescent="0.25">
      <c r="A107" t="str">
        <f t="shared" si="1"/>
        <v>B2 wood energyCroatia2030</v>
      </c>
      <c r="B107" s="66" t="s">
        <v>357</v>
      </c>
      <c r="C107" s="6" t="str">
        <f>VLOOKUP(B107,'Country lookup'!A:B,2,FALSE)</f>
        <v>Croatia</v>
      </c>
      <c r="D107">
        <v>2030</v>
      </c>
      <c r="E107" t="s">
        <v>3</v>
      </c>
      <c r="F107">
        <v>489645.67199999996</v>
      </c>
    </row>
    <row r="108" spans="1:6" x14ac:dyDescent="0.25">
      <c r="A108" t="str">
        <f t="shared" si="1"/>
        <v>B2 wood energyCzech Republic2030</v>
      </c>
      <c r="B108" s="66" t="s">
        <v>358</v>
      </c>
      <c r="C108" s="6" t="str">
        <f>VLOOKUP(B108,'Country lookup'!A:B,2,FALSE)</f>
        <v>Czech Republic</v>
      </c>
      <c r="D108">
        <v>2030</v>
      </c>
      <c r="E108" t="s">
        <v>3</v>
      </c>
      <c r="F108">
        <v>1408095.5519999999</v>
      </c>
    </row>
    <row r="109" spans="1:6" x14ac:dyDescent="0.25">
      <c r="A109" t="str">
        <f t="shared" si="1"/>
        <v>B2 wood energyDenmark2030</v>
      </c>
      <c r="B109" s="66" t="s">
        <v>359</v>
      </c>
      <c r="C109" s="6" t="str">
        <f>VLOOKUP(B109,'Country lookup'!A:B,2,FALSE)</f>
        <v>Denmark</v>
      </c>
      <c r="D109">
        <v>2030</v>
      </c>
      <c r="E109" t="s">
        <v>3</v>
      </c>
      <c r="F109">
        <v>148213.016</v>
      </c>
    </row>
    <row r="110" spans="1:6" x14ac:dyDescent="0.25">
      <c r="A110" t="str">
        <f t="shared" si="1"/>
        <v>B2 wood energyEstonia2030</v>
      </c>
      <c r="B110" s="66" t="s">
        <v>360</v>
      </c>
      <c r="C110" s="6" t="str">
        <f>VLOOKUP(B110,'Country lookup'!A:B,2,FALSE)</f>
        <v>Estonia</v>
      </c>
      <c r="D110">
        <v>2030</v>
      </c>
      <c r="E110" t="s">
        <v>3</v>
      </c>
      <c r="F110">
        <v>779673.04799999995</v>
      </c>
    </row>
    <row r="111" spans="1:6" x14ac:dyDescent="0.25">
      <c r="A111" t="str">
        <f t="shared" si="1"/>
        <v>B2 wood energyFinland2030</v>
      </c>
      <c r="B111" s="66" t="s">
        <v>361</v>
      </c>
      <c r="C111" s="6" t="str">
        <f>VLOOKUP(B111,'Country lookup'!A:B,2,FALSE)</f>
        <v>Finland</v>
      </c>
      <c r="D111">
        <v>2030</v>
      </c>
      <c r="E111" t="s">
        <v>3</v>
      </c>
      <c r="F111">
        <v>4754398.2319999998</v>
      </c>
    </row>
    <row r="112" spans="1:6" x14ac:dyDescent="0.25">
      <c r="A112" t="str">
        <f t="shared" si="1"/>
        <v>B2 wood energyFrance2030</v>
      </c>
      <c r="B112" s="66" t="s">
        <v>362</v>
      </c>
      <c r="C112" s="6" t="str">
        <f>VLOOKUP(B112,'Country lookup'!A:B,2,FALSE)</f>
        <v>France</v>
      </c>
      <c r="D112">
        <v>2030</v>
      </c>
      <c r="E112" t="s">
        <v>3</v>
      </c>
      <c r="F112">
        <v>3878652.2240000004</v>
      </c>
    </row>
    <row r="113" spans="1:6" x14ac:dyDescent="0.25">
      <c r="A113" t="str">
        <f t="shared" si="1"/>
        <v>B2 wood energyGermany2030</v>
      </c>
      <c r="B113" s="66" t="s">
        <v>363</v>
      </c>
      <c r="C113" s="6" t="str">
        <f>VLOOKUP(B113,'Country lookup'!A:B,2,FALSE)</f>
        <v>Germany</v>
      </c>
      <c r="D113">
        <v>2030</v>
      </c>
      <c r="E113" t="s">
        <v>3</v>
      </c>
      <c r="F113">
        <v>5483780.1679999996</v>
      </c>
    </row>
    <row r="114" spans="1:6" x14ac:dyDescent="0.25">
      <c r="A114" t="str">
        <f t="shared" si="1"/>
        <v>B2 wood energyGreece2030</v>
      </c>
      <c r="B114" s="66" t="s">
        <v>364</v>
      </c>
      <c r="C114" s="6" t="str">
        <f>VLOOKUP(B114,'Country lookup'!A:B,2,FALSE)</f>
        <v>Greece</v>
      </c>
      <c r="D114">
        <v>2030</v>
      </c>
      <c r="E114" t="s">
        <v>3</v>
      </c>
      <c r="F114">
        <v>230562.03199999998</v>
      </c>
    </row>
    <row r="115" spans="1:6" x14ac:dyDescent="0.25">
      <c r="A115" t="str">
        <f t="shared" si="1"/>
        <v>B2 wood energyHungary2030</v>
      </c>
      <c r="B115" s="66" t="s">
        <v>365</v>
      </c>
      <c r="C115" s="6" t="str">
        <f>VLOOKUP(B115,'Country lookup'!A:B,2,FALSE)</f>
        <v>Hungary</v>
      </c>
      <c r="D115">
        <v>2030</v>
      </c>
      <c r="E115" t="s">
        <v>3</v>
      </c>
      <c r="F115">
        <v>474647.36</v>
      </c>
    </row>
    <row r="116" spans="1:6" x14ac:dyDescent="0.25">
      <c r="A116" t="str">
        <f t="shared" si="1"/>
        <v>B2 wood energyIreland2030</v>
      </c>
      <c r="B116" s="66" t="s">
        <v>366</v>
      </c>
      <c r="C116" s="6" t="str">
        <f>VLOOKUP(B116,'Country lookup'!A:B,2,FALSE)</f>
        <v>Ireland</v>
      </c>
      <c r="D116">
        <v>2030</v>
      </c>
      <c r="E116" t="s">
        <v>3</v>
      </c>
      <c r="F116">
        <v>304407.63199999998</v>
      </c>
    </row>
    <row r="117" spans="1:6" x14ac:dyDescent="0.25">
      <c r="A117" t="str">
        <f t="shared" si="1"/>
        <v>B2 wood energyItaly2030</v>
      </c>
      <c r="B117" s="66" t="s">
        <v>367</v>
      </c>
      <c r="C117" s="6" t="str">
        <f>VLOOKUP(B117,'Country lookup'!A:B,2,FALSE)</f>
        <v>Italy</v>
      </c>
      <c r="D117">
        <v>2030</v>
      </c>
      <c r="E117" t="s">
        <v>3</v>
      </c>
      <c r="F117">
        <v>499339.97599999997</v>
      </c>
    </row>
    <row r="118" spans="1:6" x14ac:dyDescent="0.25">
      <c r="A118" t="str">
        <f t="shared" si="1"/>
        <v>B2 wood energyLatvia2030</v>
      </c>
      <c r="B118" s="66" t="s">
        <v>368</v>
      </c>
      <c r="C118" s="6" t="str">
        <f>VLOOKUP(B118,'Country lookup'!A:B,2,FALSE)</f>
        <v>Latvia</v>
      </c>
      <c r="D118">
        <v>2030</v>
      </c>
      <c r="E118" t="s">
        <v>3</v>
      </c>
      <c r="F118">
        <v>1255128.2879999999</v>
      </c>
    </row>
    <row r="119" spans="1:6" x14ac:dyDescent="0.25">
      <c r="A119" t="str">
        <f t="shared" si="1"/>
        <v>B2 wood energyLithuania2030</v>
      </c>
      <c r="B119" s="66" t="s">
        <v>369</v>
      </c>
      <c r="C119" s="6" t="str">
        <f>VLOOKUP(B119,'Country lookup'!A:B,2,FALSE)</f>
        <v>Lithuania</v>
      </c>
      <c r="D119">
        <v>2030</v>
      </c>
      <c r="E119" t="s">
        <v>3</v>
      </c>
      <c r="F119">
        <v>605213.16800000006</v>
      </c>
    </row>
    <row r="120" spans="1:6" x14ac:dyDescent="0.25">
      <c r="A120" t="str">
        <f t="shared" si="1"/>
        <v>B2 wood energyNetherlands2030</v>
      </c>
      <c r="B120" s="66" t="s">
        <v>370</v>
      </c>
      <c r="C120" s="6" t="str">
        <f>VLOOKUP(B120,'Country lookup'!A:B,2,FALSE)</f>
        <v>Netherlands</v>
      </c>
      <c r="D120">
        <v>2030</v>
      </c>
      <c r="E120" t="s">
        <v>3</v>
      </c>
      <c r="F120">
        <v>83509.423999999999</v>
      </c>
    </row>
    <row r="121" spans="1:6" x14ac:dyDescent="0.25">
      <c r="A121" t="str">
        <f t="shared" si="1"/>
        <v>B2 wood energyNorway2030</v>
      </c>
      <c r="B121" s="66" t="s">
        <v>371</v>
      </c>
      <c r="C121" s="6" t="str">
        <f>VLOOKUP(B121,'Country lookup'!A:B,2,FALSE)</f>
        <v>Norway</v>
      </c>
      <c r="D121">
        <v>2030</v>
      </c>
      <c r="E121" t="s">
        <v>3</v>
      </c>
      <c r="F121">
        <v>1327221.6159999999</v>
      </c>
    </row>
    <row r="122" spans="1:6" x14ac:dyDescent="0.25">
      <c r="A122" t="str">
        <f t="shared" si="1"/>
        <v>B2 wood energyPoland2030</v>
      </c>
      <c r="B122" s="66" t="s">
        <v>372</v>
      </c>
      <c r="C122" s="6" t="str">
        <f>VLOOKUP(B122,'Country lookup'!A:B,2,FALSE)</f>
        <v>Poland</v>
      </c>
      <c r="D122">
        <v>2030</v>
      </c>
      <c r="E122" t="s">
        <v>3</v>
      </c>
      <c r="F122">
        <v>3265657.8000000003</v>
      </c>
    </row>
    <row r="123" spans="1:6" x14ac:dyDescent="0.25">
      <c r="A123" t="str">
        <f t="shared" si="1"/>
        <v>B2 wood energyPortugal2030</v>
      </c>
      <c r="B123" s="66" t="s">
        <v>373</v>
      </c>
      <c r="C123" s="6" t="str">
        <f>VLOOKUP(B123,'Country lookup'!A:B,2,FALSE)</f>
        <v>Portugal</v>
      </c>
      <c r="D123">
        <v>2030</v>
      </c>
      <c r="E123" t="s">
        <v>3</v>
      </c>
      <c r="F123">
        <v>674587.29599999986</v>
      </c>
    </row>
    <row r="124" spans="1:6" x14ac:dyDescent="0.25">
      <c r="A124" t="str">
        <f t="shared" si="1"/>
        <v>B2 wood energyRomania2030</v>
      </c>
      <c r="B124" s="66" t="s">
        <v>374</v>
      </c>
      <c r="C124" s="6" t="str">
        <f>VLOOKUP(B124,'Country lookup'!A:B,2,FALSE)</f>
        <v>Romania</v>
      </c>
      <c r="D124">
        <v>2030</v>
      </c>
      <c r="E124" t="s">
        <v>3</v>
      </c>
      <c r="F124">
        <v>1863558.4640000002</v>
      </c>
    </row>
    <row r="125" spans="1:6" x14ac:dyDescent="0.25">
      <c r="A125" t="str">
        <f t="shared" si="1"/>
        <v>B2 wood energySerbia2030</v>
      </c>
      <c r="B125" s="66" t="s">
        <v>375</v>
      </c>
      <c r="C125" s="6" t="str">
        <f>VLOOKUP(B125,'Country lookup'!A:B,2,FALSE)</f>
        <v>Serbia</v>
      </c>
      <c r="D125">
        <v>2030</v>
      </c>
      <c r="E125" t="s">
        <v>3</v>
      </c>
      <c r="F125">
        <v>348580.68000000005</v>
      </c>
    </row>
    <row r="126" spans="1:6" x14ac:dyDescent="0.25">
      <c r="A126" t="str">
        <f t="shared" si="1"/>
        <v>B2 wood energySlovakia2030</v>
      </c>
      <c r="B126" s="66" t="s">
        <v>376</v>
      </c>
      <c r="C126" s="6" t="str">
        <f>VLOOKUP(B126,'Country lookup'!A:B,2,FALSE)</f>
        <v>Slovakia</v>
      </c>
      <c r="D126">
        <v>2030</v>
      </c>
      <c r="E126" t="s">
        <v>3</v>
      </c>
      <c r="F126">
        <v>753313.3600000001</v>
      </c>
    </row>
    <row r="127" spans="1:6" x14ac:dyDescent="0.25">
      <c r="A127" t="str">
        <f t="shared" si="1"/>
        <v>B2 wood energySlovenia2030</v>
      </c>
      <c r="B127" s="66" t="s">
        <v>377</v>
      </c>
      <c r="C127" s="6" t="str">
        <f>VLOOKUP(B127,'Country lookup'!A:B,2,FALSE)</f>
        <v>Slovenia</v>
      </c>
      <c r="D127">
        <v>2030</v>
      </c>
      <c r="E127" t="s">
        <v>3</v>
      </c>
      <c r="F127">
        <v>506224.15200000006</v>
      </c>
    </row>
    <row r="128" spans="1:6" x14ac:dyDescent="0.25">
      <c r="A128" t="str">
        <f t="shared" si="1"/>
        <v>B2 wood energySpain2030</v>
      </c>
      <c r="B128" s="66" t="s">
        <v>378</v>
      </c>
      <c r="C128" s="6" t="str">
        <f>VLOOKUP(B128,'Country lookup'!A:B,2,FALSE)</f>
        <v>Spain</v>
      </c>
      <c r="D128">
        <v>2030</v>
      </c>
      <c r="E128" t="s">
        <v>3</v>
      </c>
      <c r="F128">
        <v>1387248.2</v>
      </c>
    </row>
    <row r="129" spans="1:6" x14ac:dyDescent="0.25">
      <c r="A129" t="str">
        <f t="shared" si="1"/>
        <v>B2 wood energySweden2030</v>
      </c>
      <c r="B129" s="66" t="s">
        <v>379</v>
      </c>
      <c r="C129" s="6" t="str">
        <f>VLOOKUP(B129,'Country lookup'!A:B,2,FALSE)</f>
        <v>Sweden</v>
      </c>
      <c r="D129">
        <v>2030</v>
      </c>
      <c r="E129" t="s">
        <v>3</v>
      </c>
      <c r="F129">
        <v>6144700.8159999996</v>
      </c>
    </row>
    <row r="130" spans="1:6" x14ac:dyDescent="0.25">
      <c r="A130" t="str">
        <f t="shared" si="1"/>
        <v>B2 wood energySwitzerland2030</v>
      </c>
      <c r="B130" s="66" t="s">
        <v>380</v>
      </c>
      <c r="C130" s="6" t="str">
        <f>VLOOKUP(B130,'Country lookup'!A:B,2,FALSE)</f>
        <v>Switzerland</v>
      </c>
      <c r="D130">
        <v>2030</v>
      </c>
      <c r="E130" t="s">
        <v>3</v>
      </c>
      <c r="F130">
        <v>398571.984</v>
      </c>
    </row>
    <row r="131" spans="1:6" x14ac:dyDescent="0.25">
      <c r="A131" t="str">
        <f t="shared" ref="A131:A151" si="2">CONCATENATE(E131,C131,D131)</f>
        <v>B2 wood energyUnited Kingdom2030</v>
      </c>
      <c r="B131" s="66" t="s">
        <v>381</v>
      </c>
      <c r="C131" s="6" t="str">
        <f>VLOOKUP(B131,'Country lookup'!A:B,2,FALSE)</f>
        <v>United Kingdom</v>
      </c>
      <c r="D131">
        <v>2030</v>
      </c>
      <c r="E131" t="s">
        <v>3</v>
      </c>
      <c r="F131">
        <v>827243.41599999997</v>
      </c>
    </row>
    <row r="132" spans="1:6" x14ac:dyDescent="0.25">
      <c r="A132" t="str">
        <f t="shared" si="2"/>
        <v>B2 wood energyUkraine2030</v>
      </c>
      <c r="B132" s="66" t="s">
        <v>382</v>
      </c>
      <c r="C132" s="6" t="str">
        <f>VLOOKUP(B132,'Country lookup'!A:B,2,FALSE)</f>
        <v>Ukraine</v>
      </c>
      <c r="D132">
        <v>2030</v>
      </c>
      <c r="E132" t="s">
        <v>3</v>
      </c>
      <c r="F132">
        <v>831059.36</v>
      </c>
    </row>
    <row r="133" spans="1:6" x14ac:dyDescent="0.25">
      <c r="A133" t="str">
        <f t="shared" si="2"/>
        <v>B2 wood energyOther Europe2030</v>
      </c>
      <c r="B133" s="68" t="s">
        <v>383</v>
      </c>
      <c r="C133" s="6" t="str">
        <f>VLOOKUP(B133,'Country lookup'!A:B,2,FALSE)</f>
        <v>Other Europe</v>
      </c>
      <c r="D133">
        <v>2030</v>
      </c>
      <c r="E133" t="s">
        <v>3</v>
      </c>
      <c r="F133">
        <v>161697.88800000001</v>
      </c>
    </row>
    <row r="134" spans="1:6" x14ac:dyDescent="0.25">
      <c r="A134" t="str">
        <f t="shared" si="2"/>
        <v>B2 referenceCentralEast2010</v>
      </c>
      <c r="C134" t="s">
        <v>418</v>
      </c>
      <c r="D134">
        <v>2010</v>
      </c>
      <c r="E134" t="s">
        <v>0</v>
      </c>
      <c r="F134">
        <v>3673014.44</v>
      </c>
    </row>
    <row r="135" spans="1:6" x14ac:dyDescent="0.25">
      <c r="A135" t="str">
        <f t="shared" si="2"/>
        <v>B2 referenceCentralWest2010</v>
      </c>
      <c r="C135" t="s">
        <v>427</v>
      </c>
      <c r="D135">
        <v>2010</v>
      </c>
      <c r="E135" t="s">
        <v>0</v>
      </c>
      <c r="F135">
        <v>6388211.9040000001</v>
      </c>
    </row>
    <row r="136" spans="1:6" x14ac:dyDescent="0.25">
      <c r="A136" t="str">
        <f t="shared" si="2"/>
        <v>B2 referenceSouthEast2010</v>
      </c>
      <c r="C136" t="s">
        <v>111</v>
      </c>
      <c r="D136">
        <v>2010</v>
      </c>
      <c r="E136" t="s">
        <v>0</v>
      </c>
      <c r="F136">
        <v>2042831.7839999998</v>
      </c>
    </row>
    <row r="137" spans="1:6" x14ac:dyDescent="0.25">
      <c r="A137" t="str">
        <f t="shared" si="2"/>
        <v>B2 referenceSouthWest2010</v>
      </c>
      <c r="C137" t="s">
        <v>115</v>
      </c>
      <c r="D137">
        <v>2010</v>
      </c>
      <c r="E137" t="s">
        <v>0</v>
      </c>
      <c r="F137">
        <v>1344440.24</v>
      </c>
    </row>
    <row r="138" spans="1:6" x14ac:dyDescent="0.25">
      <c r="A138" t="str">
        <f t="shared" si="2"/>
        <v>B2 referenceNorth2010</v>
      </c>
      <c r="C138" t="s">
        <v>114</v>
      </c>
      <c r="D138">
        <v>2010</v>
      </c>
      <c r="E138" t="s">
        <v>0</v>
      </c>
      <c r="F138">
        <v>7029883.0640000002</v>
      </c>
    </row>
    <row r="139" spans="1:6" x14ac:dyDescent="0.25">
      <c r="A139" t="str">
        <f t="shared" si="2"/>
        <v>B2 referenceCentralEast2030</v>
      </c>
      <c r="C139" t="s">
        <v>418</v>
      </c>
      <c r="D139">
        <v>2030</v>
      </c>
      <c r="E139" t="s">
        <v>0</v>
      </c>
      <c r="F139">
        <v>9121545.1999999993</v>
      </c>
    </row>
    <row r="140" spans="1:6" x14ac:dyDescent="0.25">
      <c r="A140" t="str">
        <f t="shared" si="2"/>
        <v>B2 referenceCentralWest2030</v>
      </c>
      <c r="C140" t="s">
        <v>427</v>
      </c>
      <c r="D140">
        <v>2030</v>
      </c>
      <c r="E140" t="s">
        <v>0</v>
      </c>
      <c r="F140">
        <v>10477451.960000001</v>
      </c>
    </row>
    <row r="141" spans="1:6" x14ac:dyDescent="0.25">
      <c r="A141" t="str">
        <f t="shared" si="2"/>
        <v>B2 referenceSouthEast2030</v>
      </c>
      <c r="C141" t="s">
        <v>111</v>
      </c>
      <c r="D141">
        <v>2030</v>
      </c>
      <c r="E141" t="s">
        <v>0</v>
      </c>
      <c r="F141">
        <v>3200704.4000000004</v>
      </c>
    </row>
    <row r="142" spans="1:6" x14ac:dyDescent="0.25">
      <c r="A142" t="str">
        <f t="shared" si="2"/>
        <v>B2 referenceSouthWest2030</v>
      </c>
      <c r="C142" t="s">
        <v>115</v>
      </c>
      <c r="D142">
        <v>2030</v>
      </c>
      <c r="E142" t="s">
        <v>0</v>
      </c>
      <c r="F142">
        <v>2181728.2000000002</v>
      </c>
    </row>
    <row r="143" spans="1:6" x14ac:dyDescent="0.25">
      <c r="A143" t="str">
        <f t="shared" si="2"/>
        <v>B2 referenceNorth2030</v>
      </c>
      <c r="C143" t="s">
        <v>114</v>
      </c>
      <c r="D143">
        <v>2030</v>
      </c>
      <c r="E143" t="s">
        <v>0</v>
      </c>
      <c r="F143">
        <v>13223950.583999999</v>
      </c>
    </row>
    <row r="144" spans="1:6" x14ac:dyDescent="0.25">
      <c r="A144" t="str">
        <f t="shared" si="2"/>
        <v>B2 wood energyCentralEast2030</v>
      </c>
      <c r="C144" t="s">
        <v>418</v>
      </c>
      <c r="D144">
        <v>2030</v>
      </c>
      <c r="E144" t="s">
        <v>3</v>
      </c>
      <c r="F144">
        <v>10072130.391999999</v>
      </c>
    </row>
    <row r="145" spans="1:6" x14ac:dyDescent="0.25">
      <c r="A145" t="str">
        <f t="shared" si="2"/>
        <v>B2 wood energyCentralWest2030</v>
      </c>
      <c r="C145" t="s">
        <v>427</v>
      </c>
      <c r="D145">
        <v>2030</v>
      </c>
      <c r="E145" t="s">
        <v>3</v>
      </c>
      <c r="F145">
        <v>12904767.991999999</v>
      </c>
    </row>
    <row r="146" spans="1:6" x14ac:dyDescent="0.25">
      <c r="A146" t="str">
        <f t="shared" si="2"/>
        <v>B2 wood energySouthEast2030</v>
      </c>
      <c r="C146" t="s">
        <v>111</v>
      </c>
      <c r="D146">
        <v>2030</v>
      </c>
      <c r="E146" t="s">
        <v>3</v>
      </c>
      <c r="F146">
        <v>3385935.5840000003</v>
      </c>
    </row>
    <row r="147" spans="1:6" x14ac:dyDescent="0.25">
      <c r="A147" t="str">
        <f t="shared" si="2"/>
        <v>B2 wood energySouthWest2030</v>
      </c>
      <c r="C147" t="s">
        <v>115</v>
      </c>
      <c r="D147">
        <v>2030</v>
      </c>
      <c r="E147" t="s">
        <v>3</v>
      </c>
      <c r="F147">
        <v>2561175.4720000001</v>
      </c>
    </row>
    <row r="148" spans="1:6" x14ac:dyDescent="0.25">
      <c r="A148" t="str">
        <f t="shared" si="2"/>
        <v>B2 wood energyNorth2030</v>
      </c>
      <c r="C148" t="s">
        <v>114</v>
      </c>
      <c r="D148">
        <v>2030</v>
      </c>
      <c r="E148" t="s">
        <v>3</v>
      </c>
      <c r="F148">
        <v>15014548.183999998</v>
      </c>
    </row>
    <row r="149" spans="1:6" x14ac:dyDescent="0.25">
      <c r="A149" t="str">
        <f t="shared" si="2"/>
        <v>B2 referenceEFSOS Total2010</v>
      </c>
      <c r="C149" t="s">
        <v>116</v>
      </c>
      <c r="D149">
        <v>2010</v>
      </c>
      <c r="E149" t="s">
        <v>0</v>
      </c>
      <c r="F149">
        <v>20478381.432</v>
      </c>
    </row>
    <row r="150" spans="1:6" x14ac:dyDescent="0.25">
      <c r="A150" t="str">
        <f t="shared" si="2"/>
        <v>B2 referenceEFSOS Total2030</v>
      </c>
      <c r="C150" t="s">
        <v>116</v>
      </c>
      <c r="D150">
        <v>2030</v>
      </c>
      <c r="E150" t="s">
        <v>0</v>
      </c>
      <c r="F150">
        <v>38205380.343999997</v>
      </c>
    </row>
    <row r="151" spans="1:6" x14ac:dyDescent="0.25">
      <c r="A151" t="str">
        <f t="shared" si="2"/>
        <v>B2 wood energyEFSOS Total2030</v>
      </c>
      <c r="C151" t="s">
        <v>116</v>
      </c>
      <c r="D151">
        <v>2030</v>
      </c>
      <c r="E151" t="s">
        <v>3</v>
      </c>
      <c r="F151">
        <v>43938557.623999991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7"/>
  <sheetViews>
    <sheetView workbookViewId="0">
      <pane ySplit="1" topLeftCell="A194" activePane="bottomLeft" state="frozen"/>
      <selection activeCell="A59" sqref="A59"/>
      <selection pane="bottomLeft" activeCell="A59" sqref="A59"/>
    </sheetView>
  </sheetViews>
  <sheetFormatPr defaultRowHeight="15" x14ac:dyDescent="0.25"/>
  <cols>
    <col min="1" max="1" width="38.28515625" bestFit="1" customWidth="1"/>
    <col min="7" max="7" width="18.42578125" customWidth="1"/>
  </cols>
  <sheetData>
    <row r="1" spans="1:7" x14ac:dyDescent="0.25">
      <c r="A1" t="s">
        <v>350</v>
      </c>
      <c r="C1" t="s">
        <v>10</v>
      </c>
      <c r="D1" t="s">
        <v>12</v>
      </c>
      <c r="E1" t="s">
        <v>11</v>
      </c>
      <c r="F1" t="s">
        <v>384</v>
      </c>
      <c r="G1" t="s">
        <v>385</v>
      </c>
    </row>
    <row r="2" spans="1:7" x14ac:dyDescent="0.25">
      <c r="A2" t="str">
        <f>CONCATENATE(E2,C2,D2)</f>
        <v>B2 referenceAustria2010</v>
      </c>
      <c r="B2" s="69" t="s">
        <v>352</v>
      </c>
      <c r="C2" s="6" t="str">
        <f>VLOOKUP(B2,'Country lookup'!A:B,2,FALSE)</f>
        <v>Austria</v>
      </c>
      <c r="D2">
        <v>2010</v>
      </c>
      <c r="E2" t="s">
        <v>0</v>
      </c>
      <c r="F2" s="70">
        <v>5056.0255700000016</v>
      </c>
      <c r="G2">
        <v>254426468906.7226</v>
      </c>
    </row>
    <row r="3" spans="1:7" x14ac:dyDescent="0.25">
      <c r="A3" t="str">
        <f t="shared" ref="A3:A34" si="0">CONCATENATE(E3,C3,D3)</f>
        <v>B2 referenceBelgium2010</v>
      </c>
      <c r="B3" s="71" t="s">
        <v>353</v>
      </c>
      <c r="C3" s="6" t="str">
        <f>VLOOKUP(B3,'Country lookup'!A:B,2,FALSE)</f>
        <v>Belgium</v>
      </c>
      <c r="D3">
        <v>2010</v>
      </c>
      <c r="E3" t="s">
        <v>0</v>
      </c>
      <c r="F3" s="70">
        <v>1686.8374900000001</v>
      </c>
      <c r="G3">
        <v>310084218759.99261</v>
      </c>
    </row>
    <row r="4" spans="1:7" x14ac:dyDescent="0.25">
      <c r="A4" t="str">
        <f t="shared" si="0"/>
        <v>B2 referenceBelarus2010</v>
      </c>
      <c r="B4" s="71" t="s">
        <v>354</v>
      </c>
      <c r="C4" s="6" t="str">
        <f>VLOOKUP(B4,'Country lookup'!A:B,2,FALSE)</f>
        <v>Belarus</v>
      </c>
      <c r="D4">
        <v>2010</v>
      </c>
      <c r="E4" t="s">
        <v>0</v>
      </c>
      <c r="F4" s="70">
        <v>852.41922</v>
      </c>
      <c r="G4">
        <v>35461311377.489838</v>
      </c>
    </row>
    <row r="5" spans="1:7" x14ac:dyDescent="0.25">
      <c r="A5" t="str">
        <f t="shared" si="0"/>
        <v>B2 referenceBosnia and Herzegovina2010</v>
      </c>
      <c r="B5" s="71" t="s">
        <v>355</v>
      </c>
      <c r="C5" s="6" t="str">
        <f>VLOOKUP(B5,'Country lookup'!A:B,2,FALSE)</f>
        <v>Bosnia and Herzegovina</v>
      </c>
      <c r="D5">
        <v>2010</v>
      </c>
      <c r="E5" t="s">
        <v>0</v>
      </c>
      <c r="F5" s="70">
        <v>329.47583999999995</v>
      </c>
      <c r="G5">
        <v>19051205046.02232</v>
      </c>
    </row>
    <row r="6" spans="1:7" x14ac:dyDescent="0.25">
      <c r="A6" t="str">
        <f t="shared" si="0"/>
        <v>B2 referenceBulgaria2010</v>
      </c>
      <c r="B6" s="71" t="s">
        <v>356</v>
      </c>
      <c r="C6" s="6" t="str">
        <f>VLOOKUP(B6,'Country lookup'!A:B,2,FALSE)</f>
        <v>Bulgaria</v>
      </c>
      <c r="D6">
        <v>2010</v>
      </c>
      <c r="E6" t="s">
        <v>0</v>
      </c>
      <c r="F6" s="70">
        <v>445.43302000000006</v>
      </c>
      <c r="G6">
        <v>30345781778.954941</v>
      </c>
    </row>
    <row r="7" spans="1:7" x14ac:dyDescent="0.25">
      <c r="A7" t="str">
        <f t="shared" si="0"/>
        <v>B2 referenceCroatia2010</v>
      </c>
      <c r="B7" s="71" t="s">
        <v>357</v>
      </c>
      <c r="C7" s="6" t="str">
        <f>VLOOKUP(B7,'Country lookup'!A:B,2,FALSE)</f>
        <v>Croatia</v>
      </c>
      <c r="D7">
        <v>2010</v>
      </c>
      <c r="E7" t="s">
        <v>0</v>
      </c>
      <c r="F7" s="70">
        <v>233.32854000000003</v>
      </c>
      <c r="G7">
        <v>36284134011.559181</v>
      </c>
    </row>
    <row r="8" spans="1:7" x14ac:dyDescent="0.25">
      <c r="A8" t="str">
        <f t="shared" si="0"/>
        <v>B2 referenceCzech Republic2010</v>
      </c>
      <c r="B8" s="71" t="s">
        <v>358</v>
      </c>
      <c r="C8" s="6" t="str">
        <f>VLOOKUP(B8,'Country lookup'!A:B,2,FALSE)</f>
        <v>Czech Republic</v>
      </c>
      <c r="D8">
        <v>2010</v>
      </c>
      <c r="E8" t="s">
        <v>0</v>
      </c>
      <c r="F8" s="70">
        <v>1859.30123</v>
      </c>
      <c r="G8">
        <v>51068447242.223404</v>
      </c>
    </row>
    <row r="9" spans="1:7" x14ac:dyDescent="0.25">
      <c r="A9" t="str">
        <f t="shared" si="0"/>
        <v>B2 referenceDenmark2010</v>
      </c>
      <c r="B9" s="71" t="s">
        <v>359</v>
      </c>
      <c r="C9" s="6" t="str">
        <f>VLOOKUP(B9,'Country lookup'!A:B,2,FALSE)</f>
        <v>Denmark</v>
      </c>
      <c r="D9">
        <v>2010</v>
      </c>
      <c r="E9" t="s">
        <v>0</v>
      </c>
      <c r="F9" s="70">
        <v>344.03050999999999</v>
      </c>
      <c r="G9">
        <v>209085000575.55173</v>
      </c>
    </row>
    <row r="10" spans="1:7" x14ac:dyDescent="0.25">
      <c r="A10" t="str">
        <f t="shared" si="0"/>
        <v>B2 referenceEstonia2010</v>
      </c>
      <c r="B10" s="71" t="s">
        <v>360</v>
      </c>
      <c r="C10" s="6" t="str">
        <f>VLOOKUP(B10,'Country lookup'!A:B,2,FALSE)</f>
        <v>Estonia</v>
      </c>
      <c r="D10">
        <v>2010</v>
      </c>
      <c r="E10" t="s">
        <v>0</v>
      </c>
      <c r="F10" s="70">
        <v>548.82129000000009</v>
      </c>
      <c r="G10">
        <v>6866815920.6066837</v>
      </c>
    </row>
    <row r="11" spans="1:7" x14ac:dyDescent="0.25">
      <c r="A11" t="str">
        <f t="shared" si="0"/>
        <v>B2 referenceFinland2010</v>
      </c>
      <c r="B11" s="71" t="s">
        <v>361</v>
      </c>
      <c r="C11" s="6" t="str">
        <f>VLOOKUP(B11,'Country lookup'!A:B,2,FALSE)</f>
        <v>Finland</v>
      </c>
      <c r="D11">
        <v>2010</v>
      </c>
      <c r="E11" t="s">
        <v>0</v>
      </c>
      <c r="F11" s="70">
        <v>10384.502060000001</v>
      </c>
      <c r="G11">
        <v>214462636688.13522</v>
      </c>
    </row>
    <row r="12" spans="1:7" x14ac:dyDescent="0.25">
      <c r="A12" t="str">
        <f t="shared" si="0"/>
        <v>B2 referenceFrance2010</v>
      </c>
      <c r="B12" s="71" t="s">
        <v>362</v>
      </c>
      <c r="C12" s="6" t="str">
        <f>VLOOKUP(B12,'Country lookup'!A:B,2,FALSE)</f>
        <v>France</v>
      </c>
      <c r="D12">
        <v>2010</v>
      </c>
      <c r="E12" t="s">
        <v>0</v>
      </c>
      <c r="F12" s="70">
        <v>8814.5465900000017</v>
      </c>
      <c r="G12">
        <v>1906160345679.032</v>
      </c>
    </row>
    <row r="13" spans="1:7" x14ac:dyDescent="0.25">
      <c r="A13" t="str">
        <f t="shared" si="0"/>
        <v>B2 referenceGermany2010</v>
      </c>
      <c r="B13" s="71" t="s">
        <v>363</v>
      </c>
      <c r="C13" s="6" t="str">
        <f>VLOOKUP(B13,'Country lookup'!A:B,2,FALSE)</f>
        <v>Germany</v>
      </c>
      <c r="D13">
        <v>2010</v>
      </c>
      <c r="E13" t="s">
        <v>0</v>
      </c>
      <c r="F13" s="70">
        <v>19224.189469999998</v>
      </c>
      <c r="G13">
        <v>2697284305565.2305</v>
      </c>
    </row>
    <row r="14" spans="1:7" x14ac:dyDescent="0.25">
      <c r="A14" t="str">
        <f t="shared" si="0"/>
        <v>B2 referenceGreece2010</v>
      </c>
      <c r="B14" s="71" t="s">
        <v>364</v>
      </c>
      <c r="C14" s="6" t="str">
        <f>VLOOKUP(B14,'Country lookup'!A:B,2,FALSE)</f>
        <v>Greece</v>
      </c>
      <c r="D14">
        <v>2010</v>
      </c>
      <c r="E14" t="s">
        <v>0</v>
      </c>
      <c r="F14" s="70">
        <v>632.87441999999999</v>
      </c>
      <c r="G14">
        <v>133147949768.13823</v>
      </c>
    </row>
    <row r="15" spans="1:7" x14ac:dyDescent="0.25">
      <c r="A15" t="str">
        <f t="shared" si="0"/>
        <v>B2 referenceHungary2010</v>
      </c>
      <c r="B15" s="71" t="s">
        <v>365</v>
      </c>
      <c r="C15" s="6" t="str">
        <f>VLOOKUP(B15,'Country lookup'!A:B,2,FALSE)</f>
        <v>Hungary</v>
      </c>
      <c r="D15">
        <v>2010</v>
      </c>
      <c r="E15" t="s">
        <v>0</v>
      </c>
      <c r="F15" s="70">
        <v>584.36581000000012</v>
      </c>
      <c r="G15">
        <v>48397366033.987778</v>
      </c>
    </row>
    <row r="16" spans="1:7" x14ac:dyDescent="0.25">
      <c r="A16" t="str">
        <f t="shared" si="0"/>
        <v>B2 referenceIreland2010</v>
      </c>
      <c r="B16" s="71" t="s">
        <v>366</v>
      </c>
      <c r="C16" s="6" t="str">
        <f>VLOOKUP(B16,'Country lookup'!A:B,2,FALSE)</f>
        <v>Ireland</v>
      </c>
      <c r="D16">
        <v>2010</v>
      </c>
      <c r="E16" t="s">
        <v>0</v>
      </c>
      <c r="F16" s="70">
        <v>416.53559999999999</v>
      </c>
      <c r="G16">
        <v>74159561772.451584</v>
      </c>
    </row>
    <row r="17" spans="1:7" x14ac:dyDescent="0.25">
      <c r="A17" t="str">
        <f t="shared" si="0"/>
        <v>B2 referenceItaly2010</v>
      </c>
      <c r="B17" s="71" t="s">
        <v>367</v>
      </c>
      <c r="C17" s="6" t="str">
        <f>VLOOKUP(B17,'Country lookup'!A:B,2,FALSE)</f>
        <v>Italy</v>
      </c>
      <c r="D17">
        <v>2010</v>
      </c>
      <c r="E17" t="s">
        <v>0</v>
      </c>
      <c r="F17" s="70">
        <v>7720.6398699999991</v>
      </c>
      <c r="G17">
        <v>1728369110936.4741</v>
      </c>
    </row>
    <row r="18" spans="1:7" x14ac:dyDescent="0.25">
      <c r="A18" t="str">
        <f t="shared" si="0"/>
        <v>B2 referenceLatvia2010</v>
      </c>
      <c r="B18" s="71" t="s">
        <v>368</v>
      </c>
      <c r="C18" s="6" t="str">
        <f>VLOOKUP(B18,'Country lookup'!A:B,2,FALSE)</f>
        <v>Latvia</v>
      </c>
      <c r="D18">
        <v>2010</v>
      </c>
      <c r="E18" t="s">
        <v>0</v>
      </c>
      <c r="F18" s="70">
        <v>909.52409000000011</v>
      </c>
      <c r="G18">
        <v>12687039458.388908</v>
      </c>
    </row>
    <row r="19" spans="1:7" x14ac:dyDescent="0.25">
      <c r="A19" t="str">
        <f t="shared" si="0"/>
        <v>B2 referenceLithuania2010</v>
      </c>
      <c r="B19" s="71" t="s">
        <v>369</v>
      </c>
      <c r="C19" s="6" t="str">
        <f>VLOOKUP(B19,'Country lookup'!A:B,2,FALSE)</f>
        <v>Lithuania</v>
      </c>
      <c r="D19">
        <v>2010</v>
      </c>
      <c r="E19" t="s">
        <v>0</v>
      </c>
      <c r="F19" s="70">
        <v>551.00563</v>
      </c>
      <c r="G19">
        <v>13463295307.396177</v>
      </c>
    </row>
    <row r="20" spans="1:7" x14ac:dyDescent="0.25">
      <c r="A20" t="str">
        <f t="shared" si="0"/>
        <v>B2 referenceNetherlands2010</v>
      </c>
      <c r="B20" s="71" t="s">
        <v>370</v>
      </c>
      <c r="C20" s="6" t="str">
        <f>VLOOKUP(B20,'Country lookup'!A:B,2,FALSE)</f>
        <v>Netherlands</v>
      </c>
      <c r="D20">
        <v>2010</v>
      </c>
      <c r="E20" t="s">
        <v>0</v>
      </c>
      <c r="F20" s="70">
        <v>2061.7701400000001</v>
      </c>
      <c r="G20">
        <v>464013173142.92346</v>
      </c>
    </row>
    <row r="21" spans="1:7" x14ac:dyDescent="0.25">
      <c r="A21" t="str">
        <f t="shared" si="0"/>
        <v>B2 referenceNorway2010</v>
      </c>
      <c r="B21" s="71" t="s">
        <v>371</v>
      </c>
      <c r="C21" s="6" t="str">
        <f>VLOOKUP(B21,'Country lookup'!A:B,2,FALSE)</f>
        <v>Norway</v>
      </c>
      <c r="D21">
        <v>2010</v>
      </c>
      <c r="E21" t="s">
        <v>0</v>
      </c>
      <c r="F21" s="70">
        <v>1887.1090300000001</v>
      </c>
      <c r="G21">
        <v>181005273818.5921</v>
      </c>
    </row>
    <row r="22" spans="1:7" x14ac:dyDescent="0.25">
      <c r="A22" t="str">
        <f t="shared" si="0"/>
        <v>B2 referencePoland2010</v>
      </c>
      <c r="B22" s="71" t="s">
        <v>372</v>
      </c>
      <c r="C22" s="6" t="str">
        <f>VLOOKUP(B22,'Country lookup'!A:B,2,FALSE)</f>
        <v>Poland</v>
      </c>
      <c r="D22">
        <v>2010</v>
      </c>
      <c r="E22" t="s">
        <v>0</v>
      </c>
      <c r="F22" s="70">
        <v>4319.6810300000006</v>
      </c>
      <c r="G22">
        <v>89599492056.065048</v>
      </c>
    </row>
    <row r="23" spans="1:7" x14ac:dyDescent="0.25">
      <c r="A23" t="str">
        <f t="shared" si="0"/>
        <v>B2 referencePortugal2010</v>
      </c>
      <c r="B23" s="71" t="s">
        <v>373</v>
      </c>
      <c r="C23" s="6" t="str">
        <f>VLOOKUP(B23,'Country lookup'!A:B,2,FALSE)</f>
        <v>Portugal</v>
      </c>
      <c r="D23">
        <v>2010</v>
      </c>
      <c r="E23" t="s">
        <v>0</v>
      </c>
      <c r="F23" s="70">
        <v>1492.3274800000002</v>
      </c>
      <c r="G23">
        <v>111215895851.66171</v>
      </c>
    </row>
    <row r="24" spans="1:7" x14ac:dyDescent="0.25">
      <c r="A24" t="str">
        <f t="shared" si="0"/>
        <v>B2 referenceRomania2010</v>
      </c>
      <c r="B24" s="71" t="s">
        <v>374</v>
      </c>
      <c r="C24" s="6" t="str">
        <f>VLOOKUP(B24,'Country lookup'!A:B,2,FALSE)</f>
        <v>Romania</v>
      </c>
      <c r="D24">
        <v>2010</v>
      </c>
      <c r="E24" t="s">
        <v>0</v>
      </c>
      <c r="F24" s="70">
        <v>1419.1994299999999</v>
      </c>
      <c r="G24">
        <v>56074477084.100441</v>
      </c>
    </row>
    <row r="25" spans="1:7" x14ac:dyDescent="0.25">
      <c r="A25" t="str">
        <f t="shared" si="0"/>
        <v>B2 referenceSerbia2010</v>
      </c>
      <c r="B25" s="71" t="s">
        <v>375</v>
      </c>
      <c r="C25" s="6" t="str">
        <f>VLOOKUP(B25,'Country lookup'!A:B,2,FALSE)</f>
        <v>Serbia</v>
      </c>
      <c r="D25">
        <v>2010</v>
      </c>
      <c r="E25" t="s">
        <v>0</v>
      </c>
      <c r="F25" s="70">
        <v>294.76009999999997</v>
      </c>
    </row>
    <row r="26" spans="1:7" x14ac:dyDescent="0.25">
      <c r="A26" t="str">
        <f t="shared" si="0"/>
        <v>B2 referenceSlovakia2010</v>
      </c>
      <c r="B26" s="71" t="s">
        <v>376</v>
      </c>
      <c r="C26" s="6" t="str">
        <f>VLOOKUP(B26,'Country lookup'!A:B,2,FALSE)</f>
        <v>Slovakia</v>
      </c>
      <c r="D26">
        <v>2010</v>
      </c>
      <c r="E26" t="s">
        <v>0</v>
      </c>
      <c r="F26" s="70">
        <v>1289.0009</v>
      </c>
      <c r="G26">
        <v>22671716097.58152</v>
      </c>
    </row>
    <row r="27" spans="1:7" x14ac:dyDescent="0.25">
      <c r="A27" t="str">
        <f t="shared" si="0"/>
        <v>B2 referenceSlovenia2010</v>
      </c>
      <c r="B27" s="71" t="s">
        <v>377</v>
      </c>
      <c r="C27" s="6" t="str">
        <f>VLOOKUP(B27,'Country lookup'!A:B,2,FALSE)</f>
        <v>Slovenia</v>
      </c>
      <c r="D27">
        <v>2010</v>
      </c>
      <c r="E27" t="s">
        <v>0</v>
      </c>
      <c r="F27" s="70">
        <v>714.00711000000001</v>
      </c>
      <c r="G27">
        <v>25449036926.923592</v>
      </c>
    </row>
    <row r="28" spans="1:7" x14ac:dyDescent="0.25">
      <c r="A28" t="str">
        <f t="shared" si="0"/>
        <v>B2 referenceSpain2010</v>
      </c>
      <c r="B28" s="71" t="s">
        <v>378</v>
      </c>
      <c r="C28" s="6" t="str">
        <f>VLOOKUP(B28,'Country lookup'!A:B,2,FALSE)</f>
        <v>Spain</v>
      </c>
      <c r="D28">
        <v>2010</v>
      </c>
      <c r="E28" t="s">
        <v>0</v>
      </c>
      <c r="F28" s="70">
        <v>5427.4606600000006</v>
      </c>
      <c r="G28">
        <v>805328444778.32837</v>
      </c>
    </row>
    <row r="29" spans="1:7" x14ac:dyDescent="0.25">
      <c r="A29" t="str">
        <f t="shared" si="0"/>
        <v>B2 referenceSweden2010</v>
      </c>
      <c r="B29" s="71" t="s">
        <v>379</v>
      </c>
      <c r="C29" s="6" t="str">
        <f>VLOOKUP(B29,'Country lookup'!A:B,2,FALSE)</f>
        <v>Sweden</v>
      </c>
      <c r="D29">
        <v>2010</v>
      </c>
      <c r="E29" t="s">
        <v>0</v>
      </c>
      <c r="F29" s="70">
        <v>9828.108110000001</v>
      </c>
      <c r="G29">
        <v>373016671692.6759</v>
      </c>
    </row>
    <row r="30" spans="1:7" x14ac:dyDescent="0.25">
      <c r="A30" t="str">
        <f t="shared" si="0"/>
        <v>B2 referenceSwitzerland2010</v>
      </c>
      <c r="B30" s="71" t="s">
        <v>380</v>
      </c>
      <c r="C30" s="6" t="str">
        <f>VLOOKUP(B30,'Country lookup'!A:B,2,FALSE)</f>
        <v>Switzerland</v>
      </c>
      <c r="D30">
        <v>2010</v>
      </c>
      <c r="E30" t="s">
        <v>0</v>
      </c>
      <c r="F30" s="70">
        <v>1473.1935899999999</v>
      </c>
      <c r="G30">
        <v>358106666027.75769</v>
      </c>
    </row>
    <row r="31" spans="1:7" x14ac:dyDescent="0.25">
      <c r="A31" t="str">
        <f t="shared" si="0"/>
        <v>B2 referenceTurkey2010</v>
      </c>
      <c r="B31" s="71" t="s">
        <v>351</v>
      </c>
      <c r="C31" s="6" t="str">
        <f>VLOOKUP(B31,'Country lookup'!A:B,2,FALSE)</f>
        <v>Turkey</v>
      </c>
      <c r="D31">
        <v>2010</v>
      </c>
      <c r="E31" t="s">
        <v>0</v>
      </c>
      <c r="F31" s="70">
        <v>4292.4254000000001</v>
      </c>
      <c r="G31">
        <v>236302424165.77051</v>
      </c>
    </row>
    <row r="32" spans="1:7" x14ac:dyDescent="0.25">
      <c r="A32" t="str">
        <f t="shared" si="0"/>
        <v>B2 referenceUnited Kingdom2010</v>
      </c>
      <c r="B32" s="71" t="s">
        <v>381</v>
      </c>
      <c r="C32" s="6" t="str">
        <f>VLOOKUP(B32,'Country lookup'!A:B,2,FALSE)</f>
        <v>United Kingdom</v>
      </c>
      <c r="D32">
        <v>2010</v>
      </c>
      <c r="E32" t="s">
        <v>0</v>
      </c>
      <c r="F32" s="70">
        <v>5043.3993899999987</v>
      </c>
      <c r="G32">
        <v>1548445635636.157</v>
      </c>
    </row>
    <row r="33" spans="1:7" x14ac:dyDescent="0.25">
      <c r="A33" t="str">
        <f t="shared" si="0"/>
        <v>B2 referenceUkraine2010</v>
      </c>
      <c r="B33" s="71" t="s">
        <v>382</v>
      </c>
      <c r="C33" s="6" t="str">
        <f>VLOOKUP(B33,'Country lookup'!A:B,2,FALSE)</f>
        <v>Ukraine</v>
      </c>
      <c r="D33">
        <v>2010</v>
      </c>
      <c r="E33" t="s">
        <v>0</v>
      </c>
      <c r="F33" s="70">
        <v>1149.0043400000002</v>
      </c>
      <c r="G33">
        <v>92768079461.081711</v>
      </c>
    </row>
    <row r="34" spans="1:7" x14ac:dyDescent="0.25">
      <c r="A34" t="str">
        <f t="shared" si="0"/>
        <v>B2 referenceOther Europe2010</v>
      </c>
      <c r="B34" s="71" t="s">
        <v>383</v>
      </c>
      <c r="C34" s="6" t="str">
        <f>VLOOKUP(B34,'Country lookup'!A:B,2,FALSE)</f>
        <v>Other Europe</v>
      </c>
      <c r="D34">
        <v>2010</v>
      </c>
      <c r="E34" t="s">
        <v>0</v>
      </c>
      <c r="F34" s="70">
        <v>237.21768000000003</v>
      </c>
      <c r="G34">
        <v>105459470345.97559</v>
      </c>
    </row>
    <row r="35" spans="1:7" x14ac:dyDescent="0.25">
      <c r="A35" t="str">
        <f>CONCATENATE(E35,C35,D35)</f>
        <v>B2 referenceAustria2020</v>
      </c>
      <c r="B35" s="69" t="s">
        <v>352</v>
      </c>
      <c r="C35" s="6" t="str">
        <f>VLOOKUP(B35,'Country lookup'!A:B,2,FALSE)</f>
        <v>Austria</v>
      </c>
      <c r="D35">
        <v>2020</v>
      </c>
      <c r="E35" t="s">
        <v>0</v>
      </c>
      <c r="F35">
        <v>5185.61186</v>
      </c>
      <c r="G35">
        <v>289771871313.88019</v>
      </c>
    </row>
    <row r="36" spans="1:7" x14ac:dyDescent="0.25">
      <c r="A36" t="str">
        <f t="shared" ref="A36:A67" si="1">CONCATENATE(E36,C36,D36)</f>
        <v>B2 referenceBelgium2020</v>
      </c>
      <c r="B36" s="71" t="s">
        <v>353</v>
      </c>
      <c r="C36" s="6" t="str">
        <f>VLOOKUP(B36,'Country lookup'!A:B,2,FALSE)</f>
        <v>Belgium</v>
      </c>
      <c r="D36">
        <v>2020</v>
      </c>
      <c r="E36" t="s">
        <v>0</v>
      </c>
      <c r="F36">
        <v>1841.7421199999999</v>
      </c>
      <c r="G36">
        <v>353161700200.0199</v>
      </c>
    </row>
    <row r="37" spans="1:7" x14ac:dyDescent="0.25">
      <c r="A37" t="str">
        <f t="shared" si="1"/>
        <v>B2 referenceBelarus2020</v>
      </c>
      <c r="B37" s="71" t="s">
        <v>354</v>
      </c>
      <c r="C37" s="6" t="str">
        <f>VLOOKUP(B37,'Country lookup'!A:B,2,FALSE)</f>
        <v>Belarus</v>
      </c>
      <c r="D37">
        <v>2020</v>
      </c>
      <c r="E37" t="s">
        <v>0</v>
      </c>
      <c r="F37">
        <v>986.61521000000005</v>
      </c>
      <c r="G37">
        <v>51762640667.241318</v>
      </c>
    </row>
    <row r="38" spans="1:7" x14ac:dyDescent="0.25">
      <c r="A38" t="str">
        <f t="shared" si="1"/>
        <v>B2 referenceBosnia and Herzegovina2020</v>
      </c>
      <c r="B38" s="71" t="s">
        <v>355</v>
      </c>
      <c r="C38" s="6" t="str">
        <f>VLOOKUP(B38,'Country lookup'!A:B,2,FALSE)</f>
        <v>Bosnia and Herzegovina</v>
      </c>
      <c r="D38">
        <v>2020</v>
      </c>
      <c r="E38" t="s">
        <v>0</v>
      </c>
      <c r="F38">
        <v>337.15814</v>
      </c>
      <c r="G38">
        <v>26462521015.217278</v>
      </c>
    </row>
    <row r="39" spans="1:7" x14ac:dyDescent="0.25">
      <c r="A39" t="str">
        <f t="shared" si="1"/>
        <v>B2 referenceBulgaria2020</v>
      </c>
      <c r="B39" s="71" t="s">
        <v>356</v>
      </c>
      <c r="C39" s="6" t="str">
        <f>VLOOKUP(B39,'Country lookup'!A:B,2,FALSE)</f>
        <v>Bulgaria</v>
      </c>
      <c r="D39">
        <v>2020</v>
      </c>
      <c r="E39" t="s">
        <v>0</v>
      </c>
      <c r="F39">
        <v>575.57974999999999</v>
      </c>
      <c r="G39">
        <v>42150923582.466797</v>
      </c>
    </row>
    <row r="40" spans="1:7" x14ac:dyDescent="0.25">
      <c r="A40" t="str">
        <f t="shared" si="1"/>
        <v>B2 referenceCroatia2020</v>
      </c>
      <c r="B40" s="71" t="s">
        <v>357</v>
      </c>
      <c r="C40" s="6" t="str">
        <f>VLOOKUP(B40,'Country lookup'!A:B,2,FALSE)</f>
        <v>Croatia</v>
      </c>
      <c r="D40">
        <v>2020</v>
      </c>
      <c r="E40" t="s">
        <v>0</v>
      </c>
      <c r="F40">
        <v>254.41994000000003</v>
      </c>
      <c r="G40">
        <v>50399418644.665604</v>
      </c>
    </row>
    <row r="41" spans="1:7" x14ac:dyDescent="0.25">
      <c r="A41" t="str">
        <f t="shared" si="1"/>
        <v>B2 referenceCzech Republic2020</v>
      </c>
      <c r="B41" s="71" t="s">
        <v>358</v>
      </c>
      <c r="C41" s="6" t="str">
        <f>VLOOKUP(B41,'Country lookup'!A:B,2,FALSE)</f>
        <v>Czech Republic</v>
      </c>
      <c r="D41">
        <v>2020</v>
      </c>
      <c r="E41" t="s">
        <v>0</v>
      </c>
      <c r="F41">
        <v>2549.5549299999998</v>
      </c>
      <c r="G41">
        <v>70935137966.194366</v>
      </c>
    </row>
    <row r="42" spans="1:7" x14ac:dyDescent="0.25">
      <c r="A42" t="str">
        <f t="shared" si="1"/>
        <v>B2 referenceDenmark2020</v>
      </c>
      <c r="B42" s="71" t="s">
        <v>359</v>
      </c>
      <c r="C42" s="6" t="str">
        <f>VLOOKUP(B42,'Country lookup'!A:B,2,FALSE)</f>
        <v>Denmark</v>
      </c>
      <c r="D42">
        <v>2020</v>
      </c>
      <c r="E42" t="s">
        <v>0</v>
      </c>
      <c r="F42">
        <v>373.06819999999999</v>
      </c>
      <c r="G42">
        <v>238131481133.9603</v>
      </c>
    </row>
    <row r="43" spans="1:7" x14ac:dyDescent="0.25">
      <c r="A43" t="str">
        <f t="shared" si="1"/>
        <v>B2 referenceEstonia2020</v>
      </c>
      <c r="B43" s="71" t="s">
        <v>360</v>
      </c>
      <c r="C43" s="6" t="str">
        <f>VLOOKUP(B43,'Country lookup'!A:B,2,FALSE)</f>
        <v>Estonia</v>
      </c>
      <c r="D43">
        <v>2020</v>
      </c>
      <c r="E43" t="s">
        <v>0</v>
      </c>
      <c r="F43">
        <v>658.32992000000013</v>
      </c>
      <c r="G43">
        <v>10023445586.732731</v>
      </c>
    </row>
    <row r="44" spans="1:7" x14ac:dyDescent="0.25">
      <c r="A44" t="str">
        <f t="shared" si="1"/>
        <v>B2 referenceFinland2020</v>
      </c>
      <c r="B44" s="71" t="s">
        <v>361</v>
      </c>
      <c r="C44" s="6" t="str">
        <f>VLOOKUP(B44,'Country lookup'!A:B,2,FALSE)</f>
        <v>Finland</v>
      </c>
      <c r="D44">
        <v>2020</v>
      </c>
      <c r="E44" t="s">
        <v>0</v>
      </c>
      <c r="F44">
        <v>11196.317459999997</v>
      </c>
      <c r="G44">
        <v>244256188544.6492</v>
      </c>
    </row>
    <row r="45" spans="1:7" x14ac:dyDescent="0.25">
      <c r="A45" t="str">
        <f t="shared" si="1"/>
        <v>B2 referenceFrance2020</v>
      </c>
      <c r="B45" s="71" t="s">
        <v>362</v>
      </c>
      <c r="C45" s="6" t="str">
        <f>VLOOKUP(B45,'Country lookup'!A:B,2,FALSE)</f>
        <v>France</v>
      </c>
      <c r="D45">
        <v>2020</v>
      </c>
      <c r="E45" t="s">
        <v>0</v>
      </c>
      <c r="F45">
        <v>10195.67893</v>
      </c>
      <c r="G45">
        <v>2170967717176.5808</v>
      </c>
    </row>
    <row r="46" spans="1:7" x14ac:dyDescent="0.25">
      <c r="A46" t="str">
        <f t="shared" si="1"/>
        <v>B2 referenceGermany2020</v>
      </c>
      <c r="B46" s="71" t="s">
        <v>363</v>
      </c>
      <c r="C46" s="6" t="str">
        <f>VLOOKUP(B46,'Country lookup'!A:B,2,FALSE)</f>
        <v>Germany</v>
      </c>
      <c r="D46">
        <v>2020</v>
      </c>
      <c r="E46" t="s">
        <v>0</v>
      </c>
      <c r="F46">
        <v>20470.897500000006</v>
      </c>
      <c r="G46">
        <v>3071996101851.1191</v>
      </c>
    </row>
    <row r="47" spans="1:7" x14ac:dyDescent="0.25">
      <c r="A47" t="str">
        <f t="shared" si="1"/>
        <v>B2 referenceGreece2020</v>
      </c>
      <c r="B47" s="71" t="s">
        <v>364</v>
      </c>
      <c r="C47" s="6" t="str">
        <f>VLOOKUP(B47,'Country lookup'!A:B,2,FALSE)</f>
        <v>Greece</v>
      </c>
      <c r="D47">
        <v>2020</v>
      </c>
      <c r="E47" t="s">
        <v>0</v>
      </c>
      <c r="F47">
        <v>679.62538999999992</v>
      </c>
      <c r="G47">
        <v>151645112757.76501</v>
      </c>
    </row>
    <row r="48" spans="1:7" x14ac:dyDescent="0.25">
      <c r="A48" t="str">
        <f t="shared" si="1"/>
        <v>B2 referenceHungary2020</v>
      </c>
      <c r="B48" s="71" t="s">
        <v>365</v>
      </c>
      <c r="C48" s="6" t="str">
        <f>VLOOKUP(B48,'Country lookup'!A:B,2,FALSE)</f>
        <v>Hungary</v>
      </c>
      <c r="D48">
        <v>2020</v>
      </c>
      <c r="E48" t="s">
        <v>0</v>
      </c>
      <c r="F48">
        <v>1380.1341900000002</v>
      </c>
      <c r="G48">
        <v>67224950477.500839</v>
      </c>
    </row>
    <row r="49" spans="1:7" x14ac:dyDescent="0.25">
      <c r="A49" t="str">
        <f t="shared" si="1"/>
        <v>B2 referenceIreland2020</v>
      </c>
      <c r="B49" s="71" t="s">
        <v>366</v>
      </c>
      <c r="C49" s="6" t="str">
        <f>VLOOKUP(B49,'Country lookup'!A:B,2,FALSE)</f>
        <v>Ireland</v>
      </c>
      <c r="D49">
        <v>2020</v>
      </c>
      <c r="E49" t="s">
        <v>0</v>
      </c>
      <c r="F49">
        <v>501.12635999999998</v>
      </c>
      <c r="G49">
        <v>84461947229.629562</v>
      </c>
    </row>
    <row r="50" spans="1:7" x14ac:dyDescent="0.25">
      <c r="A50" t="str">
        <f t="shared" si="1"/>
        <v>B2 referenceItaly2020</v>
      </c>
      <c r="B50" s="71" t="s">
        <v>367</v>
      </c>
      <c r="C50" s="6" t="str">
        <f>VLOOKUP(B50,'Country lookup'!A:B,2,FALSE)</f>
        <v>Italy</v>
      </c>
      <c r="D50">
        <v>2020</v>
      </c>
      <c r="E50" t="s">
        <v>0</v>
      </c>
      <c r="F50">
        <v>8287.6934000000001</v>
      </c>
      <c r="G50">
        <v>1968477390537.4758</v>
      </c>
    </row>
    <row r="51" spans="1:7" x14ac:dyDescent="0.25">
      <c r="A51" t="str">
        <f t="shared" si="1"/>
        <v>B2 referenceLatvia2020</v>
      </c>
      <c r="B51" s="71" t="s">
        <v>368</v>
      </c>
      <c r="C51" s="6" t="str">
        <f>VLOOKUP(B51,'Country lookup'!A:B,2,FALSE)</f>
        <v>Latvia</v>
      </c>
      <c r="D51">
        <v>2020</v>
      </c>
      <c r="E51" t="s">
        <v>0</v>
      </c>
      <c r="F51">
        <v>1192.8008</v>
      </c>
      <c r="G51">
        <v>18519187224.208717</v>
      </c>
    </row>
    <row r="52" spans="1:7" x14ac:dyDescent="0.25">
      <c r="A52" t="str">
        <f t="shared" si="1"/>
        <v>B2 referenceLithuania2020</v>
      </c>
      <c r="B52" s="71" t="s">
        <v>369</v>
      </c>
      <c r="C52" s="6" t="str">
        <f>VLOOKUP(B52,'Country lookup'!A:B,2,FALSE)</f>
        <v>Lithuania</v>
      </c>
      <c r="D52">
        <v>2020</v>
      </c>
      <c r="E52" t="s">
        <v>0</v>
      </c>
      <c r="F52">
        <v>660.02794000000006</v>
      </c>
      <c r="G52">
        <v>19652282730.753178</v>
      </c>
    </row>
    <row r="53" spans="1:7" x14ac:dyDescent="0.25">
      <c r="A53" t="str">
        <f t="shared" si="1"/>
        <v>B2 referenceNetherlands2020</v>
      </c>
      <c r="B53" s="71" t="s">
        <v>370</v>
      </c>
      <c r="C53" s="6" t="str">
        <f>VLOOKUP(B53,'Country lookup'!A:B,2,FALSE)</f>
        <v>Netherlands</v>
      </c>
      <c r="D53">
        <v>2020</v>
      </c>
      <c r="E53" t="s">
        <v>0</v>
      </c>
      <c r="F53">
        <v>2266.6517800000006</v>
      </c>
      <c r="G53">
        <v>528474753722.30701</v>
      </c>
    </row>
    <row r="54" spans="1:7" x14ac:dyDescent="0.25">
      <c r="A54" t="str">
        <f t="shared" si="1"/>
        <v>B2 referenceNorway2020</v>
      </c>
      <c r="B54" s="71" t="s">
        <v>371</v>
      </c>
      <c r="C54" s="6" t="str">
        <f>VLOOKUP(B54,'Country lookup'!A:B,2,FALSE)</f>
        <v>Norway</v>
      </c>
      <c r="D54">
        <v>2020</v>
      </c>
      <c r="E54" t="s">
        <v>0</v>
      </c>
      <c r="F54">
        <v>2183.4093000000003</v>
      </c>
      <c r="G54">
        <v>206150866053.65707</v>
      </c>
    </row>
    <row r="55" spans="1:7" x14ac:dyDescent="0.25">
      <c r="A55" t="str">
        <f t="shared" si="1"/>
        <v>B2 referencePoland2020</v>
      </c>
      <c r="B55" s="71" t="s">
        <v>372</v>
      </c>
      <c r="C55" s="6" t="str">
        <f>VLOOKUP(B55,'Country lookup'!A:B,2,FALSE)</f>
        <v>Poland</v>
      </c>
      <c r="D55">
        <v>2020</v>
      </c>
      <c r="E55" t="s">
        <v>0</v>
      </c>
      <c r="F55">
        <v>6298.2272199999998</v>
      </c>
      <c r="G55">
        <v>124455562561.98393</v>
      </c>
    </row>
    <row r="56" spans="1:7" x14ac:dyDescent="0.25">
      <c r="A56" t="str">
        <f t="shared" si="1"/>
        <v>B2 referencePortugal2020</v>
      </c>
      <c r="B56" s="71" t="s">
        <v>373</v>
      </c>
      <c r="C56" s="6" t="str">
        <f>VLOOKUP(B56,'Country lookup'!A:B,2,FALSE)</f>
        <v>Portugal</v>
      </c>
      <c r="D56">
        <v>2020</v>
      </c>
      <c r="E56" t="s">
        <v>0</v>
      </c>
      <c r="F56">
        <v>1717.2844799999998</v>
      </c>
      <c r="G56">
        <v>126666216763.00792</v>
      </c>
    </row>
    <row r="57" spans="1:7" x14ac:dyDescent="0.25">
      <c r="A57" t="str">
        <f t="shared" si="1"/>
        <v>B2 referenceRomania2020</v>
      </c>
      <c r="B57" s="71" t="s">
        <v>374</v>
      </c>
      <c r="C57" s="6" t="str">
        <f>VLOOKUP(B57,'Country lookup'!A:B,2,FALSE)</f>
        <v>Romania</v>
      </c>
      <c r="D57">
        <v>2020</v>
      </c>
      <c r="E57" t="s">
        <v>0</v>
      </c>
      <c r="F57">
        <v>2613.2926500000003</v>
      </c>
      <c r="G57">
        <v>77888617789.305847</v>
      </c>
    </row>
    <row r="58" spans="1:7" x14ac:dyDescent="0.25">
      <c r="A58" t="str">
        <f t="shared" si="1"/>
        <v>B2 referenceSerbia2020</v>
      </c>
      <c r="B58" s="71" t="s">
        <v>375</v>
      </c>
      <c r="C58" s="6" t="str">
        <f>VLOOKUP(B58,'Country lookup'!A:B,2,FALSE)</f>
        <v>Serbia</v>
      </c>
      <c r="D58">
        <v>2020</v>
      </c>
      <c r="E58" t="s">
        <v>0</v>
      </c>
      <c r="F58">
        <v>315.97886</v>
      </c>
    </row>
    <row r="59" spans="1:7" x14ac:dyDescent="0.25">
      <c r="A59" t="str">
        <f t="shared" si="1"/>
        <v>B2 referenceSlovakia2020</v>
      </c>
      <c r="B59" s="71" t="s">
        <v>376</v>
      </c>
      <c r="C59" s="6" t="str">
        <f>VLOOKUP(B59,'Country lookup'!A:B,2,FALSE)</f>
        <v>Slovakia</v>
      </c>
      <c r="D59">
        <v>2020</v>
      </c>
      <c r="E59" t="s">
        <v>0</v>
      </c>
      <c r="F59">
        <v>1703.9111400000002</v>
      </c>
      <c r="G59">
        <v>31491486351.334705</v>
      </c>
    </row>
    <row r="60" spans="1:7" x14ac:dyDescent="0.25">
      <c r="A60" t="str">
        <f t="shared" si="1"/>
        <v>B2 referenceSlovenia2020</v>
      </c>
      <c r="B60" s="71" t="s">
        <v>377</v>
      </c>
      <c r="C60" s="6" t="str">
        <f>VLOOKUP(B60,'Country lookup'!A:B,2,FALSE)</f>
        <v>Slovenia</v>
      </c>
      <c r="D60">
        <v>2020</v>
      </c>
      <c r="E60" t="s">
        <v>0</v>
      </c>
      <c r="F60">
        <v>940.66800999999998</v>
      </c>
      <c r="G60">
        <v>35349242888.778</v>
      </c>
    </row>
    <row r="61" spans="1:7" x14ac:dyDescent="0.25">
      <c r="A61" t="str">
        <f t="shared" si="1"/>
        <v>B2 referenceSpain2020</v>
      </c>
      <c r="B61" s="71" t="s">
        <v>378</v>
      </c>
      <c r="C61" s="6" t="str">
        <f>VLOOKUP(B61,'Country lookup'!A:B,2,FALSE)</f>
        <v>Spain</v>
      </c>
      <c r="D61">
        <v>2020</v>
      </c>
      <c r="E61" t="s">
        <v>0</v>
      </c>
      <c r="F61">
        <v>6130.5576799999999</v>
      </c>
      <c r="G61">
        <v>917206183257.87341</v>
      </c>
    </row>
    <row r="62" spans="1:7" x14ac:dyDescent="0.25">
      <c r="A62" t="str">
        <f t="shared" si="1"/>
        <v>B2 referenceSweden2020</v>
      </c>
      <c r="B62" s="71" t="s">
        <v>379</v>
      </c>
      <c r="C62" s="6" t="str">
        <f>VLOOKUP(B62,'Country lookup'!A:B,2,FALSE)</f>
        <v>Sweden</v>
      </c>
      <c r="D62">
        <v>2020</v>
      </c>
      <c r="E62" t="s">
        <v>0</v>
      </c>
      <c r="F62">
        <v>11122.542900000004</v>
      </c>
      <c r="G62">
        <v>424836847565.92548</v>
      </c>
    </row>
    <row r="63" spans="1:7" x14ac:dyDescent="0.25">
      <c r="A63" t="str">
        <f t="shared" si="1"/>
        <v>B2 referenceSwitzerland2020</v>
      </c>
      <c r="B63" s="71" t="s">
        <v>380</v>
      </c>
      <c r="C63" s="6" t="str">
        <f>VLOOKUP(B63,'Country lookup'!A:B,2,FALSE)</f>
        <v>Switzerland</v>
      </c>
      <c r="D63">
        <v>2020</v>
      </c>
      <c r="E63" t="s">
        <v>0</v>
      </c>
      <c r="F63">
        <v>1502.8960500000003</v>
      </c>
      <c r="G63">
        <v>407855515940.37091</v>
      </c>
    </row>
    <row r="64" spans="1:7" x14ac:dyDescent="0.25">
      <c r="A64" t="str">
        <f t="shared" si="1"/>
        <v>B2 referenceTurkey2020</v>
      </c>
      <c r="B64" s="71" t="s">
        <v>351</v>
      </c>
      <c r="C64" s="6" t="str">
        <f>VLOOKUP(B64,'Country lookup'!A:B,2,FALSE)</f>
        <v>Turkey</v>
      </c>
      <c r="D64">
        <v>2020</v>
      </c>
      <c r="E64" t="s">
        <v>0</v>
      </c>
      <c r="F64">
        <v>5811.8280100000002</v>
      </c>
      <c r="G64">
        <v>269130000273.77396</v>
      </c>
    </row>
    <row r="65" spans="1:7" x14ac:dyDescent="0.25">
      <c r="A65" t="str">
        <f t="shared" si="1"/>
        <v>B2 referenceUnited Kingdom2020</v>
      </c>
      <c r="B65" s="71" t="s">
        <v>381</v>
      </c>
      <c r="C65" s="6" t="str">
        <f>VLOOKUP(B65,'Country lookup'!A:B,2,FALSE)</f>
        <v>United Kingdom</v>
      </c>
      <c r="D65">
        <v>2020</v>
      </c>
      <c r="E65" t="s">
        <v>0</v>
      </c>
      <c r="F65">
        <v>6065.3046499999991</v>
      </c>
      <c r="G65">
        <v>1763558608481.8875</v>
      </c>
    </row>
    <row r="66" spans="1:7" x14ac:dyDescent="0.25">
      <c r="A66" t="str">
        <f t="shared" si="1"/>
        <v>B2 referenceUkraine2020</v>
      </c>
      <c r="B66" s="71" t="s">
        <v>382</v>
      </c>
      <c r="C66" s="6" t="str">
        <f>VLOOKUP(B66,'Country lookup'!A:B,2,FALSE)</f>
        <v>Ukraine</v>
      </c>
      <c r="D66">
        <v>2020</v>
      </c>
      <c r="E66" t="s">
        <v>0</v>
      </c>
      <c r="F66">
        <v>1489.229</v>
      </c>
      <c r="G66">
        <v>135412949380.72227</v>
      </c>
    </row>
    <row r="67" spans="1:7" x14ac:dyDescent="0.25">
      <c r="A67" t="str">
        <f t="shared" si="1"/>
        <v>B2 referenceOther Europe2020</v>
      </c>
      <c r="B67" s="71" t="s">
        <v>383</v>
      </c>
      <c r="C67" s="6" t="str">
        <f>VLOOKUP(B67,'Country lookup'!A:B,2,FALSE)</f>
        <v>Other Europe</v>
      </c>
      <c r="D67">
        <v>2020</v>
      </c>
      <c r="E67" t="s">
        <v>0</v>
      </c>
      <c r="F67">
        <v>290.4649</v>
      </c>
      <c r="G67">
        <v>137708448656.97754</v>
      </c>
    </row>
    <row r="68" spans="1:7" x14ac:dyDescent="0.25">
      <c r="A68" t="str">
        <f>CONCATENATE(E68,C68,D68)</f>
        <v>B2 referenceAustria2030</v>
      </c>
      <c r="B68" s="69" t="s">
        <v>352</v>
      </c>
      <c r="C68" s="6" t="str">
        <f>VLOOKUP(B68,'Country lookup'!A:B,2,FALSE)</f>
        <v>Austria</v>
      </c>
      <c r="D68">
        <v>2030</v>
      </c>
      <c r="E68" t="s">
        <v>0</v>
      </c>
      <c r="F68">
        <v>5777.7791800000005</v>
      </c>
      <c r="G68">
        <v>314348169645.27081</v>
      </c>
    </row>
    <row r="69" spans="1:7" x14ac:dyDescent="0.25">
      <c r="A69" t="str">
        <f t="shared" ref="A69:A100" si="2">CONCATENATE(E69,C69,D69)</f>
        <v>B2 referenceBelgium2030</v>
      </c>
      <c r="B69" s="71" t="s">
        <v>353</v>
      </c>
      <c r="C69" s="6" t="str">
        <f>VLOOKUP(B69,'Country lookup'!A:B,2,FALSE)</f>
        <v>Belgium</v>
      </c>
      <c r="D69">
        <v>2030</v>
      </c>
      <c r="E69" t="s">
        <v>0</v>
      </c>
      <c r="F69">
        <v>2300.9028900000008</v>
      </c>
      <c r="G69">
        <v>383114253096.14044</v>
      </c>
    </row>
    <row r="70" spans="1:7" x14ac:dyDescent="0.25">
      <c r="A70" t="str">
        <f t="shared" si="2"/>
        <v>B2 referenceBelarus2030</v>
      </c>
      <c r="B70" s="71" t="s">
        <v>354</v>
      </c>
      <c r="C70" s="6" t="str">
        <f>VLOOKUP(B70,'Country lookup'!A:B,2,FALSE)</f>
        <v>Belarus</v>
      </c>
      <c r="D70">
        <v>2030</v>
      </c>
      <c r="E70" t="s">
        <v>0</v>
      </c>
      <c r="F70">
        <v>1290.4605199999999</v>
      </c>
      <c r="G70">
        <v>84369591534.311066</v>
      </c>
    </row>
    <row r="71" spans="1:7" x14ac:dyDescent="0.25">
      <c r="A71" t="str">
        <f t="shared" si="2"/>
        <v>B2 referenceBosnia and Herzegovina2030</v>
      </c>
      <c r="B71" s="71" t="s">
        <v>355</v>
      </c>
      <c r="C71" s="6" t="str">
        <f>VLOOKUP(B71,'Country lookup'!A:B,2,FALSE)</f>
        <v>Bosnia and Herzegovina</v>
      </c>
      <c r="D71">
        <v>2030</v>
      </c>
      <c r="E71" t="s">
        <v>0</v>
      </c>
      <c r="F71">
        <v>394.36628999999999</v>
      </c>
      <c r="G71">
        <v>40106766676.427605</v>
      </c>
    </row>
    <row r="72" spans="1:7" x14ac:dyDescent="0.25">
      <c r="A72" t="str">
        <f t="shared" si="2"/>
        <v>B2 referenceBulgaria2030</v>
      </c>
      <c r="B72" s="71" t="s">
        <v>356</v>
      </c>
      <c r="C72" s="6" t="str">
        <f>VLOOKUP(B72,'Country lookup'!A:B,2,FALSE)</f>
        <v>Bulgaria</v>
      </c>
      <c r="D72">
        <v>2030</v>
      </c>
      <c r="E72" t="s">
        <v>0</v>
      </c>
      <c r="F72">
        <v>761.49612999999999</v>
      </c>
      <c r="G72">
        <v>63884210289.177734</v>
      </c>
    </row>
    <row r="73" spans="1:7" x14ac:dyDescent="0.25">
      <c r="A73" t="str">
        <f t="shared" si="2"/>
        <v>B2 referenceCroatia2030</v>
      </c>
      <c r="B73" s="71" t="s">
        <v>357</v>
      </c>
      <c r="C73" s="6" t="str">
        <f>VLOOKUP(B73,'Country lookup'!A:B,2,FALSE)</f>
        <v>Croatia</v>
      </c>
      <c r="D73">
        <v>2030</v>
      </c>
      <c r="E73" t="s">
        <v>0</v>
      </c>
      <c r="F73">
        <v>389.54032000000001</v>
      </c>
      <c r="G73">
        <v>76385682340.95369</v>
      </c>
    </row>
    <row r="74" spans="1:7" x14ac:dyDescent="0.25">
      <c r="A74" t="str">
        <f t="shared" si="2"/>
        <v>B2 referenceCzech Republic2030</v>
      </c>
      <c r="B74" s="71" t="s">
        <v>358</v>
      </c>
      <c r="C74" s="6" t="str">
        <f>VLOOKUP(B74,'Country lookup'!A:B,2,FALSE)</f>
        <v>Czech Republic</v>
      </c>
      <c r="D74">
        <v>2030</v>
      </c>
      <c r="E74" t="s">
        <v>0</v>
      </c>
      <c r="F74">
        <v>3348.7226199999996</v>
      </c>
      <c r="G74">
        <v>107509750334.60919</v>
      </c>
    </row>
    <row r="75" spans="1:7" x14ac:dyDescent="0.25">
      <c r="A75" t="str">
        <f t="shared" si="2"/>
        <v>B2 referenceDenmark2030</v>
      </c>
      <c r="B75" s="71" t="s">
        <v>359</v>
      </c>
      <c r="C75" s="6" t="str">
        <f>VLOOKUP(B75,'Country lookup'!A:B,2,FALSE)</f>
        <v>Denmark</v>
      </c>
      <c r="D75">
        <v>2030</v>
      </c>
      <c r="E75" t="s">
        <v>0</v>
      </c>
      <c r="F75">
        <v>384.59608000000003</v>
      </c>
      <c r="G75">
        <v>258328025042.47803</v>
      </c>
    </row>
    <row r="76" spans="1:7" x14ac:dyDescent="0.25">
      <c r="A76" t="str">
        <f t="shared" si="2"/>
        <v>B2 referenceEstonia2030</v>
      </c>
      <c r="B76" s="71" t="s">
        <v>360</v>
      </c>
      <c r="C76" s="6" t="str">
        <f>VLOOKUP(B76,'Country lookup'!A:B,2,FALSE)</f>
        <v>Estonia</v>
      </c>
      <c r="D76">
        <v>2030</v>
      </c>
      <c r="E76" t="s">
        <v>0</v>
      </c>
      <c r="F76">
        <v>940.88237000000004</v>
      </c>
      <c r="G76">
        <v>16337536088.150724</v>
      </c>
    </row>
    <row r="77" spans="1:7" x14ac:dyDescent="0.25">
      <c r="A77" t="str">
        <f t="shared" si="2"/>
        <v>B2 referenceFinland2030</v>
      </c>
      <c r="B77" s="71" t="s">
        <v>361</v>
      </c>
      <c r="C77" s="6" t="str">
        <f>VLOOKUP(B77,'Country lookup'!A:B,2,FALSE)</f>
        <v>Finland</v>
      </c>
      <c r="D77">
        <v>2030</v>
      </c>
      <c r="E77" t="s">
        <v>0</v>
      </c>
      <c r="F77">
        <v>13012.098839999999</v>
      </c>
      <c r="G77">
        <v>264972184654.77322</v>
      </c>
    </row>
    <row r="78" spans="1:7" x14ac:dyDescent="0.25">
      <c r="A78" t="str">
        <f t="shared" si="2"/>
        <v>B2 referenceFrance2030</v>
      </c>
      <c r="B78" s="71" t="s">
        <v>362</v>
      </c>
      <c r="C78" s="6" t="str">
        <f>VLOOKUP(B78,'Country lookup'!A:B,2,FALSE)</f>
        <v>France</v>
      </c>
      <c r="D78">
        <v>2030</v>
      </c>
      <c r="E78" t="s">
        <v>0</v>
      </c>
      <c r="F78">
        <v>12849.186259999999</v>
      </c>
      <c r="G78">
        <v>2355093077734.2886</v>
      </c>
    </row>
    <row r="79" spans="1:7" x14ac:dyDescent="0.25">
      <c r="A79" t="str">
        <f t="shared" si="2"/>
        <v>B2 referenceGermany2030</v>
      </c>
      <c r="B79" s="71" t="s">
        <v>363</v>
      </c>
      <c r="C79" s="6" t="str">
        <f>VLOOKUP(B79,'Country lookup'!A:B,2,FALSE)</f>
        <v>Germany</v>
      </c>
      <c r="D79">
        <v>2030</v>
      </c>
      <c r="E79" t="s">
        <v>0</v>
      </c>
      <c r="F79">
        <v>23818.403200000001</v>
      </c>
      <c r="G79">
        <v>3332539999123.2695</v>
      </c>
    </row>
    <row r="80" spans="1:7" x14ac:dyDescent="0.25">
      <c r="A80" t="str">
        <f t="shared" si="2"/>
        <v>B2 referenceGreece2030</v>
      </c>
      <c r="B80" s="71" t="s">
        <v>364</v>
      </c>
      <c r="C80" s="6" t="str">
        <f>VLOOKUP(B80,'Country lookup'!A:B,2,FALSE)</f>
        <v>Greece</v>
      </c>
      <c r="D80">
        <v>2030</v>
      </c>
      <c r="E80" t="s">
        <v>0</v>
      </c>
      <c r="F80">
        <v>780.82428000000004</v>
      </c>
      <c r="G80">
        <v>164506525132.72693</v>
      </c>
    </row>
    <row r="81" spans="1:7" x14ac:dyDescent="0.25">
      <c r="A81" t="str">
        <f t="shared" si="2"/>
        <v>B2 referenceHungary2030</v>
      </c>
      <c r="B81" s="71" t="s">
        <v>365</v>
      </c>
      <c r="C81" s="6" t="str">
        <f>VLOOKUP(B81,'Country lookup'!A:B,2,FALSE)</f>
        <v>Hungary</v>
      </c>
      <c r="D81">
        <v>2030</v>
      </c>
      <c r="E81" t="s">
        <v>0</v>
      </c>
      <c r="F81">
        <v>2540.4762000000001</v>
      </c>
      <c r="G81">
        <v>101886566366.26157</v>
      </c>
    </row>
    <row r="82" spans="1:7" x14ac:dyDescent="0.25">
      <c r="A82" t="str">
        <f t="shared" si="2"/>
        <v>B2 referenceIreland2030</v>
      </c>
      <c r="B82" s="71" t="s">
        <v>366</v>
      </c>
      <c r="C82" s="6" t="str">
        <f>VLOOKUP(B82,'Country lookup'!A:B,2,FALSE)</f>
        <v>Ireland</v>
      </c>
      <c r="D82">
        <v>2030</v>
      </c>
      <c r="E82" t="s">
        <v>0</v>
      </c>
      <c r="F82">
        <v>600.9229499999999</v>
      </c>
      <c r="G82">
        <v>91625382394.5186</v>
      </c>
    </row>
    <row r="83" spans="1:7" x14ac:dyDescent="0.25">
      <c r="A83" t="str">
        <f t="shared" si="2"/>
        <v>B2 referenceItaly2030</v>
      </c>
      <c r="B83" s="71" t="s">
        <v>367</v>
      </c>
      <c r="C83" s="6" t="str">
        <f>VLOOKUP(B83,'Country lookup'!A:B,2,FALSE)</f>
        <v>Italy</v>
      </c>
      <c r="D83">
        <v>2030</v>
      </c>
      <c r="E83" t="s">
        <v>0</v>
      </c>
      <c r="F83">
        <v>9617.9210199999998</v>
      </c>
      <c r="G83">
        <v>2135429025246.1589</v>
      </c>
    </row>
    <row r="84" spans="1:7" x14ac:dyDescent="0.25">
      <c r="A84" t="str">
        <f t="shared" si="2"/>
        <v>B2 referenceLatvia2030</v>
      </c>
      <c r="B84" s="71" t="s">
        <v>368</v>
      </c>
      <c r="C84" s="6" t="str">
        <f>VLOOKUP(B84,'Country lookup'!A:B,2,FALSE)</f>
        <v>Latvia</v>
      </c>
      <c r="D84">
        <v>2030</v>
      </c>
      <c r="E84" t="s">
        <v>0</v>
      </c>
      <c r="F84">
        <v>1717.44057</v>
      </c>
      <c r="G84">
        <v>30185018413.149517</v>
      </c>
    </row>
    <row r="85" spans="1:7" x14ac:dyDescent="0.25">
      <c r="A85" t="str">
        <f t="shared" si="2"/>
        <v>B2 referenceLithuania2030</v>
      </c>
      <c r="B85" s="71" t="s">
        <v>369</v>
      </c>
      <c r="C85" s="6" t="str">
        <f>VLOOKUP(B85,'Country lookup'!A:B,2,FALSE)</f>
        <v>Lithuania</v>
      </c>
      <c r="D85">
        <v>2030</v>
      </c>
      <c r="E85" t="s">
        <v>0</v>
      </c>
      <c r="F85">
        <v>848.71264999999994</v>
      </c>
      <c r="G85">
        <v>32031887193.880417</v>
      </c>
    </row>
    <row r="86" spans="1:7" x14ac:dyDescent="0.25">
      <c r="A86" t="str">
        <f t="shared" si="2"/>
        <v>B2 referenceNetherlands2030</v>
      </c>
      <c r="B86" s="71" t="s">
        <v>370</v>
      </c>
      <c r="C86" s="6" t="str">
        <f>VLOOKUP(B86,'Country lookup'!A:B,2,FALSE)</f>
        <v>Netherlands</v>
      </c>
      <c r="D86">
        <v>2030</v>
      </c>
      <c r="E86" t="s">
        <v>0</v>
      </c>
      <c r="F86">
        <v>2601.5378699999992</v>
      </c>
      <c r="G86">
        <v>573296057975.19324</v>
      </c>
    </row>
    <row r="87" spans="1:7" x14ac:dyDescent="0.25">
      <c r="A87" t="str">
        <f t="shared" si="2"/>
        <v>B2 referenceNorway2030</v>
      </c>
      <c r="B87" s="71" t="s">
        <v>371</v>
      </c>
      <c r="C87" s="6" t="str">
        <f>VLOOKUP(B87,'Country lookup'!A:B,2,FALSE)</f>
        <v>Norway</v>
      </c>
      <c r="D87">
        <v>2030</v>
      </c>
      <c r="E87" t="s">
        <v>0</v>
      </c>
      <c r="F87">
        <v>2815.2223399999998</v>
      </c>
      <c r="G87">
        <v>223635051673.32092</v>
      </c>
    </row>
    <row r="88" spans="1:7" x14ac:dyDescent="0.25">
      <c r="A88" t="str">
        <f t="shared" si="2"/>
        <v>B2 referencePoland2030</v>
      </c>
      <c r="B88" s="71" t="s">
        <v>372</v>
      </c>
      <c r="C88" s="6" t="str">
        <f>VLOOKUP(B88,'Country lookup'!A:B,2,FALSE)</f>
        <v>Poland</v>
      </c>
      <c r="D88">
        <v>2030</v>
      </c>
      <c r="E88" t="s">
        <v>0</v>
      </c>
      <c r="F88">
        <v>8682.5434999999998</v>
      </c>
      <c r="G88">
        <v>188625649324.44113</v>
      </c>
    </row>
    <row r="89" spans="1:7" x14ac:dyDescent="0.25">
      <c r="A89" t="str">
        <f t="shared" si="2"/>
        <v>B2 referencePortugal2030</v>
      </c>
      <c r="B89" s="71" t="s">
        <v>373</v>
      </c>
      <c r="C89" s="6" t="str">
        <f>VLOOKUP(B89,'Country lookup'!A:B,2,FALSE)</f>
        <v>Portugal</v>
      </c>
      <c r="D89">
        <v>2030</v>
      </c>
      <c r="E89" t="s">
        <v>0</v>
      </c>
      <c r="F89">
        <v>2074.1725300000003</v>
      </c>
      <c r="G89">
        <v>137409104668.4537</v>
      </c>
    </row>
    <row r="90" spans="1:7" x14ac:dyDescent="0.25">
      <c r="A90" t="str">
        <f t="shared" si="2"/>
        <v>B2 referenceRomania2030</v>
      </c>
      <c r="B90" s="71" t="s">
        <v>374</v>
      </c>
      <c r="C90" s="6" t="str">
        <f>VLOOKUP(B90,'Country lookup'!A:B,2,FALSE)</f>
        <v>Romania</v>
      </c>
      <c r="D90">
        <v>2030</v>
      </c>
      <c r="E90" t="s">
        <v>0</v>
      </c>
      <c r="F90">
        <v>3497.6986399999996</v>
      </c>
      <c r="G90">
        <v>118048488979.14001</v>
      </c>
    </row>
    <row r="91" spans="1:7" x14ac:dyDescent="0.25">
      <c r="A91" t="str">
        <f t="shared" si="2"/>
        <v>B2 referenceSerbia2030</v>
      </c>
      <c r="B91" s="71" t="s">
        <v>375</v>
      </c>
      <c r="C91" s="6" t="str">
        <f>VLOOKUP(B91,'Country lookup'!A:B,2,FALSE)</f>
        <v>Serbia</v>
      </c>
      <c r="D91">
        <v>2030</v>
      </c>
      <c r="E91" t="s">
        <v>0</v>
      </c>
      <c r="F91">
        <v>400.17494999999997</v>
      </c>
    </row>
    <row r="92" spans="1:7" x14ac:dyDescent="0.25">
      <c r="A92" t="str">
        <f t="shared" si="2"/>
        <v>B2 referenceSlovakia2030</v>
      </c>
      <c r="B92" s="71" t="s">
        <v>376</v>
      </c>
      <c r="C92" s="6" t="str">
        <f>VLOOKUP(B92,'Country lookup'!A:B,2,FALSE)</f>
        <v>Slovakia</v>
      </c>
      <c r="D92">
        <v>2030</v>
      </c>
      <c r="E92" t="s">
        <v>0</v>
      </c>
      <c r="F92">
        <v>2271.1935799999997</v>
      </c>
      <c r="G92">
        <v>47728698813.714104</v>
      </c>
    </row>
    <row r="93" spans="1:7" x14ac:dyDescent="0.25">
      <c r="A93" t="str">
        <f t="shared" si="2"/>
        <v>B2 referenceSlovenia2030</v>
      </c>
      <c r="B93" s="71" t="s">
        <v>377</v>
      </c>
      <c r="C93" s="6" t="str">
        <f>VLOOKUP(B93,'Country lookup'!A:B,2,FALSE)</f>
        <v>Slovenia</v>
      </c>
      <c r="D93">
        <v>2030</v>
      </c>
      <c r="E93" t="s">
        <v>0</v>
      </c>
      <c r="F93">
        <v>1243.9169699999998</v>
      </c>
      <c r="G93">
        <v>53575539379.385391</v>
      </c>
    </row>
    <row r="94" spans="1:7" x14ac:dyDescent="0.25">
      <c r="A94" t="str">
        <f t="shared" si="2"/>
        <v>B2 referenceSpain2030</v>
      </c>
      <c r="B94" s="71" t="s">
        <v>378</v>
      </c>
      <c r="C94" s="6" t="str">
        <f>VLOOKUP(B94,'Country lookup'!A:B,2,FALSE)</f>
        <v>Spain</v>
      </c>
      <c r="D94">
        <v>2030</v>
      </c>
      <c r="E94" t="s">
        <v>0</v>
      </c>
      <c r="F94">
        <v>6961.372190000001</v>
      </c>
      <c r="G94">
        <v>994996800714.7511</v>
      </c>
    </row>
    <row r="95" spans="1:7" x14ac:dyDescent="0.25">
      <c r="A95" t="str">
        <f t="shared" si="2"/>
        <v>B2 referenceSweden2030</v>
      </c>
      <c r="B95" s="71" t="s">
        <v>379</v>
      </c>
      <c r="C95" s="6" t="str">
        <f>VLOOKUP(B95,'Country lookup'!A:B,2,FALSE)</f>
        <v>Sweden</v>
      </c>
      <c r="D95">
        <v>2030</v>
      </c>
      <c r="E95" t="s">
        <v>0</v>
      </c>
      <c r="F95">
        <v>12896.456339999995</v>
      </c>
      <c r="G95">
        <v>460868354214.95471</v>
      </c>
    </row>
    <row r="96" spans="1:7" x14ac:dyDescent="0.25">
      <c r="A96" t="str">
        <f t="shared" si="2"/>
        <v>B2 referenceSwitzerland2030</v>
      </c>
      <c r="B96" s="71" t="s">
        <v>380</v>
      </c>
      <c r="C96" s="6" t="str">
        <f>VLOOKUP(B96,'Country lookup'!A:B,2,FALSE)</f>
        <v>Switzerland</v>
      </c>
      <c r="D96">
        <v>2030</v>
      </c>
      <c r="E96" t="s">
        <v>0</v>
      </c>
      <c r="F96">
        <v>1810.8738699999999</v>
      </c>
      <c r="G96">
        <v>442446792141.21472</v>
      </c>
    </row>
    <row r="97" spans="1:7" x14ac:dyDescent="0.25">
      <c r="A97" t="str">
        <f t="shared" si="2"/>
        <v>B2 referenceTurkey2030</v>
      </c>
      <c r="B97" s="71" t="s">
        <v>351</v>
      </c>
      <c r="C97" s="6" t="str">
        <f>VLOOKUP(B97,'Country lookup'!A:B,2,FALSE)</f>
        <v>Turkey</v>
      </c>
      <c r="D97">
        <v>2030</v>
      </c>
      <c r="E97" t="s">
        <v>0</v>
      </c>
      <c r="F97">
        <v>6846.5030500000003</v>
      </c>
      <c r="G97">
        <v>291955608386.3399</v>
      </c>
    </row>
    <row r="98" spans="1:7" x14ac:dyDescent="0.25">
      <c r="A98" t="str">
        <f t="shared" si="2"/>
        <v>B2 referenceUnited Kingdom2030</v>
      </c>
      <c r="B98" s="71" t="s">
        <v>381</v>
      </c>
      <c r="C98" s="6" t="str">
        <f>VLOOKUP(B98,'Country lookup'!A:B,2,FALSE)</f>
        <v>United Kingdom</v>
      </c>
      <c r="D98">
        <v>2030</v>
      </c>
      <c r="E98" t="s">
        <v>0</v>
      </c>
      <c r="F98">
        <v>6951.141889999999</v>
      </c>
      <c r="G98">
        <v>1913130553786.3901</v>
      </c>
    </row>
    <row r="99" spans="1:7" x14ac:dyDescent="0.25">
      <c r="A99" t="str">
        <f t="shared" si="2"/>
        <v>B2 referenceUkraine2030</v>
      </c>
      <c r="B99" s="71" t="s">
        <v>382</v>
      </c>
      <c r="C99" s="6" t="str">
        <f>VLOOKUP(B99,'Country lookup'!A:B,2,FALSE)</f>
        <v>Ukraine</v>
      </c>
      <c r="D99">
        <v>2030</v>
      </c>
      <c r="E99" t="s">
        <v>0</v>
      </c>
      <c r="F99">
        <v>2094.7132799999999</v>
      </c>
      <c r="G99">
        <v>220713918000.28809</v>
      </c>
    </row>
    <row r="100" spans="1:7" x14ac:dyDescent="0.25">
      <c r="A100" t="str">
        <f t="shared" si="2"/>
        <v>B2 referenceOther Europe2030</v>
      </c>
      <c r="B100" s="71" t="s">
        <v>383</v>
      </c>
      <c r="C100" s="6" t="str">
        <f>VLOOKUP(B100,'Country lookup'!A:B,2,FALSE)</f>
        <v>Other Europe</v>
      </c>
      <c r="D100">
        <v>2030</v>
      </c>
      <c r="E100" t="s">
        <v>0</v>
      </c>
      <c r="F100">
        <v>358.86841000000004</v>
      </c>
      <c r="G100">
        <v>191915479745.21893</v>
      </c>
    </row>
    <row r="101" spans="1:7" x14ac:dyDescent="0.25">
      <c r="A101" t="str">
        <f>CONCATENATE(E101,C101,D101)</f>
        <v>B2 wood energyAustria2010</v>
      </c>
      <c r="B101" s="69" t="s">
        <v>352</v>
      </c>
      <c r="C101" s="6" t="str">
        <f>VLOOKUP(B101,'Country lookup'!A:B,2,FALSE)</f>
        <v>Austria</v>
      </c>
      <c r="D101">
        <v>2010</v>
      </c>
      <c r="E101" t="s">
        <v>3</v>
      </c>
      <c r="F101">
        <v>5056.0892199999998</v>
      </c>
      <c r="G101">
        <v>254426468906.7226</v>
      </c>
    </row>
    <row r="102" spans="1:7" x14ac:dyDescent="0.25">
      <c r="A102" t="str">
        <f t="shared" ref="A102:A133" si="3">CONCATENATE(E102,C102,D102)</f>
        <v>B2 wood energyBelgium2010</v>
      </c>
      <c r="B102" s="71" t="s">
        <v>353</v>
      </c>
      <c r="C102" s="6" t="str">
        <f>VLOOKUP(B102,'Country lookup'!A:B,2,FALSE)</f>
        <v>Belgium</v>
      </c>
      <c r="D102">
        <v>2010</v>
      </c>
      <c r="E102" t="s">
        <v>3</v>
      </c>
      <c r="F102">
        <v>1686.7761700000005</v>
      </c>
      <c r="G102">
        <v>310084218759.99261</v>
      </c>
    </row>
    <row r="103" spans="1:7" x14ac:dyDescent="0.25">
      <c r="A103" t="str">
        <f t="shared" si="3"/>
        <v>B2 wood energyBelarus2010</v>
      </c>
      <c r="B103" s="71" t="s">
        <v>354</v>
      </c>
      <c r="C103" s="6" t="str">
        <f>VLOOKUP(B103,'Country lookup'!A:B,2,FALSE)</f>
        <v>Belarus</v>
      </c>
      <c r="D103">
        <v>2010</v>
      </c>
      <c r="E103" t="s">
        <v>3</v>
      </c>
      <c r="F103">
        <v>852.41922</v>
      </c>
      <c r="G103">
        <v>35461311377.489838</v>
      </c>
    </row>
    <row r="104" spans="1:7" x14ac:dyDescent="0.25">
      <c r="A104" t="str">
        <f t="shared" si="3"/>
        <v>B2 wood energyBosnia and Herzegovina2010</v>
      </c>
      <c r="B104" s="71" t="s">
        <v>355</v>
      </c>
      <c r="C104" s="6" t="str">
        <f>VLOOKUP(B104,'Country lookup'!A:B,2,FALSE)</f>
        <v>Bosnia and Herzegovina</v>
      </c>
      <c r="D104">
        <v>2010</v>
      </c>
      <c r="E104" t="s">
        <v>3</v>
      </c>
      <c r="F104">
        <v>329.47233999999997</v>
      </c>
      <c r="G104">
        <v>19051205046.02232</v>
      </c>
    </row>
    <row r="105" spans="1:7" x14ac:dyDescent="0.25">
      <c r="A105" t="str">
        <f t="shared" si="3"/>
        <v>B2 wood energyBulgaria2010</v>
      </c>
      <c r="B105" s="71" t="s">
        <v>356</v>
      </c>
      <c r="C105" s="6" t="str">
        <f>VLOOKUP(B105,'Country lookup'!A:B,2,FALSE)</f>
        <v>Bulgaria</v>
      </c>
      <c r="D105">
        <v>2010</v>
      </c>
      <c r="E105" t="s">
        <v>3</v>
      </c>
      <c r="F105">
        <v>445.44052999999997</v>
      </c>
      <c r="G105">
        <v>30345781778.954941</v>
      </c>
    </row>
    <row r="106" spans="1:7" x14ac:dyDescent="0.25">
      <c r="A106" t="str">
        <f t="shared" si="3"/>
        <v>B2 wood energyCroatia2010</v>
      </c>
      <c r="B106" s="71" t="s">
        <v>357</v>
      </c>
      <c r="C106" s="6" t="str">
        <f>VLOOKUP(B106,'Country lookup'!A:B,2,FALSE)</f>
        <v>Croatia</v>
      </c>
      <c r="D106">
        <v>2010</v>
      </c>
      <c r="E106" t="s">
        <v>3</v>
      </c>
      <c r="F106">
        <v>233.34923000000003</v>
      </c>
      <c r="G106">
        <v>36284134011.559181</v>
      </c>
    </row>
    <row r="107" spans="1:7" x14ac:dyDescent="0.25">
      <c r="A107" t="str">
        <f t="shared" si="3"/>
        <v>B2 wood energyCzech Republic2010</v>
      </c>
      <c r="B107" s="71" t="s">
        <v>358</v>
      </c>
      <c r="C107" s="6" t="str">
        <f>VLOOKUP(B107,'Country lookup'!A:B,2,FALSE)</f>
        <v>Czech Republic</v>
      </c>
      <c r="D107">
        <v>2010</v>
      </c>
      <c r="E107" t="s">
        <v>3</v>
      </c>
      <c r="F107">
        <v>1859.23622</v>
      </c>
      <c r="G107">
        <v>51068447242.223404</v>
      </c>
    </row>
    <row r="108" spans="1:7" x14ac:dyDescent="0.25">
      <c r="A108" t="str">
        <f t="shared" si="3"/>
        <v>B2 wood energyDenmark2010</v>
      </c>
      <c r="B108" s="71" t="s">
        <v>359</v>
      </c>
      <c r="C108" s="6" t="str">
        <f>VLOOKUP(B108,'Country lookup'!A:B,2,FALSE)</f>
        <v>Denmark</v>
      </c>
      <c r="D108">
        <v>2010</v>
      </c>
      <c r="E108" t="s">
        <v>3</v>
      </c>
      <c r="F108">
        <v>344.00425999999999</v>
      </c>
      <c r="G108">
        <v>209085000575.55173</v>
      </c>
    </row>
    <row r="109" spans="1:7" x14ac:dyDescent="0.25">
      <c r="A109" t="str">
        <f t="shared" si="3"/>
        <v>B2 wood energyEstonia2010</v>
      </c>
      <c r="B109" s="71" t="s">
        <v>360</v>
      </c>
      <c r="C109" s="6" t="str">
        <f>VLOOKUP(B109,'Country lookup'!A:B,2,FALSE)</f>
        <v>Estonia</v>
      </c>
      <c r="D109">
        <v>2010</v>
      </c>
      <c r="E109" t="s">
        <v>3</v>
      </c>
      <c r="F109">
        <v>548.80556000000001</v>
      </c>
      <c r="G109">
        <v>6866815920.6066837</v>
      </c>
    </row>
    <row r="110" spans="1:7" x14ac:dyDescent="0.25">
      <c r="A110" t="str">
        <f t="shared" si="3"/>
        <v>B2 wood energyFinland2010</v>
      </c>
      <c r="B110" s="71" t="s">
        <v>361</v>
      </c>
      <c r="C110" s="6" t="str">
        <f>VLOOKUP(B110,'Country lookup'!A:B,2,FALSE)</f>
        <v>Finland</v>
      </c>
      <c r="D110">
        <v>2010</v>
      </c>
      <c r="E110" t="s">
        <v>3</v>
      </c>
      <c r="F110">
        <v>10384.494320000002</v>
      </c>
      <c r="G110">
        <v>214462636688.13522</v>
      </c>
    </row>
    <row r="111" spans="1:7" x14ac:dyDescent="0.25">
      <c r="A111" t="str">
        <f t="shared" si="3"/>
        <v>B2 wood energyFrance2010</v>
      </c>
      <c r="B111" s="71" t="s">
        <v>362</v>
      </c>
      <c r="C111" s="6" t="str">
        <f>VLOOKUP(B111,'Country lookup'!A:B,2,FALSE)</f>
        <v>France</v>
      </c>
      <c r="D111">
        <v>2010</v>
      </c>
      <c r="E111" t="s">
        <v>3</v>
      </c>
      <c r="F111">
        <v>8814.5494600000002</v>
      </c>
      <c r="G111">
        <v>1906160345679.032</v>
      </c>
    </row>
    <row r="112" spans="1:7" x14ac:dyDescent="0.25">
      <c r="A112" t="str">
        <f t="shared" si="3"/>
        <v>B2 wood energyGermany2010</v>
      </c>
      <c r="B112" s="71" t="s">
        <v>363</v>
      </c>
      <c r="C112" s="6" t="str">
        <f>VLOOKUP(B112,'Country lookup'!A:B,2,FALSE)</f>
        <v>Germany</v>
      </c>
      <c r="D112">
        <v>2010</v>
      </c>
      <c r="E112" t="s">
        <v>3</v>
      </c>
      <c r="F112">
        <v>19223.807569999997</v>
      </c>
      <c r="G112">
        <v>2697284305565.2305</v>
      </c>
    </row>
    <row r="113" spans="1:7" x14ac:dyDescent="0.25">
      <c r="A113" t="str">
        <f t="shared" si="3"/>
        <v>B2 wood energyGreece2010</v>
      </c>
      <c r="B113" s="71" t="s">
        <v>364</v>
      </c>
      <c r="C113" s="6" t="str">
        <f>VLOOKUP(B113,'Country lookup'!A:B,2,FALSE)</f>
        <v>Greece</v>
      </c>
      <c r="D113">
        <v>2010</v>
      </c>
      <c r="E113" t="s">
        <v>3</v>
      </c>
      <c r="F113">
        <v>632.85671000000002</v>
      </c>
      <c r="G113">
        <v>133147949768.13823</v>
      </c>
    </row>
    <row r="114" spans="1:7" x14ac:dyDescent="0.25">
      <c r="A114" t="str">
        <f t="shared" si="3"/>
        <v>B2 wood energyHungary2010</v>
      </c>
      <c r="B114" s="71" t="s">
        <v>365</v>
      </c>
      <c r="C114" s="6" t="str">
        <f>VLOOKUP(B114,'Country lookup'!A:B,2,FALSE)</f>
        <v>Hungary</v>
      </c>
      <c r="D114">
        <v>2010</v>
      </c>
      <c r="E114" t="s">
        <v>3</v>
      </c>
      <c r="F114">
        <v>584.36581000000012</v>
      </c>
      <c r="G114">
        <v>48397366033.987778</v>
      </c>
    </row>
    <row r="115" spans="1:7" x14ac:dyDescent="0.25">
      <c r="A115" t="str">
        <f t="shared" si="3"/>
        <v>B2 wood energyIreland2010</v>
      </c>
      <c r="B115" s="71" t="s">
        <v>366</v>
      </c>
      <c r="C115" s="6" t="str">
        <f>VLOOKUP(B115,'Country lookup'!A:B,2,FALSE)</f>
        <v>Ireland</v>
      </c>
      <c r="D115">
        <v>2010</v>
      </c>
      <c r="E115" t="s">
        <v>3</v>
      </c>
      <c r="F115">
        <v>416.53559999999999</v>
      </c>
      <c r="G115">
        <v>74159561772.451584</v>
      </c>
    </row>
    <row r="116" spans="1:7" x14ac:dyDescent="0.25">
      <c r="A116" t="str">
        <f t="shared" si="3"/>
        <v>B2 wood energyItaly2010</v>
      </c>
      <c r="B116" s="71" t="s">
        <v>367</v>
      </c>
      <c r="C116" s="6" t="str">
        <f>VLOOKUP(B116,'Country lookup'!A:B,2,FALSE)</f>
        <v>Italy</v>
      </c>
      <c r="D116">
        <v>2010</v>
      </c>
      <c r="E116" t="s">
        <v>3</v>
      </c>
      <c r="F116">
        <v>7720.33259</v>
      </c>
      <c r="G116">
        <v>1728369110936.4741</v>
      </c>
    </row>
    <row r="117" spans="1:7" x14ac:dyDescent="0.25">
      <c r="A117" t="str">
        <f t="shared" si="3"/>
        <v>B2 wood energyLatvia2010</v>
      </c>
      <c r="B117" s="71" t="s">
        <v>368</v>
      </c>
      <c r="C117" s="6" t="str">
        <f>VLOOKUP(B117,'Country lookup'!A:B,2,FALSE)</f>
        <v>Latvia</v>
      </c>
      <c r="D117">
        <v>2010</v>
      </c>
      <c r="E117" t="s">
        <v>3</v>
      </c>
      <c r="F117">
        <v>909.52409000000011</v>
      </c>
      <c r="G117">
        <v>12687039458.388908</v>
      </c>
    </row>
    <row r="118" spans="1:7" x14ac:dyDescent="0.25">
      <c r="A118" t="str">
        <f t="shared" si="3"/>
        <v>B2 wood energyLithuania2010</v>
      </c>
      <c r="B118" s="71" t="s">
        <v>369</v>
      </c>
      <c r="C118" s="6" t="str">
        <f>VLOOKUP(B118,'Country lookup'!A:B,2,FALSE)</f>
        <v>Lithuania</v>
      </c>
      <c r="D118">
        <v>2010</v>
      </c>
      <c r="E118" t="s">
        <v>3</v>
      </c>
      <c r="F118">
        <v>551.02795000000003</v>
      </c>
      <c r="G118">
        <v>13463295307.396177</v>
      </c>
    </row>
    <row r="119" spans="1:7" x14ac:dyDescent="0.25">
      <c r="A119" t="str">
        <f t="shared" si="3"/>
        <v>B2 wood energyNetherlands2010</v>
      </c>
      <c r="B119" s="71" t="s">
        <v>370</v>
      </c>
      <c r="C119" s="6" t="str">
        <f>VLOOKUP(B119,'Country lookup'!A:B,2,FALSE)</f>
        <v>Netherlands</v>
      </c>
      <c r="D119">
        <v>2010</v>
      </c>
      <c r="E119" t="s">
        <v>3</v>
      </c>
      <c r="F119">
        <v>2061.7701400000001</v>
      </c>
      <c r="G119">
        <v>464013173142.92346</v>
      </c>
    </row>
    <row r="120" spans="1:7" x14ac:dyDescent="0.25">
      <c r="A120" t="str">
        <f t="shared" si="3"/>
        <v>B2 wood energyNorway2010</v>
      </c>
      <c r="B120" s="71" t="s">
        <v>371</v>
      </c>
      <c r="C120" s="6" t="str">
        <f>VLOOKUP(B120,'Country lookup'!A:B,2,FALSE)</f>
        <v>Norway</v>
      </c>
      <c r="D120">
        <v>2010</v>
      </c>
      <c r="E120" t="s">
        <v>3</v>
      </c>
      <c r="F120">
        <v>1887.1091900000001</v>
      </c>
      <c r="G120">
        <v>181005273818.5921</v>
      </c>
    </row>
    <row r="121" spans="1:7" x14ac:dyDescent="0.25">
      <c r="A121" t="str">
        <f t="shared" si="3"/>
        <v>B2 wood energyPoland2010</v>
      </c>
      <c r="B121" s="71" t="s">
        <v>372</v>
      </c>
      <c r="C121" s="6" t="str">
        <f>VLOOKUP(B121,'Country lookup'!A:B,2,FALSE)</f>
        <v>Poland</v>
      </c>
      <c r="D121">
        <v>2010</v>
      </c>
      <c r="E121" t="s">
        <v>3</v>
      </c>
      <c r="F121">
        <v>4319.7593900000002</v>
      </c>
      <c r="G121">
        <v>89599492056.065048</v>
      </c>
    </row>
    <row r="122" spans="1:7" x14ac:dyDescent="0.25">
      <c r="A122" t="str">
        <f t="shared" si="3"/>
        <v>B2 wood energyPortugal2010</v>
      </c>
      <c r="B122" s="71" t="s">
        <v>373</v>
      </c>
      <c r="C122" s="6" t="str">
        <f>VLOOKUP(B122,'Country lookup'!A:B,2,FALSE)</f>
        <v>Portugal</v>
      </c>
      <c r="D122">
        <v>2010</v>
      </c>
      <c r="E122" t="s">
        <v>3</v>
      </c>
      <c r="F122">
        <v>1492.3809200000003</v>
      </c>
      <c r="G122">
        <v>111215895851.66171</v>
      </c>
    </row>
    <row r="123" spans="1:7" x14ac:dyDescent="0.25">
      <c r="A123" t="str">
        <f t="shared" si="3"/>
        <v>B2 wood energyRomania2010</v>
      </c>
      <c r="B123" s="71" t="s">
        <v>374</v>
      </c>
      <c r="C123" s="6" t="str">
        <f>VLOOKUP(B123,'Country lookup'!A:B,2,FALSE)</f>
        <v>Romania</v>
      </c>
      <c r="D123">
        <v>2010</v>
      </c>
      <c r="E123" t="s">
        <v>3</v>
      </c>
      <c r="F123">
        <v>1419.1800600000001</v>
      </c>
      <c r="G123">
        <v>56074477084.100441</v>
      </c>
    </row>
    <row r="124" spans="1:7" x14ac:dyDescent="0.25">
      <c r="A124" t="str">
        <f t="shared" si="3"/>
        <v>B2 wood energySerbia2010</v>
      </c>
      <c r="B124" s="71" t="s">
        <v>375</v>
      </c>
      <c r="C124" s="6" t="str">
        <f>VLOOKUP(B124,'Country lookup'!A:B,2,FALSE)</f>
        <v>Serbia</v>
      </c>
      <c r="D124">
        <v>2010</v>
      </c>
      <c r="E124" t="s">
        <v>3</v>
      </c>
      <c r="F124">
        <v>294.76009999999997</v>
      </c>
    </row>
    <row r="125" spans="1:7" x14ac:dyDescent="0.25">
      <c r="A125" t="str">
        <f t="shared" si="3"/>
        <v>B2 wood energySlovakia2010</v>
      </c>
      <c r="B125" s="71" t="s">
        <v>376</v>
      </c>
      <c r="C125" s="6" t="str">
        <f>VLOOKUP(B125,'Country lookup'!A:B,2,FALSE)</f>
        <v>Slovakia</v>
      </c>
      <c r="D125">
        <v>2010</v>
      </c>
      <c r="E125" t="s">
        <v>3</v>
      </c>
      <c r="F125">
        <v>1288.9814200000001</v>
      </c>
      <c r="G125">
        <v>22671716097.58152</v>
      </c>
    </row>
    <row r="126" spans="1:7" x14ac:dyDescent="0.25">
      <c r="A126" t="str">
        <f t="shared" si="3"/>
        <v>B2 wood energySlovenia2010</v>
      </c>
      <c r="B126" s="71" t="s">
        <v>377</v>
      </c>
      <c r="C126" s="6" t="str">
        <f>VLOOKUP(B126,'Country lookup'!A:B,2,FALSE)</f>
        <v>Slovenia</v>
      </c>
      <c r="D126">
        <v>2010</v>
      </c>
      <c r="E126" t="s">
        <v>3</v>
      </c>
      <c r="F126">
        <v>714.00711000000001</v>
      </c>
      <c r="G126">
        <v>25449036926.923592</v>
      </c>
    </row>
    <row r="127" spans="1:7" x14ac:dyDescent="0.25">
      <c r="A127" t="str">
        <f t="shared" si="3"/>
        <v>B2 wood energySpain2010</v>
      </c>
      <c r="B127" s="71" t="s">
        <v>378</v>
      </c>
      <c r="C127" s="6" t="str">
        <f>VLOOKUP(B127,'Country lookup'!A:B,2,FALSE)</f>
        <v>Spain</v>
      </c>
      <c r="D127">
        <v>2010</v>
      </c>
      <c r="E127" t="s">
        <v>3</v>
      </c>
      <c r="F127">
        <v>5427.4441200000001</v>
      </c>
      <c r="G127">
        <v>805328444778.32837</v>
      </c>
    </row>
    <row r="128" spans="1:7" x14ac:dyDescent="0.25">
      <c r="A128" t="str">
        <f t="shared" si="3"/>
        <v>B2 wood energySweden2010</v>
      </c>
      <c r="B128" s="71" t="s">
        <v>379</v>
      </c>
      <c r="C128" s="6" t="str">
        <f>VLOOKUP(B128,'Country lookup'!A:B,2,FALSE)</f>
        <v>Sweden</v>
      </c>
      <c r="D128">
        <v>2010</v>
      </c>
      <c r="E128" t="s">
        <v>3</v>
      </c>
      <c r="F128">
        <v>9828.1927699999997</v>
      </c>
      <c r="G128">
        <v>373016671692.6759</v>
      </c>
    </row>
    <row r="129" spans="1:7" x14ac:dyDescent="0.25">
      <c r="A129" t="str">
        <f t="shared" si="3"/>
        <v>B2 wood energySwitzerland2010</v>
      </c>
      <c r="B129" s="71" t="s">
        <v>380</v>
      </c>
      <c r="C129" s="6" t="str">
        <f>VLOOKUP(B129,'Country lookup'!A:B,2,FALSE)</f>
        <v>Switzerland</v>
      </c>
      <c r="D129">
        <v>2010</v>
      </c>
      <c r="E129" t="s">
        <v>3</v>
      </c>
      <c r="F129">
        <v>1473.1809800000001</v>
      </c>
      <c r="G129">
        <v>358106666027.75769</v>
      </c>
    </row>
    <row r="130" spans="1:7" x14ac:dyDescent="0.25">
      <c r="A130" t="str">
        <f t="shared" si="3"/>
        <v>B2 wood energyTurkey2010</v>
      </c>
      <c r="B130" s="71" t="s">
        <v>351</v>
      </c>
      <c r="C130" s="6" t="str">
        <f>VLOOKUP(B130,'Country lookup'!A:B,2,FALSE)</f>
        <v>Turkey</v>
      </c>
      <c r="D130">
        <v>2010</v>
      </c>
      <c r="E130" t="s">
        <v>3</v>
      </c>
      <c r="F130">
        <v>4292.4103999999998</v>
      </c>
      <c r="G130">
        <v>236302424165.77051</v>
      </c>
    </row>
    <row r="131" spans="1:7" x14ac:dyDescent="0.25">
      <c r="A131" t="str">
        <f t="shared" si="3"/>
        <v>B2 wood energyUnited Kingdom2010</v>
      </c>
      <c r="B131" s="71" t="s">
        <v>381</v>
      </c>
      <c r="C131" s="6" t="str">
        <f>VLOOKUP(B131,'Country lookup'!A:B,2,FALSE)</f>
        <v>United Kingdom</v>
      </c>
      <c r="D131">
        <v>2010</v>
      </c>
      <c r="E131" t="s">
        <v>3</v>
      </c>
      <c r="F131">
        <v>5043.3212299999986</v>
      </c>
      <c r="G131">
        <v>1548445635636.157</v>
      </c>
    </row>
    <row r="132" spans="1:7" x14ac:dyDescent="0.25">
      <c r="A132" t="str">
        <f t="shared" si="3"/>
        <v>B2 wood energyUkraine2010</v>
      </c>
      <c r="B132" s="71" t="s">
        <v>382</v>
      </c>
      <c r="C132" s="6" t="str">
        <f>VLOOKUP(B132,'Country lookup'!A:B,2,FALSE)</f>
        <v>Ukraine</v>
      </c>
      <c r="D132">
        <v>2010</v>
      </c>
      <c r="E132" t="s">
        <v>3</v>
      </c>
      <c r="F132">
        <v>1149.0043400000002</v>
      </c>
      <c r="G132">
        <v>92768079461.081711</v>
      </c>
    </row>
    <row r="133" spans="1:7" x14ac:dyDescent="0.25">
      <c r="A133" t="str">
        <f t="shared" si="3"/>
        <v>B2 wood energyOther Europe2010</v>
      </c>
      <c r="B133" s="71" t="s">
        <v>383</v>
      </c>
      <c r="C133" s="6" t="str">
        <f>VLOOKUP(B133,'Country lookup'!A:B,2,FALSE)</f>
        <v>Other Europe</v>
      </c>
      <c r="D133">
        <v>2010</v>
      </c>
      <c r="E133" t="s">
        <v>3</v>
      </c>
      <c r="F133">
        <v>237.21768000000003</v>
      </c>
      <c r="G133">
        <v>105459470345.97559</v>
      </c>
    </row>
    <row r="134" spans="1:7" x14ac:dyDescent="0.25">
      <c r="A134" t="str">
        <f>CONCATENATE(E134,C134,D134)</f>
        <v>B2 wood energyAustria2020</v>
      </c>
      <c r="B134" s="69" t="s">
        <v>352</v>
      </c>
      <c r="C134" s="6" t="str">
        <f>VLOOKUP(B134,'Country lookup'!A:B,2,FALSE)</f>
        <v>Austria</v>
      </c>
      <c r="D134">
        <v>2020</v>
      </c>
      <c r="E134" t="s">
        <v>3</v>
      </c>
      <c r="F134">
        <v>5255.5719300000001</v>
      </c>
      <c r="G134">
        <v>289771871313.88019</v>
      </c>
    </row>
    <row r="135" spans="1:7" x14ac:dyDescent="0.25">
      <c r="A135" t="str">
        <f t="shared" ref="A135:A166" si="4">CONCATENATE(E135,C135,D135)</f>
        <v>B2 wood energyBelgium2020</v>
      </c>
      <c r="B135" s="71" t="s">
        <v>353</v>
      </c>
      <c r="C135" s="6" t="str">
        <f>VLOOKUP(B135,'Country lookup'!A:B,2,FALSE)</f>
        <v>Belgium</v>
      </c>
      <c r="D135">
        <v>2020</v>
      </c>
      <c r="E135" t="s">
        <v>3</v>
      </c>
      <c r="F135">
        <v>1844.6672099999998</v>
      </c>
      <c r="G135">
        <v>353161700200.0199</v>
      </c>
    </row>
    <row r="136" spans="1:7" x14ac:dyDescent="0.25">
      <c r="A136" t="str">
        <f t="shared" si="4"/>
        <v>B2 wood energyBelarus2020</v>
      </c>
      <c r="B136" s="71" t="s">
        <v>354</v>
      </c>
      <c r="C136" s="6" t="str">
        <f>VLOOKUP(B136,'Country lookup'!A:B,2,FALSE)</f>
        <v>Belarus</v>
      </c>
      <c r="D136">
        <v>2020</v>
      </c>
      <c r="E136" t="s">
        <v>3</v>
      </c>
      <c r="F136">
        <v>984.44362000000001</v>
      </c>
      <c r="G136">
        <v>51762640667.241318</v>
      </c>
    </row>
    <row r="137" spans="1:7" x14ac:dyDescent="0.25">
      <c r="A137" t="str">
        <f t="shared" si="4"/>
        <v>B2 wood energyBosnia and Herzegovina2020</v>
      </c>
      <c r="B137" s="71" t="s">
        <v>355</v>
      </c>
      <c r="C137" s="6" t="str">
        <f>VLOOKUP(B137,'Country lookup'!A:B,2,FALSE)</f>
        <v>Bosnia and Herzegovina</v>
      </c>
      <c r="D137">
        <v>2020</v>
      </c>
      <c r="E137" t="s">
        <v>3</v>
      </c>
      <c r="F137">
        <v>335.14664999999997</v>
      </c>
      <c r="G137">
        <v>26462521015.217278</v>
      </c>
    </row>
    <row r="138" spans="1:7" x14ac:dyDescent="0.25">
      <c r="A138" t="str">
        <f t="shared" si="4"/>
        <v>B2 wood energyBulgaria2020</v>
      </c>
      <c r="B138" s="71" t="s">
        <v>356</v>
      </c>
      <c r="C138" s="6" t="str">
        <f>VLOOKUP(B138,'Country lookup'!A:B,2,FALSE)</f>
        <v>Bulgaria</v>
      </c>
      <c r="D138">
        <v>2020</v>
      </c>
      <c r="E138" t="s">
        <v>3</v>
      </c>
      <c r="F138">
        <v>570.62873000000013</v>
      </c>
      <c r="G138">
        <v>42150923582.466797</v>
      </c>
    </row>
    <row r="139" spans="1:7" x14ac:dyDescent="0.25">
      <c r="A139" t="str">
        <f t="shared" si="4"/>
        <v>B2 wood energyCroatia2020</v>
      </c>
      <c r="B139" s="71" t="s">
        <v>357</v>
      </c>
      <c r="C139" s="6" t="str">
        <f>VLOOKUP(B139,'Country lookup'!A:B,2,FALSE)</f>
        <v>Croatia</v>
      </c>
      <c r="D139">
        <v>2020</v>
      </c>
      <c r="E139" t="s">
        <v>3</v>
      </c>
      <c r="F139">
        <v>250.28779000000003</v>
      </c>
      <c r="G139">
        <v>50399418644.665604</v>
      </c>
    </row>
    <row r="140" spans="1:7" x14ac:dyDescent="0.25">
      <c r="A140" t="str">
        <f t="shared" si="4"/>
        <v>B2 wood energyCzech Republic2020</v>
      </c>
      <c r="B140" s="71" t="s">
        <v>358</v>
      </c>
      <c r="C140" s="6" t="str">
        <f>VLOOKUP(B140,'Country lookup'!A:B,2,FALSE)</f>
        <v>Czech Republic</v>
      </c>
      <c r="D140">
        <v>2020</v>
      </c>
      <c r="E140" t="s">
        <v>3</v>
      </c>
      <c r="F140">
        <v>2556.7276899999997</v>
      </c>
      <c r="G140">
        <v>70935137966.194366</v>
      </c>
    </row>
    <row r="141" spans="1:7" x14ac:dyDescent="0.25">
      <c r="A141" t="str">
        <f t="shared" si="4"/>
        <v>B2 wood energyDenmark2020</v>
      </c>
      <c r="B141" s="71" t="s">
        <v>359</v>
      </c>
      <c r="C141" s="6" t="str">
        <f>VLOOKUP(B141,'Country lookup'!A:B,2,FALSE)</f>
        <v>Denmark</v>
      </c>
      <c r="D141">
        <v>2020</v>
      </c>
      <c r="E141" t="s">
        <v>3</v>
      </c>
      <c r="F141">
        <v>332.34402</v>
      </c>
      <c r="G141">
        <v>238131481133.9603</v>
      </c>
    </row>
    <row r="142" spans="1:7" x14ac:dyDescent="0.25">
      <c r="A142" t="str">
        <f t="shared" si="4"/>
        <v>B2 wood energyEstonia2020</v>
      </c>
      <c r="B142" s="71" t="s">
        <v>360</v>
      </c>
      <c r="C142" s="6" t="str">
        <f>VLOOKUP(B142,'Country lookup'!A:B,2,FALSE)</f>
        <v>Estonia</v>
      </c>
      <c r="D142">
        <v>2020</v>
      </c>
      <c r="E142" t="s">
        <v>3</v>
      </c>
      <c r="F142">
        <v>702.55905999999982</v>
      </c>
      <c r="G142">
        <v>10023445586.732731</v>
      </c>
    </row>
    <row r="143" spans="1:7" x14ac:dyDescent="0.25">
      <c r="A143" t="str">
        <f t="shared" si="4"/>
        <v>B2 wood energyFinland2020</v>
      </c>
      <c r="B143" s="71" t="s">
        <v>361</v>
      </c>
      <c r="C143" s="6" t="str">
        <f>VLOOKUP(B143,'Country lookup'!A:B,2,FALSE)</f>
        <v>Finland</v>
      </c>
      <c r="D143">
        <v>2020</v>
      </c>
      <c r="E143" t="s">
        <v>3</v>
      </c>
      <c r="F143">
        <v>11205.383469999997</v>
      </c>
      <c r="G143">
        <v>244256188544.6492</v>
      </c>
    </row>
    <row r="144" spans="1:7" x14ac:dyDescent="0.25">
      <c r="A144" t="str">
        <f t="shared" si="4"/>
        <v>B2 wood energyFrance2020</v>
      </c>
      <c r="B144" s="71" t="s">
        <v>362</v>
      </c>
      <c r="C144" s="6" t="str">
        <f>VLOOKUP(B144,'Country lookup'!A:B,2,FALSE)</f>
        <v>France</v>
      </c>
      <c r="D144">
        <v>2020</v>
      </c>
      <c r="E144" t="s">
        <v>3</v>
      </c>
      <c r="F144">
        <v>10250.243910000001</v>
      </c>
      <c r="G144">
        <v>2170967717176.5808</v>
      </c>
    </row>
    <row r="145" spans="1:7" x14ac:dyDescent="0.25">
      <c r="A145" t="str">
        <f t="shared" si="4"/>
        <v>B2 wood energyGermany2020</v>
      </c>
      <c r="B145" s="71" t="s">
        <v>363</v>
      </c>
      <c r="C145" s="6" t="str">
        <f>VLOOKUP(B145,'Country lookup'!A:B,2,FALSE)</f>
        <v>Germany</v>
      </c>
      <c r="D145">
        <v>2020</v>
      </c>
      <c r="E145" t="s">
        <v>3</v>
      </c>
      <c r="F145">
        <v>20501.316030000002</v>
      </c>
      <c r="G145">
        <v>3071996101851.1191</v>
      </c>
    </row>
    <row r="146" spans="1:7" x14ac:dyDescent="0.25">
      <c r="A146" t="str">
        <f t="shared" si="4"/>
        <v>B2 wood energyGreece2020</v>
      </c>
      <c r="B146" s="71" t="s">
        <v>364</v>
      </c>
      <c r="C146" s="6" t="str">
        <f>VLOOKUP(B146,'Country lookup'!A:B,2,FALSE)</f>
        <v>Greece</v>
      </c>
      <c r="D146">
        <v>2020</v>
      </c>
      <c r="E146" t="s">
        <v>3</v>
      </c>
      <c r="F146">
        <v>679.72417999999993</v>
      </c>
      <c r="G146">
        <v>151645112757.76501</v>
      </c>
    </row>
    <row r="147" spans="1:7" x14ac:dyDescent="0.25">
      <c r="A147" t="str">
        <f t="shared" si="4"/>
        <v>B2 wood energyHungary2020</v>
      </c>
      <c r="B147" s="71" t="s">
        <v>365</v>
      </c>
      <c r="C147" s="6" t="str">
        <f>VLOOKUP(B147,'Country lookup'!A:B,2,FALSE)</f>
        <v>Hungary</v>
      </c>
      <c r="D147">
        <v>2020</v>
      </c>
      <c r="E147" t="s">
        <v>3</v>
      </c>
      <c r="F147">
        <v>1406.17299</v>
      </c>
      <c r="G147">
        <v>67224950477.500839</v>
      </c>
    </row>
    <row r="148" spans="1:7" x14ac:dyDescent="0.25">
      <c r="A148" t="str">
        <f t="shared" si="4"/>
        <v>B2 wood energyIreland2020</v>
      </c>
      <c r="B148" s="71" t="s">
        <v>366</v>
      </c>
      <c r="C148" s="6" t="str">
        <f>VLOOKUP(B148,'Country lookup'!A:B,2,FALSE)</f>
        <v>Ireland</v>
      </c>
      <c r="D148">
        <v>2020</v>
      </c>
      <c r="E148" t="s">
        <v>3</v>
      </c>
      <c r="F148">
        <v>526.47999000000004</v>
      </c>
      <c r="G148">
        <v>84461947229.629562</v>
      </c>
    </row>
    <row r="149" spans="1:7" x14ac:dyDescent="0.25">
      <c r="A149" t="str">
        <f t="shared" si="4"/>
        <v>B2 wood energyItaly2020</v>
      </c>
      <c r="B149" s="71" t="s">
        <v>367</v>
      </c>
      <c r="C149" s="6" t="str">
        <f>VLOOKUP(B149,'Country lookup'!A:B,2,FALSE)</f>
        <v>Italy</v>
      </c>
      <c r="D149">
        <v>2020</v>
      </c>
      <c r="E149" t="s">
        <v>3</v>
      </c>
      <c r="F149">
        <v>8271.5624800000005</v>
      </c>
      <c r="G149">
        <v>1968477390537.4758</v>
      </c>
    </row>
    <row r="150" spans="1:7" x14ac:dyDescent="0.25">
      <c r="A150" t="str">
        <f t="shared" si="4"/>
        <v>B2 wood energyLatvia2020</v>
      </c>
      <c r="B150" s="71" t="s">
        <v>368</v>
      </c>
      <c r="C150" s="6" t="str">
        <f>VLOOKUP(B150,'Country lookup'!A:B,2,FALSE)</f>
        <v>Latvia</v>
      </c>
      <c r="D150">
        <v>2020</v>
      </c>
      <c r="E150" t="s">
        <v>3</v>
      </c>
      <c r="F150">
        <v>1189.7393099999999</v>
      </c>
      <c r="G150">
        <v>18519187224.208717</v>
      </c>
    </row>
    <row r="151" spans="1:7" x14ac:dyDescent="0.25">
      <c r="A151" t="str">
        <f t="shared" si="4"/>
        <v>B2 wood energyLithuania2020</v>
      </c>
      <c r="B151" s="71" t="s">
        <v>369</v>
      </c>
      <c r="C151" s="6" t="str">
        <f>VLOOKUP(B151,'Country lookup'!A:B,2,FALSE)</f>
        <v>Lithuania</v>
      </c>
      <c r="D151">
        <v>2020</v>
      </c>
      <c r="E151" t="s">
        <v>3</v>
      </c>
      <c r="F151">
        <v>661.77583000000004</v>
      </c>
      <c r="G151">
        <v>19652282730.753178</v>
      </c>
    </row>
    <row r="152" spans="1:7" x14ac:dyDescent="0.25">
      <c r="A152" t="str">
        <f t="shared" si="4"/>
        <v>B2 wood energyNetherlands2020</v>
      </c>
      <c r="B152" s="71" t="s">
        <v>370</v>
      </c>
      <c r="C152" s="6" t="str">
        <f>VLOOKUP(B152,'Country lookup'!A:B,2,FALSE)</f>
        <v>Netherlands</v>
      </c>
      <c r="D152">
        <v>2020</v>
      </c>
      <c r="E152" t="s">
        <v>3</v>
      </c>
      <c r="F152">
        <v>2259.2721800000004</v>
      </c>
      <c r="G152">
        <v>528474753722.30701</v>
      </c>
    </row>
    <row r="153" spans="1:7" x14ac:dyDescent="0.25">
      <c r="A153" t="str">
        <f t="shared" si="4"/>
        <v>B2 wood energyNorway2020</v>
      </c>
      <c r="B153" s="71" t="s">
        <v>371</v>
      </c>
      <c r="C153" s="6" t="str">
        <f>VLOOKUP(B153,'Country lookup'!A:B,2,FALSE)</f>
        <v>Norway</v>
      </c>
      <c r="D153">
        <v>2020</v>
      </c>
      <c r="E153" t="s">
        <v>3</v>
      </c>
      <c r="F153">
        <v>2160.0025700000001</v>
      </c>
      <c r="G153">
        <v>206150866053.65707</v>
      </c>
    </row>
    <row r="154" spans="1:7" x14ac:dyDescent="0.25">
      <c r="A154" t="str">
        <f t="shared" si="4"/>
        <v>B2 wood energyPoland2020</v>
      </c>
      <c r="B154" s="71" t="s">
        <v>372</v>
      </c>
      <c r="C154" s="6" t="str">
        <f>VLOOKUP(B154,'Country lookup'!A:B,2,FALSE)</f>
        <v>Poland</v>
      </c>
      <c r="D154">
        <v>2020</v>
      </c>
      <c r="E154" t="s">
        <v>3</v>
      </c>
      <c r="F154">
        <v>6277.246439999999</v>
      </c>
      <c r="G154">
        <v>124455562561.98393</v>
      </c>
    </row>
    <row r="155" spans="1:7" x14ac:dyDescent="0.25">
      <c r="A155" t="str">
        <f t="shared" si="4"/>
        <v>B2 wood energyPortugal2020</v>
      </c>
      <c r="B155" s="71" t="s">
        <v>373</v>
      </c>
      <c r="C155" s="6" t="str">
        <f>VLOOKUP(B155,'Country lookup'!A:B,2,FALSE)</f>
        <v>Portugal</v>
      </c>
      <c r="D155">
        <v>2020</v>
      </c>
      <c r="E155" t="s">
        <v>3</v>
      </c>
      <c r="F155">
        <v>1745.9188399999998</v>
      </c>
      <c r="G155">
        <v>126666216763.00792</v>
      </c>
    </row>
    <row r="156" spans="1:7" x14ac:dyDescent="0.25">
      <c r="A156" t="str">
        <f t="shared" si="4"/>
        <v>B2 wood energyRomania2020</v>
      </c>
      <c r="B156" s="71" t="s">
        <v>374</v>
      </c>
      <c r="C156" s="6" t="str">
        <f>VLOOKUP(B156,'Country lookup'!A:B,2,FALSE)</f>
        <v>Romania</v>
      </c>
      <c r="D156">
        <v>2020</v>
      </c>
      <c r="E156" t="s">
        <v>3</v>
      </c>
      <c r="F156">
        <v>2608.5615600000001</v>
      </c>
      <c r="G156">
        <v>77888617789.305847</v>
      </c>
    </row>
    <row r="157" spans="1:7" x14ac:dyDescent="0.25">
      <c r="A157" t="str">
        <f t="shared" si="4"/>
        <v>B2 wood energySerbia2020</v>
      </c>
      <c r="B157" s="71" t="s">
        <v>375</v>
      </c>
      <c r="C157" s="6" t="str">
        <f>VLOOKUP(B157,'Country lookup'!A:B,2,FALSE)</f>
        <v>Serbia</v>
      </c>
      <c r="D157">
        <v>2020</v>
      </c>
      <c r="E157" t="s">
        <v>3</v>
      </c>
      <c r="F157">
        <v>311.57728000000003</v>
      </c>
    </row>
    <row r="158" spans="1:7" x14ac:dyDescent="0.25">
      <c r="A158" t="str">
        <f t="shared" si="4"/>
        <v>B2 wood energySlovakia2020</v>
      </c>
      <c r="B158" s="71" t="s">
        <v>376</v>
      </c>
      <c r="C158" s="6" t="str">
        <f>VLOOKUP(B158,'Country lookup'!A:B,2,FALSE)</f>
        <v>Slovakia</v>
      </c>
      <c r="D158">
        <v>2020</v>
      </c>
      <c r="E158" t="s">
        <v>3</v>
      </c>
      <c r="F158">
        <v>1692.1125600000003</v>
      </c>
      <c r="G158">
        <v>31491486351.334705</v>
      </c>
    </row>
    <row r="159" spans="1:7" x14ac:dyDescent="0.25">
      <c r="A159" t="str">
        <f t="shared" si="4"/>
        <v>B2 wood energySlovenia2020</v>
      </c>
      <c r="B159" s="71" t="s">
        <v>377</v>
      </c>
      <c r="C159" s="6" t="str">
        <f>VLOOKUP(B159,'Country lookup'!A:B,2,FALSE)</f>
        <v>Slovenia</v>
      </c>
      <c r="D159">
        <v>2020</v>
      </c>
      <c r="E159" t="s">
        <v>3</v>
      </c>
      <c r="F159">
        <v>939.78693999999996</v>
      </c>
      <c r="G159">
        <v>35349242888.778</v>
      </c>
    </row>
    <row r="160" spans="1:7" x14ac:dyDescent="0.25">
      <c r="A160" t="str">
        <f t="shared" si="4"/>
        <v>B2 wood energySpain2020</v>
      </c>
      <c r="B160" s="71" t="s">
        <v>378</v>
      </c>
      <c r="C160" s="6" t="str">
        <f>VLOOKUP(B160,'Country lookup'!A:B,2,FALSE)</f>
        <v>Spain</v>
      </c>
      <c r="D160">
        <v>2020</v>
      </c>
      <c r="E160" t="s">
        <v>3</v>
      </c>
      <c r="F160">
        <v>6210.6088400000008</v>
      </c>
      <c r="G160">
        <v>917206183257.87341</v>
      </c>
    </row>
    <row r="161" spans="1:7" x14ac:dyDescent="0.25">
      <c r="A161" t="str">
        <f t="shared" si="4"/>
        <v>B2 wood energySweden2020</v>
      </c>
      <c r="B161" s="71" t="s">
        <v>379</v>
      </c>
      <c r="C161" s="6" t="str">
        <f>VLOOKUP(B161,'Country lookup'!A:B,2,FALSE)</f>
        <v>Sweden</v>
      </c>
      <c r="D161">
        <v>2020</v>
      </c>
      <c r="E161" t="s">
        <v>3</v>
      </c>
      <c r="F161">
        <v>11072.980100000001</v>
      </c>
      <c r="G161">
        <v>424836847565.92548</v>
      </c>
    </row>
    <row r="162" spans="1:7" x14ac:dyDescent="0.25">
      <c r="A162" t="str">
        <f t="shared" si="4"/>
        <v>B2 wood energySwitzerland2020</v>
      </c>
      <c r="B162" s="71" t="s">
        <v>380</v>
      </c>
      <c r="C162" s="6" t="str">
        <f>VLOOKUP(B162,'Country lookup'!A:B,2,FALSE)</f>
        <v>Switzerland</v>
      </c>
      <c r="D162">
        <v>2020</v>
      </c>
      <c r="E162" t="s">
        <v>3</v>
      </c>
      <c r="F162">
        <v>1501.05107</v>
      </c>
      <c r="G162">
        <v>407855515940.37091</v>
      </c>
    </row>
    <row r="163" spans="1:7" x14ac:dyDescent="0.25">
      <c r="A163" t="str">
        <f t="shared" si="4"/>
        <v>B2 wood energyTurkey2020</v>
      </c>
      <c r="B163" s="71" t="s">
        <v>351</v>
      </c>
      <c r="C163" s="6" t="str">
        <f>VLOOKUP(B163,'Country lookup'!A:B,2,FALSE)</f>
        <v>Turkey</v>
      </c>
      <c r="D163">
        <v>2020</v>
      </c>
      <c r="E163" t="s">
        <v>3</v>
      </c>
      <c r="F163">
        <v>5804.20363</v>
      </c>
      <c r="G163">
        <v>269130000273.77396</v>
      </c>
    </row>
    <row r="164" spans="1:7" x14ac:dyDescent="0.25">
      <c r="A164" t="str">
        <f t="shared" si="4"/>
        <v>B2 wood energyUnited Kingdom2020</v>
      </c>
      <c r="B164" s="71" t="s">
        <v>381</v>
      </c>
      <c r="C164" s="6" t="str">
        <f>VLOOKUP(B164,'Country lookup'!A:B,2,FALSE)</f>
        <v>United Kingdom</v>
      </c>
      <c r="D164">
        <v>2020</v>
      </c>
      <c r="E164" t="s">
        <v>3</v>
      </c>
      <c r="F164">
        <v>6089.7081199999993</v>
      </c>
      <c r="G164">
        <v>1763558608481.8875</v>
      </c>
    </row>
    <row r="165" spans="1:7" x14ac:dyDescent="0.25">
      <c r="A165" t="str">
        <f t="shared" si="4"/>
        <v>B2 wood energyUkraine2020</v>
      </c>
      <c r="B165" s="71" t="s">
        <v>382</v>
      </c>
      <c r="C165" s="6" t="str">
        <f>VLOOKUP(B165,'Country lookup'!A:B,2,FALSE)</f>
        <v>Ukraine</v>
      </c>
      <c r="D165">
        <v>2020</v>
      </c>
      <c r="E165" t="s">
        <v>3</v>
      </c>
      <c r="F165">
        <v>1491.1196199999999</v>
      </c>
      <c r="G165">
        <v>135412949380.72227</v>
      </c>
    </row>
    <row r="166" spans="1:7" x14ac:dyDescent="0.25">
      <c r="A166" t="str">
        <f t="shared" si="4"/>
        <v>B2 wood energyOther Europe2020</v>
      </c>
      <c r="B166" s="71" t="s">
        <v>383</v>
      </c>
      <c r="C166" s="6" t="str">
        <f>VLOOKUP(B166,'Country lookup'!A:B,2,FALSE)</f>
        <v>Other Europe</v>
      </c>
      <c r="D166">
        <v>2020</v>
      </c>
      <c r="E166" t="s">
        <v>3</v>
      </c>
      <c r="F166">
        <v>292.23864000000003</v>
      </c>
      <c r="G166">
        <v>137708448656.97754</v>
      </c>
    </row>
    <row r="167" spans="1:7" x14ac:dyDescent="0.25">
      <c r="A167" t="str">
        <f>CONCATENATE(E167,C167,D167)</f>
        <v>B2 wood energyAustria2030</v>
      </c>
      <c r="B167" s="69" t="s">
        <v>352</v>
      </c>
      <c r="C167" s="6" t="str">
        <f>VLOOKUP(B167,'Country lookup'!A:B,2,FALSE)</f>
        <v>Austria</v>
      </c>
      <c r="D167">
        <v>2030</v>
      </c>
      <c r="E167" t="s">
        <v>3</v>
      </c>
      <c r="F167">
        <v>5920.12536</v>
      </c>
      <c r="G167">
        <v>314348169645.27081</v>
      </c>
    </row>
    <row r="168" spans="1:7" x14ac:dyDescent="0.25">
      <c r="A168" t="str">
        <f t="shared" ref="A168:A217" si="5">CONCATENATE(E168,C168,D168)</f>
        <v>B2 wood energyBelgium2030</v>
      </c>
      <c r="B168" s="71" t="s">
        <v>353</v>
      </c>
      <c r="C168" s="6" t="str">
        <f>VLOOKUP(B168,'Country lookup'!A:B,2,FALSE)</f>
        <v>Belgium</v>
      </c>
      <c r="D168">
        <v>2030</v>
      </c>
      <c r="E168" t="s">
        <v>3</v>
      </c>
      <c r="F168">
        <v>2246.1651000000002</v>
      </c>
      <c r="G168">
        <v>383114253096.14044</v>
      </c>
    </row>
    <row r="169" spans="1:7" x14ac:dyDescent="0.25">
      <c r="A169" t="str">
        <f t="shared" si="5"/>
        <v>B2 wood energyBelarus2030</v>
      </c>
      <c r="B169" s="71" t="s">
        <v>354</v>
      </c>
      <c r="C169" s="6" t="str">
        <f>VLOOKUP(B169,'Country lookup'!A:B,2,FALSE)</f>
        <v>Belarus</v>
      </c>
      <c r="D169">
        <v>2030</v>
      </c>
      <c r="E169" t="s">
        <v>3</v>
      </c>
      <c r="F169">
        <v>1289.0615599999999</v>
      </c>
      <c r="G169">
        <v>84369591534.311066</v>
      </c>
    </row>
    <row r="170" spans="1:7" x14ac:dyDescent="0.25">
      <c r="A170" t="str">
        <f t="shared" si="5"/>
        <v>B2 wood energyBosnia and Herzegovina2030</v>
      </c>
      <c r="B170" s="71" t="s">
        <v>355</v>
      </c>
      <c r="C170" s="6" t="str">
        <f>VLOOKUP(B170,'Country lookup'!A:B,2,FALSE)</f>
        <v>Bosnia and Herzegovina</v>
      </c>
      <c r="D170">
        <v>2030</v>
      </c>
      <c r="E170" t="s">
        <v>3</v>
      </c>
      <c r="F170">
        <v>390.24347</v>
      </c>
      <c r="G170">
        <v>40106766676.427605</v>
      </c>
    </row>
    <row r="171" spans="1:7" x14ac:dyDescent="0.25">
      <c r="A171" t="str">
        <f t="shared" si="5"/>
        <v>B2 wood energyBulgaria2030</v>
      </c>
      <c r="B171" s="71" t="s">
        <v>356</v>
      </c>
      <c r="C171" s="6" t="str">
        <f>VLOOKUP(B171,'Country lookup'!A:B,2,FALSE)</f>
        <v>Bulgaria</v>
      </c>
      <c r="D171">
        <v>2030</v>
      </c>
      <c r="E171" t="s">
        <v>3</v>
      </c>
      <c r="F171">
        <v>793.73973000000001</v>
      </c>
      <c r="G171">
        <v>63884210289.177734</v>
      </c>
    </row>
    <row r="172" spans="1:7" x14ac:dyDescent="0.25">
      <c r="A172" t="str">
        <f t="shared" si="5"/>
        <v>B2 wood energyCroatia2030</v>
      </c>
      <c r="B172" s="71" t="s">
        <v>357</v>
      </c>
      <c r="C172" s="6" t="str">
        <f>VLOOKUP(B172,'Country lookup'!A:B,2,FALSE)</f>
        <v>Croatia</v>
      </c>
      <c r="D172">
        <v>2030</v>
      </c>
      <c r="E172" t="s">
        <v>3</v>
      </c>
      <c r="F172">
        <v>428.12637999999998</v>
      </c>
      <c r="G172">
        <v>76385682340.95369</v>
      </c>
    </row>
    <row r="173" spans="1:7" x14ac:dyDescent="0.25">
      <c r="A173" t="str">
        <f t="shared" si="5"/>
        <v>B2 wood energyCzech Republic2030</v>
      </c>
      <c r="B173" s="71" t="s">
        <v>358</v>
      </c>
      <c r="C173" s="6" t="str">
        <f>VLOOKUP(B173,'Country lookup'!A:B,2,FALSE)</f>
        <v>Czech Republic</v>
      </c>
      <c r="D173">
        <v>2030</v>
      </c>
      <c r="E173" t="s">
        <v>3</v>
      </c>
      <c r="F173">
        <v>3360.8641699999994</v>
      </c>
      <c r="G173">
        <v>107509750334.60919</v>
      </c>
    </row>
    <row r="174" spans="1:7" x14ac:dyDescent="0.25">
      <c r="A174" t="str">
        <f t="shared" si="5"/>
        <v>B2 wood energyDenmark2030</v>
      </c>
      <c r="B174" s="71" t="s">
        <v>359</v>
      </c>
      <c r="C174" s="6" t="str">
        <f>VLOOKUP(B174,'Country lookup'!A:B,2,FALSE)</f>
        <v>Denmark</v>
      </c>
      <c r="D174">
        <v>2030</v>
      </c>
      <c r="E174" t="s">
        <v>3</v>
      </c>
      <c r="F174">
        <v>390.06790000000001</v>
      </c>
      <c r="G174">
        <v>258328025042.47803</v>
      </c>
    </row>
    <row r="175" spans="1:7" x14ac:dyDescent="0.25">
      <c r="A175" t="str">
        <f t="shared" si="5"/>
        <v>B2 wood energyEstonia2030</v>
      </c>
      <c r="B175" s="71" t="s">
        <v>360</v>
      </c>
      <c r="C175" s="6" t="str">
        <f>VLOOKUP(B175,'Country lookup'!A:B,2,FALSE)</f>
        <v>Estonia</v>
      </c>
      <c r="D175">
        <v>2030</v>
      </c>
      <c r="E175" t="s">
        <v>3</v>
      </c>
      <c r="F175">
        <v>900.82709</v>
      </c>
      <c r="G175">
        <v>16337536088.150724</v>
      </c>
    </row>
    <row r="176" spans="1:7" x14ac:dyDescent="0.25">
      <c r="A176" t="str">
        <f t="shared" si="5"/>
        <v>B2 wood energyFinland2030</v>
      </c>
      <c r="B176" s="71" t="s">
        <v>361</v>
      </c>
      <c r="C176" s="6" t="str">
        <f>VLOOKUP(B176,'Country lookup'!A:B,2,FALSE)</f>
        <v>Finland</v>
      </c>
      <c r="D176">
        <v>2030</v>
      </c>
      <c r="E176" t="s">
        <v>3</v>
      </c>
      <c r="F176">
        <v>13018.603959999997</v>
      </c>
      <c r="G176">
        <v>264972184654.77322</v>
      </c>
    </row>
    <row r="177" spans="1:7" x14ac:dyDescent="0.25">
      <c r="A177" t="str">
        <f t="shared" si="5"/>
        <v>B2 wood energyFrance2030</v>
      </c>
      <c r="B177" s="71" t="s">
        <v>362</v>
      </c>
      <c r="C177" s="6" t="str">
        <f>VLOOKUP(B177,'Country lookup'!A:B,2,FALSE)</f>
        <v>France</v>
      </c>
      <c r="D177">
        <v>2030</v>
      </c>
      <c r="E177" t="s">
        <v>3</v>
      </c>
      <c r="F177">
        <v>12130.041990000002</v>
      </c>
      <c r="G177">
        <v>2355093077734.2886</v>
      </c>
    </row>
    <row r="178" spans="1:7" x14ac:dyDescent="0.25">
      <c r="A178" t="str">
        <f t="shared" si="5"/>
        <v>B2 wood energyGermany2030</v>
      </c>
      <c r="B178" s="71" t="s">
        <v>363</v>
      </c>
      <c r="C178" s="6" t="str">
        <f>VLOOKUP(B178,'Country lookup'!A:B,2,FALSE)</f>
        <v>Germany</v>
      </c>
      <c r="D178">
        <v>2030</v>
      </c>
      <c r="E178" t="s">
        <v>3</v>
      </c>
      <c r="F178">
        <v>23777.103459999998</v>
      </c>
      <c r="G178">
        <v>3332539999123.2695</v>
      </c>
    </row>
    <row r="179" spans="1:7" x14ac:dyDescent="0.25">
      <c r="A179" t="str">
        <f t="shared" si="5"/>
        <v>B2 wood energyGreece2030</v>
      </c>
      <c r="B179" s="71" t="s">
        <v>364</v>
      </c>
      <c r="C179" s="6" t="str">
        <f>VLOOKUP(B179,'Country lookup'!A:B,2,FALSE)</f>
        <v>Greece</v>
      </c>
      <c r="D179">
        <v>2030</v>
      </c>
      <c r="E179" t="s">
        <v>3</v>
      </c>
      <c r="F179">
        <v>854.17073000000005</v>
      </c>
      <c r="G179">
        <v>164506525132.72693</v>
      </c>
    </row>
    <row r="180" spans="1:7" x14ac:dyDescent="0.25">
      <c r="A180" t="str">
        <f t="shared" si="5"/>
        <v>B2 wood energyHungary2030</v>
      </c>
      <c r="B180" s="71" t="s">
        <v>365</v>
      </c>
      <c r="C180" s="6" t="str">
        <f>VLOOKUP(B180,'Country lookup'!A:B,2,FALSE)</f>
        <v>Hungary</v>
      </c>
      <c r="D180">
        <v>2030</v>
      </c>
      <c r="E180" t="s">
        <v>3</v>
      </c>
      <c r="F180">
        <v>2418.4543400000002</v>
      </c>
      <c r="G180">
        <v>101886566366.26157</v>
      </c>
    </row>
    <row r="181" spans="1:7" x14ac:dyDescent="0.25">
      <c r="A181" t="str">
        <f t="shared" si="5"/>
        <v>B2 wood energyIreland2030</v>
      </c>
      <c r="B181" s="71" t="s">
        <v>366</v>
      </c>
      <c r="C181" s="6" t="str">
        <f>VLOOKUP(B181,'Country lookup'!A:B,2,FALSE)</f>
        <v>Ireland</v>
      </c>
      <c r="D181">
        <v>2030</v>
      </c>
      <c r="E181" t="s">
        <v>3</v>
      </c>
      <c r="F181">
        <v>517.21687000000009</v>
      </c>
      <c r="G181">
        <v>91625382394.5186</v>
      </c>
    </row>
    <row r="182" spans="1:7" x14ac:dyDescent="0.25">
      <c r="A182" t="str">
        <f t="shared" si="5"/>
        <v>B2 wood energyItaly2030</v>
      </c>
      <c r="B182" s="71" t="s">
        <v>367</v>
      </c>
      <c r="C182" s="6" t="str">
        <f>VLOOKUP(B182,'Country lookup'!A:B,2,FALSE)</f>
        <v>Italy</v>
      </c>
      <c r="D182">
        <v>2030</v>
      </c>
      <c r="E182" t="s">
        <v>3</v>
      </c>
      <c r="F182">
        <v>9681.1743200000001</v>
      </c>
      <c r="G182">
        <v>2135429025246.1589</v>
      </c>
    </row>
    <row r="183" spans="1:7" x14ac:dyDescent="0.25">
      <c r="A183" t="str">
        <f t="shared" si="5"/>
        <v>B2 wood energyLatvia2030</v>
      </c>
      <c r="B183" s="71" t="s">
        <v>368</v>
      </c>
      <c r="C183" s="6" t="str">
        <f>VLOOKUP(B183,'Country lookup'!A:B,2,FALSE)</f>
        <v>Latvia</v>
      </c>
      <c r="D183">
        <v>2030</v>
      </c>
      <c r="E183" t="s">
        <v>3</v>
      </c>
      <c r="F183">
        <v>1654.1615400000001</v>
      </c>
      <c r="G183">
        <v>30185018413.149517</v>
      </c>
    </row>
    <row r="184" spans="1:7" x14ac:dyDescent="0.25">
      <c r="A184" t="str">
        <f t="shared" si="5"/>
        <v>B2 wood energyLithuania2030</v>
      </c>
      <c r="B184" s="71" t="s">
        <v>369</v>
      </c>
      <c r="C184" s="6" t="str">
        <f>VLOOKUP(B184,'Country lookup'!A:B,2,FALSE)</f>
        <v>Lithuania</v>
      </c>
      <c r="D184">
        <v>2030</v>
      </c>
      <c r="E184" t="s">
        <v>3</v>
      </c>
      <c r="F184">
        <v>869.20452</v>
      </c>
      <c r="G184">
        <v>32031887193.880417</v>
      </c>
    </row>
    <row r="185" spans="1:7" x14ac:dyDescent="0.25">
      <c r="A185" t="str">
        <f t="shared" si="5"/>
        <v>B2 wood energyNetherlands2030</v>
      </c>
      <c r="B185" s="71" t="s">
        <v>370</v>
      </c>
      <c r="C185" s="6" t="str">
        <f>VLOOKUP(B185,'Country lookup'!A:B,2,FALSE)</f>
        <v>Netherlands</v>
      </c>
      <c r="D185">
        <v>2030</v>
      </c>
      <c r="E185" t="s">
        <v>3</v>
      </c>
      <c r="F185">
        <v>2630.8058499999997</v>
      </c>
      <c r="G185">
        <v>573296057975.19324</v>
      </c>
    </row>
    <row r="186" spans="1:7" x14ac:dyDescent="0.25">
      <c r="A186" t="str">
        <f t="shared" si="5"/>
        <v>B2 wood energyNorway2030</v>
      </c>
      <c r="B186" s="71" t="s">
        <v>371</v>
      </c>
      <c r="C186" s="6" t="str">
        <f>VLOOKUP(B186,'Country lookup'!A:B,2,FALSE)</f>
        <v>Norway</v>
      </c>
      <c r="D186">
        <v>2030</v>
      </c>
      <c r="E186" t="s">
        <v>3</v>
      </c>
      <c r="F186">
        <v>2669.42166</v>
      </c>
      <c r="G186">
        <v>223635051673.32092</v>
      </c>
    </row>
    <row r="187" spans="1:7" x14ac:dyDescent="0.25">
      <c r="A187" t="str">
        <f t="shared" si="5"/>
        <v>B2 wood energyPoland2030</v>
      </c>
      <c r="B187" s="71" t="s">
        <v>372</v>
      </c>
      <c r="C187" s="6" t="str">
        <f>VLOOKUP(B187,'Country lookup'!A:B,2,FALSE)</f>
        <v>Poland</v>
      </c>
      <c r="D187">
        <v>2030</v>
      </c>
      <c r="E187" t="s">
        <v>3</v>
      </c>
      <c r="F187">
        <v>8606.6272800000006</v>
      </c>
      <c r="G187">
        <v>188625649324.44113</v>
      </c>
    </row>
    <row r="188" spans="1:7" x14ac:dyDescent="0.25">
      <c r="A188" t="str">
        <f t="shared" si="5"/>
        <v>B2 wood energyPortugal2030</v>
      </c>
      <c r="B188" s="71" t="s">
        <v>373</v>
      </c>
      <c r="C188" s="6" t="str">
        <f>VLOOKUP(B188,'Country lookup'!A:B,2,FALSE)</f>
        <v>Portugal</v>
      </c>
      <c r="D188">
        <v>2030</v>
      </c>
      <c r="E188" t="s">
        <v>3</v>
      </c>
      <c r="F188">
        <v>2154.14986</v>
      </c>
      <c r="G188">
        <v>137409104668.4537</v>
      </c>
    </row>
    <row r="189" spans="1:7" x14ac:dyDescent="0.25">
      <c r="A189" t="str">
        <f t="shared" si="5"/>
        <v>B2 wood energyRomania2030</v>
      </c>
      <c r="B189" s="71" t="s">
        <v>374</v>
      </c>
      <c r="C189" s="6" t="str">
        <f>VLOOKUP(B189,'Country lookup'!A:B,2,FALSE)</f>
        <v>Romania</v>
      </c>
      <c r="D189">
        <v>2030</v>
      </c>
      <c r="E189" t="s">
        <v>3</v>
      </c>
      <c r="F189">
        <v>3507.6370499999994</v>
      </c>
      <c r="G189">
        <v>118048488979.14001</v>
      </c>
    </row>
    <row r="190" spans="1:7" x14ac:dyDescent="0.25">
      <c r="A190" t="str">
        <f t="shared" si="5"/>
        <v>B2 wood energySerbia2030</v>
      </c>
      <c r="B190" s="71" t="s">
        <v>375</v>
      </c>
      <c r="C190" s="6" t="str">
        <f>VLOOKUP(B190,'Country lookup'!A:B,2,FALSE)</f>
        <v>Serbia</v>
      </c>
      <c r="D190">
        <v>2030</v>
      </c>
      <c r="E190" t="s">
        <v>3</v>
      </c>
      <c r="F190">
        <v>411.23506999999995</v>
      </c>
    </row>
    <row r="191" spans="1:7" x14ac:dyDescent="0.25">
      <c r="A191" t="str">
        <f t="shared" si="5"/>
        <v>B2 wood energySlovakia2030</v>
      </c>
      <c r="B191" s="71" t="s">
        <v>376</v>
      </c>
      <c r="C191" s="6" t="str">
        <f>VLOOKUP(B191,'Country lookup'!A:B,2,FALSE)</f>
        <v>Slovakia</v>
      </c>
      <c r="D191">
        <v>2030</v>
      </c>
      <c r="E191" t="s">
        <v>3</v>
      </c>
      <c r="F191">
        <v>2221.8769399999992</v>
      </c>
      <c r="G191">
        <v>47728698813.714104</v>
      </c>
    </row>
    <row r="192" spans="1:7" x14ac:dyDescent="0.25">
      <c r="A192" t="str">
        <f t="shared" si="5"/>
        <v>B2 wood energySlovenia2030</v>
      </c>
      <c r="B192" s="71" t="s">
        <v>377</v>
      </c>
      <c r="C192" s="6" t="str">
        <f>VLOOKUP(B192,'Country lookup'!A:B,2,FALSE)</f>
        <v>Slovenia</v>
      </c>
      <c r="D192">
        <v>2030</v>
      </c>
      <c r="E192" t="s">
        <v>3</v>
      </c>
      <c r="F192">
        <v>1320.7541100000001</v>
      </c>
      <c r="G192">
        <v>53575539379.385391</v>
      </c>
    </row>
    <row r="193" spans="1:7" x14ac:dyDescent="0.25">
      <c r="A193" t="str">
        <f t="shared" si="5"/>
        <v>B2 wood energySpain2030</v>
      </c>
      <c r="B193" s="71" t="s">
        <v>378</v>
      </c>
      <c r="C193" s="6" t="str">
        <f>VLOOKUP(B193,'Country lookup'!A:B,2,FALSE)</f>
        <v>Spain</v>
      </c>
      <c r="D193">
        <v>2030</v>
      </c>
      <c r="E193" t="s">
        <v>3</v>
      </c>
      <c r="F193">
        <v>7194.3708399999996</v>
      </c>
      <c r="G193">
        <v>994996800714.7511</v>
      </c>
    </row>
    <row r="194" spans="1:7" x14ac:dyDescent="0.25">
      <c r="A194" t="str">
        <f t="shared" si="5"/>
        <v>B2 wood energySweden2030</v>
      </c>
      <c r="B194" s="71" t="s">
        <v>379</v>
      </c>
      <c r="C194" s="6" t="str">
        <f>VLOOKUP(B194,'Country lookup'!A:B,2,FALSE)</f>
        <v>Sweden</v>
      </c>
      <c r="D194">
        <v>2030</v>
      </c>
      <c r="E194" t="s">
        <v>3</v>
      </c>
      <c r="F194">
        <v>13196.368619999999</v>
      </c>
      <c r="G194">
        <v>460868354214.95471</v>
      </c>
    </row>
    <row r="195" spans="1:7" x14ac:dyDescent="0.25">
      <c r="A195" t="str">
        <f t="shared" si="5"/>
        <v>B2 wood energySwitzerland2030</v>
      </c>
      <c r="B195" s="71" t="s">
        <v>380</v>
      </c>
      <c r="C195" s="6" t="str">
        <f>VLOOKUP(B195,'Country lookup'!A:B,2,FALSE)</f>
        <v>Switzerland</v>
      </c>
      <c r="D195">
        <v>2030</v>
      </c>
      <c r="E195" t="s">
        <v>3</v>
      </c>
      <c r="F195">
        <v>1846.3452600000001</v>
      </c>
      <c r="G195">
        <v>442446792141.21472</v>
      </c>
    </row>
    <row r="196" spans="1:7" x14ac:dyDescent="0.25">
      <c r="A196" t="str">
        <f t="shared" si="5"/>
        <v>B2 wood energyTurkey2030</v>
      </c>
      <c r="B196" s="71" t="s">
        <v>351</v>
      </c>
      <c r="C196" s="6" t="str">
        <f>VLOOKUP(B196,'Country lookup'!A:B,2,FALSE)</f>
        <v>Turkey</v>
      </c>
      <c r="D196">
        <v>2030</v>
      </c>
      <c r="E196" t="s">
        <v>3</v>
      </c>
      <c r="F196">
        <v>6874.8886999999995</v>
      </c>
      <c r="G196">
        <v>291955608386.3399</v>
      </c>
    </row>
    <row r="197" spans="1:7" x14ac:dyDescent="0.25">
      <c r="A197" t="str">
        <f t="shared" si="5"/>
        <v>B2 wood energyUnited Kingdom2030</v>
      </c>
      <c r="B197" s="71" t="s">
        <v>381</v>
      </c>
      <c r="C197" s="6" t="str">
        <f>VLOOKUP(B197,'Country lookup'!A:B,2,FALSE)</f>
        <v>United Kingdom</v>
      </c>
      <c r="D197">
        <v>2030</v>
      </c>
      <c r="E197" t="s">
        <v>3</v>
      </c>
      <c r="F197">
        <v>6949.2724199999993</v>
      </c>
      <c r="G197">
        <v>1913130553786.3901</v>
      </c>
    </row>
    <row r="198" spans="1:7" x14ac:dyDescent="0.25">
      <c r="A198" t="str">
        <f t="shared" si="5"/>
        <v>B2 wood energyUkraine2030</v>
      </c>
      <c r="B198" s="71" t="s">
        <v>382</v>
      </c>
      <c r="C198" s="6" t="str">
        <f>VLOOKUP(B198,'Country lookup'!A:B,2,FALSE)</f>
        <v>Ukraine</v>
      </c>
      <c r="D198">
        <v>2030</v>
      </c>
      <c r="E198" t="s">
        <v>3</v>
      </c>
      <c r="F198">
        <v>2117.0938000000001</v>
      </c>
      <c r="G198">
        <v>220713918000.28809</v>
      </c>
    </row>
    <row r="199" spans="1:7" x14ac:dyDescent="0.25">
      <c r="A199" t="str">
        <f t="shared" si="5"/>
        <v>B2 wood energyOther Europe2030</v>
      </c>
      <c r="B199" s="71" t="s">
        <v>383</v>
      </c>
      <c r="C199" s="6" t="str">
        <f>VLOOKUP(B199,'Country lookup'!A:B,2,FALSE)</f>
        <v>Other Europe</v>
      </c>
      <c r="D199">
        <v>2030</v>
      </c>
      <c r="E199" t="s">
        <v>3</v>
      </c>
      <c r="F199">
        <v>374.14770000000004</v>
      </c>
      <c r="G199">
        <v>191915479745.21893</v>
      </c>
    </row>
    <row r="200" spans="1:7" x14ac:dyDescent="0.25">
      <c r="A200" t="str">
        <f t="shared" si="5"/>
        <v>B2 referenceCentralEast2010</v>
      </c>
      <c r="C200" t="s">
        <v>418</v>
      </c>
      <c r="D200">
        <v>2010</v>
      </c>
      <c r="E200" t="s">
        <v>0</v>
      </c>
      <c r="F200">
        <v>11472.971959999999</v>
      </c>
      <c r="G200">
        <v>396040889352.52979</v>
      </c>
    </row>
    <row r="201" spans="1:7" x14ac:dyDescent="0.25">
      <c r="A201" t="str">
        <f t="shared" si="5"/>
        <v>B2 referenceCentralEast2030</v>
      </c>
      <c r="C201" t="s">
        <v>418</v>
      </c>
      <c r="D201">
        <v>2030</v>
      </c>
      <c r="E201" t="s">
        <v>0</v>
      </c>
      <c r="F201">
        <v>23725.808339999996</v>
      </c>
      <c r="G201">
        <v>868882663352.76514</v>
      </c>
    </row>
    <row r="202" spans="1:7" x14ac:dyDescent="0.25">
      <c r="A202" t="str">
        <f t="shared" si="5"/>
        <v>B2 wood energyCentralEast2030</v>
      </c>
      <c r="C202" t="s">
        <v>418</v>
      </c>
      <c r="D202">
        <v>2030</v>
      </c>
      <c r="E202" t="s">
        <v>3</v>
      </c>
      <c r="F202">
        <v>23521.615139999994</v>
      </c>
      <c r="G202">
        <v>868882663352.76514</v>
      </c>
    </row>
    <row r="203" spans="1:7" x14ac:dyDescent="0.25">
      <c r="A203" t="str">
        <f t="shared" si="5"/>
        <v>B2 referenceCentralWest2010</v>
      </c>
      <c r="C203" t="s">
        <v>427</v>
      </c>
      <c r="D203">
        <v>2010</v>
      </c>
      <c r="E203" t="s">
        <v>0</v>
      </c>
      <c r="F203">
        <v>43776.497840000004</v>
      </c>
      <c r="G203">
        <v>7612680375490.2676</v>
      </c>
    </row>
    <row r="204" spans="1:7" x14ac:dyDescent="0.25">
      <c r="A204" t="str">
        <f t="shared" si="5"/>
        <v>B2 referenceCentralWest2030</v>
      </c>
      <c r="C204" t="s">
        <v>427</v>
      </c>
      <c r="D204">
        <v>2030</v>
      </c>
      <c r="E204" t="s">
        <v>0</v>
      </c>
      <c r="F204">
        <v>56710.748109999993</v>
      </c>
      <c r="G204">
        <v>9405594285896.2871</v>
      </c>
    </row>
    <row r="205" spans="1:7" x14ac:dyDescent="0.25">
      <c r="A205" t="str">
        <f t="shared" si="5"/>
        <v>B2 wood energyCentralWest2030</v>
      </c>
      <c r="C205" t="s">
        <v>427</v>
      </c>
      <c r="D205">
        <v>2030</v>
      </c>
      <c r="E205" t="s">
        <v>3</v>
      </c>
      <c r="F205">
        <v>56017.076309999997</v>
      </c>
      <c r="G205">
        <v>9405594285896.2871</v>
      </c>
    </row>
    <row r="206" spans="1:7" x14ac:dyDescent="0.25">
      <c r="A206" t="str">
        <f t="shared" si="5"/>
        <v>B2 referenceSouthEast2010</v>
      </c>
      <c r="C206" t="s">
        <v>111</v>
      </c>
      <c r="D206">
        <v>2010</v>
      </c>
      <c r="E206" t="s">
        <v>0</v>
      </c>
      <c r="F206">
        <v>6647.5443300000006</v>
      </c>
      <c r="G206">
        <v>480580531697.36877</v>
      </c>
    </row>
    <row r="207" spans="1:7" x14ac:dyDescent="0.25">
      <c r="A207" t="str">
        <f t="shared" si="5"/>
        <v>B2 referenceSouthEast2030</v>
      </c>
      <c r="C207" t="s">
        <v>111</v>
      </c>
      <c r="D207">
        <v>2030</v>
      </c>
      <c r="E207" t="s">
        <v>0</v>
      </c>
      <c r="F207">
        <v>10416.64704</v>
      </c>
      <c r="G207">
        <v>690414332205.01123</v>
      </c>
    </row>
    <row r="208" spans="1:7" x14ac:dyDescent="0.25">
      <c r="A208" t="str">
        <f t="shared" si="5"/>
        <v>B2 wood energySouthEast2030</v>
      </c>
      <c r="C208" t="s">
        <v>111</v>
      </c>
      <c r="D208">
        <v>2030</v>
      </c>
      <c r="E208" t="s">
        <v>3</v>
      </c>
      <c r="F208">
        <v>10661.923119999999</v>
      </c>
      <c r="G208">
        <v>690414332205.01123</v>
      </c>
    </row>
    <row r="209" spans="1:7" x14ac:dyDescent="0.25">
      <c r="A209" t="str">
        <f t="shared" si="5"/>
        <v>B2 referenceSouthWest2010</v>
      </c>
      <c r="C209" t="s">
        <v>115</v>
      </c>
      <c r="D209">
        <v>2010</v>
      </c>
      <c r="E209" t="s">
        <v>0</v>
      </c>
      <c r="F209">
        <v>14640.42801</v>
      </c>
      <c r="G209">
        <v>2644913451566.4644</v>
      </c>
    </row>
    <row r="210" spans="1:7" x14ac:dyDescent="0.25">
      <c r="A210" t="str">
        <f t="shared" si="5"/>
        <v>B2 referenceSouthWest2030</v>
      </c>
      <c r="C210" t="s">
        <v>115</v>
      </c>
      <c r="D210">
        <v>2030</v>
      </c>
      <c r="E210" t="s">
        <v>0</v>
      </c>
      <c r="F210">
        <v>18653.46574</v>
      </c>
      <c r="G210">
        <v>3267834930629.3638</v>
      </c>
    </row>
    <row r="211" spans="1:7" x14ac:dyDescent="0.25">
      <c r="A211" t="str">
        <f t="shared" si="5"/>
        <v>B2 wood energySouthWest2030</v>
      </c>
      <c r="C211" t="s">
        <v>115</v>
      </c>
      <c r="D211">
        <v>2030</v>
      </c>
      <c r="E211" t="s">
        <v>3</v>
      </c>
      <c r="F211">
        <v>19029.695020000003</v>
      </c>
      <c r="G211">
        <v>3267834930629.3638</v>
      </c>
    </row>
    <row r="212" spans="1:7" x14ac:dyDescent="0.25">
      <c r="A212" t="str">
        <f t="shared" si="5"/>
        <v>B2 referenceNorth2010</v>
      </c>
      <c r="C212" t="s">
        <v>114</v>
      </c>
      <c r="D212">
        <v>2010</v>
      </c>
      <c r="E212" t="s">
        <v>0</v>
      </c>
      <c r="F212">
        <v>24453.100720000002</v>
      </c>
      <c r="G212">
        <v>1010586733461.3468</v>
      </c>
    </row>
    <row r="213" spans="1:7" x14ac:dyDescent="0.25">
      <c r="A213" t="str">
        <f t="shared" si="5"/>
        <v>B2 referenceNorth2030</v>
      </c>
      <c r="C213" t="s">
        <v>114</v>
      </c>
      <c r="D213">
        <v>2030</v>
      </c>
      <c r="E213" t="s">
        <v>0</v>
      </c>
      <c r="F213">
        <v>32615.409189999991</v>
      </c>
      <c r="G213">
        <v>1286358057280.7075</v>
      </c>
    </row>
    <row r="214" spans="1:7" x14ac:dyDescent="0.25">
      <c r="A214" t="str">
        <f t="shared" si="5"/>
        <v>B2 wood energyNorth2030</v>
      </c>
      <c r="C214" t="s">
        <v>114</v>
      </c>
      <c r="D214">
        <v>2030</v>
      </c>
      <c r="E214" t="s">
        <v>3</v>
      </c>
      <c r="F214">
        <v>32698.655289999995</v>
      </c>
      <c r="G214">
        <v>1286358057280.7075</v>
      </c>
    </row>
    <row r="215" spans="1:7" x14ac:dyDescent="0.25">
      <c r="A215" t="str">
        <f t="shared" si="5"/>
        <v>B2 referenceEFSOS Total2010</v>
      </c>
      <c r="C215" t="s">
        <v>116</v>
      </c>
      <c r="D215">
        <v>2010</v>
      </c>
      <c r="E215" t="s">
        <v>0</v>
      </c>
      <c r="F215">
        <v>100990.54286000002</v>
      </c>
      <c r="G215">
        <v>12144801981567.979</v>
      </c>
    </row>
    <row r="216" spans="1:7" x14ac:dyDescent="0.25">
      <c r="A216" t="str">
        <f t="shared" si="5"/>
        <v>B2 referenceEFSOS Total2030</v>
      </c>
      <c r="C216" t="s">
        <v>116</v>
      </c>
      <c r="D216">
        <v>2030</v>
      </c>
      <c r="E216" t="s">
        <v>0</v>
      </c>
      <c r="F216">
        <v>142122.07841999998</v>
      </c>
      <c r="G216">
        <v>15519084269364.135</v>
      </c>
    </row>
    <row r="217" spans="1:7" x14ac:dyDescent="0.25">
      <c r="A217" t="str">
        <f t="shared" si="5"/>
        <v>B2 wood energyEFSOS Total2030</v>
      </c>
      <c r="C217" t="s">
        <v>116</v>
      </c>
      <c r="D217">
        <v>2030</v>
      </c>
      <c r="E217" t="s">
        <v>3</v>
      </c>
      <c r="F217">
        <v>141928.96487999998</v>
      </c>
      <c r="G217">
        <v>15519084269364.135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7"/>
  <sheetViews>
    <sheetView workbookViewId="0">
      <pane ySplit="1" topLeftCell="A193" activePane="bottomLeft" state="frozen"/>
      <selection activeCell="A59" sqref="A59"/>
      <selection pane="bottomLeft" activeCell="A59" sqref="A59"/>
    </sheetView>
  </sheetViews>
  <sheetFormatPr defaultRowHeight="15" x14ac:dyDescent="0.25"/>
  <cols>
    <col min="1" max="1" width="38.28515625" bestFit="1" customWidth="1"/>
    <col min="5" max="5" width="15.28515625" bestFit="1" customWidth="1"/>
    <col min="7" max="7" width="18.42578125" customWidth="1"/>
  </cols>
  <sheetData>
    <row r="1" spans="1:8" x14ac:dyDescent="0.25">
      <c r="A1" t="s">
        <v>350</v>
      </c>
      <c r="C1" t="s">
        <v>10</v>
      </c>
      <c r="D1" t="s">
        <v>12</v>
      </c>
      <c r="E1" t="s">
        <v>11</v>
      </c>
      <c r="F1" t="s">
        <v>386</v>
      </c>
      <c r="G1" t="s">
        <v>387</v>
      </c>
      <c r="H1" t="s">
        <v>388</v>
      </c>
    </row>
    <row r="2" spans="1:8" x14ac:dyDescent="0.25">
      <c r="A2" t="str">
        <f>CONCATENATE(E2,C2,D2)</f>
        <v>B2 referenceAustria2010</v>
      </c>
      <c r="B2" s="67" t="s">
        <v>352</v>
      </c>
      <c r="C2" s="6" t="str">
        <f>VLOOKUP(B2,'Country lookup'!A:B,2,FALSE)</f>
        <v>Austria</v>
      </c>
      <c r="D2">
        <v>2010</v>
      </c>
      <c r="E2" t="s">
        <v>0</v>
      </c>
      <c r="F2" s="70">
        <v>25842.446</v>
      </c>
      <c r="G2">
        <v>2385.3161999999975</v>
      </c>
      <c r="H2">
        <v>17399.400000000001</v>
      </c>
    </row>
    <row r="3" spans="1:8" x14ac:dyDescent="0.25">
      <c r="A3" t="str">
        <f t="shared" ref="A3:A34" si="0">CONCATENATE(E3,C3,D3)</f>
        <v>B2 referenceBelgium2010</v>
      </c>
      <c r="B3" s="66" t="s">
        <v>353</v>
      </c>
      <c r="C3" s="6" t="str">
        <f>VLOOKUP(B3,'Country lookup'!A:B,2,FALSE)</f>
        <v>Belgium</v>
      </c>
      <c r="D3">
        <v>2010</v>
      </c>
      <c r="E3" t="s">
        <v>0</v>
      </c>
      <c r="F3" s="70">
        <v>7272.938000000001</v>
      </c>
      <c r="G3">
        <v>3365.6310000000003</v>
      </c>
      <c r="H3">
        <v>5472.3</v>
      </c>
    </row>
    <row r="4" spans="1:8" x14ac:dyDescent="0.25">
      <c r="A4" t="str">
        <f t="shared" si="0"/>
        <v>B2 referenceBelarus2010</v>
      </c>
      <c r="B4" s="66" t="s">
        <v>354</v>
      </c>
      <c r="C4" s="6" t="str">
        <f>VLOOKUP(B4,'Country lookup'!A:B,2,FALSE)</f>
        <v>Belarus</v>
      </c>
      <c r="D4">
        <v>2010</v>
      </c>
      <c r="E4" t="s">
        <v>0</v>
      </c>
      <c r="F4" s="70">
        <v>6606.0950000000003</v>
      </c>
      <c r="G4">
        <v>-3096.9267999999993</v>
      </c>
      <c r="H4">
        <v>8428.5</v>
      </c>
    </row>
    <row r="5" spans="1:8" x14ac:dyDescent="0.25">
      <c r="A5" t="str">
        <f t="shared" si="0"/>
        <v>B2 referenceBosnia and Herzegovina2010</v>
      </c>
      <c r="B5" s="66" t="s">
        <v>355</v>
      </c>
      <c r="C5" s="6" t="str">
        <f>VLOOKUP(B5,'Country lookup'!A:B,2,FALSE)</f>
        <v>Bosnia and Herzegovina</v>
      </c>
      <c r="D5">
        <v>2010</v>
      </c>
      <c r="E5" t="s">
        <v>0</v>
      </c>
      <c r="F5" s="70">
        <v>2909.0320000000002</v>
      </c>
      <c r="G5">
        <v>-866.17200000000025</v>
      </c>
      <c r="H5">
        <v>2413.1</v>
      </c>
    </row>
    <row r="6" spans="1:8" x14ac:dyDescent="0.25">
      <c r="A6" t="str">
        <f t="shared" si="0"/>
        <v>B2 referenceBulgaria2010</v>
      </c>
      <c r="B6" s="66" t="s">
        <v>356</v>
      </c>
      <c r="C6" s="6" t="str">
        <f>VLOOKUP(B6,'Country lookup'!A:B,2,FALSE)</f>
        <v>Bulgaria</v>
      </c>
      <c r="D6">
        <v>2010</v>
      </c>
      <c r="E6" t="s">
        <v>0</v>
      </c>
      <c r="F6" s="70">
        <v>3178.5299999999997</v>
      </c>
      <c r="G6">
        <v>-376.21350000000029</v>
      </c>
      <c r="H6">
        <v>3985.9</v>
      </c>
    </row>
    <row r="7" spans="1:8" x14ac:dyDescent="0.25">
      <c r="A7" t="str">
        <f t="shared" si="0"/>
        <v>B2 referenceCroatia2010</v>
      </c>
      <c r="B7" s="66" t="s">
        <v>357</v>
      </c>
      <c r="C7" s="6" t="str">
        <f>VLOOKUP(B7,'Country lookup'!A:B,2,FALSE)</f>
        <v>Croatia</v>
      </c>
      <c r="D7">
        <v>2010</v>
      </c>
      <c r="E7" t="s">
        <v>0</v>
      </c>
      <c r="F7" s="70">
        <v>1334.037</v>
      </c>
      <c r="G7">
        <v>-3640.5839999999998</v>
      </c>
      <c r="H7">
        <v>2236.1999999999998</v>
      </c>
    </row>
    <row r="8" spans="1:8" x14ac:dyDescent="0.25">
      <c r="A8" t="str">
        <f t="shared" si="0"/>
        <v>B2 referenceCzech Republic2010</v>
      </c>
      <c r="B8" s="66" t="s">
        <v>358</v>
      </c>
      <c r="C8" s="6" t="str">
        <f>VLOOKUP(B8,'Country lookup'!A:B,2,FALSE)</f>
        <v>Czech Republic</v>
      </c>
      <c r="D8">
        <v>2010</v>
      </c>
      <c r="E8" t="s">
        <v>0</v>
      </c>
      <c r="F8" s="70">
        <v>17096.167000000001</v>
      </c>
      <c r="G8">
        <v>-215.34299999999894</v>
      </c>
      <c r="H8">
        <v>7835.7</v>
      </c>
    </row>
    <row r="9" spans="1:8" x14ac:dyDescent="0.25">
      <c r="A9" t="str">
        <f t="shared" si="0"/>
        <v>B2 referenceDenmark2010</v>
      </c>
      <c r="B9" s="66" t="s">
        <v>359</v>
      </c>
      <c r="C9" s="6" t="str">
        <f>VLOOKUP(B9,'Country lookup'!A:B,2,FALSE)</f>
        <v>Denmark</v>
      </c>
      <c r="D9">
        <v>2010</v>
      </c>
      <c r="E9" t="s">
        <v>0</v>
      </c>
      <c r="F9" s="70">
        <v>1300.9549999999999</v>
      </c>
      <c r="G9">
        <v>-160.952</v>
      </c>
      <c r="H9">
        <v>8880.9</v>
      </c>
    </row>
    <row r="10" spans="1:8" x14ac:dyDescent="0.25">
      <c r="A10" t="str">
        <f t="shared" si="0"/>
        <v>B2 referenceEstonia2010</v>
      </c>
      <c r="B10" s="66" t="s">
        <v>360</v>
      </c>
      <c r="C10" s="6" t="str">
        <f>VLOOKUP(B10,'Country lookup'!A:B,2,FALSE)</f>
        <v>Estonia</v>
      </c>
      <c r="D10">
        <v>2010</v>
      </c>
      <c r="E10" t="s">
        <v>0</v>
      </c>
      <c r="F10" s="70">
        <v>5229.08</v>
      </c>
      <c r="G10">
        <v>-3429.3625000000006</v>
      </c>
      <c r="H10">
        <v>3265.3</v>
      </c>
    </row>
    <row r="11" spans="1:8" x14ac:dyDescent="0.25">
      <c r="A11" t="str">
        <f t="shared" si="0"/>
        <v>B2 referenceFinland2010</v>
      </c>
      <c r="B11" s="66" t="s">
        <v>361</v>
      </c>
      <c r="C11" s="6" t="str">
        <f>VLOOKUP(B11,'Country lookup'!A:B,2,FALSE)</f>
        <v>Finland</v>
      </c>
      <c r="D11">
        <v>2010</v>
      </c>
      <c r="E11" t="s">
        <v>0</v>
      </c>
      <c r="F11" s="70">
        <v>77220.312999999995</v>
      </c>
      <c r="G11">
        <v>10239.915999999997</v>
      </c>
      <c r="H11">
        <v>34397.9</v>
      </c>
    </row>
    <row r="12" spans="1:8" x14ac:dyDescent="0.25">
      <c r="A12" t="str">
        <f t="shared" si="0"/>
        <v>B2 referenceFrance2010</v>
      </c>
      <c r="B12" s="66" t="s">
        <v>362</v>
      </c>
      <c r="C12" s="6" t="str">
        <f>VLOOKUP(B12,'Country lookup'!A:B,2,FALSE)</f>
        <v>France</v>
      </c>
      <c r="D12">
        <v>2010</v>
      </c>
      <c r="E12" t="s">
        <v>0</v>
      </c>
      <c r="F12" s="70">
        <v>39192.377999999997</v>
      </c>
      <c r="G12">
        <v>371.08200000000215</v>
      </c>
      <c r="H12">
        <v>49293.5</v>
      </c>
    </row>
    <row r="13" spans="1:8" x14ac:dyDescent="0.25">
      <c r="A13" t="str">
        <f t="shared" si="0"/>
        <v>B2 referenceGermany2010</v>
      </c>
      <c r="B13" s="66" t="s">
        <v>363</v>
      </c>
      <c r="C13" s="6" t="str">
        <f>VLOOKUP(B13,'Country lookup'!A:B,2,FALSE)</f>
        <v>Germany</v>
      </c>
      <c r="D13">
        <v>2010</v>
      </c>
      <c r="E13" t="s">
        <v>0</v>
      </c>
      <c r="F13" s="70">
        <v>72229.043000000005</v>
      </c>
      <c r="G13">
        <v>6917.5604000000021</v>
      </c>
      <c r="H13">
        <v>43390</v>
      </c>
    </row>
    <row r="14" spans="1:8" x14ac:dyDescent="0.25">
      <c r="A14" t="str">
        <f t="shared" si="0"/>
        <v>B2 referenceGreece2010</v>
      </c>
      <c r="B14" s="66" t="s">
        <v>364</v>
      </c>
      <c r="C14" s="6" t="str">
        <f>VLOOKUP(B14,'Country lookup'!A:B,2,FALSE)</f>
        <v>Greece</v>
      </c>
      <c r="D14">
        <v>2010</v>
      </c>
      <c r="E14" t="s">
        <v>0</v>
      </c>
      <c r="F14" s="70">
        <v>2343.6400000000003</v>
      </c>
      <c r="G14">
        <v>333.22300000000018</v>
      </c>
      <c r="H14">
        <v>6206.2</v>
      </c>
    </row>
    <row r="15" spans="1:8" x14ac:dyDescent="0.25">
      <c r="A15" t="str">
        <f t="shared" si="0"/>
        <v>B2 referenceHungary2010</v>
      </c>
      <c r="B15" s="66" t="s">
        <v>365</v>
      </c>
      <c r="C15" s="6" t="str">
        <f>VLOOKUP(B15,'Country lookup'!A:B,2,FALSE)</f>
        <v>Hungary</v>
      </c>
      <c r="D15">
        <v>2010</v>
      </c>
      <c r="E15" t="s">
        <v>0</v>
      </c>
      <c r="F15" s="70">
        <v>2145.19</v>
      </c>
      <c r="G15">
        <v>-1041.4380000000006</v>
      </c>
      <c r="H15">
        <v>5866.4</v>
      </c>
    </row>
    <row r="16" spans="1:8" x14ac:dyDescent="0.25">
      <c r="A16" t="str">
        <f t="shared" si="0"/>
        <v>B2 referenceIreland2010</v>
      </c>
      <c r="B16" s="66" t="s">
        <v>366</v>
      </c>
      <c r="C16" s="6" t="str">
        <f>VLOOKUP(B16,'Country lookup'!A:B,2,FALSE)</f>
        <v>Ireland</v>
      </c>
      <c r="D16">
        <v>2010</v>
      </c>
      <c r="E16" t="s">
        <v>0</v>
      </c>
      <c r="F16" s="70">
        <v>3604.6579999999999</v>
      </c>
      <c r="G16">
        <v>977.52039999999943</v>
      </c>
      <c r="H16">
        <v>1311.9</v>
      </c>
    </row>
    <row r="17" spans="1:8" x14ac:dyDescent="0.25">
      <c r="A17" t="str">
        <f t="shared" si="0"/>
        <v>B2 referenceItaly2010</v>
      </c>
      <c r="B17" s="66" t="s">
        <v>367</v>
      </c>
      <c r="C17" s="6" t="str">
        <f>VLOOKUP(B17,'Country lookup'!A:B,2,FALSE)</f>
        <v>Italy</v>
      </c>
      <c r="D17">
        <v>2010</v>
      </c>
      <c r="E17" t="s">
        <v>0</v>
      </c>
      <c r="F17" s="70">
        <v>11797.754999999999</v>
      </c>
      <c r="G17">
        <v>7574.6017999999985</v>
      </c>
      <c r="H17">
        <v>26338.7</v>
      </c>
    </row>
    <row r="18" spans="1:8" x14ac:dyDescent="0.25">
      <c r="A18" t="str">
        <f t="shared" si="0"/>
        <v>B2 referenceLatvia2010</v>
      </c>
      <c r="B18" s="66" t="s">
        <v>368</v>
      </c>
      <c r="C18" s="6" t="str">
        <f>VLOOKUP(B18,'Country lookup'!A:B,2,FALSE)</f>
        <v>Latvia</v>
      </c>
      <c r="D18">
        <v>2010</v>
      </c>
      <c r="E18" t="s">
        <v>0</v>
      </c>
      <c r="F18" s="70">
        <v>8365.4900000000016</v>
      </c>
      <c r="G18">
        <v>-5759.9054999999989</v>
      </c>
      <c r="H18">
        <v>6477.3</v>
      </c>
    </row>
    <row r="19" spans="1:8" x14ac:dyDescent="0.25">
      <c r="A19" t="str">
        <f t="shared" si="0"/>
        <v>B2 referenceLithuania2010</v>
      </c>
      <c r="B19" s="66" t="s">
        <v>369</v>
      </c>
      <c r="C19" s="6" t="str">
        <f>VLOOKUP(B19,'Country lookup'!A:B,2,FALSE)</f>
        <v>Lithuania</v>
      </c>
      <c r="D19">
        <v>2010</v>
      </c>
      <c r="E19" t="s">
        <v>0</v>
      </c>
      <c r="F19" s="70">
        <v>4711.97</v>
      </c>
      <c r="G19">
        <v>-2166.4085000000009</v>
      </c>
      <c r="H19">
        <v>3660.9</v>
      </c>
    </row>
    <row r="20" spans="1:8" x14ac:dyDescent="0.25">
      <c r="A20" t="str">
        <f t="shared" si="0"/>
        <v>B2 referenceNetherlands2010</v>
      </c>
      <c r="B20" s="66" t="s">
        <v>370</v>
      </c>
      <c r="C20" s="6" t="str">
        <f>VLOOKUP(B20,'Country lookup'!A:B,2,FALSE)</f>
        <v>Netherlands</v>
      </c>
      <c r="D20">
        <v>2010</v>
      </c>
      <c r="E20" t="s">
        <v>0</v>
      </c>
      <c r="F20" s="70">
        <v>1309.57</v>
      </c>
      <c r="G20">
        <v>237.75950000000012</v>
      </c>
      <c r="H20">
        <v>6210.3</v>
      </c>
    </row>
    <row r="21" spans="1:8" x14ac:dyDescent="0.25">
      <c r="A21" t="str">
        <f t="shared" si="0"/>
        <v>B2 referenceNorway2010</v>
      </c>
      <c r="B21" s="66" t="s">
        <v>371</v>
      </c>
      <c r="C21" s="6" t="str">
        <f>VLOOKUP(B21,'Country lookup'!A:B,2,FALSE)</f>
        <v>Norway</v>
      </c>
      <c r="D21">
        <v>2010</v>
      </c>
      <c r="E21" t="s">
        <v>0</v>
      </c>
      <c r="F21" s="70">
        <v>12781.8097</v>
      </c>
      <c r="G21">
        <v>1110.9757000000009</v>
      </c>
      <c r="H21">
        <v>7121.3</v>
      </c>
    </row>
    <row r="22" spans="1:8" x14ac:dyDescent="0.25">
      <c r="A22" t="str">
        <f t="shared" si="0"/>
        <v>B2 referencePoland2010</v>
      </c>
      <c r="B22" s="66" t="s">
        <v>372</v>
      </c>
      <c r="C22" s="6" t="str">
        <f>VLOOKUP(B22,'Country lookup'!A:B,2,FALSE)</f>
        <v>Poland</v>
      </c>
      <c r="D22">
        <v>2010</v>
      </c>
      <c r="E22" t="s">
        <v>0</v>
      </c>
      <c r="F22" s="70">
        <v>27462.245999999999</v>
      </c>
      <c r="G22">
        <v>-7990.5680000000029</v>
      </c>
      <c r="H22">
        <v>24564.400000000001</v>
      </c>
    </row>
    <row r="23" spans="1:8" x14ac:dyDescent="0.25">
      <c r="A23" t="str">
        <f t="shared" si="0"/>
        <v>B2 referencePortugal2010</v>
      </c>
      <c r="B23" s="66" t="s">
        <v>373</v>
      </c>
      <c r="C23" s="6" t="str">
        <f>VLOOKUP(B23,'Country lookup'!A:B,2,FALSE)</f>
        <v>Portugal</v>
      </c>
      <c r="D23">
        <v>2010</v>
      </c>
      <c r="E23" t="s">
        <v>0</v>
      </c>
      <c r="F23" s="70">
        <v>10580.945</v>
      </c>
      <c r="G23">
        <v>2865.6015000000007</v>
      </c>
      <c r="H23">
        <v>12633.5</v>
      </c>
    </row>
    <row r="24" spans="1:8" x14ac:dyDescent="0.25">
      <c r="A24" t="str">
        <f t="shared" si="0"/>
        <v>B2 referenceRomania2010</v>
      </c>
      <c r="B24" s="66" t="s">
        <v>374</v>
      </c>
      <c r="C24" s="6" t="str">
        <f>VLOOKUP(B24,'Country lookup'!A:B,2,FALSE)</f>
        <v>Romania</v>
      </c>
      <c r="D24">
        <v>2010</v>
      </c>
      <c r="E24" t="s">
        <v>0</v>
      </c>
      <c r="F24" s="70">
        <v>12307.535999999998</v>
      </c>
      <c r="G24">
        <v>-3375.9465</v>
      </c>
      <c r="H24">
        <v>15895.4</v>
      </c>
    </row>
    <row r="25" spans="1:8" x14ac:dyDescent="0.25">
      <c r="A25" t="str">
        <f t="shared" si="0"/>
        <v>B2 referenceSerbia2010</v>
      </c>
      <c r="B25" s="66" t="s">
        <v>375</v>
      </c>
      <c r="C25" s="6" t="str">
        <f>VLOOKUP(B25,'Country lookup'!A:B,2,FALSE)</f>
        <v>Serbia</v>
      </c>
      <c r="D25">
        <v>2010</v>
      </c>
      <c r="E25" t="s">
        <v>0</v>
      </c>
      <c r="F25" s="70">
        <v>2028.8119999999999</v>
      </c>
      <c r="G25">
        <v>-1085.1684999999995</v>
      </c>
      <c r="H25">
        <v>7784.5</v>
      </c>
    </row>
    <row r="26" spans="1:8" x14ac:dyDescent="0.25">
      <c r="A26" t="str">
        <f t="shared" si="0"/>
        <v>B2 referenceSlovakia2010</v>
      </c>
      <c r="B26" s="66" t="s">
        <v>376</v>
      </c>
      <c r="C26" s="6" t="str">
        <f>VLOOKUP(B26,'Country lookup'!A:B,2,FALSE)</f>
        <v>Slovakia</v>
      </c>
      <c r="D26">
        <v>2010</v>
      </c>
      <c r="E26" t="s">
        <v>0</v>
      </c>
      <c r="F26" s="70">
        <v>9318.5350000000017</v>
      </c>
      <c r="G26">
        <v>-292.8784999999998</v>
      </c>
      <c r="H26">
        <v>2701.8</v>
      </c>
    </row>
    <row r="27" spans="1:8" x14ac:dyDescent="0.25">
      <c r="A27" t="str">
        <f t="shared" si="0"/>
        <v>B2 referenceSlovenia2010</v>
      </c>
      <c r="B27" s="66" t="s">
        <v>377</v>
      </c>
      <c r="C27" s="6" t="str">
        <f>VLOOKUP(B27,'Country lookup'!A:B,2,FALSE)</f>
        <v>Slovenia</v>
      </c>
      <c r="D27">
        <v>2010</v>
      </c>
      <c r="E27" t="s">
        <v>0</v>
      </c>
      <c r="F27" s="70">
        <v>3068.0800000000004</v>
      </c>
      <c r="G27">
        <v>-365.21000000000049</v>
      </c>
      <c r="H27">
        <v>2414.8000000000002</v>
      </c>
    </row>
    <row r="28" spans="1:8" x14ac:dyDescent="0.25">
      <c r="A28" t="str">
        <f t="shared" si="0"/>
        <v>B2 referenceSpain2010</v>
      </c>
      <c r="B28" s="66" t="s">
        <v>378</v>
      </c>
      <c r="C28" s="6" t="str">
        <f>VLOOKUP(B28,'Country lookup'!A:B,2,FALSE)</f>
        <v>Spain</v>
      </c>
      <c r="D28">
        <v>2010</v>
      </c>
      <c r="E28" t="s">
        <v>0</v>
      </c>
      <c r="F28" s="70">
        <v>24525.265999999996</v>
      </c>
      <c r="G28">
        <v>5037.2345000000023</v>
      </c>
      <c r="H28">
        <v>23539.4</v>
      </c>
    </row>
    <row r="29" spans="1:8" x14ac:dyDescent="0.25">
      <c r="A29" t="str">
        <f t="shared" si="0"/>
        <v>B2 referenceSweden2010</v>
      </c>
      <c r="B29" s="66" t="s">
        <v>379</v>
      </c>
      <c r="C29" s="6" t="str">
        <f>VLOOKUP(B29,'Country lookup'!A:B,2,FALSE)</f>
        <v>Sweden</v>
      </c>
      <c r="D29">
        <v>2010</v>
      </c>
      <c r="E29" t="s">
        <v>0</v>
      </c>
      <c r="F29" s="70">
        <v>86512.015000000014</v>
      </c>
      <c r="G29">
        <v>-671.46249999999418</v>
      </c>
      <c r="H29">
        <v>35779.300000000003</v>
      </c>
    </row>
    <row r="30" spans="1:8" x14ac:dyDescent="0.25">
      <c r="A30" t="str">
        <f t="shared" si="0"/>
        <v>B2 referenceSwitzerland2010</v>
      </c>
      <c r="B30" s="66" t="s">
        <v>380</v>
      </c>
      <c r="C30" s="6" t="str">
        <f>VLOOKUP(B30,'Country lookup'!A:B,2,FALSE)</f>
        <v>Switzerland</v>
      </c>
      <c r="D30">
        <v>2010</v>
      </c>
      <c r="E30" t="s">
        <v>0</v>
      </c>
      <c r="F30" s="70">
        <v>4579.4620000000004</v>
      </c>
      <c r="G30">
        <v>26.403500000000349</v>
      </c>
      <c r="H30">
        <v>4026.6</v>
      </c>
    </row>
    <row r="31" spans="1:8" x14ac:dyDescent="0.25">
      <c r="A31" t="str">
        <f t="shared" si="0"/>
        <v>B2 referenceTurkey2010</v>
      </c>
      <c r="B31" s="66" t="s">
        <v>351</v>
      </c>
      <c r="C31" s="6" t="str">
        <f>VLOOKUP(B31,'Country lookup'!A:B,2,FALSE)</f>
        <v>Turkey</v>
      </c>
      <c r="D31">
        <v>2010</v>
      </c>
      <c r="E31" t="s">
        <v>0</v>
      </c>
      <c r="F31" s="70">
        <v>24427.502</v>
      </c>
      <c r="G31">
        <v>5893.7099999999991</v>
      </c>
      <c r="H31">
        <v>25405.599999999999</v>
      </c>
    </row>
    <row r="32" spans="1:8" x14ac:dyDescent="0.25">
      <c r="A32" t="str">
        <f t="shared" si="0"/>
        <v>B2 referenceUnited Kingdom2010</v>
      </c>
      <c r="B32" s="66" t="s">
        <v>381</v>
      </c>
      <c r="C32" s="6" t="str">
        <f>VLOOKUP(B32,'Country lookup'!A:B,2,FALSE)</f>
        <v>United Kingdom</v>
      </c>
      <c r="D32">
        <v>2010</v>
      </c>
      <c r="E32" t="s">
        <v>0</v>
      </c>
      <c r="F32" s="70">
        <v>11480.579999999998</v>
      </c>
      <c r="G32">
        <v>1258.9003999999986</v>
      </c>
      <c r="H32">
        <v>11665.5</v>
      </c>
    </row>
    <row r="33" spans="1:8" x14ac:dyDescent="0.25">
      <c r="A33" t="str">
        <f t="shared" si="0"/>
        <v>B2 referenceUkraine2010</v>
      </c>
      <c r="B33" s="66" t="s">
        <v>382</v>
      </c>
      <c r="C33" s="6" t="str">
        <f>VLOOKUP(B33,'Country lookup'!A:B,2,FALSE)</f>
        <v>Ukraine</v>
      </c>
      <c r="D33">
        <v>2010</v>
      </c>
      <c r="E33" t="s">
        <v>0</v>
      </c>
      <c r="F33" s="70">
        <v>6777.5700000000006</v>
      </c>
      <c r="G33">
        <v>-1750.1725000000006</v>
      </c>
      <c r="H33">
        <v>11956.2</v>
      </c>
    </row>
    <row r="34" spans="1:8" x14ac:dyDescent="0.25">
      <c r="A34" t="str">
        <f t="shared" si="0"/>
        <v>B2 referenceOther Europe2010</v>
      </c>
      <c r="B34" s="66" t="s">
        <v>383</v>
      </c>
      <c r="C34" s="6" t="str">
        <f>VLOOKUP(B34,'Country lookup'!A:B,2,FALSE)</f>
        <v>Other Europe</v>
      </c>
      <c r="D34">
        <v>2010</v>
      </c>
      <c r="E34" t="s">
        <v>0</v>
      </c>
      <c r="F34" s="70">
        <v>1831.4750000000001</v>
      </c>
      <c r="G34">
        <v>168.05949999999984</v>
      </c>
      <c r="H34">
        <v>6019.7000000000007</v>
      </c>
    </row>
    <row r="35" spans="1:8" x14ac:dyDescent="0.25">
      <c r="A35" t="str">
        <f>CONCATENATE(E35,C35,D35)</f>
        <v>B2 referenceAustria2020</v>
      </c>
      <c r="B35" s="67" t="s">
        <v>352</v>
      </c>
      <c r="C35" s="6" t="str">
        <f>VLOOKUP(B35,'Country lookup'!A:B,2,FALSE)</f>
        <v>Austria</v>
      </c>
      <c r="D35">
        <v>2020</v>
      </c>
      <c r="E35" t="s">
        <v>0</v>
      </c>
      <c r="F35">
        <v>24191.521000000001</v>
      </c>
      <c r="G35">
        <v>487.95290000000386</v>
      </c>
      <c r="H35">
        <v>20192.7</v>
      </c>
    </row>
    <row r="36" spans="1:8" x14ac:dyDescent="0.25">
      <c r="A36" t="str">
        <f t="shared" ref="A36:A67" si="1">CONCATENATE(E36,C36,D36)</f>
        <v>B2 referenceBelgium2020</v>
      </c>
      <c r="B36" s="66" t="s">
        <v>353</v>
      </c>
      <c r="C36" s="6" t="str">
        <f>VLOOKUP(B36,'Country lookup'!A:B,2,FALSE)</f>
        <v>Belgium</v>
      </c>
      <c r="D36">
        <v>2020</v>
      </c>
      <c r="E36" t="s">
        <v>0</v>
      </c>
      <c r="F36">
        <v>6587.25</v>
      </c>
      <c r="G36">
        <v>2921.6809999999996</v>
      </c>
      <c r="H36">
        <v>6350.8</v>
      </c>
    </row>
    <row r="37" spans="1:8" x14ac:dyDescent="0.25">
      <c r="A37" t="str">
        <f t="shared" si="1"/>
        <v>B2 referenceBelarus2020</v>
      </c>
      <c r="B37" s="66" t="s">
        <v>354</v>
      </c>
      <c r="C37" s="6" t="str">
        <f>VLOOKUP(B37,'Country lookup'!A:B,2,FALSE)</f>
        <v>Belarus</v>
      </c>
      <c r="D37">
        <v>2020</v>
      </c>
      <c r="E37" t="s">
        <v>0</v>
      </c>
      <c r="F37">
        <v>7163.7800000000007</v>
      </c>
      <c r="G37">
        <v>-3669.6634999999997</v>
      </c>
      <c r="H37">
        <v>9781.6</v>
      </c>
    </row>
    <row r="38" spans="1:8" x14ac:dyDescent="0.25">
      <c r="A38" t="str">
        <f t="shared" si="1"/>
        <v>B2 referenceBosnia and Herzegovina2020</v>
      </c>
      <c r="B38" s="66" t="s">
        <v>355</v>
      </c>
      <c r="C38" s="6" t="str">
        <f>VLOOKUP(B38,'Country lookup'!A:B,2,FALSE)</f>
        <v>Bosnia and Herzegovina</v>
      </c>
      <c r="D38">
        <v>2020</v>
      </c>
      <c r="E38" t="s">
        <v>0</v>
      </c>
      <c r="F38">
        <v>2918.0399999999995</v>
      </c>
      <c r="G38">
        <v>-729.86500000000024</v>
      </c>
      <c r="H38">
        <v>2800.5</v>
      </c>
    </row>
    <row r="39" spans="1:8" x14ac:dyDescent="0.25">
      <c r="A39" t="str">
        <f t="shared" si="1"/>
        <v>B2 referenceBulgaria2020</v>
      </c>
      <c r="B39" s="66" t="s">
        <v>356</v>
      </c>
      <c r="C39" s="6" t="str">
        <f>VLOOKUP(B39,'Country lookup'!A:B,2,FALSE)</f>
        <v>Bulgaria</v>
      </c>
      <c r="D39">
        <v>2020</v>
      </c>
      <c r="E39" t="s">
        <v>0</v>
      </c>
      <c r="F39">
        <v>3619.4399999999996</v>
      </c>
      <c r="G39">
        <v>-84.420000000000073</v>
      </c>
      <c r="H39">
        <v>4625.8</v>
      </c>
    </row>
    <row r="40" spans="1:8" x14ac:dyDescent="0.25">
      <c r="A40" t="str">
        <f t="shared" si="1"/>
        <v>B2 referenceCroatia2020</v>
      </c>
      <c r="B40" s="66" t="s">
        <v>357</v>
      </c>
      <c r="C40" s="6" t="str">
        <f>VLOOKUP(B40,'Country lookup'!A:B,2,FALSE)</f>
        <v>Croatia</v>
      </c>
      <c r="D40">
        <v>2020</v>
      </c>
      <c r="E40" t="s">
        <v>0</v>
      </c>
      <c r="F40">
        <v>1382.7799999999997</v>
      </c>
      <c r="G40">
        <v>-3576.6400000000003</v>
      </c>
      <c r="H40">
        <v>2595.1999999999998</v>
      </c>
    </row>
    <row r="41" spans="1:8" x14ac:dyDescent="0.25">
      <c r="A41" t="str">
        <f t="shared" si="1"/>
        <v>B2 referenceCzech Republic2020</v>
      </c>
      <c r="B41" s="66" t="s">
        <v>358</v>
      </c>
      <c r="C41" s="6" t="str">
        <f>VLOOKUP(B41,'Country lookup'!A:B,2,FALSE)</f>
        <v>Czech Republic</v>
      </c>
      <c r="D41">
        <v>2020</v>
      </c>
      <c r="E41" t="s">
        <v>0</v>
      </c>
      <c r="F41">
        <v>19818.772999999997</v>
      </c>
      <c r="G41">
        <v>-46.702000000001135</v>
      </c>
      <c r="H41">
        <v>9093.7000000000007</v>
      </c>
    </row>
    <row r="42" spans="1:8" x14ac:dyDescent="0.25">
      <c r="A42" t="str">
        <f t="shared" si="1"/>
        <v>B2 referenceDenmark2020</v>
      </c>
      <c r="B42" s="66" t="s">
        <v>359</v>
      </c>
      <c r="C42" s="6" t="str">
        <f>VLOOKUP(B42,'Country lookup'!A:B,2,FALSE)</f>
        <v>Denmark</v>
      </c>
      <c r="D42">
        <v>2020</v>
      </c>
      <c r="E42" t="s">
        <v>0</v>
      </c>
      <c r="F42">
        <v>1362.38</v>
      </c>
      <c r="G42">
        <v>-84.145999999999958</v>
      </c>
      <c r="H42">
        <v>10306.6</v>
      </c>
    </row>
    <row r="43" spans="1:8" x14ac:dyDescent="0.25">
      <c r="A43" t="str">
        <f t="shared" si="1"/>
        <v>B2 referenceEstonia2020</v>
      </c>
      <c r="B43" s="66" t="s">
        <v>360</v>
      </c>
      <c r="C43" s="6" t="str">
        <f>VLOOKUP(B43,'Country lookup'!A:B,2,FALSE)</f>
        <v>Estonia</v>
      </c>
      <c r="D43">
        <v>2020</v>
      </c>
      <c r="E43" t="s">
        <v>0</v>
      </c>
      <c r="F43">
        <v>5814.04</v>
      </c>
      <c r="G43">
        <v>-4487.9695000000011</v>
      </c>
      <c r="H43">
        <v>3789.6</v>
      </c>
    </row>
    <row r="44" spans="1:8" x14ac:dyDescent="0.25">
      <c r="A44" t="str">
        <f t="shared" si="1"/>
        <v>B2 referenceFinland2020</v>
      </c>
      <c r="B44" s="66" t="s">
        <v>361</v>
      </c>
      <c r="C44" s="6" t="str">
        <f>VLOOKUP(B44,'Country lookup'!A:B,2,FALSE)</f>
        <v>Finland</v>
      </c>
      <c r="D44">
        <v>2020</v>
      </c>
      <c r="E44" t="s">
        <v>0</v>
      </c>
      <c r="F44">
        <v>75347.546000000002</v>
      </c>
      <c r="G44">
        <v>5940.7429999999877</v>
      </c>
      <c r="H44">
        <v>39920.1</v>
      </c>
    </row>
    <row r="45" spans="1:8" x14ac:dyDescent="0.25">
      <c r="A45" t="str">
        <f t="shared" si="1"/>
        <v>B2 referenceFrance2020</v>
      </c>
      <c r="B45" s="66" t="s">
        <v>362</v>
      </c>
      <c r="C45" s="6" t="str">
        <f>VLOOKUP(B45,'Country lookup'!A:B,2,FALSE)</f>
        <v>France</v>
      </c>
      <c r="D45">
        <v>2020</v>
      </c>
      <c r="E45" t="s">
        <v>0</v>
      </c>
      <c r="F45">
        <v>38804.253999999994</v>
      </c>
      <c r="G45">
        <v>-152.36789999999746</v>
      </c>
      <c r="H45">
        <v>57207.199999999997</v>
      </c>
    </row>
    <row r="46" spans="1:8" x14ac:dyDescent="0.25">
      <c r="A46" t="str">
        <f t="shared" si="1"/>
        <v>B2 referenceGermany2020</v>
      </c>
      <c r="B46" s="66" t="s">
        <v>363</v>
      </c>
      <c r="C46" s="6" t="str">
        <f>VLOOKUP(B46,'Country lookup'!A:B,2,FALSE)</f>
        <v>Germany</v>
      </c>
      <c r="D46">
        <v>2020</v>
      </c>
      <c r="E46" t="s">
        <v>0</v>
      </c>
      <c r="F46">
        <v>71490.568999999989</v>
      </c>
      <c r="G46">
        <v>2123.468099999991</v>
      </c>
      <c r="H46">
        <v>50355.9</v>
      </c>
    </row>
    <row r="47" spans="1:8" x14ac:dyDescent="0.25">
      <c r="A47" t="str">
        <f t="shared" si="1"/>
        <v>B2 referenceGreece2020</v>
      </c>
      <c r="B47" s="66" t="s">
        <v>364</v>
      </c>
      <c r="C47" s="6" t="str">
        <f>VLOOKUP(B47,'Country lookup'!A:B,2,FALSE)</f>
        <v>Greece</v>
      </c>
      <c r="D47">
        <v>2020</v>
      </c>
      <c r="E47" t="s">
        <v>0</v>
      </c>
      <c r="F47">
        <v>2756.2</v>
      </c>
      <c r="G47">
        <v>-67.570000000000164</v>
      </c>
      <c r="H47">
        <v>7202.6</v>
      </c>
    </row>
    <row r="48" spans="1:8" x14ac:dyDescent="0.25">
      <c r="A48" t="str">
        <f t="shared" si="1"/>
        <v>B2 referenceHungary2020</v>
      </c>
      <c r="B48" s="66" t="s">
        <v>365</v>
      </c>
      <c r="C48" s="6" t="str">
        <f>VLOOKUP(B48,'Country lookup'!A:B,2,FALSE)</f>
        <v>Hungary</v>
      </c>
      <c r="D48">
        <v>2020</v>
      </c>
      <c r="E48" t="s">
        <v>0</v>
      </c>
      <c r="F48">
        <v>4371.2299999999996</v>
      </c>
      <c r="G48">
        <v>-891.24350000000049</v>
      </c>
      <c r="H48">
        <v>6808.2</v>
      </c>
    </row>
    <row r="49" spans="1:8" x14ac:dyDescent="0.25">
      <c r="A49" t="str">
        <f t="shared" si="1"/>
        <v>B2 referenceIreland2020</v>
      </c>
      <c r="B49" s="66" t="s">
        <v>366</v>
      </c>
      <c r="C49" s="6" t="str">
        <f>VLOOKUP(B49,'Country lookup'!A:B,2,FALSE)</f>
        <v>Ireland</v>
      </c>
      <c r="D49">
        <v>2020</v>
      </c>
      <c r="E49" t="s">
        <v>0</v>
      </c>
      <c r="F49">
        <v>4136.5039999999999</v>
      </c>
      <c r="G49">
        <v>452.89869999999974</v>
      </c>
      <c r="H49">
        <v>1522.6</v>
      </c>
    </row>
    <row r="50" spans="1:8" x14ac:dyDescent="0.25">
      <c r="A50" t="str">
        <f t="shared" si="1"/>
        <v>B2 referenceItaly2020</v>
      </c>
      <c r="B50" s="66" t="s">
        <v>367</v>
      </c>
      <c r="C50" s="6" t="str">
        <f>VLOOKUP(B50,'Country lookup'!A:B,2,FALSE)</f>
        <v>Italy</v>
      </c>
      <c r="D50">
        <v>2020</v>
      </c>
      <c r="E50" t="s">
        <v>0</v>
      </c>
      <c r="F50">
        <v>8947.621000000001</v>
      </c>
      <c r="G50">
        <v>4466.1217999999999</v>
      </c>
      <c r="H50">
        <v>30567.200000000001</v>
      </c>
    </row>
    <row r="51" spans="1:8" x14ac:dyDescent="0.25">
      <c r="A51" t="str">
        <f t="shared" si="1"/>
        <v>B2 referenceLatvia2020</v>
      </c>
      <c r="B51" s="66" t="s">
        <v>368</v>
      </c>
      <c r="C51" s="6" t="str">
        <f>VLOOKUP(B51,'Country lookup'!A:B,2,FALSE)</f>
        <v>Latvia</v>
      </c>
      <c r="D51">
        <v>2020</v>
      </c>
      <c r="E51" t="s">
        <v>0</v>
      </c>
      <c r="F51">
        <v>10146.469999999999</v>
      </c>
      <c r="G51">
        <v>-3852.7594999999992</v>
      </c>
      <c r="H51">
        <v>7517.1</v>
      </c>
    </row>
    <row r="52" spans="1:8" x14ac:dyDescent="0.25">
      <c r="A52" t="str">
        <f t="shared" si="1"/>
        <v>B2 referenceLithuania2020</v>
      </c>
      <c r="B52" s="66" t="s">
        <v>369</v>
      </c>
      <c r="C52" s="6" t="str">
        <f>VLOOKUP(B52,'Country lookup'!A:B,2,FALSE)</f>
        <v>Lithuania</v>
      </c>
      <c r="D52">
        <v>2020</v>
      </c>
      <c r="E52" t="s">
        <v>0</v>
      </c>
      <c r="F52">
        <v>5498.8600000000006</v>
      </c>
      <c r="G52">
        <v>-2000.3410000000003</v>
      </c>
      <c r="H52">
        <v>4248.6000000000004</v>
      </c>
    </row>
    <row r="53" spans="1:8" x14ac:dyDescent="0.25">
      <c r="A53" t="str">
        <f t="shared" si="1"/>
        <v>B2 referenceNetherlands2020</v>
      </c>
      <c r="B53" s="66" t="s">
        <v>370</v>
      </c>
      <c r="C53" s="6" t="str">
        <f>VLOOKUP(B53,'Country lookup'!A:B,2,FALSE)</f>
        <v>Netherlands</v>
      </c>
      <c r="D53">
        <v>2020</v>
      </c>
      <c r="E53" t="s">
        <v>0</v>
      </c>
      <c r="F53">
        <v>1327.019</v>
      </c>
      <c r="G53">
        <v>331.56759999999986</v>
      </c>
      <c r="H53">
        <v>7207.3</v>
      </c>
    </row>
    <row r="54" spans="1:8" x14ac:dyDescent="0.25">
      <c r="A54" t="str">
        <f t="shared" si="1"/>
        <v>B2 referenceNorway2020</v>
      </c>
      <c r="B54" s="66" t="s">
        <v>371</v>
      </c>
      <c r="C54" s="6" t="str">
        <f>VLOOKUP(B54,'Country lookup'!A:B,2,FALSE)</f>
        <v>Norway</v>
      </c>
      <c r="D54">
        <v>2020</v>
      </c>
      <c r="E54" t="s">
        <v>0</v>
      </c>
      <c r="F54">
        <v>13026.063300000002</v>
      </c>
      <c r="G54">
        <v>525.10579999999936</v>
      </c>
      <c r="H54">
        <v>8264.6</v>
      </c>
    </row>
    <row r="55" spans="1:8" x14ac:dyDescent="0.25">
      <c r="A55" t="str">
        <f t="shared" si="1"/>
        <v>B2 referencePoland2020</v>
      </c>
      <c r="B55" s="66" t="s">
        <v>372</v>
      </c>
      <c r="C55" s="6" t="str">
        <f>VLOOKUP(B55,'Country lookup'!A:B,2,FALSE)</f>
        <v>Poland</v>
      </c>
      <c r="D55">
        <v>2020</v>
      </c>
      <c r="E55" t="s">
        <v>0</v>
      </c>
      <c r="F55">
        <v>38463.908000000003</v>
      </c>
      <c r="G55">
        <v>-3652.1529999999984</v>
      </c>
      <c r="H55">
        <v>28508</v>
      </c>
    </row>
    <row r="56" spans="1:8" x14ac:dyDescent="0.25">
      <c r="A56" t="str">
        <f t="shared" si="1"/>
        <v>B2 referencePortugal2020</v>
      </c>
      <c r="B56" s="66" t="s">
        <v>373</v>
      </c>
      <c r="C56" s="6" t="str">
        <f>VLOOKUP(B56,'Country lookup'!A:B,2,FALSE)</f>
        <v>Portugal</v>
      </c>
      <c r="D56">
        <v>2020</v>
      </c>
      <c r="E56" t="s">
        <v>0</v>
      </c>
      <c r="F56">
        <v>9851.6650000000009</v>
      </c>
      <c r="G56">
        <v>2575.3655000000017</v>
      </c>
      <c r="H56">
        <v>14661.7</v>
      </c>
    </row>
    <row r="57" spans="1:8" x14ac:dyDescent="0.25">
      <c r="A57" t="str">
        <f t="shared" si="1"/>
        <v>B2 referenceRomania2020</v>
      </c>
      <c r="B57" s="66" t="s">
        <v>374</v>
      </c>
      <c r="C57" s="6" t="str">
        <f>VLOOKUP(B57,'Country lookup'!A:B,2,FALSE)</f>
        <v>Romania</v>
      </c>
      <c r="D57">
        <v>2020</v>
      </c>
      <c r="E57" t="s">
        <v>0</v>
      </c>
      <c r="F57">
        <v>20974.112000000001</v>
      </c>
      <c r="G57">
        <v>-4025.5965000000015</v>
      </c>
      <c r="H57">
        <v>18447.3</v>
      </c>
    </row>
    <row r="58" spans="1:8" x14ac:dyDescent="0.25">
      <c r="A58" t="str">
        <f t="shared" si="1"/>
        <v>B2 referenceSerbia2020</v>
      </c>
      <c r="B58" s="66" t="s">
        <v>375</v>
      </c>
      <c r="C58" s="6" t="str">
        <f>VLOOKUP(B58,'Country lookup'!A:B,2,FALSE)</f>
        <v>Serbia</v>
      </c>
      <c r="D58">
        <v>2020</v>
      </c>
      <c r="E58" t="s">
        <v>0</v>
      </c>
      <c r="F58">
        <v>2109.442</v>
      </c>
      <c r="G58">
        <v>-1239.1489999999999</v>
      </c>
      <c r="H58">
        <v>9034.2000000000007</v>
      </c>
    </row>
    <row r="59" spans="1:8" x14ac:dyDescent="0.25">
      <c r="A59" t="str">
        <f t="shared" si="1"/>
        <v>B2 referenceSlovakia2020</v>
      </c>
      <c r="B59" s="66" t="s">
        <v>376</v>
      </c>
      <c r="C59" s="6" t="str">
        <f>VLOOKUP(B59,'Country lookup'!A:B,2,FALSE)</f>
        <v>Slovakia</v>
      </c>
      <c r="D59">
        <v>2020</v>
      </c>
      <c r="E59" t="s">
        <v>0</v>
      </c>
      <c r="F59">
        <v>10114.82</v>
      </c>
      <c r="G59">
        <v>709.84449999999833</v>
      </c>
      <c r="H59">
        <v>3135.6</v>
      </c>
    </row>
    <row r="60" spans="1:8" x14ac:dyDescent="0.25">
      <c r="A60" t="str">
        <f t="shared" si="1"/>
        <v>B2 referenceSlovenia2020</v>
      </c>
      <c r="B60" s="66" t="s">
        <v>377</v>
      </c>
      <c r="C60" s="6" t="str">
        <f>VLOOKUP(B60,'Country lookup'!A:B,2,FALSE)</f>
        <v>Slovenia</v>
      </c>
      <c r="D60">
        <v>2020</v>
      </c>
      <c r="E60" t="s">
        <v>0</v>
      </c>
      <c r="F60">
        <v>4558.7359999999999</v>
      </c>
      <c r="G60">
        <v>-296.9350000000004</v>
      </c>
      <c r="H60">
        <v>2802.4</v>
      </c>
    </row>
    <row r="61" spans="1:8" x14ac:dyDescent="0.25">
      <c r="A61" t="str">
        <f t="shared" si="1"/>
        <v>B2 referenceSpain2020</v>
      </c>
      <c r="B61" s="66" t="s">
        <v>378</v>
      </c>
      <c r="C61" s="6" t="str">
        <f>VLOOKUP(B61,'Country lookup'!A:B,2,FALSE)</f>
        <v>Spain</v>
      </c>
      <c r="D61">
        <v>2020</v>
      </c>
      <c r="E61" t="s">
        <v>0</v>
      </c>
      <c r="F61">
        <v>23871.626</v>
      </c>
      <c r="G61">
        <v>4101.7625000000007</v>
      </c>
      <c r="H61">
        <v>27318.5</v>
      </c>
    </row>
    <row r="62" spans="1:8" x14ac:dyDescent="0.25">
      <c r="A62" t="str">
        <f t="shared" si="1"/>
        <v>B2 referenceSweden2020</v>
      </c>
      <c r="B62" s="66" t="s">
        <v>379</v>
      </c>
      <c r="C62" s="6" t="str">
        <f>VLOOKUP(B62,'Country lookup'!A:B,2,FALSE)</f>
        <v>Sweden</v>
      </c>
      <c r="D62">
        <v>2020</v>
      </c>
      <c r="E62" t="s">
        <v>0</v>
      </c>
      <c r="F62">
        <v>86711.81700000001</v>
      </c>
      <c r="G62">
        <v>-2062.3564999999944</v>
      </c>
      <c r="H62">
        <v>41523.4</v>
      </c>
    </row>
    <row r="63" spans="1:8" x14ac:dyDescent="0.25">
      <c r="A63" t="str">
        <f t="shared" si="1"/>
        <v>B2 referenceSwitzerland2020</v>
      </c>
      <c r="B63" s="66" t="s">
        <v>380</v>
      </c>
      <c r="C63" s="6" t="str">
        <f>VLOOKUP(B63,'Country lookup'!A:B,2,FALSE)</f>
        <v>Switzerland</v>
      </c>
      <c r="D63">
        <v>2020</v>
      </c>
      <c r="E63" t="s">
        <v>0</v>
      </c>
      <c r="F63">
        <v>4384.2400000000007</v>
      </c>
      <c r="G63">
        <v>-83.553999999999633</v>
      </c>
      <c r="H63">
        <v>4673.1000000000004</v>
      </c>
    </row>
    <row r="64" spans="1:8" x14ac:dyDescent="0.25">
      <c r="A64" t="str">
        <f t="shared" si="1"/>
        <v>B2 referenceTurkey2020</v>
      </c>
      <c r="B64" s="66" t="s">
        <v>351</v>
      </c>
      <c r="C64" s="6" t="str">
        <f>VLOOKUP(B64,'Country lookup'!A:B,2,FALSE)</f>
        <v>Turkey</v>
      </c>
      <c r="D64">
        <v>2020</v>
      </c>
      <c r="E64" t="s">
        <v>0</v>
      </c>
      <c r="F64">
        <v>26855.782000000003</v>
      </c>
      <c r="G64">
        <v>7263.556499999997</v>
      </c>
      <c r="H64">
        <v>29484.3</v>
      </c>
    </row>
    <row r="65" spans="1:8" x14ac:dyDescent="0.25">
      <c r="A65" t="str">
        <f t="shared" si="1"/>
        <v>B2 referenceUnited Kingdom2020</v>
      </c>
      <c r="B65" s="66" t="s">
        <v>381</v>
      </c>
      <c r="C65" s="6" t="str">
        <f>VLOOKUP(B65,'Country lookup'!A:B,2,FALSE)</f>
        <v>United Kingdom</v>
      </c>
      <c r="D65">
        <v>2020</v>
      </c>
      <c r="E65" t="s">
        <v>0</v>
      </c>
      <c r="F65">
        <v>11380.79</v>
      </c>
      <c r="G65">
        <v>735.18959999999788</v>
      </c>
      <c r="H65">
        <v>13538.3</v>
      </c>
    </row>
    <row r="66" spans="1:8" x14ac:dyDescent="0.25">
      <c r="A66" t="str">
        <f t="shared" si="1"/>
        <v>B2 referenceUkraine2020</v>
      </c>
      <c r="B66" s="66" t="s">
        <v>382</v>
      </c>
      <c r="C66" s="6" t="str">
        <f>VLOOKUP(B66,'Country lookup'!A:B,2,FALSE)</f>
        <v>Ukraine</v>
      </c>
      <c r="D66">
        <v>2020</v>
      </c>
      <c r="E66" t="s">
        <v>0</v>
      </c>
      <c r="F66">
        <v>9078.0499999999993</v>
      </c>
      <c r="G66">
        <v>-924.88249999999971</v>
      </c>
      <c r="H66">
        <v>13875.7</v>
      </c>
    </row>
    <row r="67" spans="1:8" x14ac:dyDescent="0.25">
      <c r="A67" t="str">
        <f t="shared" si="1"/>
        <v>B2 referenceOther Europe2020</v>
      </c>
      <c r="B67" s="66" t="s">
        <v>383</v>
      </c>
      <c r="C67" s="6" t="str">
        <f>VLOOKUP(B67,'Country lookup'!A:B,2,FALSE)</f>
        <v>Other Europe</v>
      </c>
      <c r="D67">
        <v>2020</v>
      </c>
      <c r="E67" t="s">
        <v>0</v>
      </c>
      <c r="F67">
        <v>2098.34</v>
      </c>
      <c r="G67">
        <v>165.13999999999987</v>
      </c>
      <c r="H67">
        <v>6986.1</v>
      </c>
    </row>
    <row r="68" spans="1:8" x14ac:dyDescent="0.25">
      <c r="A68" t="str">
        <f>CONCATENATE(E68,C68,D68)</f>
        <v>B2 referenceAustria2030</v>
      </c>
      <c r="B68" s="67" t="s">
        <v>352</v>
      </c>
      <c r="C68" s="6" t="str">
        <f>VLOOKUP(B68,'Country lookup'!A:B,2,FALSE)</f>
        <v>Austria</v>
      </c>
      <c r="D68">
        <v>2030</v>
      </c>
      <c r="E68" t="s">
        <v>0</v>
      </c>
      <c r="F68">
        <v>22011.762999999999</v>
      </c>
      <c r="G68">
        <v>60.255700000001525</v>
      </c>
      <c r="H68">
        <v>23434.400000000001</v>
      </c>
    </row>
    <row r="69" spans="1:8" x14ac:dyDescent="0.25">
      <c r="A69" t="str">
        <f t="shared" ref="A69:A100" si="2">CONCATENATE(E69,C69,D69)</f>
        <v>B2 referenceBelgium2030</v>
      </c>
      <c r="B69" s="66" t="s">
        <v>353</v>
      </c>
      <c r="C69" s="6" t="str">
        <f>VLOOKUP(B69,'Country lookup'!A:B,2,FALSE)</f>
        <v>Belgium</v>
      </c>
      <c r="D69">
        <v>2030</v>
      </c>
      <c r="E69" t="s">
        <v>0</v>
      </c>
      <c r="F69">
        <v>6534.42</v>
      </c>
      <c r="G69">
        <v>3045.9185000000007</v>
      </c>
      <c r="H69">
        <v>7370.4</v>
      </c>
    </row>
    <row r="70" spans="1:8" x14ac:dyDescent="0.25">
      <c r="A70" t="str">
        <f t="shared" si="2"/>
        <v>B2 referenceBelarus2030</v>
      </c>
      <c r="B70" s="66" t="s">
        <v>354</v>
      </c>
      <c r="C70" s="6" t="str">
        <f>VLOOKUP(B70,'Country lookup'!A:B,2,FALSE)</f>
        <v>Belarus</v>
      </c>
      <c r="D70">
        <v>2030</v>
      </c>
      <c r="E70" t="s">
        <v>0</v>
      </c>
      <c r="F70">
        <v>7848.6299999999992</v>
      </c>
      <c r="G70">
        <v>-2818.1489999999958</v>
      </c>
      <c r="H70">
        <v>11351.9</v>
      </c>
    </row>
    <row r="71" spans="1:8" x14ac:dyDescent="0.25">
      <c r="A71" t="str">
        <f t="shared" si="2"/>
        <v>B2 referenceBosnia and Herzegovina2030</v>
      </c>
      <c r="B71" s="66" t="s">
        <v>355</v>
      </c>
      <c r="C71" s="6" t="str">
        <f>VLOOKUP(B71,'Country lookup'!A:B,2,FALSE)</f>
        <v>Bosnia and Herzegovina</v>
      </c>
      <c r="D71">
        <v>2030</v>
      </c>
      <c r="E71" t="s">
        <v>0</v>
      </c>
      <c r="F71">
        <v>2810.8650000000002</v>
      </c>
      <c r="G71">
        <v>-117.02900000000045</v>
      </c>
      <c r="H71">
        <v>3250.2</v>
      </c>
    </row>
    <row r="72" spans="1:8" x14ac:dyDescent="0.25">
      <c r="A72" t="str">
        <f t="shared" si="2"/>
        <v>B2 referenceBulgaria2030</v>
      </c>
      <c r="B72" s="66" t="s">
        <v>356</v>
      </c>
      <c r="C72" s="6" t="str">
        <f>VLOOKUP(B72,'Country lookup'!A:B,2,FALSE)</f>
        <v>Bulgaria</v>
      </c>
      <c r="D72">
        <v>2030</v>
      </c>
      <c r="E72" t="s">
        <v>0</v>
      </c>
      <c r="F72">
        <v>3818.2510000000002</v>
      </c>
      <c r="G72">
        <v>-13.547500000000127</v>
      </c>
      <c r="H72">
        <v>5368.4</v>
      </c>
    </row>
    <row r="73" spans="1:8" x14ac:dyDescent="0.25">
      <c r="A73" t="str">
        <f t="shared" si="2"/>
        <v>B2 referenceCroatia2030</v>
      </c>
      <c r="B73" s="66" t="s">
        <v>357</v>
      </c>
      <c r="C73" s="6" t="str">
        <f>VLOOKUP(B73,'Country lookup'!A:B,2,FALSE)</f>
        <v>Croatia</v>
      </c>
      <c r="D73">
        <v>2030</v>
      </c>
      <c r="E73" t="s">
        <v>0</v>
      </c>
      <c r="F73">
        <v>1704.5800000000002</v>
      </c>
      <c r="G73">
        <v>-3212.6890000000003</v>
      </c>
      <c r="H73">
        <v>3011.8</v>
      </c>
    </row>
    <row r="74" spans="1:8" x14ac:dyDescent="0.25">
      <c r="A74" t="str">
        <f t="shared" si="2"/>
        <v>B2 referenceCzech Republic2030</v>
      </c>
      <c r="B74" s="66" t="s">
        <v>358</v>
      </c>
      <c r="C74" s="6" t="str">
        <f>VLOOKUP(B74,'Country lookup'!A:B,2,FALSE)</f>
        <v>Czech Republic</v>
      </c>
      <c r="D74">
        <v>2030</v>
      </c>
      <c r="E74" t="s">
        <v>0</v>
      </c>
      <c r="F74">
        <v>19266.091999999997</v>
      </c>
      <c r="G74">
        <v>-9.676499999997759</v>
      </c>
      <c r="H74">
        <v>10553.6</v>
      </c>
    </row>
    <row r="75" spans="1:8" x14ac:dyDescent="0.25">
      <c r="A75" t="str">
        <f t="shared" si="2"/>
        <v>B2 referenceDenmark2030</v>
      </c>
      <c r="B75" s="66" t="s">
        <v>359</v>
      </c>
      <c r="C75" s="6" t="str">
        <f>VLOOKUP(B75,'Country lookup'!A:B,2,FALSE)</f>
        <v>Denmark</v>
      </c>
      <c r="D75">
        <v>2030</v>
      </c>
      <c r="E75" t="s">
        <v>0</v>
      </c>
      <c r="F75">
        <v>1052.8</v>
      </c>
      <c r="G75">
        <v>-202.1260000000002</v>
      </c>
      <c r="H75">
        <v>11961.2</v>
      </c>
    </row>
    <row r="76" spans="1:8" x14ac:dyDescent="0.25">
      <c r="A76" t="str">
        <f t="shared" si="2"/>
        <v>B2 referenceEstonia2030</v>
      </c>
      <c r="B76" s="66" t="s">
        <v>360</v>
      </c>
      <c r="C76" s="6" t="str">
        <f>VLOOKUP(B76,'Country lookup'!A:B,2,FALSE)</f>
        <v>Estonia</v>
      </c>
      <c r="D76">
        <v>2030</v>
      </c>
      <c r="E76" t="s">
        <v>0</v>
      </c>
      <c r="F76">
        <v>6475.41</v>
      </c>
      <c r="G76">
        <v>-4030.4170000000004</v>
      </c>
      <c r="H76">
        <v>4397.8999999999996</v>
      </c>
    </row>
    <row r="77" spans="1:8" x14ac:dyDescent="0.25">
      <c r="A77" t="str">
        <f t="shared" si="2"/>
        <v>B2 referenceFinland2030</v>
      </c>
      <c r="B77" s="66" t="s">
        <v>361</v>
      </c>
      <c r="C77" s="6" t="str">
        <f>VLOOKUP(B77,'Country lookup'!A:B,2,FALSE)</f>
        <v>Finland</v>
      </c>
      <c r="D77">
        <v>2030</v>
      </c>
      <c r="E77" t="s">
        <v>0</v>
      </c>
      <c r="F77">
        <v>73567.987999999998</v>
      </c>
      <c r="G77">
        <v>4815.898500000003</v>
      </c>
      <c r="H77">
        <v>46329</v>
      </c>
    </row>
    <row r="78" spans="1:8" x14ac:dyDescent="0.25">
      <c r="A78" t="str">
        <f t="shared" si="2"/>
        <v>B2 referenceFrance2030</v>
      </c>
      <c r="B78" s="66" t="s">
        <v>362</v>
      </c>
      <c r="C78" s="6" t="str">
        <f>VLOOKUP(B78,'Country lookup'!A:B,2,FALSE)</f>
        <v>France</v>
      </c>
      <c r="D78">
        <v>2030</v>
      </c>
      <c r="E78" t="s">
        <v>0</v>
      </c>
      <c r="F78">
        <v>49536.615000000005</v>
      </c>
      <c r="G78">
        <v>-1151.2379000000001</v>
      </c>
      <c r="H78">
        <v>66391.199999999997</v>
      </c>
    </row>
    <row r="79" spans="1:8" x14ac:dyDescent="0.25">
      <c r="A79" t="str">
        <f t="shared" si="2"/>
        <v>B2 referenceGermany2030</v>
      </c>
      <c r="B79" s="66" t="s">
        <v>363</v>
      </c>
      <c r="C79" s="6" t="str">
        <f>VLOOKUP(B79,'Country lookup'!A:B,2,FALSE)</f>
        <v>Germany</v>
      </c>
      <c r="D79">
        <v>2030</v>
      </c>
      <c r="E79" t="s">
        <v>0</v>
      </c>
      <c r="F79">
        <v>74165.377999999997</v>
      </c>
      <c r="G79">
        <v>2718.3727999999901</v>
      </c>
      <c r="H79">
        <v>58440</v>
      </c>
    </row>
    <row r="80" spans="1:8" x14ac:dyDescent="0.25">
      <c r="A80" t="str">
        <f t="shared" si="2"/>
        <v>B2 referenceGreece2030</v>
      </c>
      <c r="B80" s="66" t="s">
        <v>364</v>
      </c>
      <c r="C80" s="6" t="str">
        <f>VLOOKUP(B80,'Country lookup'!A:B,2,FALSE)</f>
        <v>Greece</v>
      </c>
      <c r="D80">
        <v>2030</v>
      </c>
      <c r="E80" t="s">
        <v>0</v>
      </c>
      <c r="F80">
        <v>2885.3699999999994</v>
      </c>
      <c r="G80">
        <v>-131.17950000000019</v>
      </c>
      <c r="H80">
        <v>8358.9</v>
      </c>
    </row>
    <row r="81" spans="1:8" x14ac:dyDescent="0.25">
      <c r="A81" t="str">
        <f t="shared" si="2"/>
        <v>B2 referenceHungary2030</v>
      </c>
      <c r="B81" s="66" t="s">
        <v>365</v>
      </c>
      <c r="C81" s="6" t="str">
        <f>VLOOKUP(B81,'Country lookup'!A:B,2,FALSE)</f>
        <v>Hungary</v>
      </c>
      <c r="D81">
        <v>2030</v>
      </c>
      <c r="E81" t="s">
        <v>0</v>
      </c>
      <c r="F81">
        <v>5220.51</v>
      </c>
      <c r="G81">
        <v>-184.70699999999988</v>
      </c>
      <c r="H81">
        <v>7901.2</v>
      </c>
    </row>
    <row r="82" spans="1:8" x14ac:dyDescent="0.25">
      <c r="A82" t="str">
        <f t="shared" si="2"/>
        <v>B2 referenceIreland2030</v>
      </c>
      <c r="B82" s="66" t="s">
        <v>366</v>
      </c>
      <c r="C82" s="6" t="str">
        <f>VLOOKUP(B82,'Country lookup'!A:B,2,FALSE)</f>
        <v>Ireland</v>
      </c>
      <c r="D82">
        <v>2030</v>
      </c>
      <c r="E82" t="s">
        <v>0</v>
      </c>
      <c r="F82">
        <v>4429.9740000000002</v>
      </c>
      <c r="G82">
        <v>90.109199999999873</v>
      </c>
      <c r="H82">
        <v>1767</v>
      </c>
    </row>
    <row r="83" spans="1:8" x14ac:dyDescent="0.25">
      <c r="A83" t="str">
        <f t="shared" si="2"/>
        <v>B2 referenceItaly2030</v>
      </c>
      <c r="B83" s="66" t="s">
        <v>367</v>
      </c>
      <c r="C83" s="6" t="str">
        <f>VLOOKUP(B83,'Country lookup'!A:B,2,FALSE)</f>
        <v>Italy</v>
      </c>
      <c r="D83">
        <v>2030</v>
      </c>
      <c r="E83" t="s">
        <v>0</v>
      </c>
      <c r="F83">
        <v>9636.5470000000005</v>
      </c>
      <c r="G83">
        <v>3659.5731000000005</v>
      </c>
      <c r="H83">
        <v>35474.5</v>
      </c>
    </row>
    <row r="84" spans="1:8" x14ac:dyDescent="0.25">
      <c r="A84" t="str">
        <f t="shared" si="2"/>
        <v>B2 referenceLatvia2030</v>
      </c>
      <c r="B84" s="66" t="s">
        <v>368</v>
      </c>
      <c r="C84" s="6" t="str">
        <f>VLOOKUP(B84,'Country lookup'!A:B,2,FALSE)</f>
        <v>Latvia</v>
      </c>
      <c r="D84">
        <v>2030</v>
      </c>
      <c r="E84" t="s">
        <v>0</v>
      </c>
      <c r="F84">
        <v>12301.750000000002</v>
      </c>
      <c r="G84">
        <v>-3003.2154999999984</v>
      </c>
      <c r="H84">
        <v>8723.9</v>
      </c>
    </row>
    <row r="85" spans="1:8" x14ac:dyDescent="0.25">
      <c r="A85" t="str">
        <f t="shared" si="2"/>
        <v>B2 referenceLithuania2030</v>
      </c>
      <c r="B85" s="66" t="s">
        <v>369</v>
      </c>
      <c r="C85" s="6" t="str">
        <f>VLOOKUP(B85,'Country lookup'!A:B,2,FALSE)</f>
        <v>Lithuania</v>
      </c>
      <c r="D85">
        <v>2030</v>
      </c>
      <c r="E85" t="s">
        <v>0</v>
      </c>
      <c r="F85">
        <v>6034.0900000000011</v>
      </c>
      <c r="G85">
        <v>-2187.0914999999995</v>
      </c>
      <c r="H85">
        <v>4930.7</v>
      </c>
    </row>
    <row r="86" spans="1:8" x14ac:dyDescent="0.25">
      <c r="A86" t="str">
        <f t="shared" si="2"/>
        <v>B2 referenceNetherlands2030</v>
      </c>
      <c r="B86" s="66" t="s">
        <v>370</v>
      </c>
      <c r="C86" s="6" t="str">
        <f>VLOOKUP(B86,'Country lookup'!A:B,2,FALSE)</f>
        <v>Netherlands</v>
      </c>
      <c r="D86">
        <v>2030</v>
      </c>
      <c r="E86" t="s">
        <v>0</v>
      </c>
      <c r="F86">
        <v>1366.01</v>
      </c>
      <c r="G86">
        <v>251.12149999999997</v>
      </c>
      <c r="H86">
        <v>8364.2999999999993</v>
      </c>
    </row>
    <row r="87" spans="1:8" x14ac:dyDescent="0.25">
      <c r="A87" t="str">
        <f t="shared" si="2"/>
        <v>B2 referenceNorway2030</v>
      </c>
      <c r="B87" s="66" t="s">
        <v>371</v>
      </c>
      <c r="C87" s="6" t="str">
        <f>VLOOKUP(B87,'Country lookup'!A:B,2,FALSE)</f>
        <v>Norway</v>
      </c>
      <c r="D87">
        <v>2030</v>
      </c>
      <c r="E87" t="s">
        <v>0</v>
      </c>
      <c r="F87">
        <v>14746.4851</v>
      </c>
      <c r="G87">
        <v>33.717399999997724</v>
      </c>
      <c r="H87">
        <v>9591.4</v>
      </c>
    </row>
    <row r="88" spans="1:8" x14ac:dyDescent="0.25">
      <c r="A88" t="str">
        <f t="shared" si="2"/>
        <v>B2 referencePoland2030</v>
      </c>
      <c r="B88" s="66" t="s">
        <v>372</v>
      </c>
      <c r="C88" s="6" t="str">
        <f>VLOOKUP(B88,'Country lookup'!A:B,2,FALSE)</f>
        <v>Poland</v>
      </c>
      <c r="D88">
        <v>2030</v>
      </c>
      <c r="E88" t="s">
        <v>0</v>
      </c>
      <c r="F88">
        <v>40764.389000000003</v>
      </c>
      <c r="G88">
        <v>-777.69250000000466</v>
      </c>
      <c r="H88">
        <v>33084.699999999997</v>
      </c>
    </row>
    <row r="89" spans="1:8" x14ac:dyDescent="0.25">
      <c r="A89" t="str">
        <f t="shared" si="2"/>
        <v>B2 referencePortugal2030</v>
      </c>
      <c r="B89" s="66" t="s">
        <v>373</v>
      </c>
      <c r="C89" s="6" t="str">
        <f>VLOOKUP(B89,'Country lookup'!A:B,2,FALSE)</f>
        <v>Portugal</v>
      </c>
      <c r="D89">
        <v>2030</v>
      </c>
      <c r="E89" t="s">
        <v>0</v>
      </c>
      <c r="F89">
        <v>9831.19</v>
      </c>
      <c r="G89">
        <v>1687.5055000000011</v>
      </c>
      <c r="H89">
        <v>17015.5</v>
      </c>
    </row>
    <row r="90" spans="1:8" x14ac:dyDescent="0.25">
      <c r="A90" t="str">
        <f t="shared" si="2"/>
        <v>B2 referenceRomania2030</v>
      </c>
      <c r="B90" s="66" t="s">
        <v>374</v>
      </c>
      <c r="C90" s="6" t="str">
        <f>VLOOKUP(B90,'Country lookup'!A:B,2,FALSE)</f>
        <v>Romania</v>
      </c>
      <c r="D90">
        <v>2030</v>
      </c>
      <c r="E90" t="s">
        <v>0</v>
      </c>
      <c r="F90">
        <v>22106.763999999999</v>
      </c>
      <c r="G90">
        <v>-1582.6945000000014</v>
      </c>
      <c r="H90">
        <v>21408.9</v>
      </c>
    </row>
    <row r="91" spans="1:8" x14ac:dyDescent="0.25">
      <c r="A91" t="str">
        <f t="shared" si="2"/>
        <v>B2 referenceSerbia2030</v>
      </c>
      <c r="B91" s="66" t="s">
        <v>375</v>
      </c>
      <c r="C91" s="6" t="str">
        <f>VLOOKUP(B91,'Country lookup'!A:B,2,FALSE)</f>
        <v>Serbia</v>
      </c>
      <c r="D91">
        <v>2030</v>
      </c>
      <c r="E91" t="s">
        <v>0</v>
      </c>
      <c r="F91">
        <v>2358.482</v>
      </c>
      <c r="G91">
        <v>-1343.5630000000003</v>
      </c>
      <c r="H91">
        <v>10484.6</v>
      </c>
    </row>
    <row r="92" spans="1:8" x14ac:dyDescent="0.25">
      <c r="A92" t="str">
        <f t="shared" si="2"/>
        <v>B2 referenceSlovakia2030</v>
      </c>
      <c r="B92" s="66" t="s">
        <v>376</v>
      </c>
      <c r="C92" s="6" t="str">
        <f>VLOOKUP(B92,'Country lookup'!A:B,2,FALSE)</f>
        <v>Slovakia</v>
      </c>
      <c r="D92">
        <v>2030</v>
      </c>
      <c r="E92" t="s">
        <v>0</v>
      </c>
      <c r="F92">
        <v>10360.98</v>
      </c>
      <c r="G92">
        <v>652.24150000000009</v>
      </c>
      <c r="H92">
        <v>3639</v>
      </c>
    </row>
    <row r="93" spans="1:8" x14ac:dyDescent="0.25">
      <c r="A93" t="str">
        <f t="shared" si="2"/>
        <v>B2 referenceSlovenia2030</v>
      </c>
      <c r="B93" s="66" t="s">
        <v>377</v>
      </c>
      <c r="C93" s="6" t="str">
        <f>VLOOKUP(B93,'Country lookup'!A:B,2,FALSE)</f>
        <v>Slovenia</v>
      </c>
      <c r="D93">
        <v>2030</v>
      </c>
      <c r="E93" t="s">
        <v>0</v>
      </c>
      <c r="F93">
        <v>4862.223</v>
      </c>
      <c r="G93">
        <v>-1166.4670000000006</v>
      </c>
      <c r="H93">
        <v>3252.3</v>
      </c>
    </row>
    <row r="94" spans="1:8" x14ac:dyDescent="0.25">
      <c r="A94" t="str">
        <f t="shared" si="2"/>
        <v>B2 referenceSpain2030</v>
      </c>
      <c r="B94" s="66" t="s">
        <v>378</v>
      </c>
      <c r="C94" s="6" t="str">
        <f>VLOOKUP(B94,'Country lookup'!A:B,2,FALSE)</f>
        <v>Spain</v>
      </c>
      <c r="D94">
        <v>2030</v>
      </c>
      <c r="E94" t="s">
        <v>0</v>
      </c>
      <c r="F94">
        <v>21906.253000000001</v>
      </c>
      <c r="G94">
        <v>3772.1320000000014</v>
      </c>
      <c r="H94">
        <v>31704.2</v>
      </c>
    </row>
    <row r="95" spans="1:8" x14ac:dyDescent="0.25">
      <c r="A95" t="str">
        <f t="shared" si="2"/>
        <v>B2 referenceSweden2030</v>
      </c>
      <c r="B95" s="66" t="s">
        <v>379</v>
      </c>
      <c r="C95" s="6" t="str">
        <f>VLOOKUP(B95,'Country lookup'!A:B,2,FALSE)</f>
        <v>Sweden</v>
      </c>
      <c r="D95">
        <v>2030</v>
      </c>
      <c r="E95" t="s">
        <v>0</v>
      </c>
      <c r="F95">
        <v>88632.77399999999</v>
      </c>
      <c r="G95">
        <v>-6108.269500000024</v>
      </c>
      <c r="H95">
        <v>48189.599999999999</v>
      </c>
    </row>
    <row r="96" spans="1:8" x14ac:dyDescent="0.25">
      <c r="A96" t="str">
        <f t="shared" si="2"/>
        <v>B2 referenceSwitzerland2030</v>
      </c>
      <c r="B96" s="66" t="s">
        <v>380</v>
      </c>
      <c r="C96" s="6" t="str">
        <f>VLOOKUP(B96,'Country lookup'!A:B,2,FALSE)</f>
        <v>Switzerland</v>
      </c>
      <c r="D96">
        <v>2030</v>
      </c>
      <c r="E96" t="s">
        <v>0</v>
      </c>
      <c r="F96">
        <v>5023.6589999999997</v>
      </c>
      <c r="G96">
        <v>-393.17949999999973</v>
      </c>
      <c r="H96">
        <v>5423.3</v>
      </c>
    </row>
    <row r="97" spans="1:8" x14ac:dyDescent="0.25">
      <c r="A97" t="str">
        <f t="shared" si="2"/>
        <v>B2 referenceTurkey2030</v>
      </c>
      <c r="B97" s="66" t="s">
        <v>351</v>
      </c>
      <c r="C97" s="6" t="str">
        <f>VLOOKUP(B97,'Country lookup'!A:B,2,FALSE)</f>
        <v>Turkey</v>
      </c>
      <c r="D97">
        <v>2030</v>
      </c>
      <c r="E97" t="s">
        <v>0</v>
      </c>
      <c r="F97">
        <v>28407.378000000001</v>
      </c>
      <c r="G97">
        <v>8826.3624999999993</v>
      </c>
      <c r="H97">
        <v>34217.699999999997</v>
      </c>
    </row>
    <row r="98" spans="1:8" x14ac:dyDescent="0.25">
      <c r="A98" t="str">
        <f t="shared" si="2"/>
        <v>B2 referenceUnited Kingdom2030</v>
      </c>
      <c r="B98" s="66" t="s">
        <v>381</v>
      </c>
      <c r="C98" s="6" t="str">
        <f>VLOOKUP(B98,'Country lookup'!A:B,2,FALSE)</f>
        <v>United Kingdom</v>
      </c>
      <c r="D98">
        <v>2030</v>
      </c>
      <c r="E98" t="s">
        <v>0</v>
      </c>
      <c r="F98">
        <v>10674.349999999999</v>
      </c>
      <c r="G98">
        <v>-45.858900000001086</v>
      </c>
      <c r="H98">
        <v>15711.7</v>
      </c>
    </row>
    <row r="99" spans="1:8" x14ac:dyDescent="0.25">
      <c r="A99" t="str">
        <f t="shared" si="2"/>
        <v>B2 referenceUkraine2030</v>
      </c>
      <c r="B99" s="66" t="s">
        <v>382</v>
      </c>
      <c r="C99" s="6" t="str">
        <f>VLOOKUP(B99,'Country lookup'!A:B,2,FALSE)</f>
        <v>Ukraine</v>
      </c>
      <c r="D99">
        <v>2030</v>
      </c>
      <c r="E99" t="s">
        <v>0</v>
      </c>
      <c r="F99">
        <v>9705.85</v>
      </c>
      <c r="G99">
        <v>-146.65149999999994</v>
      </c>
      <c r="H99">
        <v>16103.3</v>
      </c>
    </row>
    <row r="100" spans="1:8" x14ac:dyDescent="0.25">
      <c r="A100" t="str">
        <f t="shared" si="2"/>
        <v>B2 referenceOther Europe2030</v>
      </c>
      <c r="B100" s="66" t="s">
        <v>383</v>
      </c>
      <c r="C100" s="6" t="str">
        <f>VLOOKUP(B100,'Country lookup'!A:B,2,FALSE)</f>
        <v>Other Europe</v>
      </c>
      <c r="D100">
        <v>2030</v>
      </c>
      <c r="E100" t="s">
        <v>0</v>
      </c>
      <c r="F100">
        <v>2276.7150000000001</v>
      </c>
      <c r="G100">
        <v>283.06150000000025</v>
      </c>
      <c r="H100">
        <v>8107.7</v>
      </c>
    </row>
    <row r="101" spans="1:8" x14ac:dyDescent="0.25">
      <c r="A101" t="str">
        <f>CONCATENATE(E101,C101,D101)</f>
        <v>B2 wood energyAustria2010</v>
      </c>
      <c r="B101" s="67" t="s">
        <v>352</v>
      </c>
      <c r="C101" s="6" t="str">
        <f>VLOOKUP(B101,'Country lookup'!A:B,2,FALSE)</f>
        <v>Austria</v>
      </c>
      <c r="D101">
        <v>2010</v>
      </c>
      <c r="E101" t="s">
        <v>3</v>
      </c>
      <c r="F101" s="70">
        <v>25842.646000000001</v>
      </c>
      <c r="G101">
        <v>2385.5211999999992</v>
      </c>
      <c r="H101">
        <v>17399.400000000001</v>
      </c>
    </row>
    <row r="102" spans="1:8" x14ac:dyDescent="0.25">
      <c r="A102" t="str">
        <f t="shared" ref="A102:A133" si="3">CONCATENATE(E102,C102,D102)</f>
        <v>B2 wood energyBelgium2010</v>
      </c>
      <c r="B102" s="66" t="s">
        <v>353</v>
      </c>
      <c r="C102" s="6" t="str">
        <f>VLOOKUP(B102,'Country lookup'!A:B,2,FALSE)</f>
        <v>Belgium</v>
      </c>
      <c r="D102">
        <v>2010</v>
      </c>
      <c r="E102" t="s">
        <v>3</v>
      </c>
      <c r="F102" s="70">
        <v>7272.9900000000007</v>
      </c>
      <c r="G102">
        <v>3365.7259999999997</v>
      </c>
      <c r="H102">
        <v>5472.3</v>
      </c>
    </row>
    <row r="103" spans="1:8" x14ac:dyDescent="0.25">
      <c r="A103" t="str">
        <f t="shared" si="3"/>
        <v>B2 wood energyBelarus2010</v>
      </c>
      <c r="B103" s="66" t="s">
        <v>354</v>
      </c>
      <c r="C103" s="6" t="str">
        <f>VLOOKUP(B103,'Country lookup'!A:B,2,FALSE)</f>
        <v>Belarus</v>
      </c>
      <c r="D103">
        <v>2010</v>
      </c>
      <c r="E103" t="s">
        <v>3</v>
      </c>
      <c r="F103" s="70">
        <v>6606.0950000000003</v>
      </c>
      <c r="G103">
        <v>-3097.0267999999996</v>
      </c>
      <c r="H103">
        <v>8428.5</v>
      </c>
    </row>
    <row r="104" spans="1:8" x14ac:dyDescent="0.25">
      <c r="A104" t="str">
        <f t="shared" si="3"/>
        <v>B2 wood energyBosnia and Herzegovina2010</v>
      </c>
      <c r="B104" s="66" t="s">
        <v>355</v>
      </c>
      <c r="C104" s="6" t="str">
        <f>VLOOKUP(B104,'Country lookup'!A:B,2,FALSE)</f>
        <v>Bosnia and Herzegovina</v>
      </c>
      <c r="D104">
        <v>2010</v>
      </c>
      <c r="E104" t="s">
        <v>3</v>
      </c>
      <c r="F104" s="70">
        <v>2909.0320000000002</v>
      </c>
      <c r="G104">
        <v>-866.17200000000025</v>
      </c>
      <c r="H104">
        <v>2413.1</v>
      </c>
    </row>
    <row r="105" spans="1:8" x14ac:dyDescent="0.25">
      <c r="A105" t="str">
        <f t="shared" si="3"/>
        <v>B2 wood energyBulgaria2010</v>
      </c>
      <c r="B105" s="66" t="s">
        <v>356</v>
      </c>
      <c r="C105" s="6" t="str">
        <f>VLOOKUP(B105,'Country lookup'!A:B,2,FALSE)</f>
        <v>Bulgaria</v>
      </c>
      <c r="D105">
        <v>2010</v>
      </c>
      <c r="E105" t="s">
        <v>3</v>
      </c>
      <c r="F105" s="70">
        <v>3178.7</v>
      </c>
      <c r="G105">
        <v>-376.11000000000013</v>
      </c>
      <c r="H105">
        <v>3985.9</v>
      </c>
    </row>
    <row r="106" spans="1:8" x14ac:dyDescent="0.25">
      <c r="A106" t="str">
        <f t="shared" si="3"/>
        <v>B2 wood energyCroatia2010</v>
      </c>
      <c r="B106" s="66" t="s">
        <v>357</v>
      </c>
      <c r="C106" s="6" t="str">
        <f>VLOOKUP(B106,'Country lookup'!A:B,2,FALSE)</f>
        <v>Croatia</v>
      </c>
      <c r="D106">
        <v>2010</v>
      </c>
      <c r="E106" t="s">
        <v>3</v>
      </c>
      <c r="F106" s="70">
        <v>1334.037</v>
      </c>
      <c r="G106">
        <v>-3640.5839999999998</v>
      </c>
      <c r="H106">
        <v>2236.1999999999998</v>
      </c>
    </row>
    <row r="107" spans="1:8" x14ac:dyDescent="0.25">
      <c r="A107" t="str">
        <f t="shared" si="3"/>
        <v>B2 wood energyCzech Republic2010</v>
      </c>
      <c r="B107" s="66" t="s">
        <v>358</v>
      </c>
      <c r="C107" s="6" t="str">
        <f>VLOOKUP(B107,'Country lookup'!A:B,2,FALSE)</f>
        <v>Czech Republic</v>
      </c>
      <c r="D107">
        <v>2010</v>
      </c>
      <c r="E107" t="s">
        <v>3</v>
      </c>
      <c r="F107" s="70">
        <v>17096.167000000001</v>
      </c>
      <c r="G107">
        <v>-215.64300000000003</v>
      </c>
      <c r="H107">
        <v>7835.7</v>
      </c>
    </row>
    <row r="108" spans="1:8" x14ac:dyDescent="0.25">
      <c r="A108" t="str">
        <f t="shared" si="3"/>
        <v>B2 wood energyDenmark2010</v>
      </c>
      <c r="B108" s="66" t="s">
        <v>359</v>
      </c>
      <c r="C108" s="6" t="str">
        <f>VLOOKUP(B108,'Country lookup'!A:B,2,FALSE)</f>
        <v>Denmark</v>
      </c>
      <c r="D108">
        <v>2010</v>
      </c>
      <c r="E108" t="s">
        <v>3</v>
      </c>
      <c r="F108" s="70">
        <v>1300.9549999999999</v>
      </c>
      <c r="G108">
        <v>-160.952</v>
      </c>
      <c r="H108">
        <v>8880.9</v>
      </c>
    </row>
    <row r="109" spans="1:8" x14ac:dyDescent="0.25">
      <c r="A109" t="str">
        <f t="shared" si="3"/>
        <v>B2 wood energyEstonia2010</v>
      </c>
      <c r="B109" s="66" t="s">
        <v>360</v>
      </c>
      <c r="C109" s="6" t="str">
        <f>VLOOKUP(B109,'Country lookup'!A:B,2,FALSE)</f>
        <v>Estonia</v>
      </c>
      <c r="D109">
        <v>2010</v>
      </c>
      <c r="E109" t="s">
        <v>3</v>
      </c>
      <c r="F109" s="70">
        <v>5229.08</v>
      </c>
      <c r="G109">
        <v>-3429.3625000000006</v>
      </c>
      <c r="H109">
        <v>3265.3</v>
      </c>
    </row>
    <row r="110" spans="1:8" x14ac:dyDescent="0.25">
      <c r="A110" t="str">
        <f t="shared" si="3"/>
        <v>B2 wood energyFinland2010</v>
      </c>
      <c r="B110" s="66" t="s">
        <v>361</v>
      </c>
      <c r="C110" s="6" t="str">
        <f>VLOOKUP(B110,'Country lookup'!A:B,2,FALSE)</f>
        <v>Finland</v>
      </c>
      <c r="D110">
        <v>2010</v>
      </c>
      <c r="E110" t="s">
        <v>3</v>
      </c>
      <c r="F110" s="70">
        <v>77220.582999999999</v>
      </c>
      <c r="G110">
        <v>10240.0245</v>
      </c>
      <c r="H110">
        <v>34397.9</v>
      </c>
    </row>
    <row r="111" spans="1:8" x14ac:dyDescent="0.25">
      <c r="A111" t="str">
        <f t="shared" si="3"/>
        <v>B2 wood energyFrance2010</v>
      </c>
      <c r="B111" s="66" t="s">
        <v>362</v>
      </c>
      <c r="C111" s="6" t="str">
        <f>VLOOKUP(B111,'Country lookup'!A:B,2,FALSE)</f>
        <v>France</v>
      </c>
      <c r="D111">
        <v>2010</v>
      </c>
      <c r="E111" t="s">
        <v>3</v>
      </c>
      <c r="F111" s="70">
        <v>39192.548000000003</v>
      </c>
      <c r="G111">
        <v>371.08550000000105</v>
      </c>
      <c r="H111">
        <v>49293.5</v>
      </c>
    </row>
    <row r="112" spans="1:8" x14ac:dyDescent="0.25">
      <c r="A112" t="str">
        <f t="shared" si="3"/>
        <v>B2 wood energyGermany2010</v>
      </c>
      <c r="B112" s="66" t="s">
        <v>363</v>
      </c>
      <c r="C112" s="6" t="str">
        <f>VLOOKUP(B112,'Country lookup'!A:B,2,FALSE)</f>
        <v>Germany</v>
      </c>
      <c r="D112">
        <v>2010</v>
      </c>
      <c r="E112" t="s">
        <v>3</v>
      </c>
      <c r="F112" s="70">
        <v>72229.043000000005</v>
      </c>
      <c r="G112">
        <v>6917.7604000000065</v>
      </c>
      <c r="H112">
        <v>43390</v>
      </c>
    </row>
    <row r="113" spans="1:8" x14ac:dyDescent="0.25">
      <c r="A113" t="str">
        <f t="shared" si="3"/>
        <v>B2 wood energyGreece2010</v>
      </c>
      <c r="B113" s="66" t="s">
        <v>364</v>
      </c>
      <c r="C113" s="6" t="str">
        <f>VLOOKUP(B113,'Country lookup'!A:B,2,FALSE)</f>
        <v>Greece</v>
      </c>
      <c r="D113">
        <v>2010</v>
      </c>
      <c r="E113" t="s">
        <v>3</v>
      </c>
      <c r="F113" s="70">
        <v>2343.6400000000003</v>
      </c>
      <c r="G113">
        <v>333.22300000000018</v>
      </c>
      <c r="H113">
        <v>6206.2</v>
      </c>
    </row>
    <row r="114" spans="1:8" x14ac:dyDescent="0.25">
      <c r="A114" t="str">
        <f t="shared" si="3"/>
        <v>B2 wood energyHungary2010</v>
      </c>
      <c r="B114" s="66" t="s">
        <v>365</v>
      </c>
      <c r="C114" s="6" t="str">
        <f>VLOOKUP(B114,'Country lookup'!A:B,2,FALSE)</f>
        <v>Hungary</v>
      </c>
      <c r="D114">
        <v>2010</v>
      </c>
      <c r="E114" t="s">
        <v>3</v>
      </c>
      <c r="F114" s="70">
        <v>2145.19</v>
      </c>
      <c r="G114">
        <v>-1041.538</v>
      </c>
      <c r="H114">
        <v>5866.4</v>
      </c>
    </row>
    <row r="115" spans="1:8" x14ac:dyDescent="0.25">
      <c r="A115" t="str">
        <f t="shared" si="3"/>
        <v>B2 wood energyIreland2010</v>
      </c>
      <c r="B115" s="66" t="s">
        <v>366</v>
      </c>
      <c r="C115" s="6" t="str">
        <f>VLOOKUP(B115,'Country lookup'!A:B,2,FALSE)</f>
        <v>Ireland</v>
      </c>
      <c r="D115">
        <v>2010</v>
      </c>
      <c r="E115" t="s">
        <v>3</v>
      </c>
      <c r="F115" s="70">
        <v>3604.6579999999999</v>
      </c>
      <c r="G115">
        <v>977.52039999999943</v>
      </c>
      <c r="H115">
        <v>1311.9</v>
      </c>
    </row>
    <row r="116" spans="1:8" x14ac:dyDescent="0.25">
      <c r="A116" t="str">
        <f t="shared" si="3"/>
        <v>B2 wood energyItaly2010</v>
      </c>
      <c r="B116" s="66" t="s">
        <v>367</v>
      </c>
      <c r="C116" s="6" t="str">
        <f>VLOOKUP(B116,'Country lookup'!A:B,2,FALSE)</f>
        <v>Italy</v>
      </c>
      <c r="D116">
        <v>2010</v>
      </c>
      <c r="E116" t="s">
        <v>3</v>
      </c>
      <c r="F116" s="70">
        <v>11797.754999999999</v>
      </c>
      <c r="G116">
        <v>7574.6017999999985</v>
      </c>
      <c r="H116">
        <v>26338.7</v>
      </c>
    </row>
    <row r="117" spans="1:8" x14ac:dyDescent="0.25">
      <c r="A117" t="str">
        <f t="shared" si="3"/>
        <v>B2 wood energyLatvia2010</v>
      </c>
      <c r="B117" s="66" t="s">
        <v>368</v>
      </c>
      <c r="C117" s="6" t="str">
        <f>VLOOKUP(B117,'Country lookup'!A:B,2,FALSE)</f>
        <v>Latvia</v>
      </c>
      <c r="D117">
        <v>2010</v>
      </c>
      <c r="E117" t="s">
        <v>3</v>
      </c>
      <c r="F117" s="70">
        <v>8365.35</v>
      </c>
      <c r="G117">
        <v>-5760.1454999999996</v>
      </c>
      <c r="H117">
        <v>6477.3</v>
      </c>
    </row>
    <row r="118" spans="1:8" x14ac:dyDescent="0.25">
      <c r="A118" t="str">
        <f t="shared" si="3"/>
        <v>B2 wood energyLithuania2010</v>
      </c>
      <c r="B118" s="66" t="s">
        <v>369</v>
      </c>
      <c r="C118" s="6" t="str">
        <f>VLOOKUP(B118,'Country lookup'!A:B,2,FALSE)</f>
        <v>Lithuania</v>
      </c>
      <c r="D118">
        <v>2010</v>
      </c>
      <c r="E118" t="s">
        <v>3</v>
      </c>
      <c r="F118" s="70">
        <v>4711.97</v>
      </c>
      <c r="G118">
        <v>-2166.4085000000009</v>
      </c>
      <c r="H118">
        <v>3660.9</v>
      </c>
    </row>
    <row r="119" spans="1:8" x14ac:dyDescent="0.25">
      <c r="A119" t="str">
        <f t="shared" si="3"/>
        <v>B2 wood energyNetherlands2010</v>
      </c>
      <c r="B119" s="66" t="s">
        <v>370</v>
      </c>
      <c r="C119" s="6" t="str">
        <f>VLOOKUP(B119,'Country lookup'!A:B,2,FALSE)</f>
        <v>Netherlands</v>
      </c>
      <c r="D119">
        <v>2010</v>
      </c>
      <c r="E119" t="s">
        <v>3</v>
      </c>
      <c r="F119" s="70">
        <v>1309.57</v>
      </c>
      <c r="G119">
        <v>237.75950000000012</v>
      </c>
      <c r="H119">
        <v>6210.3</v>
      </c>
    </row>
    <row r="120" spans="1:8" x14ac:dyDescent="0.25">
      <c r="A120" t="str">
        <f t="shared" si="3"/>
        <v>B2 wood energyNorway2010</v>
      </c>
      <c r="B120" s="66" t="s">
        <v>371</v>
      </c>
      <c r="C120" s="6" t="str">
        <f>VLOOKUP(B120,'Country lookup'!A:B,2,FALSE)</f>
        <v>Norway</v>
      </c>
      <c r="D120">
        <v>2010</v>
      </c>
      <c r="E120" t="s">
        <v>3</v>
      </c>
      <c r="F120" s="70">
        <v>12781.8097</v>
      </c>
      <c r="G120">
        <v>1110.9757000000009</v>
      </c>
      <c r="H120">
        <v>7121.3</v>
      </c>
    </row>
    <row r="121" spans="1:8" x14ac:dyDescent="0.25">
      <c r="A121" t="str">
        <f t="shared" si="3"/>
        <v>B2 wood energyPoland2010</v>
      </c>
      <c r="B121" s="66" t="s">
        <v>372</v>
      </c>
      <c r="C121" s="6" t="str">
        <f>VLOOKUP(B121,'Country lookup'!A:B,2,FALSE)</f>
        <v>Poland</v>
      </c>
      <c r="D121">
        <v>2010</v>
      </c>
      <c r="E121" t="s">
        <v>3</v>
      </c>
      <c r="F121" s="70">
        <v>27461.826000000001</v>
      </c>
      <c r="G121">
        <v>-7990.887999999999</v>
      </c>
      <c r="H121">
        <v>24564.400000000001</v>
      </c>
    </row>
    <row r="122" spans="1:8" x14ac:dyDescent="0.25">
      <c r="A122" t="str">
        <f t="shared" si="3"/>
        <v>B2 wood energyPortugal2010</v>
      </c>
      <c r="B122" s="66" t="s">
        <v>373</v>
      </c>
      <c r="C122" s="6" t="str">
        <f>VLOOKUP(B122,'Country lookup'!A:B,2,FALSE)</f>
        <v>Portugal</v>
      </c>
      <c r="D122">
        <v>2010</v>
      </c>
      <c r="E122" t="s">
        <v>3</v>
      </c>
      <c r="F122" s="70">
        <v>10580.945</v>
      </c>
      <c r="G122">
        <v>2865.6015000000007</v>
      </c>
      <c r="H122">
        <v>12633.5</v>
      </c>
    </row>
    <row r="123" spans="1:8" x14ac:dyDescent="0.25">
      <c r="A123" t="str">
        <f t="shared" si="3"/>
        <v>B2 wood energyRomania2010</v>
      </c>
      <c r="B123" s="66" t="s">
        <v>374</v>
      </c>
      <c r="C123" s="6" t="str">
        <f>VLOOKUP(B123,'Country lookup'!A:B,2,FALSE)</f>
        <v>Romania</v>
      </c>
      <c r="D123">
        <v>2010</v>
      </c>
      <c r="E123" t="s">
        <v>3</v>
      </c>
      <c r="F123" s="70">
        <v>12307.366</v>
      </c>
      <c r="G123">
        <v>-3375.8499999999985</v>
      </c>
      <c r="H123">
        <v>15895.4</v>
      </c>
    </row>
    <row r="124" spans="1:8" x14ac:dyDescent="0.25">
      <c r="A124" t="str">
        <f t="shared" si="3"/>
        <v>B2 wood energySerbia2010</v>
      </c>
      <c r="B124" s="66" t="s">
        <v>375</v>
      </c>
      <c r="C124" s="6" t="str">
        <f>VLOOKUP(B124,'Country lookup'!A:B,2,FALSE)</f>
        <v>Serbia</v>
      </c>
      <c r="D124">
        <v>2010</v>
      </c>
      <c r="E124" t="s">
        <v>3</v>
      </c>
      <c r="F124" s="70">
        <v>2028.8119999999999</v>
      </c>
      <c r="G124">
        <v>-1085.2684999999999</v>
      </c>
      <c r="H124">
        <v>7784.5</v>
      </c>
    </row>
    <row r="125" spans="1:8" x14ac:dyDescent="0.25">
      <c r="A125" t="str">
        <f t="shared" si="3"/>
        <v>B2 wood energySlovakia2010</v>
      </c>
      <c r="B125" s="66" t="s">
        <v>376</v>
      </c>
      <c r="C125" s="6" t="str">
        <f>VLOOKUP(B125,'Country lookup'!A:B,2,FALSE)</f>
        <v>Slovakia</v>
      </c>
      <c r="D125">
        <v>2010</v>
      </c>
      <c r="E125" t="s">
        <v>3</v>
      </c>
      <c r="F125" s="70">
        <v>9318.5350000000017</v>
      </c>
      <c r="G125">
        <v>-292.8784999999998</v>
      </c>
      <c r="H125">
        <v>2701.8</v>
      </c>
    </row>
    <row r="126" spans="1:8" x14ac:dyDescent="0.25">
      <c r="A126" t="str">
        <f t="shared" si="3"/>
        <v>B2 wood energySlovenia2010</v>
      </c>
      <c r="B126" s="66" t="s">
        <v>377</v>
      </c>
      <c r="C126" s="6" t="str">
        <f>VLOOKUP(B126,'Country lookup'!A:B,2,FALSE)</f>
        <v>Slovenia</v>
      </c>
      <c r="D126">
        <v>2010</v>
      </c>
      <c r="E126" t="s">
        <v>3</v>
      </c>
      <c r="F126" s="70">
        <v>3068.2500000000005</v>
      </c>
      <c r="G126">
        <v>-365.10650000000032</v>
      </c>
      <c r="H126">
        <v>2414.8000000000002</v>
      </c>
    </row>
    <row r="127" spans="1:8" x14ac:dyDescent="0.25">
      <c r="A127" t="str">
        <f t="shared" si="3"/>
        <v>B2 wood energySpain2010</v>
      </c>
      <c r="B127" s="66" t="s">
        <v>378</v>
      </c>
      <c r="C127" s="6" t="str">
        <f>VLOOKUP(B127,'Country lookup'!A:B,2,FALSE)</f>
        <v>Spain</v>
      </c>
      <c r="D127">
        <v>2010</v>
      </c>
      <c r="E127" t="s">
        <v>3</v>
      </c>
      <c r="F127" s="70">
        <v>24525.275999999998</v>
      </c>
      <c r="G127">
        <v>5037.3110000000015</v>
      </c>
      <c r="H127">
        <v>23539.4</v>
      </c>
    </row>
    <row r="128" spans="1:8" x14ac:dyDescent="0.25">
      <c r="A128" t="str">
        <f t="shared" si="3"/>
        <v>B2 wood energySweden2010</v>
      </c>
      <c r="B128" s="66" t="s">
        <v>379</v>
      </c>
      <c r="C128" s="6" t="str">
        <f>VLOOKUP(B128,'Country lookup'!A:B,2,FALSE)</f>
        <v>Sweden</v>
      </c>
      <c r="D128">
        <v>2010</v>
      </c>
      <c r="E128" t="s">
        <v>3</v>
      </c>
      <c r="F128" s="70">
        <v>86512.428</v>
      </c>
      <c r="G128">
        <v>-671.34949999999662</v>
      </c>
      <c r="H128">
        <v>35779.300000000003</v>
      </c>
    </row>
    <row r="129" spans="1:8" x14ac:dyDescent="0.25">
      <c r="A129" t="str">
        <f t="shared" si="3"/>
        <v>B2 wood energySwitzerland2010</v>
      </c>
      <c r="B129" s="66" t="s">
        <v>380</v>
      </c>
      <c r="C129" s="6" t="str">
        <f>VLOOKUP(B129,'Country lookup'!A:B,2,FALSE)</f>
        <v>Switzerland</v>
      </c>
      <c r="D129">
        <v>2010</v>
      </c>
      <c r="E129" t="s">
        <v>3</v>
      </c>
      <c r="F129" s="70">
        <v>4579.4620000000004</v>
      </c>
      <c r="G129">
        <v>26.403500000000349</v>
      </c>
      <c r="H129">
        <v>4026.6</v>
      </c>
    </row>
    <row r="130" spans="1:8" x14ac:dyDescent="0.25">
      <c r="A130" t="str">
        <f t="shared" si="3"/>
        <v>B2 wood energyTurkey2010</v>
      </c>
      <c r="B130" s="66" t="s">
        <v>351</v>
      </c>
      <c r="C130" s="6" t="str">
        <f>VLOOKUP(B130,'Country lookup'!A:B,2,FALSE)</f>
        <v>Turkey</v>
      </c>
      <c r="D130">
        <v>2010</v>
      </c>
      <c r="E130" t="s">
        <v>3</v>
      </c>
      <c r="F130" s="70">
        <v>24427.502</v>
      </c>
      <c r="G130">
        <v>5893.6100000000006</v>
      </c>
      <c r="H130">
        <v>25405.599999999999</v>
      </c>
    </row>
    <row r="131" spans="1:8" x14ac:dyDescent="0.25">
      <c r="A131" t="str">
        <f t="shared" si="3"/>
        <v>B2 wood energyUnited Kingdom2010</v>
      </c>
      <c r="B131" s="66" t="s">
        <v>381</v>
      </c>
      <c r="C131" s="6" t="str">
        <f>VLOOKUP(B131,'Country lookup'!A:B,2,FALSE)</f>
        <v>United Kingdom</v>
      </c>
      <c r="D131">
        <v>2010</v>
      </c>
      <c r="E131" t="s">
        <v>3</v>
      </c>
      <c r="F131" s="70">
        <v>11480.579999999998</v>
      </c>
      <c r="G131">
        <v>1258.9003999999986</v>
      </c>
      <c r="H131">
        <v>11665.5</v>
      </c>
    </row>
    <row r="132" spans="1:8" x14ac:dyDescent="0.25">
      <c r="A132" t="str">
        <f t="shared" si="3"/>
        <v>B2 wood energyUkraine2010</v>
      </c>
      <c r="B132" s="66" t="s">
        <v>382</v>
      </c>
      <c r="C132" s="6" t="str">
        <f>VLOOKUP(B132,'Country lookup'!A:B,2,FALSE)</f>
        <v>Ukraine</v>
      </c>
      <c r="D132">
        <v>2010</v>
      </c>
      <c r="E132" t="s">
        <v>3</v>
      </c>
      <c r="F132" s="70">
        <v>6777.5700000000006</v>
      </c>
      <c r="G132">
        <v>-1750.1725000000006</v>
      </c>
      <c r="H132">
        <v>11956.2</v>
      </c>
    </row>
    <row r="133" spans="1:8" x14ac:dyDescent="0.25">
      <c r="A133" t="str">
        <f t="shared" si="3"/>
        <v>B2 wood energyOther Europe2010</v>
      </c>
      <c r="B133" s="66" t="s">
        <v>383</v>
      </c>
      <c r="C133" s="6" t="str">
        <f>VLOOKUP(B133,'Country lookup'!A:B,2,FALSE)</f>
        <v>Other Europe</v>
      </c>
      <c r="D133">
        <v>2010</v>
      </c>
      <c r="E133" t="s">
        <v>3</v>
      </c>
      <c r="F133" s="70">
        <v>1831.4750000000001</v>
      </c>
      <c r="G133">
        <v>168.15949999999975</v>
      </c>
      <c r="H133">
        <v>6016.8000000000011</v>
      </c>
    </row>
    <row r="134" spans="1:8" x14ac:dyDescent="0.25">
      <c r="A134" t="str">
        <f>CONCATENATE(E134,C134,D134)</f>
        <v>B2 wood energyAustria2020</v>
      </c>
      <c r="B134" s="67" t="s">
        <v>352</v>
      </c>
      <c r="C134" s="6" t="str">
        <f>VLOOKUP(B134,'Country lookup'!A:B,2,FALSE)</f>
        <v>Austria</v>
      </c>
      <c r="D134">
        <v>2020</v>
      </c>
      <c r="E134" t="s">
        <v>3</v>
      </c>
      <c r="F134">
        <v>24257.170999999998</v>
      </c>
      <c r="G134">
        <v>471.64040000000023</v>
      </c>
      <c r="H134">
        <v>20224.900000000001</v>
      </c>
    </row>
    <row r="135" spans="1:8" x14ac:dyDescent="0.25">
      <c r="A135" t="str">
        <f t="shared" ref="A135:A166" si="4">CONCATENATE(E135,C135,D135)</f>
        <v>B2 wood energyBelgium2020</v>
      </c>
      <c r="B135" s="66" t="s">
        <v>353</v>
      </c>
      <c r="C135" s="6" t="str">
        <f>VLOOKUP(B135,'Country lookup'!A:B,2,FALSE)</f>
        <v>Belgium</v>
      </c>
      <c r="D135">
        <v>2020</v>
      </c>
      <c r="E135" t="s">
        <v>3</v>
      </c>
      <c r="F135">
        <v>6708.55</v>
      </c>
      <c r="G135">
        <v>2858.2499999999991</v>
      </c>
      <c r="H135">
        <v>17106.2</v>
      </c>
    </row>
    <row r="136" spans="1:8" x14ac:dyDescent="0.25">
      <c r="A136" t="str">
        <f t="shared" si="4"/>
        <v>B2 wood energyBelarus2020</v>
      </c>
      <c r="B136" s="66" t="s">
        <v>354</v>
      </c>
      <c r="C136" s="6" t="str">
        <f>VLOOKUP(B136,'Country lookup'!A:B,2,FALSE)</f>
        <v>Belarus</v>
      </c>
      <c r="D136">
        <v>2020</v>
      </c>
      <c r="E136" t="s">
        <v>3</v>
      </c>
      <c r="F136">
        <v>7106.7199999999993</v>
      </c>
      <c r="G136">
        <v>-2445.3204999999998</v>
      </c>
      <c r="H136">
        <v>9781.6</v>
      </c>
    </row>
    <row r="137" spans="1:8" x14ac:dyDescent="0.25">
      <c r="A137" t="str">
        <f t="shared" si="4"/>
        <v>B2 wood energyBosnia and Herzegovina2020</v>
      </c>
      <c r="B137" s="66" t="s">
        <v>355</v>
      </c>
      <c r="C137" s="6" t="str">
        <f>VLOOKUP(B137,'Country lookup'!A:B,2,FALSE)</f>
        <v>Bosnia and Herzegovina</v>
      </c>
      <c r="D137">
        <v>2020</v>
      </c>
      <c r="E137" t="s">
        <v>3</v>
      </c>
      <c r="F137">
        <v>2943.6790000000001</v>
      </c>
      <c r="G137">
        <v>-373.08950000000004</v>
      </c>
      <c r="H137">
        <v>2800.5</v>
      </c>
    </row>
    <row r="138" spans="1:8" x14ac:dyDescent="0.25">
      <c r="A138" t="str">
        <f t="shared" si="4"/>
        <v>B2 wood energyBulgaria2020</v>
      </c>
      <c r="B138" s="66" t="s">
        <v>356</v>
      </c>
      <c r="C138" s="6" t="str">
        <f>VLOOKUP(B138,'Country lookup'!A:B,2,FALSE)</f>
        <v>Bulgaria</v>
      </c>
      <c r="D138">
        <v>2020</v>
      </c>
      <c r="E138" t="s">
        <v>3</v>
      </c>
      <c r="F138">
        <v>3647.0299999999997</v>
      </c>
      <c r="G138">
        <v>-87.860500000000229</v>
      </c>
      <c r="H138">
        <v>5594.9</v>
      </c>
    </row>
    <row r="139" spans="1:8" x14ac:dyDescent="0.25">
      <c r="A139" t="str">
        <f t="shared" si="4"/>
        <v>B2 wood energyCroatia2020</v>
      </c>
      <c r="B139" s="66" t="s">
        <v>357</v>
      </c>
      <c r="C139" s="6" t="str">
        <f>VLOOKUP(B139,'Country lookup'!A:B,2,FALSE)</f>
        <v>Croatia</v>
      </c>
      <c r="D139">
        <v>2020</v>
      </c>
      <c r="E139" t="s">
        <v>3</v>
      </c>
      <c r="F139">
        <v>1377.5899999999997</v>
      </c>
      <c r="G139">
        <v>-3623.6355000000003</v>
      </c>
      <c r="H139">
        <v>2595.1999999999998</v>
      </c>
    </row>
    <row r="140" spans="1:8" x14ac:dyDescent="0.25">
      <c r="A140" t="str">
        <f t="shared" si="4"/>
        <v>B2 wood energyCzech Republic2020</v>
      </c>
      <c r="B140" s="66" t="s">
        <v>358</v>
      </c>
      <c r="C140" s="6" t="str">
        <f>VLOOKUP(B140,'Country lookup'!A:B,2,FALSE)</f>
        <v>Czech Republic</v>
      </c>
      <c r="D140">
        <v>2020</v>
      </c>
      <c r="E140" t="s">
        <v>3</v>
      </c>
      <c r="F140">
        <v>19970.723000000002</v>
      </c>
      <c r="G140">
        <v>-47.467499999998836</v>
      </c>
      <c r="H140">
        <v>12385.4</v>
      </c>
    </row>
    <row r="141" spans="1:8" x14ac:dyDescent="0.25">
      <c r="A141" t="str">
        <f t="shared" si="4"/>
        <v>B2 wood energyDenmark2020</v>
      </c>
      <c r="B141" s="66" t="s">
        <v>359</v>
      </c>
      <c r="C141" s="6" t="str">
        <f>VLOOKUP(B141,'Country lookup'!A:B,2,FALSE)</f>
        <v>Denmark</v>
      </c>
      <c r="D141">
        <v>2020</v>
      </c>
      <c r="E141" t="s">
        <v>3</v>
      </c>
      <c r="F141">
        <v>1060.71</v>
      </c>
      <c r="G141">
        <v>-85.536499999999933</v>
      </c>
      <c r="H141">
        <v>12079.8</v>
      </c>
    </row>
    <row r="142" spans="1:8" x14ac:dyDescent="0.25">
      <c r="A142" t="str">
        <f t="shared" si="4"/>
        <v>B2 wood energyEstonia2020</v>
      </c>
      <c r="B142" s="66" t="s">
        <v>360</v>
      </c>
      <c r="C142" s="6" t="str">
        <f>VLOOKUP(B142,'Country lookup'!A:B,2,FALSE)</f>
        <v>Estonia</v>
      </c>
      <c r="D142">
        <v>2020</v>
      </c>
      <c r="E142" t="s">
        <v>3</v>
      </c>
      <c r="F142">
        <v>6139.9699999999993</v>
      </c>
      <c r="G142">
        <v>-4228.0500000000011</v>
      </c>
      <c r="H142">
        <v>3785</v>
      </c>
    </row>
    <row r="143" spans="1:8" x14ac:dyDescent="0.25">
      <c r="A143" t="str">
        <f t="shared" si="4"/>
        <v>B2 wood energyFinland2020</v>
      </c>
      <c r="B143" s="66" t="s">
        <v>361</v>
      </c>
      <c r="C143" s="6" t="str">
        <f>VLOOKUP(B143,'Country lookup'!A:B,2,FALSE)</f>
        <v>Finland</v>
      </c>
      <c r="D143">
        <v>2020</v>
      </c>
      <c r="E143" t="s">
        <v>3</v>
      </c>
      <c r="F143">
        <v>76504.222999999984</v>
      </c>
      <c r="G143">
        <v>5008.383499999989</v>
      </c>
      <c r="H143">
        <v>37041.5</v>
      </c>
    </row>
    <row r="144" spans="1:8" x14ac:dyDescent="0.25">
      <c r="A144" t="str">
        <f t="shared" si="4"/>
        <v>B2 wood energyFrance2020</v>
      </c>
      <c r="B144" s="66" t="s">
        <v>362</v>
      </c>
      <c r="C144" s="6" t="str">
        <f>VLOOKUP(B144,'Country lookup'!A:B,2,FALSE)</f>
        <v>France</v>
      </c>
      <c r="D144">
        <v>2020</v>
      </c>
      <c r="E144" t="s">
        <v>3</v>
      </c>
      <c r="F144">
        <v>39986.914000000004</v>
      </c>
      <c r="G144">
        <v>-153.94339999999647</v>
      </c>
      <c r="H144">
        <v>80785.5</v>
      </c>
    </row>
    <row r="145" spans="1:8" x14ac:dyDescent="0.25">
      <c r="A145" t="str">
        <f t="shared" si="4"/>
        <v>B2 wood energyGermany2020</v>
      </c>
      <c r="B145" s="66" t="s">
        <v>363</v>
      </c>
      <c r="C145" s="6" t="str">
        <f>VLOOKUP(B145,'Country lookup'!A:B,2,FALSE)</f>
        <v>Germany</v>
      </c>
      <c r="D145">
        <v>2020</v>
      </c>
      <c r="E145" t="s">
        <v>3</v>
      </c>
      <c r="F145">
        <v>71425.328999999998</v>
      </c>
      <c r="G145">
        <v>2710.7206000000006</v>
      </c>
      <c r="H145">
        <v>90654.3</v>
      </c>
    </row>
    <row r="146" spans="1:8" x14ac:dyDescent="0.25">
      <c r="A146" t="str">
        <f t="shared" si="4"/>
        <v>B2 wood energyGreece2020</v>
      </c>
      <c r="B146" s="66" t="s">
        <v>364</v>
      </c>
      <c r="C146" s="6" t="str">
        <f>VLOOKUP(B146,'Country lookup'!A:B,2,FALSE)</f>
        <v>Greece</v>
      </c>
      <c r="D146">
        <v>2020</v>
      </c>
      <c r="E146" t="s">
        <v>3</v>
      </c>
      <c r="F146">
        <v>2778.92</v>
      </c>
      <c r="G146">
        <v>-104.37299999999959</v>
      </c>
      <c r="H146">
        <v>12453.4</v>
      </c>
    </row>
    <row r="147" spans="1:8" x14ac:dyDescent="0.25">
      <c r="A147" t="str">
        <f t="shared" si="4"/>
        <v>B2 wood energyHungary2020</v>
      </c>
      <c r="B147" s="66" t="s">
        <v>365</v>
      </c>
      <c r="C147" s="6" t="str">
        <f>VLOOKUP(B147,'Country lookup'!A:B,2,FALSE)</f>
        <v>Hungary</v>
      </c>
      <c r="D147">
        <v>2020</v>
      </c>
      <c r="E147" t="s">
        <v>3</v>
      </c>
      <c r="F147">
        <v>4488.8899999999994</v>
      </c>
      <c r="G147">
        <v>-980.98950000000013</v>
      </c>
      <c r="H147">
        <v>12032.3</v>
      </c>
    </row>
    <row r="148" spans="1:8" x14ac:dyDescent="0.25">
      <c r="A148" t="str">
        <f t="shared" si="4"/>
        <v>B2 wood energyIreland2020</v>
      </c>
      <c r="B148" s="66" t="s">
        <v>366</v>
      </c>
      <c r="C148" s="6" t="str">
        <f>VLOOKUP(B148,'Country lookup'!A:B,2,FALSE)</f>
        <v>Ireland</v>
      </c>
      <c r="D148">
        <v>2020</v>
      </c>
      <c r="E148" t="s">
        <v>3</v>
      </c>
      <c r="F148">
        <v>4396.8240000000005</v>
      </c>
      <c r="G148">
        <v>633.56870000000026</v>
      </c>
      <c r="H148">
        <v>3800.9</v>
      </c>
    </row>
    <row r="149" spans="1:8" x14ac:dyDescent="0.25">
      <c r="A149" t="str">
        <f t="shared" si="4"/>
        <v>B2 wood energyItaly2020</v>
      </c>
      <c r="B149" s="66" t="s">
        <v>367</v>
      </c>
      <c r="C149" s="6" t="str">
        <f>VLOOKUP(B149,'Country lookup'!A:B,2,FALSE)</f>
        <v>Italy</v>
      </c>
      <c r="D149">
        <v>2020</v>
      </c>
      <c r="E149" t="s">
        <v>3</v>
      </c>
      <c r="F149">
        <v>8983.755000000001</v>
      </c>
      <c r="G149">
        <v>4260.2535000000007</v>
      </c>
      <c r="H149">
        <v>36137.9</v>
      </c>
    </row>
    <row r="150" spans="1:8" x14ac:dyDescent="0.25">
      <c r="A150" t="str">
        <f t="shared" si="4"/>
        <v>B2 wood energyLatvia2020</v>
      </c>
      <c r="B150" s="66" t="s">
        <v>368</v>
      </c>
      <c r="C150" s="6" t="str">
        <f>VLOOKUP(B150,'Country lookup'!A:B,2,FALSE)</f>
        <v>Latvia</v>
      </c>
      <c r="D150">
        <v>2020</v>
      </c>
      <c r="E150" t="s">
        <v>3</v>
      </c>
      <c r="F150">
        <v>10173.26</v>
      </c>
      <c r="G150">
        <v>-3561.9540000000025</v>
      </c>
      <c r="H150">
        <v>6886</v>
      </c>
    </row>
    <row r="151" spans="1:8" x14ac:dyDescent="0.25">
      <c r="A151" t="str">
        <f t="shared" si="4"/>
        <v>B2 wood energyLithuania2020</v>
      </c>
      <c r="B151" s="66" t="s">
        <v>369</v>
      </c>
      <c r="C151" s="6" t="str">
        <f>VLOOKUP(B151,'Country lookup'!A:B,2,FALSE)</f>
        <v>Lithuania</v>
      </c>
      <c r="D151">
        <v>2020</v>
      </c>
      <c r="E151" t="s">
        <v>3</v>
      </c>
      <c r="F151">
        <v>5561.3</v>
      </c>
      <c r="G151">
        <v>-2086.1379999999999</v>
      </c>
      <c r="H151">
        <v>4435.6000000000004</v>
      </c>
    </row>
    <row r="152" spans="1:8" x14ac:dyDescent="0.25">
      <c r="A152" t="str">
        <f t="shared" si="4"/>
        <v>B2 wood energyNetherlands2020</v>
      </c>
      <c r="B152" s="66" t="s">
        <v>370</v>
      </c>
      <c r="C152" s="6" t="str">
        <f>VLOOKUP(B152,'Country lookup'!A:B,2,FALSE)</f>
        <v>Netherlands</v>
      </c>
      <c r="D152">
        <v>2020</v>
      </c>
      <c r="E152" t="s">
        <v>3</v>
      </c>
      <c r="F152">
        <v>1342.6759999999999</v>
      </c>
      <c r="G152">
        <v>312.46789999999987</v>
      </c>
      <c r="H152">
        <v>19276.7</v>
      </c>
    </row>
    <row r="153" spans="1:8" x14ac:dyDescent="0.25">
      <c r="A153" t="str">
        <f t="shared" si="4"/>
        <v>B2 wood energyNorway2020</v>
      </c>
      <c r="B153" s="66" t="s">
        <v>371</v>
      </c>
      <c r="C153" s="6" t="str">
        <f>VLOOKUP(B153,'Country lookup'!A:B,2,FALSE)</f>
        <v>Norway</v>
      </c>
      <c r="D153">
        <v>2020</v>
      </c>
      <c r="E153" t="s">
        <v>3</v>
      </c>
      <c r="F153">
        <v>12990.1253</v>
      </c>
      <c r="G153">
        <v>500.72980000000098</v>
      </c>
      <c r="H153">
        <v>8264.6</v>
      </c>
    </row>
    <row r="154" spans="1:8" x14ac:dyDescent="0.25">
      <c r="A154" t="str">
        <f t="shared" si="4"/>
        <v>B2 wood energyPoland2020</v>
      </c>
      <c r="B154" s="66" t="s">
        <v>372</v>
      </c>
      <c r="C154" s="6" t="str">
        <f>VLOOKUP(B154,'Country lookup'!A:B,2,FALSE)</f>
        <v>Poland</v>
      </c>
      <c r="D154">
        <v>2020</v>
      </c>
      <c r="E154" t="s">
        <v>3</v>
      </c>
      <c r="F154">
        <v>38382.769999999997</v>
      </c>
      <c r="G154">
        <v>-3641.690499999997</v>
      </c>
      <c r="H154">
        <v>39898.400000000001</v>
      </c>
    </row>
    <row r="155" spans="1:8" x14ac:dyDescent="0.25">
      <c r="A155" t="str">
        <f t="shared" si="4"/>
        <v>B2 wood energyPortugal2020</v>
      </c>
      <c r="B155" s="66" t="s">
        <v>373</v>
      </c>
      <c r="C155" s="6" t="str">
        <f>VLOOKUP(B155,'Country lookup'!A:B,2,FALSE)</f>
        <v>Portugal</v>
      </c>
      <c r="D155">
        <v>2020</v>
      </c>
      <c r="E155" t="s">
        <v>3</v>
      </c>
      <c r="F155">
        <v>10071.245000000001</v>
      </c>
      <c r="G155">
        <v>2375.3865000000005</v>
      </c>
      <c r="H155">
        <v>15130.7</v>
      </c>
    </row>
    <row r="156" spans="1:8" x14ac:dyDescent="0.25">
      <c r="A156" t="str">
        <f t="shared" si="4"/>
        <v>B2 wood energyRomania2020</v>
      </c>
      <c r="B156" s="66" t="s">
        <v>374</v>
      </c>
      <c r="C156" s="6" t="str">
        <f>VLOOKUP(B156,'Country lookup'!A:B,2,FALSE)</f>
        <v>Romania</v>
      </c>
      <c r="D156">
        <v>2020</v>
      </c>
      <c r="E156" t="s">
        <v>3</v>
      </c>
      <c r="F156">
        <v>21392.916000000001</v>
      </c>
      <c r="G156">
        <v>-3977.1385000000009</v>
      </c>
      <c r="H156">
        <v>17280.900000000001</v>
      </c>
    </row>
    <row r="157" spans="1:8" x14ac:dyDescent="0.25">
      <c r="A157" t="str">
        <f t="shared" si="4"/>
        <v>B2 wood energySerbia2020</v>
      </c>
      <c r="B157" s="66" t="s">
        <v>375</v>
      </c>
      <c r="C157" s="6" t="str">
        <f>VLOOKUP(B157,'Country lookup'!A:B,2,FALSE)</f>
        <v>Serbia</v>
      </c>
      <c r="D157">
        <v>2020</v>
      </c>
      <c r="E157" t="s">
        <v>3</v>
      </c>
      <c r="F157">
        <v>2122.6619999999998</v>
      </c>
      <c r="G157">
        <v>-1306.0790000000002</v>
      </c>
      <c r="H157">
        <v>9034.2000000000007</v>
      </c>
    </row>
    <row r="158" spans="1:8" x14ac:dyDescent="0.25">
      <c r="A158" t="str">
        <f t="shared" si="4"/>
        <v>B2 wood energySlovakia2020</v>
      </c>
      <c r="B158" s="66" t="s">
        <v>376</v>
      </c>
      <c r="C158" s="6" t="str">
        <f>VLOOKUP(B158,'Country lookup'!A:B,2,FALSE)</f>
        <v>Slovakia</v>
      </c>
      <c r="D158">
        <v>2020</v>
      </c>
      <c r="E158" t="s">
        <v>3</v>
      </c>
      <c r="F158">
        <v>10293.049999999999</v>
      </c>
      <c r="G158">
        <v>706.04050000000007</v>
      </c>
      <c r="H158">
        <v>3225.2</v>
      </c>
    </row>
    <row r="159" spans="1:8" x14ac:dyDescent="0.25">
      <c r="A159" t="str">
        <f t="shared" si="4"/>
        <v>B2 wood energySlovenia2020</v>
      </c>
      <c r="B159" s="66" t="s">
        <v>377</v>
      </c>
      <c r="C159" s="6" t="str">
        <f>VLOOKUP(B159,'Country lookup'!A:B,2,FALSE)</f>
        <v>Slovenia</v>
      </c>
      <c r="D159">
        <v>2020</v>
      </c>
      <c r="E159" t="s">
        <v>3</v>
      </c>
      <c r="F159">
        <v>4569.6279999999997</v>
      </c>
      <c r="G159">
        <v>-312.84099999999989</v>
      </c>
      <c r="H159">
        <v>2977.7</v>
      </c>
    </row>
    <row r="160" spans="1:8" x14ac:dyDescent="0.25">
      <c r="A160" t="str">
        <f t="shared" si="4"/>
        <v>B2 wood energySpain2020</v>
      </c>
      <c r="B160" s="66" t="s">
        <v>378</v>
      </c>
      <c r="C160" s="6" t="str">
        <f>VLOOKUP(B160,'Country lookup'!A:B,2,FALSE)</f>
        <v>Spain</v>
      </c>
      <c r="D160">
        <v>2020</v>
      </c>
      <c r="E160" t="s">
        <v>3</v>
      </c>
      <c r="F160">
        <v>24603.781999999999</v>
      </c>
      <c r="G160">
        <v>3891.6419999999998</v>
      </c>
      <c r="H160">
        <v>39665.199999999997</v>
      </c>
    </row>
    <row r="161" spans="1:8" x14ac:dyDescent="0.25">
      <c r="A161" t="str">
        <f t="shared" si="4"/>
        <v>B2 wood energySweden2020</v>
      </c>
      <c r="B161" s="66" t="s">
        <v>379</v>
      </c>
      <c r="C161" s="6" t="str">
        <f>VLOOKUP(B161,'Country lookup'!A:B,2,FALSE)</f>
        <v>Sweden</v>
      </c>
      <c r="D161">
        <v>2020</v>
      </c>
      <c r="E161" t="s">
        <v>3</v>
      </c>
      <c r="F161">
        <v>88740.003000000012</v>
      </c>
      <c r="G161">
        <v>-2783.8009999999922</v>
      </c>
      <c r="H161">
        <v>39182</v>
      </c>
    </row>
    <row r="162" spans="1:8" x14ac:dyDescent="0.25">
      <c r="A162" t="str">
        <f t="shared" si="4"/>
        <v>B2 wood energySwitzerland2020</v>
      </c>
      <c r="B162" s="66" t="s">
        <v>380</v>
      </c>
      <c r="C162" s="6" t="str">
        <f>VLOOKUP(B162,'Country lookup'!A:B,2,FALSE)</f>
        <v>Switzerland</v>
      </c>
      <c r="D162">
        <v>2020</v>
      </c>
      <c r="E162" t="s">
        <v>3</v>
      </c>
      <c r="F162">
        <v>4411.05</v>
      </c>
      <c r="G162">
        <v>-83.67850000000044</v>
      </c>
      <c r="H162">
        <v>5415.1</v>
      </c>
    </row>
    <row r="163" spans="1:8" x14ac:dyDescent="0.25">
      <c r="A163" t="str">
        <f t="shared" si="4"/>
        <v>B2 wood energyTurkey2020</v>
      </c>
      <c r="B163" s="66" t="s">
        <v>351</v>
      </c>
      <c r="C163" s="6" t="str">
        <f>VLOOKUP(B163,'Country lookup'!A:B,2,FALSE)</f>
        <v>Turkey</v>
      </c>
      <c r="D163">
        <v>2020</v>
      </c>
      <c r="E163" t="s">
        <v>3</v>
      </c>
      <c r="F163">
        <v>26846.212</v>
      </c>
      <c r="G163">
        <v>7257.8109999999979</v>
      </c>
      <c r="H163">
        <v>29484.3</v>
      </c>
    </row>
    <row r="164" spans="1:8" x14ac:dyDescent="0.25">
      <c r="A164" t="str">
        <f t="shared" si="4"/>
        <v>B2 wood energyUnited Kingdom2020</v>
      </c>
      <c r="B164" s="66" t="s">
        <v>381</v>
      </c>
      <c r="C164" s="6" t="str">
        <f>VLOOKUP(B164,'Country lookup'!A:B,2,FALSE)</f>
        <v>United Kingdom</v>
      </c>
      <c r="D164">
        <v>2020</v>
      </c>
      <c r="E164" t="s">
        <v>3</v>
      </c>
      <c r="F164">
        <v>11579.11</v>
      </c>
      <c r="G164">
        <v>537.55060000000049</v>
      </c>
      <c r="H164">
        <v>49512.7</v>
      </c>
    </row>
    <row r="165" spans="1:8" x14ac:dyDescent="0.25">
      <c r="A165" t="str">
        <f t="shared" si="4"/>
        <v>B2 wood energyUkraine2020</v>
      </c>
      <c r="B165" s="66" t="s">
        <v>382</v>
      </c>
      <c r="C165" s="6" t="str">
        <f>VLOOKUP(B165,'Country lookup'!A:B,2,FALSE)</f>
        <v>Ukraine</v>
      </c>
      <c r="D165">
        <v>2020</v>
      </c>
      <c r="E165" t="s">
        <v>3</v>
      </c>
      <c r="F165">
        <v>9098.2199999999993</v>
      </c>
      <c r="G165">
        <v>-856.56200000000081</v>
      </c>
      <c r="H165">
        <v>16554.8</v>
      </c>
    </row>
    <row r="166" spans="1:8" x14ac:dyDescent="0.25">
      <c r="A166" t="str">
        <f t="shared" si="4"/>
        <v>B2 wood energyOther Europe2020</v>
      </c>
      <c r="B166" s="66" t="s">
        <v>383</v>
      </c>
      <c r="C166" s="6" t="str">
        <f>VLOOKUP(B166,'Country lookup'!A:B,2,FALSE)</f>
        <v>Other Europe</v>
      </c>
      <c r="D166">
        <v>2020</v>
      </c>
      <c r="E166" t="s">
        <v>3</v>
      </c>
      <c r="F166">
        <v>2111.77</v>
      </c>
      <c r="G166">
        <v>131.41650000000004</v>
      </c>
      <c r="H166">
        <v>7577.4000000000005</v>
      </c>
    </row>
    <row r="167" spans="1:8" x14ac:dyDescent="0.25">
      <c r="A167" t="str">
        <f>CONCATENATE(E167,C167,D167)</f>
        <v>B2 wood energyAustria2030</v>
      </c>
      <c r="B167" s="67" t="s">
        <v>352</v>
      </c>
      <c r="C167" s="6" t="str">
        <f>VLOOKUP(B167,'Country lookup'!A:B,2,FALSE)</f>
        <v>Austria</v>
      </c>
      <c r="D167">
        <v>2030</v>
      </c>
      <c r="E167" t="s">
        <v>3</v>
      </c>
      <c r="F167">
        <v>22361.722999999998</v>
      </c>
      <c r="G167">
        <v>-56.354299999999057</v>
      </c>
      <c r="H167">
        <v>26540.1</v>
      </c>
    </row>
    <row r="168" spans="1:8" x14ac:dyDescent="0.25">
      <c r="A168" t="str">
        <f t="shared" ref="A168:A217" si="5">CONCATENATE(E168,C168,D168)</f>
        <v>B2 wood energyBelgium2030</v>
      </c>
      <c r="B168" s="66" t="s">
        <v>353</v>
      </c>
      <c r="C168" s="6" t="str">
        <f>VLOOKUP(B168,'Country lookup'!A:B,2,FALSE)</f>
        <v>Belgium</v>
      </c>
      <c r="D168">
        <v>2030</v>
      </c>
      <c r="E168" t="s">
        <v>3</v>
      </c>
      <c r="F168">
        <v>6664.67</v>
      </c>
      <c r="G168">
        <v>2994.9045000000006</v>
      </c>
      <c r="H168">
        <v>22447.599999999999</v>
      </c>
    </row>
    <row r="169" spans="1:8" x14ac:dyDescent="0.25">
      <c r="A169" t="str">
        <f t="shared" si="5"/>
        <v>B2 wood energyBelarus2030</v>
      </c>
      <c r="B169" s="66" t="s">
        <v>354</v>
      </c>
      <c r="C169" s="6" t="str">
        <f>VLOOKUP(B169,'Country lookup'!A:B,2,FALSE)</f>
        <v>Belarus</v>
      </c>
      <c r="D169">
        <v>2030</v>
      </c>
      <c r="E169" t="s">
        <v>3</v>
      </c>
      <c r="F169">
        <v>7565.9699999999993</v>
      </c>
      <c r="G169">
        <v>-2665.2509999999984</v>
      </c>
      <c r="H169">
        <v>11351.9</v>
      </c>
    </row>
    <row r="170" spans="1:8" x14ac:dyDescent="0.25">
      <c r="A170" t="str">
        <f t="shared" si="5"/>
        <v>B2 wood energyBosnia and Herzegovina2030</v>
      </c>
      <c r="B170" s="66" t="s">
        <v>355</v>
      </c>
      <c r="C170" s="6" t="str">
        <f>VLOOKUP(B170,'Country lookup'!A:B,2,FALSE)</f>
        <v>Bosnia and Herzegovina</v>
      </c>
      <c r="D170">
        <v>2030</v>
      </c>
      <c r="E170" t="s">
        <v>3</v>
      </c>
      <c r="F170">
        <v>2694.4110000000001</v>
      </c>
      <c r="G170">
        <v>-82.916000000000167</v>
      </c>
      <c r="H170">
        <v>3250.2</v>
      </c>
    </row>
    <row r="171" spans="1:8" x14ac:dyDescent="0.25">
      <c r="A171" t="str">
        <f t="shared" si="5"/>
        <v>B2 wood energyBulgaria2030</v>
      </c>
      <c r="B171" s="66" t="s">
        <v>356</v>
      </c>
      <c r="C171" s="6" t="str">
        <f>VLOOKUP(B171,'Country lookup'!A:B,2,FALSE)</f>
        <v>Bulgaria</v>
      </c>
      <c r="D171">
        <v>2030</v>
      </c>
      <c r="E171" t="s">
        <v>3</v>
      </c>
      <c r="F171">
        <v>3855.5409999999997</v>
      </c>
      <c r="G171">
        <v>-2.9965000000006512</v>
      </c>
      <c r="H171">
        <v>7341.9</v>
      </c>
    </row>
    <row r="172" spans="1:8" x14ac:dyDescent="0.25">
      <c r="A172" t="str">
        <f t="shared" si="5"/>
        <v>B2 wood energyCroatia2030</v>
      </c>
      <c r="B172" s="66" t="s">
        <v>357</v>
      </c>
      <c r="C172" s="6" t="str">
        <f>VLOOKUP(B172,'Country lookup'!A:B,2,FALSE)</f>
        <v>Croatia</v>
      </c>
      <c r="D172">
        <v>2030</v>
      </c>
      <c r="E172" t="s">
        <v>3</v>
      </c>
      <c r="F172">
        <v>1864.1000000000001</v>
      </c>
      <c r="G172">
        <v>-2821.4415000000008</v>
      </c>
      <c r="H172">
        <v>3011.8</v>
      </c>
    </row>
    <row r="173" spans="1:8" x14ac:dyDescent="0.25">
      <c r="A173" t="str">
        <f t="shared" si="5"/>
        <v>B2 wood energyCzech Republic2030</v>
      </c>
      <c r="B173" s="66" t="s">
        <v>358</v>
      </c>
      <c r="C173" s="6" t="str">
        <f>VLOOKUP(B173,'Country lookup'!A:B,2,FALSE)</f>
        <v>Czech Republic</v>
      </c>
      <c r="D173">
        <v>2030</v>
      </c>
      <c r="E173" t="s">
        <v>3</v>
      </c>
      <c r="F173">
        <v>18852.952000000001</v>
      </c>
      <c r="G173">
        <v>-10.861999999999171</v>
      </c>
      <c r="H173">
        <v>16252.7</v>
      </c>
    </row>
    <row r="174" spans="1:8" x14ac:dyDescent="0.25">
      <c r="A174" t="str">
        <f t="shared" si="5"/>
        <v>B2 wood energyDenmark2030</v>
      </c>
      <c r="B174" s="66" t="s">
        <v>359</v>
      </c>
      <c r="C174" s="6" t="str">
        <f>VLOOKUP(B174,'Country lookup'!A:B,2,FALSE)</f>
        <v>Denmark</v>
      </c>
      <c r="D174">
        <v>2030</v>
      </c>
      <c r="E174" t="s">
        <v>3</v>
      </c>
      <c r="F174">
        <v>1039.8000000000002</v>
      </c>
      <c r="G174">
        <v>-219.96699999999987</v>
      </c>
      <c r="H174">
        <v>15851.7</v>
      </c>
    </row>
    <row r="175" spans="1:8" x14ac:dyDescent="0.25">
      <c r="A175" t="str">
        <f t="shared" si="5"/>
        <v>B2 wood energyEstonia2030</v>
      </c>
      <c r="B175" s="66" t="s">
        <v>360</v>
      </c>
      <c r="C175" s="6" t="str">
        <f>VLOOKUP(B175,'Country lookup'!A:B,2,FALSE)</f>
        <v>Estonia</v>
      </c>
      <c r="D175">
        <v>2030</v>
      </c>
      <c r="E175" t="s">
        <v>3</v>
      </c>
      <c r="F175">
        <v>6171.1299999999992</v>
      </c>
      <c r="G175">
        <v>-3519.0110000000004</v>
      </c>
      <c r="H175">
        <v>4966.8999999999996</v>
      </c>
    </row>
    <row r="176" spans="1:8" x14ac:dyDescent="0.25">
      <c r="A176" t="str">
        <f t="shared" si="5"/>
        <v>B2 wood energyFinland2030</v>
      </c>
      <c r="B176" s="66" t="s">
        <v>361</v>
      </c>
      <c r="C176" s="6" t="str">
        <f>VLOOKUP(B176,'Country lookup'!A:B,2,FALSE)</f>
        <v>Finland</v>
      </c>
      <c r="D176">
        <v>2030</v>
      </c>
      <c r="E176" t="s">
        <v>3</v>
      </c>
      <c r="F176">
        <v>74359.462500000009</v>
      </c>
      <c r="G176">
        <v>3218.7675000000017</v>
      </c>
      <c r="H176">
        <v>48607.6</v>
      </c>
    </row>
    <row r="177" spans="1:8" x14ac:dyDescent="0.25">
      <c r="A177" t="str">
        <f t="shared" si="5"/>
        <v>B2 wood energyFrance2030</v>
      </c>
      <c r="B177" s="66" t="s">
        <v>362</v>
      </c>
      <c r="C177" s="6" t="str">
        <f>VLOOKUP(B177,'Country lookup'!A:B,2,FALSE)</f>
        <v>France</v>
      </c>
      <c r="D177">
        <v>2030</v>
      </c>
      <c r="E177" t="s">
        <v>3</v>
      </c>
      <c r="F177">
        <v>38459.389999999992</v>
      </c>
      <c r="G177">
        <v>-112.04690000000119</v>
      </c>
      <c r="H177">
        <v>106010.7</v>
      </c>
    </row>
    <row r="178" spans="1:8" x14ac:dyDescent="0.25">
      <c r="A178" t="str">
        <f t="shared" si="5"/>
        <v>B2 wood energyGermany2030</v>
      </c>
      <c r="B178" s="66" t="s">
        <v>363</v>
      </c>
      <c r="C178" s="6" t="str">
        <f>VLOOKUP(B178,'Country lookup'!A:B,2,FALSE)</f>
        <v>Germany</v>
      </c>
      <c r="D178">
        <v>2030</v>
      </c>
      <c r="E178" t="s">
        <v>3</v>
      </c>
      <c r="F178">
        <v>68962.17</v>
      </c>
      <c r="G178">
        <v>5678.5309999999881</v>
      </c>
      <c r="H178">
        <v>118961.1</v>
      </c>
    </row>
    <row r="179" spans="1:8" x14ac:dyDescent="0.25">
      <c r="A179" t="str">
        <f t="shared" si="5"/>
        <v>B2 wood energyGreece2030</v>
      </c>
      <c r="B179" s="66" t="s">
        <v>364</v>
      </c>
      <c r="C179" s="6" t="str">
        <f>VLOOKUP(B179,'Country lookup'!A:B,2,FALSE)</f>
        <v>Greece</v>
      </c>
      <c r="D179">
        <v>2030</v>
      </c>
      <c r="E179" t="s">
        <v>3</v>
      </c>
      <c r="F179">
        <v>3234.3399999999997</v>
      </c>
      <c r="G179">
        <v>80.121999999999844</v>
      </c>
      <c r="H179">
        <v>16342</v>
      </c>
    </row>
    <row r="180" spans="1:8" x14ac:dyDescent="0.25">
      <c r="A180" t="str">
        <f t="shared" si="5"/>
        <v>B2 wood energyHungary2030</v>
      </c>
      <c r="B180" s="66" t="s">
        <v>365</v>
      </c>
      <c r="C180" s="6" t="str">
        <f>VLOOKUP(B180,'Country lookup'!A:B,2,FALSE)</f>
        <v>Hungary</v>
      </c>
      <c r="D180">
        <v>2030</v>
      </c>
      <c r="E180" t="s">
        <v>3</v>
      </c>
      <c r="F180">
        <v>5255.34</v>
      </c>
      <c r="G180">
        <v>5831.075499999999</v>
      </c>
      <c r="H180">
        <v>15789.4</v>
      </c>
    </row>
    <row r="181" spans="1:8" x14ac:dyDescent="0.25">
      <c r="A181" t="str">
        <f t="shared" si="5"/>
        <v>B2 wood energyIreland2030</v>
      </c>
      <c r="B181" s="66" t="s">
        <v>366</v>
      </c>
      <c r="C181" s="6" t="str">
        <f>VLOOKUP(B181,'Country lookup'!A:B,2,FALSE)</f>
        <v>Ireland</v>
      </c>
      <c r="D181">
        <v>2030</v>
      </c>
      <c r="E181" t="s">
        <v>3</v>
      </c>
      <c r="F181">
        <v>3679.9280000000003</v>
      </c>
      <c r="G181">
        <v>-8.9091000000003078</v>
      </c>
      <c r="H181">
        <v>4987.7</v>
      </c>
    </row>
    <row r="182" spans="1:8" x14ac:dyDescent="0.25">
      <c r="A182" t="str">
        <f t="shared" si="5"/>
        <v>B2 wood energyItaly2030</v>
      </c>
      <c r="B182" s="66" t="s">
        <v>367</v>
      </c>
      <c r="C182" s="6" t="str">
        <f>VLOOKUP(B182,'Country lookup'!A:B,2,FALSE)</f>
        <v>Italy</v>
      </c>
      <c r="D182">
        <v>2030</v>
      </c>
      <c r="E182" t="s">
        <v>3</v>
      </c>
      <c r="F182">
        <v>9579.2039999999997</v>
      </c>
      <c r="G182">
        <v>2992.0153999999993</v>
      </c>
      <c r="H182">
        <v>39134.1</v>
      </c>
    </row>
    <row r="183" spans="1:8" x14ac:dyDescent="0.25">
      <c r="A183" t="str">
        <f t="shared" si="5"/>
        <v>B2 wood energyLatvia2030</v>
      </c>
      <c r="B183" s="66" t="s">
        <v>368</v>
      </c>
      <c r="C183" s="6" t="str">
        <f>VLOOKUP(B183,'Country lookup'!A:B,2,FALSE)</f>
        <v>Latvia</v>
      </c>
      <c r="D183">
        <v>2030</v>
      </c>
      <c r="E183" t="s">
        <v>3</v>
      </c>
      <c r="F183">
        <v>11562.539999999999</v>
      </c>
      <c r="G183">
        <v>-1015.3649999999998</v>
      </c>
      <c r="H183">
        <v>9036.1</v>
      </c>
    </row>
    <row r="184" spans="1:8" x14ac:dyDescent="0.25">
      <c r="A184" t="str">
        <f t="shared" si="5"/>
        <v>B2 wood energyLithuania2030</v>
      </c>
      <c r="B184" s="66" t="s">
        <v>369</v>
      </c>
      <c r="C184" s="6" t="str">
        <f>VLOOKUP(B184,'Country lookup'!A:B,2,FALSE)</f>
        <v>Lithuania</v>
      </c>
      <c r="D184">
        <v>2030</v>
      </c>
      <c r="E184" t="s">
        <v>3</v>
      </c>
      <c r="F184">
        <v>5959.99</v>
      </c>
      <c r="G184">
        <v>-1239.1824999999999</v>
      </c>
      <c r="H184">
        <v>5820.6</v>
      </c>
    </row>
    <row r="185" spans="1:8" x14ac:dyDescent="0.25">
      <c r="A185" t="str">
        <f t="shared" si="5"/>
        <v>B2 wood energyNetherlands2030</v>
      </c>
      <c r="B185" s="66" t="s">
        <v>370</v>
      </c>
      <c r="C185" s="6" t="str">
        <f>VLOOKUP(B185,'Country lookup'!A:B,2,FALSE)</f>
        <v>Netherlands</v>
      </c>
      <c r="D185">
        <v>2030</v>
      </c>
      <c r="E185" t="s">
        <v>3</v>
      </c>
      <c r="F185">
        <v>1380.12</v>
      </c>
      <c r="G185">
        <v>228.21199999999999</v>
      </c>
      <c r="H185">
        <v>25295.8</v>
      </c>
    </row>
    <row r="186" spans="1:8" x14ac:dyDescent="0.25">
      <c r="A186" t="str">
        <f t="shared" si="5"/>
        <v>B2 wood energyNorway2030</v>
      </c>
      <c r="B186" s="66" t="s">
        <v>371</v>
      </c>
      <c r="C186" s="6" t="str">
        <f>VLOOKUP(B186,'Country lookup'!A:B,2,FALSE)</f>
        <v>Norway</v>
      </c>
      <c r="D186">
        <v>2030</v>
      </c>
      <c r="E186" t="s">
        <v>3</v>
      </c>
      <c r="F186">
        <v>12927.439100000001</v>
      </c>
      <c r="G186">
        <v>-94.416600000000471</v>
      </c>
      <c r="H186">
        <v>9591.4</v>
      </c>
    </row>
    <row r="187" spans="1:8" x14ac:dyDescent="0.25">
      <c r="A187" t="str">
        <f t="shared" si="5"/>
        <v>B2 wood energyPoland2030</v>
      </c>
      <c r="B187" s="66" t="s">
        <v>372</v>
      </c>
      <c r="C187" s="6" t="str">
        <f>VLOOKUP(B187,'Country lookup'!A:B,2,FALSE)</f>
        <v>Poland</v>
      </c>
      <c r="D187">
        <v>2030</v>
      </c>
      <c r="E187" t="s">
        <v>3</v>
      </c>
      <c r="F187">
        <v>38957.676999999996</v>
      </c>
      <c r="G187">
        <v>8190.2194999999992</v>
      </c>
      <c r="H187">
        <v>52356.6</v>
      </c>
    </row>
    <row r="188" spans="1:8" x14ac:dyDescent="0.25">
      <c r="A188" t="str">
        <f t="shared" si="5"/>
        <v>B2 wood energyPortugal2030</v>
      </c>
      <c r="B188" s="66" t="s">
        <v>373</v>
      </c>
      <c r="C188" s="6" t="str">
        <f>VLOOKUP(B188,'Country lookup'!A:B,2,FALSE)</f>
        <v>Portugal</v>
      </c>
      <c r="D188">
        <v>2030</v>
      </c>
      <c r="E188" t="s">
        <v>3</v>
      </c>
      <c r="F188">
        <v>10069.049999999999</v>
      </c>
      <c r="G188">
        <v>6445.7839999999997</v>
      </c>
      <c r="H188">
        <v>19855.3</v>
      </c>
    </row>
    <row r="189" spans="1:8" x14ac:dyDescent="0.25">
      <c r="A189" t="str">
        <f t="shared" si="5"/>
        <v>B2 wood energyRomania2030</v>
      </c>
      <c r="B189" s="66" t="s">
        <v>374</v>
      </c>
      <c r="C189" s="6" t="str">
        <f>VLOOKUP(B189,'Country lookup'!A:B,2,FALSE)</f>
        <v>Romania</v>
      </c>
      <c r="D189">
        <v>2030</v>
      </c>
      <c r="E189" t="s">
        <v>3</v>
      </c>
      <c r="F189">
        <v>21971.465999999997</v>
      </c>
      <c r="G189">
        <v>-1505.067500000001</v>
      </c>
      <c r="H189">
        <v>22676.799999999999</v>
      </c>
    </row>
    <row r="190" spans="1:8" x14ac:dyDescent="0.25">
      <c r="A190" t="str">
        <f t="shared" si="5"/>
        <v>B2 wood energySerbia2030</v>
      </c>
      <c r="B190" s="66" t="s">
        <v>375</v>
      </c>
      <c r="C190" s="6" t="str">
        <f>VLOOKUP(B190,'Country lookup'!A:B,2,FALSE)</f>
        <v>Serbia</v>
      </c>
      <c r="D190">
        <v>2030</v>
      </c>
      <c r="E190" t="s">
        <v>3</v>
      </c>
      <c r="F190">
        <v>2441.4720000000002</v>
      </c>
      <c r="G190">
        <v>-1370.2535000000003</v>
      </c>
      <c r="H190">
        <v>10484.6</v>
      </c>
    </row>
    <row r="191" spans="1:8" x14ac:dyDescent="0.25">
      <c r="A191" t="str">
        <f t="shared" si="5"/>
        <v>B2 wood energySlovakia2030</v>
      </c>
      <c r="B191" s="66" t="s">
        <v>376</v>
      </c>
      <c r="C191" s="6" t="str">
        <f>VLOOKUP(B191,'Country lookup'!A:B,2,FALSE)</f>
        <v>Slovakia</v>
      </c>
      <c r="D191">
        <v>2030</v>
      </c>
      <c r="E191" t="s">
        <v>3</v>
      </c>
      <c r="F191">
        <v>10290.76</v>
      </c>
      <c r="G191">
        <v>434.82600000000184</v>
      </c>
      <c r="H191">
        <v>3641.7</v>
      </c>
    </row>
    <row r="192" spans="1:8" x14ac:dyDescent="0.25">
      <c r="A192" t="str">
        <f t="shared" si="5"/>
        <v>B2 wood energySlovenia2030</v>
      </c>
      <c r="B192" s="66" t="s">
        <v>377</v>
      </c>
      <c r="C192" s="6" t="str">
        <f>VLOOKUP(B192,'Country lookup'!A:B,2,FALSE)</f>
        <v>Slovenia</v>
      </c>
      <c r="D192">
        <v>2030</v>
      </c>
      <c r="E192" t="s">
        <v>3</v>
      </c>
      <c r="F192">
        <v>5119.7960000000003</v>
      </c>
      <c r="G192">
        <v>-858.9404999999997</v>
      </c>
      <c r="H192">
        <v>3907.5</v>
      </c>
    </row>
    <row r="193" spans="1:8" x14ac:dyDescent="0.25">
      <c r="A193" t="str">
        <f t="shared" si="5"/>
        <v>B2 wood energySpain2030</v>
      </c>
      <c r="B193" s="66" t="s">
        <v>378</v>
      </c>
      <c r="C193" s="6" t="str">
        <f>VLOOKUP(B193,'Country lookup'!A:B,2,FALSE)</f>
        <v>Spain</v>
      </c>
      <c r="D193">
        <v>2030</v>
      </c>
      <c r="E193" t="s">
        <v>3</v>
      </c>
      <c r="F193">
        <v>22030.674999999999</v>
      </c>
      <c r="G193">
        <v>11890.787</v>
      </c>
      <c r="H193">
        <v>52050.6</v>
      </c>
    </row>
    <row r="194" spans="1:8" x14ac:dyDescent="0.25">
      <c r="A194" t="str">
        <f t="shared" si="5"/>
        <v>B2 wood energySweden2030</v>
      </c>
      <c r="B194" s="66" t="s">
        <v>379</v>
      </c>
      <c r="C194" s="6" t="str">
        <f>VLOOKUP(B194,'Country lookup'!A:B,2,FALSE)</f>
        <v>Sweden</v>
      </c>
      <c r="D194">
        <v>2030</v>
      </c>
      <c r="E194" t="s">
        <v>3</v>
      </c>
      <c r="F194">
        <v>87539.51</v>
      </c>
      <c r="G194">
        <v>-7862.5794999999634</v>
      </c>
      <c r="H194">
        <v>47873.4</v>
      </c>
    </row>
    <row r="195" spans="1:8" x14ac:dyDescent="0.25">
      <c r="A195" t="str">
        <f t="shared" si="5"/>
        <v>B2 wood energySwitzerland2030</v>
      </c>
      <c r="B195" s="66" t="s">
        <v>380</v>
      </c>
      <c r="C195" s="6" t="str">
        <f>VLOOKUP(B195,'Country lookup'!A:B,2,FALSE)</f>
        <v>Switzerland</v>
      </c>
      <c r="D195">
        <v>2030</v>
      </c>
      <c r="E195" t="s">
        <v>3</v>
      </c>
      <c r="F195">
        <v>5085.8689999999997</v>
      </c>
      <c r="G195">
        <v>-442.60500000000047</v>
      </c>
      <c r="H195">
        <v>5981.7</v>
      </c>
    </row>
    <row r="196" spans="1:8" x14ac:dyDescent="0.25">
      <c r="A196" t="str">
        <f t="shared" si="5"/>
        <v>B2 wood energyTurkey2030</v>
      </c>
      <c r="B196" s="66" t="s">
        <v>351</v>
      </c>
      <c r="C196" s="6" t="str">
        <f>VLOOKUP(B196,'Country lookup'!A:B,2,FALSE)</f>
        <v>Turkey</v>
      </c>
      <c r="D196">
        <v>2030</v>
      </c>
      <c r="E196" t="s">
        <v>3</v>
      </c>
      <c r="F196">
        <v>28372.115600000001</v>
      </c>
      <c r="G196">
        <v>8791.9960999999985</v>
      </c>
      <c r="H196">
        <v>34217.699999999997</v>
      </c>
    </row>
    <row r="197" spans="1:8" x14ac:dyDescent="0.25">
      <c r="A197" t="str">
        <f t="shared" si="5"/>
        <v>B2 wood energyUnited Kingdom2030</v>
      </c>
      <c r="B197" s="66" t="s">
        <v>381</v>
      </c>
      <c r="C197" s="6" t="str">
        <f>VLOOKUP(B197,'Country lookup'!A:B,2,FALSE)</f>
        <v>United Kingdom</v>
      </c>
      <c r="D197">
        <v>2030</v>
      </c>
      <c r="E197" t="s">
        <v>3</v>
      </c>
      <c r="F197">
        <v>10068.280000000001</v>
      </c>
      <c r="G197">
        <v>-122.22240000000056</v>
      </c>
      <c r="H197">
        <v>64973</v>
      </c>
    </row>
    <row r="198" spans="1:8" x14ac:dyDescent="0.25">
      <c r="A198" t="str">
        <f t="shared" si="5"/>
        <v>B2 wood energyUkraine2030</v>
      </c>
      <c r="B198" s="66" t="s">
        <v>382</v>
      </c>
      <c r="C198" s="6" t="str">
        <f>VLOOKUP(B198,'Country lookup'!A:B,2,FALSE)</f>
        <v>Ukraine</v>
      </c>
      <c r="D198">
        <v>2030</v>
      </c>
      <c r="E198" t="s">
        <v>3</v>
      </c>
      <c r="F198">
        <v>9708.11</v>
      </c>
      <c r="G198">
        <v>-148.53350000000046</v>
      </c>
      <c r="H198">
        <v>21153.3</v>
      </c>
    </row>
    <row r="199" spans="1:8" x14ac:dyDescent="0.25">
      <c r="A199" t="str">
        <f t="shared" si="5"/>
        <v>B2 wood energyOther Europe2030</v>
      </c>
      <c r="B199" s="66" t="s">
        <v>383</v>
      </c>
      <c r="C199" s="6" t="str">
        <f>VLOOKUP(B199,'Country lookup'!A:B,2,FALSE)</f>
        <v>Other Europe</v>
      </c>
      <c r="D199">
        <v>2030</v>
      </c>
      <c r="E199" t="s">
        <v>3</v>
      </c>
      <c r="F199">
        <v>2290.145</v>
      </c>
      <c r="G199">
        <v>251.73800000000006</v>
      </c>
      <c r="H199">
        <v>8945.7999999999993</v>
      </c>
    </row>
    <row r="200" spans="1:8" x14ac:dyDescent="0.25">
      <c r="A200" t="str">
        <f t="shared" si="5"/>
        <v>B2 referenceCentralEast2010</v>
      </c>
      <c r="C200" t="s">
        <v>418</v>
      </c>
      <c r="D200">
        <v>2010</v>
      </c>
      <c r="E200" t="s">
        <v>0</v>
      </c>
      <c r="G200">
        <v>-17763.273300000001</v>
      </c>
      <c r="H200">
        <v>77248.400000000009</v>
      </c>
    </row>
    <row r="201" spans="1:8" x14ac:dyDescent="0.25">
      <c r="A201" t="str">
        <f t="shared" si="5"/>
        <v>B2 referenceCentralEast2030</v>
      </c>
      <c r="C201" t="s">
        <v>418</v>
      </c>
      <c r="D201">
        <v>2030</v>
      </c>
      <c r="E201" t="s">
        <v>0</v>
      </c>
      <c r="G201">
        <v>-4867.3294999999998</v>
      </c>
      <c r="H201">
        <v>104042.59999999999</v>
      </c>
    </row>
    <row r="202" spans="1:8" x14ac:dyDescent="0.25">
      <c r="A202" t="str">
        <f t="shared" si="5"/>
        <v>B2 wood energyCentralEast2030</v>
      </c>
      <c r="C202" t="s">
        <v>418</v>
      </c>
      <c r="D202">
        <v>2030</v>
      </c>
      <c r="E202" t="s">
        <v>3</v>
      </c>
      <c r="G202">
        <v>10126.406999999999</v>
      </c>
      <c r="H202">
        <v>143222.39999999999</v>
      </c>
    </row>
    <row r="203" spans="1:8" x14ac:dyDescent="0.25">
      <c r="A203" t="str">
        <f t="shared" si="5"/>
        <v>B2 referenceCentralWest2010</v>
      </c>
      <c r="C203" t="s">
        <v>427</v>
      </c>
      <c r="D203">
        <v>2010</v>
      </c>
      <c r="E203" t="s">
        <v>0</v>
      </c>
      <c r="G203">
        <v>15540.173400000001</v>
      </c>
      <c r="H203">
        <v>138769.49999999997</v>
      </c>
    </row>
    <row r="204" spans="1:8" x14ac:dyDescent="0.25">
      <c r="A204" t="str">
        <f t="shared" si="5"/>
        <v>B2 referenceCentralWest2030</v>
      </c>
      <c r="C204" t="s">
        <v>427</v>
      </c>
      <c r="D204">
        <v>2030</v>
      </c>
      <c r="E204" t="s">
        <v>0</v>
      </c>
      <c r="G204">
        <v>4575.5013999999919</v>
      </c>
      <c r="H204">
        <v>186902.3</v>
      </c>
    </row>
    <row r="205" spans="1:8" x14ac:dyDescent="0.25">
      <c r="A205" t="str">
        <f t="shared" si="5"/>
        <v>B2 wood energyCentralWest2030</v>
      </c>
      <c r="C205" t="s">
        <v>427</v>
      </c>
      <c r="D205">
        <v>2030</v>
      </c>
      <c r="E205" t="s">
        <v>3</v>
      </c>
      <c r="G205">
        <v>8159.5097999999871</v>
      </c>
      <c r="H205">
        <v>375197.7</v>
      </c>
    </row>
    <row r="206" spans="1:8" x14ac:dyDescent="0.25">
      <c r="A206" t="str">
        <f t="shared" si="5"/>
        <v>B2 referenceSouthEast2010</v>
      </c>
      <c r="C206" t="s">
        <v>111</v>
      </c>
      <c r="D206">
        <v>2010</v>
      </c>
      <c r="E206" t="s">
        <v>0</v>
      </c>
      <c r="G206">
        <v>-106.41500000000087</v>
      </c>
      <c r="H206">
        <v>50446.3</v>
      </c>
    </row>
    <row r="207" spans="1:8" x14ac:dyDescent="0.25">
      <c r="A207" t="str">
        <f t="shared" si="5"/>
        <v>B2 referenceSouthEast2030</v>
      </c>
      <c r="C207" t="s">
        <v>111</v>
      </c>
      <c r="D207">
        <v>2030</v>
      </c>
      <c r="E207" t="s">
        <v>0</v>
      </c>
      <c r="G207">
        <v>2841.8874999999971</v>
      </c>
      <c r="H207">
        <v>67943.899999999994</v>
      </c>
    </row>
    <row r="208" spans="1:8" x14ac:dyDescent="0.25">
      <c r="A208" t="str">
        <f t="shared" si="5"/>
        <v>B2 wood energySouthEast2030</v>
      </c>
      <c r="C208" t="s">
        <v>111</v>
      </c>
      <c r="D208">
        <v>2030</v>
      </c>
      <c r="E208" t="s">
        <v>3</v>
      </c>
      <c r="G208">
        <v>3735.5700999999963</v>
      </c>
      <c r="H208">
        <v>78555.7</v>
      </c>
    </row>
    <row r="209" spans="1:8" x14ac:dyDescent="0.25">
      <c r="A209" t="str">
        <f t="shared" si="5"/>
        <v>B2 referenceSouthWest2010</v>
      </c>
      <c r="C209" t="s">
        <v>115</v>
      </c>
      <c r="D209">
        <v>2010</v>
      </c>
      <c r="E209" t="s">
        <v>0</v>
      </c>
      <c r="G209">
        <v>15477.437800000002</v>
      </c>
      <c r="H209">
        <v>62511.600000000006</v>
      </c>
    </row>
    <row r="210" spans="1:8" x14ac:dyDescent="0.25">
      <c r="A210" t="str">
        <f t="shared" si="5"/>
        <v>B2 referenceSouthWest2030</v>
      </c>
      <c r="C210" t="s">
        <v>115</v>
      </c>
      <c r="D210">
        <v>2030</v>
      </c>
      <c r="E210" t="s">
        <v>0</v>
      </c>
      <c r="G210">
        <v>9119.2106000000022</v>
      </c>
      <c r="H210">
        <v>84194.2</v>
      </c>
    </row>
    <row r="211" spans="1:8" x14ac:dyDescent="0.25">
      <c r="A211" t="str">
        <f t="shared" si="5"/>
        <v>B2 wood energySouthWest2030</v>
      </c>
      <c r="C211" t="s">
        <v>115</v>
      </c>
      <c r="D211">
        <v>2030</v>
      </c>
      <c r="E211" t="s">
        <v>3</v>
      </c>
      <c r="G211">
        <v>21328.5864</v>
      </c>
      <c r="H211">
        <v>111040</v>
      </c>
    </row>
    <row r="212" spans="1:8" x14ac:dyDescent="0.25">
      <c r="A212" t="str">
        <f t="shared" si="5"/>
        <v>B2 referenceNorth2010</v>
      </c>
      <c r="C212" t="s">
        <v>114</v>
      </c>
      <c r="D212">
        <v>2010</v>
      </c>
      <c r="E212" t="s">
        <v>0</v>
      </c>
      <c r="G212">
        <v>-837.19929999999658</v>
      </c>
      <c r="H212">
        <v>99582.900000000023</v>
      </c>
    </row>
    <row r="213" spans="1:8" x14ac:dyDescent="0.25">
      <c r="A213" t="str">
        <f t="shared" si="5"/>
        <v>B2 referenceNorth2030</v>
      </c>
      <c r="C213" t="s">
        <v>114</v>
      </c>
      <c r="D213">
        <v>2030</v>
      </c>
      <c r="E213" t="s">
        <v>0</v>
      </c>
      <c r="G213">
        <v>-10681.503600000022</v>
      </c>
      <c r="H213">
        <v>134123.69999999998</v>
      </c>
    </row>
    <row r="214" spans="1:8" x14ac:dyDescent="0.25">
      <c r="A214" t="str">
        <f t="shared" si="5"/>
        <v>B2 wood energyNorth2030</v>
      </c>
      <c r="C214" t="s">
        <v>114</v>
      </c>
      <c r="D214">
        <v>2030</v>
      </c>
      <c r="E214" t="s">
        <v>3</v>
      </c>
      <c r="G214">
        <v>-10731.754099999962</v>
      </c>
      <c r="H214">
        <v>141747.70000000001</v>
      </c>
    </row>
    <row r="215" spans="1:8" x14ac:dyDescent="0.25">
      <c r="A215" t="str">
        <f t="shared" si="5"/>
        <v>B2 referenceEFSOS Total2010</v>
      </c>
      <c r="C215" t="s">
        <v>116</v>
      </c>
      <c r="D215">
        <v>2010</v>
      </c>
      <c r="E215" t="s">
        <v>0</v>
      </c>
      <c r="G215">
        <v>12310.723600000005</v>
      </c>
      <c r="H215">
        <v>428558.69999999995</v>
      </c>
    </row>
    <row r="216" spans="1:8" x14ac:dyDescent="0.25">
      <c r="A216" t="str">
        <f t="shared" si="5"/>
        <v>B2 referenceEFSOS Total2030</v>
      </c>
      <c r="C216" t="s">
        <v>116</v>
      </c>
      <c r="D216">
        <v>2030</v>
      </c>
      <c r="E216" t="s">
        <v>0</v>
      </c>
      <c r="G216">
        <v>987.76639999996951</v>
      </c>
      <c r="H216">
        <v>577206.69999999995</v>
      </c>
    </row>
    <row r="217" spans="1:8" x14ac:dyDescent="0.25">
      <c r="A217" t="str">
        <f t="shared" si="5"/>
        <v>B2 wood energyEFSOS Total2030</v>
      </c>
      <c r="C217" t="s">
        <v>116</v>
      </c>
      <c r="D217">
        <v>2030</v>
      </c>
      <c r="E217" t="s">
        <v>3</v>
      </c>
      <c r="G217">
        <v>32618.31920000002</v>
      </c>
      <c r="H217">
        <v>849763.5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7"/>
  <sheetViews>
    <sheetView workbookViewId="0">
      <pane ySplit="1" topLeftCell="A2" activePane="bottomLeft" state="frozen"/>
      <selection activeCell="A59" sqref="A59"/>
      <selection pane="bottomLeft" activeCell="A59" sqref="A59"/>
    </sheetView>
  </sheetViews>
  <sheetFormatPr defaultRowHeight="15" x14ac:dyDescent="0.25"/>
  <cols>
    <col min="1" max="1" width="38.28515625" bestFit="1" customWidth="1"/>
  </cols>
  <sheetData>
    <row r="1" spans="1:10" x14ac:dyDescent="0.25">
      <c r="A1" t="s">
        <v>350</v>
      </c>
      <c r="C1" t="s">
        <v>10</v>
      </c>
      <c r="F1" t="s">
        <v>389</v>
      </c>
      <c r="G1" t="s">
        <v>390</v>
      </c>
      <c r="H1" t="s">
        <v>391</v>
      </c>
      <c r="J1" t="s">
        <v>44</v>
      </c>
    </row>
    <row r="2" spans="1:10" x14ac:dyDescent="0.25">
      <c r="A2" t="str">
        <f>CONCATENATE(E2,C2,D2)</f>
        <v>B2 referenceAustria2010</v>
      </c>
      <c r="B2" s="67" t="s">
        <v>352</v>
      </c>
      <c r="C2" s="6" t="str">
        <f>VLOOKUP(B2,'Country lookup'!A:B,2,FALSE)</f>
        <v>Austria</v>
      </c>
      <c r="D2">
        <v>2010</v>
      </c>
      <c r="E2" t="s">
        <v>0</v>
      </c>
      <c r="F2">
        <v>22108.536999999997</v>
      </c>
      <c r="G2" s="70">
        <v>41843.694000000003</v>
      </c>
      <c r="H2" s="70">
        <f t="shared" ref="H2:H65" si="0">F2-G2</f>
        <v>-19735.157000000007</v>
      </c>
      <c r="I2" s="72">
        <f t="shared" ref="I2:I65" si="1">H2/F2</f>
        <v>-0.89264870850567857</v>
      </c>
      <c r="J2">
        <f>VLOOKUP($C2,'SOEF2011 basic data'!$A:$P,5,FALSE)</f>
        <v>8387.491</v>
      </c>
    </row>
    <row r="3" spans="1:10" x14ac:dyDescent="0.25">
      <c r="A3" t="str">
        <f t="shared" ref="A3:A34" si="2">CONCATENATE(E3,C3,D3)</f>
        <v>B2 referenceBelgium2010</v>
      </c>
      <c r="B3" s="66" t="s">
        <v>353</v>
      </c>
      <c r="C3" s="6" t="str">
        <f>VLOOKUP(B3,'Country lookup'!A:B,2,FALSE)</f>
        <v>Belgium</v>
      </c>
      <c r="D3">
        <v>2010</v>
      </c>
      <c r="E3" t="s">
        <v>0</v>
      </c>
      <c r="F3">
        <v>18633.351000000002</v>
      </c>
      <c r="G3" s="70">
        <v>12119.731000000002</v>
      </c>
      <c r="H3" s="70">
        <f t="shared" si="0"/>
        <v>6513.6200000000008</v>
      </c>
      <c r="I3" s="72">
        <f t="shared" si="1"/>
        <v>0.34956782599114888</v>
      </c>
      <c r="J3">
        <f>VLOOKUP($C3,'SOEF2011 basic data'!$A:$P,5,FALSE)</f>
        <v>10697.588</v>
      </c>
    </row>
    <row r="4" spans="1:10" x14ac:dyDescent="0.25">
      <c r="A4" t="str">
        <f t="shared" si="2"/>
        <v>B2 referenceBelarus2010</v>
      </c>
      <c r="B4" s="66" t="s">
        <v>354</v>
      </c>
      <c r="C4" s="6" t="str">
        <f>VLOOKUP(B4,'Country lookup'!A:B,2,FALSE)</f>
        <v>Belarus</v>
      </c>
      <c r="D4">
        <v>2010</v>
      </c>
      <c r="E4" t="s">
        <v>0</v>
      </c>
      <c r="F4">
        <v>6356.1230000000005</v>
      </c>
      <c r="G4" s="70">
        <v>8209.3829999999998</v>
      </c>
      <c r="H4" s="70">
        <f t="shared" si="0"/>
        <v>-1853.2599999999993</v>
      </c>
      <c r="I4" s="72">
        <f t="shared" si="1"/>
        <v>-0.29157082076605489</v>
      </c>
      <c r="J4">
        <f>VLOOKUP($C4,'SOEF2011 basic data'!$A:$P,5,FALSE)</f>
        <v>9587.94</v>
      </c>
    </row>
    <row r="5" spans="1:10" x14ac:dyDescent="0.25">
      <c r="A5" t="str">
        <f t="shared" si="2"/>
        <v>B2 referenceBosnia and Herzegovina2010</v>
      </c>
      <c r="B5" s="66" t="s">
        <v>355</v>
      </c>
      <c r="C5" s="6" t="str">
        <f>VLOOKUP(B5,'Country lookup'!A:B,2,FALSE)</f>
        <v>Bosnia and Herzegovina</v>
      </c>
      <c r="D5">
        <v>2010</v>
      </c>
      <c r="E5" t="s">
        <v>0</v>
      </c>
      <c r="F5">
        <v>1963.1519999999998</v>
      </c>
      <c r="G5" s="70">
        <v>3087.8159999999998</v>
      </c>
      <c r="H5" s="70">
        <f t="shared" si="0"/>
        <v>-1124.664</v>
      </c>
      <c r="I5" s="72">
        <f t="shared" si="1"/>
        <v>-0.57288686764957586</v>
      </c>
      <c r="J5">
        <f>VLOOKUP($C5,'SOEF2011 basic data'!$A:$P,5,FALSE)</f>
        <v>3759.6329999999998</v>
      </c>
    </row>
    <row r="6" spans="1:10" x14ac:dyDescent="0.25">
      <c r="A6" t="str">
        <f t="shared" si="2"/>
        <v>B2 referenceBulgaria2010</v>
      </c>
      <c r="B6" s="66" t="s">
        <v>356</v>
      </c>
      <c r="C6" s="6" t="str">
        <f>VLOOKUP(B6,'Country lookup'!A:B,2,FALSE)</f>
        <v>Bulgaria</v>
      </c>
      <c r="D6">
        <v>2010</v>
      </c>
      <c r="E6" t="s">
        <v>0</v>
      </c>
      <c r="F6">
        <v>2685.0650000000001</v>
      </c>
      <c r="G6" s="70">
        <v>3545.0050000000001</v>
      </c>
      <c r="H6" s="70">
        <f t="shared" si="0"/>
        <v>-859.94</v>
      </c>
      <c r="I6" s="72">
        <f t="shared" si="1"/>
        <v>-0.32026785198868557</v>
      </c>
      <c r="J6">
        <f>VLOOKUP($C6,'SOEF2011 basic data'!$A:$P,5,FALSE)</f>
        <v>7497.2820000000002</v>
      </c>
    </row>
    <row r="7" spans="1:10" x14ac:dyDescent="0.25">
      <c r="A7" t="str">
        <f t="shared" si="2"/>
        <v>B2 referenceCroatia2010</v>
      </c>
      <c r="B7" s="66" t="s">
        <v>357</v>
      </c>
      <c r="C7" s="6" t="str">
        <f>VLOOKUP(B7,'Country lookup'!A:B,2,FALSE)</f>
        <v>Croatia</v>
      </c>
      <c r="D7">
        <v>2010</v>
      </c>
      <c r="E7" t="s">
        <v>0</v>
      </c>
      <c r="F7">
        <v>2623.3209999999999</v>
      </c>
      <c r="G7" s="70">
        <v>2159.991</v>
      </c>
      <c r="H7" s="70">
        <f t="shared" si="0"/>
        <v>463.32999999999993</v>
      </c>
      <c r="I7" s="72">
        <f t="shared" si="1"/>
        <v>0.17661963595000382</v>
      </c>
      <c r="J7">
        <f>VLOOKUP($C7,'SOEF2011 basic data'!$A:$P,5,FALSE)</f>
        <v>4409.6589999999997</v>
      </c>
    </row>
    <row r="8" spans="1:10" x14ac:dyDescent="0.25">
      <c r="A8" t="str">
        <f t="shared" si="2"/>
        <v>B2 referenceCzech Republic2010</v>
      </c>
      <c r="B8" s="66" t="s">
        <v>358</v>
      </c>
      <c r="C8" s="6" t="str">
        <f>VLOOKUP(B8,'Country lookup'!A:B,2,FALSE)</f>
        <v>Czech Republic</v>
      </c>
      <c r="D8">
        <v>2010</v>
      </c>
      <c r="E8" t="s">
        <v>0</v>
      </c>
      <c r="F8">
        <v>13387.685999999998</v>
      </c>
      <c r="G8" s="70">
        <v>17755.334999999999</v>
      </c>
      <c r="H8" s="70">
        <f t="shared" si="0"/>
        <v>-4367.6490000000013</v>
      </c>
      <c r="I8" s="72">
        <f t="shared" si="1"/>
        <v>-0.32624375863013233</v>
      </c>
      <c r="J8">
        <f>VLOOKUP($C8,'SOEF2011 basic data'!$A:$P,5,FALSE)</f>
        <v>10410.786</v>
      </c>
    </row>
    <row r="9" spans="1:10" x14ac:dyDescent="0.25">
      <c r="A9" t="str">
        <f t="shared" si="2"/>
        <v>B2 referenceDenmark2010</v>
      </c>
      <c r="B9" s="66" t="s">
        <v>359</v>
      </c>
      <c r="C9" s="6" t="str">
        <f>VLOOKUP(B9,'Country lookup'!A:B,2,FALSE)</f>
        <v>Denmark</v>
      </c>
      <c r="D9">
        <v>2010</v>
      </c>
      <c r="E9" t="s">
        <v>0</v>
      </c>
      <c r="F9">
        <v>11194.785999999998</v>
      </c>
      <c r="G9" s="70">
        <v>2888.1120000000001</v>
      </c>
      <c r="H9" s="70">
        <f t="shared" si="0"/>
        <v>8306.6739999999991</v>
      </c>
      <c r="I9" s="72">
        <f t="shared" si="1"/>
        <v>0.74201275486641727</v>
      </c>
      <c r="J9">
        <f>VLOOKUP($C9,'SOEF2011 basic data'!$A:$P,5,FALSE)</f>
        <v>5481.2830000000004</v>
      </c>
    </row>
    <row r="10" spans="1:10" x14ac:dyDescent="0.25">
      <c r="A10" t="str">
        <f t="shared" si="2"/>
        <v>B2 referenceEstonia2010</v>
      </c>
      <c r="B10" s="66" t="s">
        <v>360</v>
      </c>
      <c r="C10" s="6" t="str">
        <f>VLOOKUP(B10,'Country lookup'!A:B,2,FALSE)</f>
        <v>Estonia</v>
      </c>
      <c r="D10">
        <v>2010</v>
      </c>
      <c r="E10" t="s">
        <v>0</v>
      </c>
      <c r="F10">
        <v>4163.3089999999993</v>
      </c>
      <c r="G10" s="70">
        <v>5472.6449999999995</v>
      </c>
      <c r="H10" s="70">
        <f t="shared" si="0"/>
        <v>-1309.3360000000002</v>
      </c>
      <c r="I10" s="72">
        <f t="shared" si="1"/>
        <v>-0.31449407190290235</v>
      </c>
      <c r="J10">
        <f>VLOOKUP($C10,'SOEF2011 basic data'!$A:$P,5,FALSE)</f>
        <v>1339.4590000000001</v>
      </c>
    </row>
    <row r="11" spans="1:10" x14ac:dyDescent="0.25">
      <c r="A11" t="str">
        <f t="shared" si="2"/>
        <v>B2 referenceFinland2010</v>
      </c>
      <c r="B11" s="66" t="s">
        <v>361</v>
      </c>
      <c r="C11" s="6" t="str">
        <f>VLOOKUP(B11,'Country lookup'!A:B,2,FALSE)</f>
        <v>Finland</v>
      </c>
      <c r="D11">
        <v>2010</v>
      </c>
      <c r="E11" t="s">
        <v>0</v>
      </c>
      <c r="F11">
        <v>23202.704999999998</v>
      </c>
      <c r="G11" s="70">
        <v>73229.348999999987</v>
      </c>
      <c r="H11" s="70">
        <f t="shared" si="0"/>
        <v>-50026.643999999986</v>
      </c>
      <c r="I11" s="72">
        <f t="shared" si="1"/>
        <v>-2.1560694755202028</v>
      </c>
      <c r="J11">
        <f>VLOOKUP($C11,'SOEF2011 basic data'!$A:$P,5,FALSE)</f>
        <v>5345.826</v>
      </c>
    </row>
    <row r="12" spans="1:10" x14ac:dyDescent="0.25">
      <c r="A12" t="str">
        <f t="shared" si="2"/>
        <v>B2 referenceFrance2010</v>
      </c>
      <c r="B12" s="66" t="s">
        <v>362</v>
      </c>
      <c r="C12" s="6" t="str">
        <f>VLOOKUP(B12,'Country lookup'!A:B,2,FALSE)</f>
        <v>France</v>
      </c>
      <c r="D12">
        <v>2010</v>
      </c>
      <c r="E12" t="s">
        <v>0</v>
      </c>
      <c r="F12">
        <v>74065.20199999999</v>
      </c>
      <c r="G12" s="70">
        <v>66606.14</v>
      </c>
      <c r="H12" s="70">
        <f t="shared" si="0"/>
        <v>7459.0619999999908</v>
      </c>
      <c r="I12" s="72">
        <f t="shared" si="1"/>
        <v>0.10070939926687827</v>
      </c>
      <c r="J12">
        <f>VLOOKUP($C12,'SOEF2011 basic data'!$A:$P,5,FALSE)</f>
        <v>62636.58</v>
      </c>
    </row>
    <row r="13" spans="1:10" x14ac:dyDescent="0.25">
      <c r="A13" t="str">
        <f t="shared" si="2"/>
        <v>B2 referenceGermany2010</v>
      </c>
      <c r="B13" s="66" t="s">
        <v>363</v>
      </c>
      <c r="C13" s="6" t="str">
        <f>VLOOKUP(B13,'Country lookup'!A:B,2,FALSE)</f>
        <v>Germany</v>
      </c>
      <c r="D13">
        <v>2010</v>
      </c>
      <c r="E13" t="s">
        <v>0</v>
      </c>
      <c r="F13">
        <v>132911.60199999998</v>
      </c>
      <c r="G13" s="70">
        <v>145974.79399999999</v>
      </c>
      <c r="H13" s="70">
        <f t="shared" si="0"/>
        <v>-13063.19200000001</v>
      </c>
      <c r="I13" s="72">
        <f t="shared" si="1"/>
        <v>-9.8284813390481979E-2</v>
      </c>
      <c r="J13">
        <f>VLOOKUP($C13,'SOEF2011 basic data'!$A:$P,5,FALSE)</f>
        <v>82056.774999999994</v>
      </c>
    </row>
    <row r="14" spans="1:10" x14ac:dyDescent="0.25">
      <c r="A14" t="str">
        <f t="shared" si="2"/>
        <v>B2 referenceGreece2010</v>
      </c>
      <c r="B14" s="66" t="s">
        <v>364</v>
      </c>
      <c r="C14" s="6" t="str">
        <f>VLOOKUP(B14,'Country lookup'!A:B,2,FALSE)</f>
        <v>Greece</v>
      </c>
      <c r="D14">
        <v>2010</v>
      </c>
      <c r="E14" t="s">
        <v>0</v>
      </c>
      <c r="F14">
        <v>9560.9249999999993</v>
      </c>
      <c r="G14" s="70">
        <v>4357.7790000000005</v>
      </c>
      <c r="H14" s="70">
        <f t="shared" si="0"/>
        <v>5203.1459999999988</v>
      </c>
      <c r="I14" s="72">
        <f t="shared" si="1"/>
        <v>0.54420947763945426</v>
      </c>
      <c r="J14">
        <f>VLOOKUP($C14,'SOEF2011 basic data'!$A:$P,5,FALSE)</f>
        <v>11183.393</v>
      </c>
    </row>
    <row r="15" spans="1:10" x14ac:dyDescent="0.25">
      <c r="A15" t="str">
        <f t="shared" si="2"/>
        <v>B2 referenceHungary2010</v>
      </c>
      <c r="B15" s="66" t="s">
        <v>365</v>
      </c>
      <c r="C15" s="6" t="str">
        <f>VLOOKUP(B15,'Country lookup'!A:B,2,FALSE)</f>
        <v>Hungary</v>
      </c>
      <c r="D15">
        <v>2010</v>
      </c>
      <c r="E15" t="s">
        <v>0</v>
      </c>
      <c r="F15">
        <v>6284.5020000000004</v>
      </c>
      <c r="G15" s="70">
        <v>4404.771999999999</v>
      </c>
      <c r="H15" s="70">
        <f t="shared" si="0"/>
        <v>1879.7300000000014</v>
      </c>
      <c r="I15" s="72">
        <f t="shared" si="1"/>
        <v>0.29910564114706323</v>
      </c>
      <c r="J15">
        <f>VLOOKUP($C15,'SOEF2011 basic data'!$A:$P,5,FALSE)</f>
        <v>9973.1409999999996</v>
      </c>
    </row>
    <row r="16" spans="1:10" x14ac:dyDescent="0.25">
      <c r="A16" t="str">
        <f t="shared" si="2"/>
        <v>B2 referenceIreland2010</v>
      </c>
      <c r="B16" s="66" t="s">
        <v>366</v>
      </c>
      <c r="C16" s="6" t="str">
        <f>VLOOKUP(B16,'Country lookup'!A:B,2,FALSE)</f>
        <v>Ireland</v>
      </c>
      <c r="D16">
        <v>2010</v>
      </c>
      <c r="E16" t="s">
        <v>0</v>
      </c>
      <c r="F16">
        <v>7736.7250000000004</v>
      </c>
      <c r="G16" s="70">
        <v>3715.9269999999997</v>
      </c>
      <c r="H16" s="70">
        <f t="shared" si="0"/>
        <v>4020.7980000000007</v>
      </c>
      <c r="I16" s="72">
        <f t="shared" si="1"/>
        <v>0.51970284584239457</v>
      </c>
      <c r="J16">
        <f>VLOOKUP($C16,'SOEF2011 basic data'!$A:$P,5,FALSE)</f>
        <v>4589.0020000000004</v>
      </c>
    </row>
    <row r="17" spans="1:10" x14ac:dyDescent="0.25">
      <c r="A17" t="str">
        <f t="shared" si="2"/>
        <v>B2 referenceItaly2010</v>
      </c>
      <c r="B17" s="66" t="s">
        <v>367</v>
      </c>
      <c r="C17" s="6" t="str">
        <f>VLOOKUP(B17,'Country lookup'!A:B,2,FALSE)</f>
        <v>Italy</v>
      </c>
      <c r="D17">
        <v>2010</v>
      </c>
      <c r="E17" t="s">
        <v>0</v>
      </c>
      <c r="F17">
        <v>73660.096000000005</v>
      </c>
      <c r="G17" s="70">
        <v>49407.623</v>
      </c>
      <c r="H17" s="70">
        <f t="shared" si="0"/>
        <v>24252.473000000005</v>
      </c>
      <c r="I17" s="72">
        <f t="shared" si="1"/>
        <v>0.32924845767238753</v>
      </c>
      <c r="J17">
        <f>VLOOKUP($C17,'SOEF2011 basic data'!$A:$P,5,FALSE)</f>
        <v>60097.563999999998</v>
      </c>
    </row>
    <row r="18" spans="1:10" x14ac:dyDescent="0.25">
      <c r="A18" t="str">
        <f t="shared" si="2"/>
        <v>B2 referenceLatvia2010</v>
      </c>
      <c r="B18" s="66" t="s">
        <v>368</v>
      </c>
      <c r="C18" s="6" t="str">
        <f>VLOOKUP(B18,'Country lookup'!A:B,2,FALSE)</f>
        <v>Latvia</v>
      </c>
      <c r="D18">
        <v>2010</v>
      </c>
      <c r="E18" t="s">
        <v>0</v>
      </c>
      <c r="F18">
        <v>5518.2039999999997</v>
      </c>
      <c r="G18" s="70">
        <v>9262.9459999999999</v>
      </c>
      <c r="H18" s="70">
        <f t="shared" si="0"/>
        <v>-3744.7420000000002</v>
      </c>
      <c r="I18" s="72">
        <f t="shared" si="1"/>
        <v>-0.6786160859584025</v>
      </c>
      <c r="J18">
        <f>VLOOKUP($C18,'SOEF2011 basic data'!$A:$P,5,FALSE)</f>
        <v>2240.2649999999999</v>
      </c>
    </row>
    <row r="19" spans="1:10" x14ac:dyDescent="0.25">
      <c r="A19" t="str">
        <f t="shared" si="2"/>
        <v>B2 referenceLithuania2010</v>
      </c>
      <c r="B19" s="66" t="s">
        <v>369</v>
      </c>
      <c r="C19" s="6" t="str">
        <f>VLOOKUP(B19,'Country lookup'!A:B,2,FALSE)</f>
        <v>Lithuania</v>
      </c>
      <c r="D19">
        <v>2010</v>
      </c>
      <c r="E19" t="s">
        <v>0</v>
      </c>
      <c r="F19">
        <v>4299.2610000000004</v>
      </c>
      <c r="G19" s="70">
        <v>5592.2469999999985</v>
      </c>
      <c r="H19" s="70">
        <f t="shared" si="0"/>
        <v>-1292.9859999999981</v>
      </c>
      <c r="I19" s="72">
        <f t="shared" si="1"/>
        <v>-0.30074610497013277</v>
      </c>
      <c r="J19">
        <f>VLOOKUP($C19,'SOEF2011 basic data'!$A:$P,5,FALSE)</f>
        <v>3255.3240000000001</v>
      </c>
    </row>
    <row r="20" spans="1:10" x14ac:dyDescent="0.25">
      <c r="A20" t="str">
        <f t="shared" si="2"/>
        <v>B2 referenceNetherlands2010</v>
      </c>
      <c r="B20" s="66" t="s">
        <v>370</v>
      </c>
      <c r="C20" s="6" t="str">
        <f>VLOOKUP(B20,'Country lookup'!A:B,2,FALSE)</f>
        <v>Netherlands</v>
      </c>
      <c r="D20">
        <v>2010</v>
      </c>
      <c r="E20" t="s">
        <v>0</v>
      </c>
      <c r="F20">
        <v>24229.084999999999</v>
      </c>
      <c r="G20" s="70">
        <v>13950.978999999999</v>
      </c>
      <c r="H20" s="70">
        <f t="shared" si="0"/>
        <v>10278.106</v>
      </c>
      <c r="I20" s="72">
        <f t="shared" si="1"/>
        <v>0.42420528880888403</v>
      </c>
      <c r="J20">
        <f>VLOOKUP($C20,'SOEF2011 basic data'!$A:$P,5,FALSE)</f>
        <v>16653.346000000001</v>
      </c>
    </row>
    <row r="21" spans="1:10" x14ac:dyDescent="0.25">
      <c r="A21" t="str">
        <f t="shared" si="2"/>
        <v>B2 referenceNorway2010</v>
      </c>
      <c r="B21" s="66" t="s">
        <v>371</v>
      </c>
      <c r="C21" s="6" t="str">
        <f>VLOOKUP(B21,'Country lookup'!A:B,2,FALSE)</f>
        <v>Norway</v>
      </c>
      <c r="D21">
        <v>2010</v>
      </c>
      <c r="E21" t="s">
        <v>0</v>
      </c>
      <c r="F21">
        <v>9745.6729999999989</v>
      </c>
      <c r="G21" s="70">
        <v>14771.481999999998</v>
      </c>
      <c r="H21" s="70">
        <f t="shared" si="0"/>
        <v>-5025.8089999999993</v>
      </c>
      <c r="I21" s="72">
        <f t="shared" si="1"/>
        <v>-0.51569645318491597</v>
      </c>
      <c r="J21">
        <f>VLOOKUP($C21,'SOEF2011 basic data'!$A:$P,5,FALSE)</f>
        <v>4855.3149999999996</v>
      </c>
    </row>
    <row r="22" spans="1:10" x14ac:dyDescent="0.25">
      <c r="A22" t="str">
        <f t="shared" si="2"/>
        <v>B2 referencePoland2010</v>
      </c>
      <c r="B22" s="66" t="s">
        <v>372</v>
      </c>
      <c r="C22" s="6" t="str">
        <f>VLOOKUP(B22,'Country lookup'!A:B,2,FALSE)</f>
        <v>Poland</v>
      </c>
      <c r="D22">
        <v>2010</v>
      </c>
      <c r="E22" t="s">
        <v>0</v>
      </c>
      <c r="F22">
        <v>34234.205999999998</v>
      </c>
      <c r="G22" s="70">
        <v>34978.582000000002</v>
      </c>
      <c r="H22" s="70">
        <f t="shared" si="0"/>
        <v>-744.37600000000384</v>
      </c>
      <c r="I22" s="72">
        <f t="shared" si="1"/>
        <v>-2.1743632669617163E-2</v>
      </c>
      <c r="J22">
        <f>VLOOKUP($C22,'SOEF2011 basic data'!$A:$P,5,FALSE)</f>
        <v>38038.093999999997</v>
      </c>
    </row>
    <row r="23" spans="1:10" x14ac:dyDescent="0.25">
      <c r="A23" t="str">
        <f t="shared" si="2"/>
        <v>B2 referencePortugal2010</v>
      </c>
      <c r="B23" s="66" t="s">
        <v>373</v>
      </c>
      <c r="C23" s="6" t="str">
        <f>VLOOKUP(B23,'Country lookup'!A:B,2,FALSE)</f>
        <v>Portugal</v>
      </c>
      <c r="D23">
        <v>2010</v>
      </c>
      <c r="E23" t="s">
        <v>0</v>
      </c>
      <c r="F23">
        <v>7790.674</v>
      </c>
      <c r="G23" s="70">
        <v>10560.297999999999</v>
      </c>
      <c r="H23" s="70">
        <f t="shared" si="0"/>
        <v>-2769.6239999999989</v>
      </c>
      <c r="I23" s="72">
        <f t="shared" si="1"/>
        <v>-0.35550505643029073</v>
      </c>
      <c r="J23">
        <f>VLOOKUP($C23,'SOEF2011 basic data'!$A:$P,5,FALSE)</f>
        <v>10732.357</v>
      </c>
    </row>
    <row r="24" spans="1:10" x14ac:dyDescent="0.25">
      <c r="A24" t="str">
        <f t="shared" si="2"/>
        <v>B2 referenceRomania2010</v>
      </c>
      <c r="B24" s="66" t="s">
        <v>374</v>
      </c>
      <c r="C24" s="6" t="str">
        <f>VLOOKUP(B24,'Country lookup'!A:B,2,FALSE)</f>
        <v>Romania</v>
      </c>
      <c r="D24">
        <v>2010</v>
      </c>
      <c r="E24" t="s">
        <v>0</v>
      </c>
      <c r="F24">
        <v>8550.33</v>
      </c>
      <c r="G24" s="70">
        <v>12987.607999999998</v>
      </c>
      <c r="H24" s="70">
        <f t="shared" si="0"/>
        <v>-4437.2779999999984</v>
      </c>
      <c r="I24" s="72">
        <f t="shared" si="1"/>
        <v>-0.51895985301152103</v>
      </c>
      <c r="J24">
        <f>VLOOKUP($C24,'SOEF2011 basic data'!$A:$P,5,FALSE)</f>
        <v>21190.153999999999</v>
      </c>
    </row>
    <row r="25" spans="1:10" x14ac:dyDescent="0.25">
      <c r="A25" t="str">
        <f t="shared" si="2"/>
        <v>B2 referenceSerbia2010</v>
      </c>
      <c r="B25" s="66" t="s">
        <v>375</v>
      </c>
      <c r="C25" s="6" t="str">
        <f>VLOOKUP(B25,'Country lookup'!A:B,2,FALSE)</f>
        <v>Serbia</v>
      </c>
      <c r="D25">
        <v>2010</v>
      </c>
      <c r="E25" t="s">
        <v>0</v>
      </c>
      <c r="F25">
        <v>3600.8710000000001</v>
      </c>
      <c r="G25" s="70">
        <v>2404.7190000000001</v>
      </c>
      <c r="H25" s="70">
        <f t="shared" si="0"/>
        <v>1196.152</v>
      </c>
      <c r="I25" s="72">
        <f t="shared" si="1"/>
        <v>0.33218407435312181</v>
      </c>
      <c r="J25">
        <f>VLOOKUP($C25,'SOEF2011 basic data'!$A:$P,5,FALSE)</f>
        <v>9855.857</v>
      </c>
    </row>
    <row r="26" spans="1:10" x14ac:dyDescent="0.25">
      <c r="A26" t="str">
        <f t="shared" si="2"/>
        <v>B2 referenceSlovakia2010</v>
      </c>
      <c r="B26" s="66" t="s">
        <v>376</v>
      </c>
      <c r="C26" s="6" t="str">
        <f>VLOOKUP(B26,'Country lookup'!A:B,2,FALSE)</f>
        <v>Slovakia</v>
      </c>
      <c r="D26">
        <v>2010</v>
      </c>
      <c r="E26" t="s">
        <v>0</v>
      </c>
      <c r="F26">
        <v>7888.1909999999989</v>
      </c>
      <c r="G26" s="70">
        <v>10317.844999999999</v>
      </c>
      <c r="H26" s="70">
        <f t="shared" si="0"/>
        <v>-2429.6540000000005</v>
      </c>
      <c r="I26" s="72">
        <f t="shared" si="1"/>
        <v>-0.30801155803656388</v>
      </c>
      <c r="J26">
        <f>VLOOKUP($C26,'SOEF2011 basic data'!$A:$P,5,FALSE)</f>
        <v>5411.64</v>
      </c>
    </row>
    <row r="27" spans="1:10" x14ac:dyDescent="0.25">
      <c r="A27" t="str">
        <f t="shared" si="2"/>
        <v>B2 referenceSlovenia2010</v>
      </c>
      <c r="B27" s="66" t="s">
        <v>377</v>
      </c>
      <c r="C27" s="6" t="str">
        <f>VLOOKUP(B27,'Country lookup'!A:B,2,FALSE)</f>
        <v>Slovenia</v>
      </c>
      <c r="D27">
        <v>2010</v>
      </c>
      <c r="E27" t="s">
        <v>0</v>
      </c>
      <c r="F27">
        <v>2848.4519999999998</v>
      </c>
      <c r="G27" s="70">
        <v>4917.9369999999999</v>
      </c>
      <c r="H27" s="70">
        <f t="shared" si="0"/>
        <v>-2069.4850000000001</v>
      </c>
      <c r="I27" s="72">
        <f t="shared" si="1"/>
        <v>-0.72652970806599526</v>
      </c>
      <c r="J27">
        <f>VLOOKUP($C27,'SOEF2011 basic data'!$A:$P,5,FALSE)</f>
        <v>2024.912</v>
      </c>
    </row>
    <row r="28" spans="1:10" x14ac:dyDescent="0.25">
      <c r="A28" t="str">
        <f t="shared" si="2"/>
        <v>B2 referenceSpain2010</v>
      </c>
      <c r="B28" s="66" t="s">
        <v>378</v>
      </c>
      <c r="C28" s="6" t="str">
        <f>VLOOKUP(B28,'Country lookup'!A:B,2,FALSE)</f>
        <v>Spain</v>
      </c>
      <c r="D28">
        <v>2010</v>
      </c>
      <c r="E28" t="s">
        <v>0</v>
      </c>
      <c r="F28">
        <v>56517.101999999999</v>
      </c>
      <c r="G28" s="70">
        <v>40839.692999999999</v>
      </c>
      <c r="H28" s="70">
        <f t="shared" si="0"/>
        <v>15677.409</v>
      </c>
      <c r="I28" s="72">
        <f t="shared" si="1"/>
        <v>0.27739230153732936</v>
      </c>
      <c r="J28">
        <f>VLOOKUP($C28,'SOEF2011 basic data'!$A:$P,5,FALSE)</f>
        <v>45316.586000000003</v>
      </c>
    </row>
    <row r="29" spans="1:10" x14ac:dyDescent="0.25">
      <c r="A29" t="str">
        <f t="shared" si="2"/>
        <v>B2 referenceSweden2010</v>
      </c>
      <c r="B29" s="66" t="s">
        <v>379</v>
      </c>
      <c r="C29" s="6" t="str">
        <f>VLOOKUP(B29,'Country lookup'!A:B,2,FALSE)</f>
        <v>Sweden</v>
      </c>
      <c r="D29">
        <v>2010</v>
      </c>
      <c r="E29" t="s">
        <v>0</v>
      </c>
      <c r="F29">
        <v>24529.194999999996</v>
      </c>
      <c r="G29" s="70">
        <v>77886.017000000007</v>
      </c>
      <c r="H29" s="70">
        <f t="shared" si="0"/>
        <v>-53356.822000000015</v>
      </c>
      <c r="I29" s="72">
        <f t="shared" si="1"/>
        <v>-2.1752373854910454</v>
      </c>
      <c r="J29">
        <f>VLOOKUP($C29,'SOEF2011 basic data'!$A:$P,5,FALSE)</f>
        <v>9293.0259999999998</v>
      </c>
    </row>
    <row r="30" spans="1:10" x14ac:dyDescent="0.25">
      <c r="A30" t="str">
        <f t="shared" si="2"/>
        <v>B2 referenceSwitzerland2010</v>
      </c>
      <c r="B30" s="66" t="s">
        <v>380</v>
      </c>
      <c r="C30" s="6" t="str">
        <f>VLOOKUP(B30,'Country lookup'!A:B,2,FALSE)</f>
        <v>Switzerland</v>
      </c>
      <c r="D30">
        <v>2010</v>
      </c>
      <c r="E30" t="s">
        <v>0</v>
      </c>
      <c r="F30">
        <v>9972.0920000000006</v>
      </c>
      <c r="G30" s="70">
        <v>10130.123000000001</v>
      </c>
      <c r="H30" s="70">
        <f t="shared" si="0"/>
        <v>-158.03100000000086</v>
      </c>
      <c r="I30" s="72">
        <f t="shared" si="1"/>
        <v>-1.5847326719408611E-2</v>
      </c>
      <c r="J30">
        <f>VLOOKUP($C30,'SOEF2011 basic data'!$A:$P,5,FALSE)</f>
        <v>7594.5609999999997</v>
      </c>
    </row>
    <row r="31" spans="1:10" x14ac:dyDescent="0.25">
      <c r="A31" t="str">
        <f t="shared" si="2"/>
        <v>B2 referenceTurkey2010</v>
      </c>
      <c r="B31" s="66" t="s">
        <v>351</v>
      </c>
      <c r="C31" s="6" t="str">
        <f>VLOOKUP(B31,'Country lookup'!A:B,2,FALSE)</f>
        <v>Turkey</v>
      </c>
      <c r="D31">
        <v>2010</v>
      </c>
      <c r="E31" t="s">
        <v>0</v>
      </c>
      <c r="F31">
        <v>38412.873999999996</v>
      </c>
      <c r="G31" s="70">
        <v>31899.763999999999</v>
      </c>
      <c r="H31" s="70">
        <f t="shared" si="0"/>
        <v>6513.1099999999969</v>
      </c>
      <c r="I31" s="72">
        <f t="shared" si="1"/>
        <v>0.16955539437116832</v>
      </c>
      <c r="J31">
        <f>VLOOKUP($C31,'SOEF2011 basic data'!$A:$P,5,FALSE)</f>
        <v>75705.146999999997</v>
      </c>
    </row>
    <row r="32" spans="1:10" x14ac:dyDescent="0.25">
      <c r="A32" t="str">
        <f t="shared" si="2"/>
        <v>B2 referenceUnited Kingdom2010</v>
      </c>
      <c r="B32" s="66" t="s">
        <v>381</v>
      </c>
      <c r="C32" s="6" t="str">
        <f>VLOOKUP(B32,'Country lookup'!A:B,2,FALSE)</f>
        <v>United Kingdom</v>
      </c>
      <c r="D32">
        <v>2010</v>
      </c>
      <c r="E32" t="s">
        <v>0</v>
      </c>
      <c r="F32">
        <v>75601.994000000006</v>
      </c>
      <c r="G32" s="70">
        <v>33627.298000000003</v>
      </c>
      <c r="H32" s="70">
        <f t="shared" si="0"/>
        <v>41974.696000000004</v>
      </c>
      <c r="I32" s="72">
        <f t="shared" si="1"/>
        <v>0.55520620263005238</v>
      </c>
      <c r="J32">
        <f>VLOOKUP($C32,'SOEF2011 basic data'!$A:$P,5,FALSE)</f>
        <v>61899.271999999997</v>
      </c>
    </row>
    <row r="33" spans="1:10" x14ac:dyDescent="0.25">
      <c r="A33" t="str">
        <f t="shared" si="2"/>
        <v>B2 referenceUkraine2010</v>
      </c>
      <c r="B33" s="66" t="s">
        <v>382</v>
      </c>
      <c r="C33" s="6" t="str">
        <f>VLOOKUP(B33,'Country lookup'!A:B,2,FALSE)</f>
        <v>Ukraine</v>
      </c>
      <c r="D33">
        <v>2010</v>
      </c>
      <c r="E33" t="s">
        <v>0</v>
      </c>
      <c r="F33">
        <v>10006.825000000001</v>
      </c>
      <c r="G33" s="70">
        <v>9494.5</v>
      </c>
      <c r="H33" s="70">
        <f t="shared" si="0"/>
        <v>512.32500000000073</v>
      </c>
      <c r="I33" s="72">
        <f t="shared" si="1"/>
        <v>5.1197557666892414E-2</v>
      </c>
      <c r="J33">
        <f>VLOOKUP($C33,'SOEF2011 basic data'!$A:$P,5,FALSE)</f>
        <v>45433.415000000001</v>
      </c>
    </row>
    <row r="34" spans="1:10" x14ac:dyDescent="0.25">
      <c r="A34" t="str">
        <f t="shared" si="2"/>
        <v>B2 referenceOther Europe2010</v>
      </c>
      <c r="B34" s="66" t="s">
        <v>383</v>
      </c>
      <c r="C34" s="6" t="str">
        <f>VLOOKUP(B34,'Country lookup'!A:B,2,FALSE)</f>
        <v>Other Europe</v>
      </c>
      <c r="D34">
        <v>2010</v>
      </c>
      <c r="E34" t="s">
        <v>0</v>
      </c>
      <c r="F34">
        <v>4718.4950000000008</v>
      </c>
      <c r="G34" s="70">
        <v>1970.5350000000001</v>
      </c>
      <c r="H34" s="70">
        <f t="shared" si="0"/>
        <v>2747.9600000000009</v>
      </c>
      <c r="I34" s="72">
        <f t="shared" si="1"/>
        <v>0.5823806107667806</v>
      </c>
      <c r="J34" t="e">
        <f>VLOOKUP($C34,'SOEF2011 basic data'!$A:$P,5,FALSE)</f>
        <v>#N/A</v>
      </c>
    </row>
    <row r="35" spans="1:10" x14ac:dyDescent="0.25">
      <c r="A35" t="str">
        <f>CONCATENATE(E35,C35,D35)</f>
        <v>B2 referenceAustria2020</v>
      </c>
      <c r="B35" s="67" t="s">
        <v>352</v>
      </c>
      <c r="C35" s="6" t="str">
        <f>VLOOKUP(B35,'Country lookup'!A:B,2,FALSE)</f>
        <v>Austria</v>
      </c>
      <c r="D35">
        <v>2020</v>
      </c>
      <c r="E35" t="s">
        <v>0</v>
      </c>
      <c r="F35">
        <v>23550.786000000004</v>
      </c>
      <c r="G35">
        <v>39543.316000000006</v>
      </c>
      <c r="H35" s="70">
        <f t="shared" si="0"/>
        <v>-15992.530000000002</v>
      </c>
      <c r="I35" s="72">
        <f t="shared" si="1"/>
        <v>-0.67906565836061694</v>
      </c>
      <c r="J35">
        <f>VLOOKUP($C35,'SOEF2011 basic data'!$A:$P,5,FALSE)</f>
        <v>8387.491</v>
      </c>
    </row>
    <row r="36" spans="1:10" x14ac:dyDescent="0.25">
      <c r="A36" t="str">
        <f t="shared" ref="A36:A67" si="3">CONCATENATE(E36,C36,D36)</f>
        <v>B2 referenceBelgium2020</v>
      </c>
      <c r="B36" s="66" t="s">
        <v>353</v>
      </c>
      <c r="C36" s="6" t="str">
        <f>VLOOKUP(B36,'Country lookup'!A:B,2,FALSE)</f>
        <v>Belgium</v>
      </c>
      <c r="D36">
        <v>2020</v>
      </c>
      <c r="E36" t="s">
        <v>0</v>
      </c>
      <c r="F36">
        <v>20448.667999999998</v>
      </c>
      <c r="G36">
        <v>12757.873000000001</v>
      </c>
      <c r="H36" s="70">
        <f t="shared" si="0"/>
        <v>7690.7949999999964</v>
      </c>
      <c r="I36" s="72">
        <f t="shared" si="1"/>
        <v>0.37610249234815674</v>
      </c>
      <c r="J36">
        <f>VLOOKUP($C36,'SOEF2011 basic data'!$A:$P,5,FALSE)</f>
        <v>10697.588</v>
      </c>
    </row>
    <row r="37" spans="1:10" x14ac:dyDescent="0.25">
      <c r="A37" t="str">
        <f t="shared" si="3"/>
        <v>B2 referenceBelarus2020</v>
      </c>
      <c r="B37" s="66" t="s">
        <v>354</v>
      </c>
      <c r="C37" s="6" t="str">
        <f>VLOOKUP(B37,'Country lookup'!A:B,2,FALSE)</f>
        <v>Belarus</v>
      </c>
      <c r="D37">
        <v>2020</v>
      </c>
      <c r="E37" t="s">
        <v>0</v>
      </c>
      <c r="F37">
        <v>7475.1710000000003</v>
      </c>
      <c r="G37">
        <v>8924.1759999999995</v>
      </c>
      <c r="H37" s="70">
        <f t="shared" si="0"/>
        <v>-1449.0049999999992</v>
      </c>
      <c r="I37" s="72">
        <f t="shared" si="1"/>
        <v>-0.19384238835472783</v>
      </c>
      <c r="J37">
        <f>VLOOKUP($C37,'SOEF2011 basic data'!$A:$P,5,FALSE)</f>
        <v>9587.94</v>
      </c>
    </row>
    <row r="38" spans="1:10" x14ac:dyDescent="0.25">
      <c r="A38" t="str">
        <f t="shared" si="3"/>
        <v>B2 referenceBosnia and Herzegovina2020</v>
      </c>
      <c r="B38" s="66" t="s">
        <v>355</v>
      </c>
      <c r="C38" s="6" t="str">
        <f>VLOOKUP(B38,'Country lookup'!A:B,2,FALSE)</f>
        <v>Bosnia and Herzegovina</v>
      </c>
      <c r="D38">
        <v>2020</v>
      </c>
      <c r="E38" t="s">
        <v>0</v>
      </c>
      <c r="F38">
        <v>2242.8230000000003</v>
      </c>
      <c r="G38">
        <v>3126.9119999999994</v>
      </c>
      <c r="H38" s="70">
        <f t="shared" si="0"/>
        <v>-884.08899999999903</v>
      </c>
      <c r="I38" s="72">
        <f t="shared" si="1"/>
        <v>-0.39418580958015809</v>
      </c>
      <c r="J38">
        <f>VLOOKUP($C38,'SOEF2011 basic data'!$A:$P,5,FALSE)</f>
        <v>3759.6329999999998</v>
      </c>
    </row>
    <row r="39" spans="1:10" x14ac:dyDescent="0.25">
      <c r="A39" t="str">
        <f t="shared" si="3"/>
        <v>B2 referenceBulgaria2020</v>
      </c>
      <c r="B39" s="66" t="s">
        <v>356</v>
      </c>
      <c r="C39" s="6" t="str">
        <f>VLOOKUP(B39,'Country lookup'!A:B,2,FALSE)</f>
        <v>Bulgaria</v>
      </c>
      <c r="D39">
        <v>2020</v>
      </c>
      <c r="E39" t="s">
        <v>0</v>
      </c>
      <c r="F39">
        <v>3098.7439999999997</v>
      </c>
      <c r="G39">
        <v>4242.9060000000009</v>
      </c>
      <c r="H39" s="70">
        <f t="shared" si="0"/>
        <v>-1144.1620000000012</v>
      </c>
      <c r="I39" s="72">
        <f t="shared" si="1"/>
        <v>-0.36923411549969964</v>
      </c>
      <c r="J39">
        <f>VLOOKUP($C39,'SOEF2011 basic data'!$A:$P,5,FALSE)</f>
        <v>7497.2820000000002</v>
      </c>
    </row>
    <row r="40" spans="1:10" x14ac:dyDescent="0.25">
      <c r="A40" t="str">
        <f t="shared" si="3"/>
        <v>B2 referenceCroatia2020</v>
      </c>
      <c r="B40" s="66" t="s">
        <v>357</v>
      </c>
      <c r="C40" s="6" t="str">
        <f>VLOOKUP(B40,'Country lookup'!A:B,2,FALSE)</f>
        <v>Croatia</v>
      </c>
      <c r="D40">
        <v>2020</v>
      </c>
      <c r="E40" t="s">
        <v>0</v>
      </c>
      <c r="F40">
        <v>3021.47</v>
      </c>
      <c r="G40">
        <v>2368.2460000000001</v>
      </c>
      <c r="H40" s="70">
        <f t="shared" si="0"/>
        <v>653.22399999999971</v>
      </c>
      <c r="I40" s="72">
        <f t="shared" si="1"/>
        <v>0.21619410419431592</v>
      </c>
      <c r="J40">
        <f>VLOOKUP($C40,'SOEF2011 basic data'!$A:$P,5,FALSE)</f>
        <v>4409.6589999999997</v>
      </c>
    </row>
    <row r="41" spans="1:10" x14ac:dyDescent="0.25">
      <c r="A41" t="str">
        <f t="shared" si="3"/>
        <v>B2 referenceCzech Republic2020</v>
      </c>
      <c r="B41" s="66" t="s">
        <v>358</v>
      </c>
      <c r="C41" s="6" t="str">
        <f>VLOOKUP(B41,'Country lookup'!A:B,2,FALSE)</f>
        <v>Czech Republic</v>
      </c>
      <c r="D41">
        <v>2020</v>
      </c>
      <c r="E41" t="s">
        <v>0</v>
      </c>
      <c r="F41">
        <v>15453.909999999998</v>
      </c>
      <c r="G41">
        <v>22002.216</v>
      </c>
      <c r="H41" s="70">
        <f t="shared" si="0"/>
        <v>-6548.3060000000023</v>
      </c>
      <c r="I41" s="72">
        <f t="shared" si="1"/>
        <v>-0.42373134048276478</v>
      </c>
      <c r="J41">
        <f>VLOOKUP($C41,'SOEF2011 basic data'!$A:$P,5,FALSE)</f>
        <v>10410.786</v>
      </c>
    </row>
    <row r="42" spans="1:10" x14ac:dyDescent="0.25">
      <c r="A42" t="str">
        <f t="shared" si="3"/>
        <v>B2 referenceDenmark2020</v>
      </c>
      <c r="B42" s="66" t="s">
        <v>359</v>
      </c>
      <c r="C42" s="6" t="str">
        <f>VLOOKUP(B42,'Country lookup'!A:B,2,FALSE)</f>
        <v>Denmark</v>
      </c>
      <c r="D42">
        <v>2020</v>
      </c>
      <c r="E42" t="s">
        <v>0</v>
      </c>
      <c r="F42">
        <v>11803.824000000001</v>
      </c>
      <c r="G42">
        <v>3148.0319999999997</v>
      </c>
      <c r="H42" s="70">
        <f t="shared" si="0"/>
        <v>8655.7920000000013</v>
      </c>
      <c r="I42" s="72">
        <f t="shared" si="1"/>
        <v>0.7333040546860069</v>
      </c>
      <c r="J42">
        <f>VLOOKUP($C42,'SOEF2011 basic data'!$A:$P,5,FALSE)</f>
        <v>5481.2830000000004</v>
      </c>
    </row>
    <row r="43" spans="1:10" x14ac:dyDescent="0.25">
      <c r="A43" t="str">
        <f t="shared" si="3"/>
        <v>B2 referenceEstonia2020</v>
      </c>
      <c r="B43" s="66" t="s">
        <v>360</v>
      </c>
      <c r="C43" s="6" t="str">
        <f>VLOOKUP(B43,'Country lookup'!A:B,2,FALSE)</f>
        <v>Estonia</v>
      </c>
      <c r="D43">
        <v>2020</v>
      </c>
      <c r="E43" t="s">
        <v>0</v>
      </c>
      <c r="F43">
        <v>4716.1339999999991</v>
      </c>
      <c r="G43">
        <v>5959.6109999999999</v>
      </c>
      <c r="H43" s="70">
        <f t="shared" si="0"/>
        <v>-1243.4770000000008</v>
      </c>
      <c r="I43" s="72">
        <f t="shared" si="1"/>
        <v>-0.26366447603057952</v>
      </c>
      <c r="J43">
        <f>VLOOKUP($C43,'SOEF2011 basic data'!$A:$P,5,FALSE)</f>
        <v>1339.4590000000001</v>
      </c>
    </row>
    <row r="44" spans="1:10" x14ac:dyDescent="0.25">
      <c r="A44" t="str">
        <f t="shared" si="3"/>
        <v>B2 referenceFinland2020</v>
      </c>
      <c r="B44" s="66" t="s">
        <v>361</v>
      </c>
      <c r="C44" s="6" t="str">
        <f>VLOOKUP(B44,'Country lookup'!A:B,2,FALSE)</f>
        <v>Finland</v>
      </c>
      <c r="D44">
        <v>2020</v>
      </c>
      <c r="E44" t="s">
        <v>0</v>
      </c>
      <c r="F44">
        <v>24571.664000000001</v>
      </c>
      <c r="G44">
        <v>72887.395000000019</v>
      </c>
      <c r="H44" s="70">
        <f t="shared" si="0"/>
        <v>-48315.731000000014</v>
      </c>
      <c r="I44" s="72">
        <f t="shared" si="1"/>
        <v>-1.9663190494546894</v>
      </c>
      <c r="J44">
        <f>VLOOKUP($C44,'SOEF2011 basic data'!$A:$P,5,FALSE)</f>
        <v>5345.826</v>
      </c>
    </row>
    <row r="45" spans="1:10" x14ac:dyDescent="0.25">
      <c r="A45" t="str">
        <f t="shared" si="3"/>
        <v>B2 referenceFrance2020</v>
      </c>
      <c r="B45" s="66" t="s">
        <v>362</v>
      </c>
      <c r="C45" s="6" t="str">
        <f>VLOOKUP(B45,'Country lookup'!A:B,2,FALSE)</f>
        <v>France</v>
      </c>
      <c r="D45">
        <v>2020</v>
      </c>
      <c r="E45" t="s">
        <v>0</v>
      </c>
      <c r="F45">
        <v>79104.542999999991</v>
      </c>
      <c r="G45">
        <v>71171.596999999994</v>
      </c>
      <c r="H45" s="70">
        <f t="shared" si="0"/>
        <v>7932.9459999999963</v>
      </c>
      <c r="I45" s="72">
        <f t="shared" si="1"/>
        <v>0.10028432880270856</v>
      </c>
      <c r="J45">
        <f>VLOOKUP($C45,'SOEF2011 basic data'!$A:$P,5,FALSE)</f>
        <v>62636.58</v>
      </c>
    </row>
    <row r="46" spans="1:10" x14ac:dyDescent="0.25">
      <c r="A46" t="str">
        <f t="shared" si="3"/>
        <v>B2 referenceGermany2020</v>
      </c>
      <c r="B46" s="66" t="s">
        <v>363</v>
      </c>
      <c r="C46" s="6" t="str">
        <f>VLOOKUP(B46,'Country lookup'!A:B,2,FALSE)</f>
        <v>Germany</v>
      </c>
      <c r="D46">
        <v>2020</v>
      </c>
      <c r="E46" t="s">
        <v>0</v>
      </c>
      <c r="F46">
        <v>139690.11900000001</v>
      </c>
      <c r="G46">
        <v>148673.00200000001</v>
      </c>
      <c r="H46" s="70">
        <f t="shared" si="0"/>
        <v>-8982.8830000000016</v>
      </c>
      <c r="I46" s="72">
        <f t="shared" si="1"/>
        <v>-6.4305786724972308E-2</v>
      </c>
      <c r="J46">
        <f>VLOOKUP($C46,'SOEF2011 basic data'!$A:$P,5,FALSE)</f>
        <v>82056.774999999994</v>
      </c>
    </row>
    <row r="47" spans="1:10" x14ac:dyDescent="0.25">
      <c r="A47" t="str">
        <f t="shared" si="3"/>
        <v>B2 referenceGreece2020</v>
      </c>
      <c r="B47" s="66" t="s">
        <v>364</v>
      </c>
      <c r="C47" s="6" t="str">
        <f>VLOOKUP(B47,'Country lookup'!A:B,2,FALSE)</f>
        <v>Greece</v>
      </c>
      <c r="D47">
        <v>2020</v>
      </c>
      <c r="E47" t="s">
        <v>0</v>
      </c>
      <c r="F47">
        <v>10272.291999999999</v>
      </c>
      <c r="G47">
        <v>4905.6120000000001</v>
      </c>
      <c r="H47" s="70">
        <f t="shared" si="0"/>
        <v>5366.6799999999994</v>
      </c>
      <c r="I47" s="72">
        <f t="shared" si="1"/>
        <v>0.52244231375042682</v>
      </c>
      <c r="J47">
        <f>VLOOKUP($C47,'SOEF2011 basic data'!$A:$P,5,FALSE)</f>
        <v>11183.393</v>
      </c>
    </row>
    <row r="48" spans="1:10" x14ac:dyDescent="0.25">
      <c r="A48" t="str">
        <f t="shared" si="3"/>
        <v>B2 referenceHungary2020</v>
      </c>
      <c r="B48" s="66" t="s">
        <v>365</v>
      </c>
      <c r="C48" s="6" t="str">
        <f>VLOOKUP(B48,'Country lookup'!A:B,2,FALSE)</f>
        <v>Hungary</v>
      </c>
      <c r="D48">
        <v>2020</v>
      </c>
      <c r="E48" t="s">
        <v>0</v>
      </c>
      <c r="F48">
        <v>7131.527</v>
      </c>
      <c r="G48">
        <v>8200.530999999999</v>
      </c>
      <c r="H48" s="70">
        <f t="shared" si="0"/>
        <v>-1069.003999999999</v>
      </c>
      <c r="I48" s="72">
        <f t="shared" si="1"/>
        <v>-0.1498983317317594</v>
      </c>
      <c r="J48">
        <f>VLOOKUP($C48,'SOEF2011 basic data'!$A:$P,5,FALSE)</f>
        <v>9973.1409999999996</v>
      </c>
    </row>
    <row r="49" spans="1:10" x14ac:dyDescent="0.25">
      <c r="A49" t="str">
        <f t="shared" si="3"/>
        <v>B2 referenceIreland2020</v>
      </c>
      <c r="B49" s="66" t="s">
        <v>366</v>
      </c>
      <c r="C49" s="6" t="str">
        <f>VLOOKUP(B49,'Country lookup'!A:B,2,FALSE)</f>
        <v>Ireland</v>
      </c>
      <c r="D49">
        <v>2020</v>
      </c>
      <c r="E49" t="s">
        <v>0</v>
      </c>
      <c r="F49">
        <v>7978.3360000000002</v>
      </c>
      <c r="G49">
        <v>4425.5169999999989</v>
      </c>
      <c r="H49" s="70">
        <f t="shared" si="0"/>
        <v>3552.8190000000013</v>
      </c>
      <c r="I49" s="72">
        <f t="shared" si="1"/>
        <v>0.44530826979460392</v>
      </c>
      <c r="J49">
        <f>VLOOKUP($C49,'SOEF2011 basic data'!$A:$P,5,FALSE)</f>
        <v>4589.0020000000004</v>
      </c>
    </row>
    <row r="50" spans="1:10" x14ac:dyDescent="0.25">
      <c r="A50" t="str">
        <f t="shared" si="3"/>
        <v>B2 referenceItaly2020</v>
      </c>
      <c r="B50" s="66" t="s">
        <v>367</v>
      </c>
      <c r="C50" s="6" t="str">
        <f>VLOOKUP(B50,'Country lookup'!A:B,2,FALSE)</f>
        <v>Italy</v>
      </c>
      <c r="D50">
        <v>2020</v>
      </c>
      <c r="E50" t="s">
        <v>0</v>
      </c>
      <c r="F50">
        <v>79900.392999999996</v>
      </c>
      <c r="G50">
        <v>50997.432999999997</v>
      </c>
      <c r="H50" s="70">
        <f t="shared" si="0"/>
        <v>28902.959999999999</v>
      </c>
      <c r="I50" s="72">
        <f t="shared" si="1"/>
        <v>0.36173739470843402</v>
      </c>
      <c r="J50">
        <f>VLOOKUP($C50,'SOEF2011 basic data'!$A:$P,5,FALSE)</f>
        <v>60097.563999999998</v>
      </c>
    </row>
    <row r="51" spans="1:10" x14ac:dyDescent="0.25">
      <c r="A51" t="str">
        <f t="shared" si="3"/>
        <v>B2 referenceLatvia2020</v>
      </c>
      <c r="B51" s="66" t="s">
        <v>368</v>
      </c>
      <c r="C51" s="6" t="str">
        <f>VLOOKUP(B51,'Country lookup'!A:B,2,FALSE)</f>
        <v>Latvia</v>
      </c>
      <c r="D51">
        <v>2020</v>
      </c>
      <c r="E51" t="s">
        <v>0</v>
      </c>
      <c r="F51">
        <v>6238.9399999999987</v>
      </c>
      <c r="G51">
        <v>11239.543999999998</v>
      </c>
      <c r="H51" s="70">
        <f t="shared" si="0"/>
        <v>-5000.6039999999994</v>
      </c>
      <c r="I51" s="72">
        <f t="shared" si="1"/>
        <v>-0.80151500094567352</v>
      </c>
      <c r="J51">
        <f>VLOOKUP($C51,'SOEF2011 basic data'!$A:$P,5,FALSE)</f>
        <v>2240.2649999999999</v>
      </c>
    </row>
    <row r="52" spans="1:10" x14ac:dyDescent="0.25">
      <c r="A52" t="str">
        <f t="shared" si="3"/>
        <v>B2 referenceLithuania2020</v>
      </c>
      <c r="B52" s="66" t="s">
        <v>369</v>
      </c>
      <c r="C52" s="6" t="str">
        <f>VLOOKUP(B52,'Country lookup'!A:B,2,FALSE)</f>
        <v>Lithuania</v>
      </c>
      <c r="D52">
        <v>2020</v>
      </c>
      <c r="E52" t="s">
        <v>0</v>
      </c>
      <c r="F52">
        <v>4906.8960000000006</v>
      </c>
      <c r="G52">
        <v>6546.9470000000001</v>
      </c>
      <c r="H52" s="70">
        <f t="shared" si="0"/>
        <v>-1640.0509999999995</v>
      </c>
      <c r="I52" s="72">
        <f t="shared" si="1"/>
        <v>-0.33423390265454966</v>
      </c>
      <c r="J52">
        <f>VLOOKUP($C52,'SOEF2011 basic data'!$A:$P,5,FALSE)</f>
        <v>3255.3240000000001</v>
      </c>
    </row>
    <row r="53" spans="1:10" x14ac:dyDescent="0.25">
      <c r="A53" t="str">
        <f t="shared" si="3"/>
        <v>B2 referenceNetherlands2020</v>
      </c>
      <c r="B53" s="66" t="s">
        <v>370</v>
      </c>
      <c r="C53" s="6" t="str">
        <f>VLOOKUP(B53,'Country lookup'!A:B,2,FALSE)</f>
        <v>Netherlands</v>
      </c>
      <c r="D53">
        <v>2020</v>
      </c>
      <c r="E53" t="s">
        <v>0</v>
      </c>
      <c r="F53">
        <v>25448.722999999998</v>
      </c>
      <c r="G53">
        <v>14552.412999999999</v>
      </c>
      <c r="H53" s="70">
        <f t="shared" si="0"/>
        <v>10896.31</v>
      </c>
      <c r="I53" s="72">
        <f t="shared" si="1"/>
        <v>0.42816726010181339</v>
      </c>
      <c r="J53">
        <f>VLOOKUP($C53,'SOEF2011 basic data'!$A:$P,5,FALSE)</f>
        <v>16653.346000000001</v>
      </c>
    </row>
    <row r="54" spans="1:10" x14ac:dyDescent="0.25">
      <c r="A54" t="str">
        <f t="shared" si="3"/>
        <v>B2 referenceNorway2020</v>
      </c>
      <c r="B54" s="66" t="s">
        <v>371</v>
      </c>
      <c r="C54" s="6" t="str">
        <f>VLOOKUP(B54,'Country lookup'!A:B,2,FALSE)</f>
        <v>Norway</v>
      </c>
      <c r="D54">
        <v>2020</v>
      </c>
      <c r="E54" t="s">
        <v>0</v>
      </c>
      <c r="F54">
        <v>10253.071</v>
      </c>
      <c r="G54">
        <v>16132.323</v>
      </c>
      <c r="H54" s="70">
        <f t="shared" si="0"/>
        <v>-5879.2520000000004</v>
      </c>
      <c r="I54" s="72">
        <f t="shared" si="1"/>
        <v>-0.57341376061864791</v>
      </c>
      <c r="J54">
        <f>VLOOKUP($C54,'SOEF2011 basic data'!$A:$P,5,FALSE)</f>
        <v>4855.3149999999996</v>
      </c>
    </row>
    <row r="55" spans="1:10" x14ac:dyDescent="0.25">
      <c r="A55" t="str">
        <f t="shared" si="3"/>
        <v>B2 referencePoland2020</v>
      </c>
      <c r="B55" s="66" t="s">
        <v>372</v>
      </c>
      <c r="C55" s="6" t="str">
        <f>VLOOKUP(B55,'Country lookup'!A:B,2,FALSE)</f>
        <v>Poland</v>
      </c>
      <c r="D55">
        <v>2020</v>
      </c>
      <c r="E55" t="s">
        <v>0</v>
      </c>
      <c r="F55">
        <v>39754.368999999999</v>
      </c>
      <c r="G55">
        <v>49406.16</v>
      </c>
      <c r="H55" s="70">
        <f t="shared" si="0"/>
        <v>-9651.7910000000047</v>
      </c>
      <c r="I55" s="72">
        <f t="shared" si="1"/>
        <v>-0.24278566715522526</v>
      </c>
      <c r="J55">
        <f>VLOOKUP($C55,'SOEF2011 basic data'!$A:$P,5,FALSE)</f>
        <v>38038.093999999997</v>
      </c>
    </row>
    <row r="56" spans="1:10" x14ac:dyDescent="0.25">
      <c r="A56" t="str">
        <f t="shared" si="3"/>
        <v>B2 referencePortugal2020</v>
      </c>
      <c r="B56" s="66" t="s">
        <v>373</v>
      </c>
      <c r="C56" s="6" t="str">
        <f>VLOOKUP(B56,'Country lookup'!A:B,2,FALSE)</f>
        <v>Portugal</v>
      </c>
      <c r="D56">
        <v>2020</v>
      </c>
      <c r="E56" t="s">
        <v>0</v>
      </c>
      <c r="F56">
        <v>8323.3960000000006</v>
      </c>
      <c r="G56">
        <v>10822.172</v>
      </c>
      <c r="H56" s="70">
        <f t="shared" si="0"/>
        <v>-2498.7759999999998</v>
      </c>
      <c r="I56" s="72">
        <f t="shared" si="1"/>
        <v>-0.3002111157513111</v>
      </c>
      <c r="J56">
        <f>VLOOKUP($C56,'SOEF2011 basic data'!$A:$P,5,FALSE)</f>
        <v>10732.357</v>
      </c>
    </row>
    <row r="57" spans="1:10" x14ac:dyDescent="0.25">
      <c r="A57" t="str">
        <f t="shared" si="3"/>
        <v>B2 referenceRomania2020</v>
      </c>
      <c r="B57" s="66" t="s">
        <v>374</v>
      </c>
      <c r="C57" s="6" t="str">
        <f>VLOOKUP(B57,'Country lookup'!A:B,2,FALSE)</f>
        <v>Romania</v>
      </c>
      <c r="D57">
        <v>2020</v>
      </c>
      <c r="E57" t="s">
        <v>0</v>
      </c>
      <c r="F57">
        <v>9513.8069999999989</v>
      </c>
      <c r="G57">
        <v>22966.503999999997</v>
      </c>
      <c r="H57" s="70">
        <f t="shared" si="0"/>
        <v>-13452.696999999998</v>
      </c>
      <c r="I57" s="72">
        <f t="shared" si="1"/>
        <v>-1.4140182789076969</v>
      </c>
      <c r="J57">
        <f>VLOOKUP($C57,'SOEF2011 basic data'!$A:$P,5,FALSE)</f>
        <v>21190.153999999999</v>
      </c>
    </row>
    <row r="58" spans="1:10" x14ac:dyDescent="0.25">
      <c r="A58" t="str">
        <f t="shared" si="3"/>
        <v>B2 referenceSerbia2020</v>
      </c>
      <c r="B58" s="66" t="s">
        <v>375</v>
      </c>
      <c r="C58" s="6" t="str">
        <f>VLOOKUP(B58,'Country lookup'!A:B,2,FALSE)</f>
        <v>Serbia</v>
      </c>
      <c r="D58">
        <v>2020</v>
      </c>
      <c r="E58" t="s">
        <v>0</v>
      </c>
      <c r="F58">
        <v>4089.1859999999997</v>
      </c>
      <c r="G58">
        <v>2418.66</v>
      </c>
      <c r="H58" s="70">
        <f t="shared" si="0"/>
        <v>1670.5259999999998</v>
      </c>
      <c r="I58" s="72">
        <f t="shared" si="1"/>
        <v>0.40852286983277358</v>
      </c>
      <c r="J58">
        <f>VLOOKUP($C58,'SOEF2011 basic data'!$A:$P,5,FALSE)</f>
        <v>9855.857</v>
      </c>
    </row>
    <row r="59" spans="1:10" x14ac:dyDescent="0.25">
      <c r="A59" t="str">
        <f t="shared" si="3"/>
        <v>B2 referenceSlovakia2020</v>
      </c>
      <c r="B59" s="66" t="s">
        <v>376</v>
      </c>
      <c r="C59" s="6" t="str">
        <f>VLOOKUP(B59,'Country lookup'!A:B,2,FALSE)</f>
        <v>Slovakia</v>
      </c>
      <c r="D59">
        <v>2020</v>
      </c>
      <c r="E59" t="s">
        <v>0</v>
      </c>
      <c r="F59">
        <v>9039.2109999999993</v>
      </c>
      <c r="G59">
        <v>11905.116999999998</v>
      </c>
      <c r="H59" s="70">
        <f t="shared" si="0"/>
        <v>-2865.905999999999</v>
      </c>
      <c r="I59" s="72">
        <f t="shared" si="1"/>
        <v>-0.31705267196440035</v>
      </c>
      <c r="J59">
        <f>VLOOKUP($C59,'SOEF2011 basic data'!$A:$P,5,FALSE)</f>
        <v>5411.64</v>
      </c>
    </row>
    <row r="60" spans="1:10" x14ac:dyDescent="0.25">
      <c r="A60" t="str">
        <f t="shared" si="3"/>
        <v>B2 referenceSlovenia2020</v>
      </c>
      <c r="B60" s="66" t="s">
        <v>377</v>
      </c>
      <c r="C60" s="6" t="str">
        <f>VLOOKUP(B60,'Country lookup'!A:B,2,FALSE)</f>
        <v>Slovenia</v>
      </c>
      <c r="D60">
        <v>2020</v>
      </c>
      <c r="E60" t="s">
        <v>0</v>
      </c>
      <c r="F60">
        <v>3346.0889999999999</v>
      </c>
      <c r="G60">
        <v>6554.2489999999998</v>
      </c>
      <c r="H60" s="70">
        <f t="shared" si="0"/>
        <v>-3208.16</v>
      </c>
      <c r="I60" s="72">
        <f t="shared" si="1"/>
        <v>-0.95877904024668792</v>
      </c>
      <c r="J60">
        <f>VLOOKUP($C60,'SOEF2011 basic data'!$A:$P,5,FALSE)</f>
        <v>2024.912</v>
      </c>
    </row>
    <row r="61" spans="1:10" x14ac:dyDescent="0.25">
      <c r="A61" t="str">
        <f t="shared" si="3"/>
        <v>B2 referenceSpain2020</v>
      </c>
      <c r="B61" s="66" t="s">
        <v>378</v>
      </c>
      <c r="C61" s="6" t="str">
        <f>VLOOKUP(B61,'Country lookup'!A:B,2,FALSE)</f>
        <v>Spain</v>
      </c>
      <c r="D61">
        <v>2020</v>
      </c>
      <c r="E61" t="s">
        <v>0</v>
      </c>
      <c r="F61">
        <v>60992.561000000002</v>
      </c>
      <c r="G61">
        <v>44224.947</v>
      </c>
      <c r="H61" s="70">
        <f t="shared" si="0"/>
        <v>16767.614000000001</v>
      </c>
      <c r="I61" s="72">
        <f t="shared" si="1"/>
        <v>0.27491244383065011</v>
      </c>
      <c r="J61">
        <f>VLOOKUP($C61,'SOEF2011 basic data'!$A:$P,5,FALSE)</f>
        <v>45316.586000000003</v>
      </c>
    </row>
    <row r="62" spans="1:10" x14ac:dyDescent="0.25">
      <c r="A62" t="str">
        <f t="shared" si="3"/>
        <v>B2 referenceSweden2020</v>
      </c>
      <c r="B62" s="66" t="s">
        <v>379</v>
      </c>
      <c r="C62" s="6" t="str">
        <f>VLOOKUP(B62,'Country lookup'!A:B,2,FALSE)</f>
        <v>Sweden</v>
      </c>
      <c r="D62">
        <v>2020</v>
      </c>
      <c r="E62" t="s">
        <v>0</v>
      </c>
      <c r="F62">
        <v>25709.775999999998</v>
      </c>
      <c r="G62">
        <v>83622.699000000008</v>
      </c>
      <c r="H62" s="70">
        <f t="shared" si="0"/>
        <v>-57912.92300000001</v>
      </c>
      <c r="I62" s="72">
        <f t="shared" si="1"/>
        <v>-2.2525642774950669</v>
      </c>
      <c r="J62">
        <f>VLOOKUP($C62,'SOEF2011 basic data'!$A:$P,5,FALSE)</f>
        <v>9293.0259999999998</v>
      </c>
    </row>
    <row r="63" spans="1:10" x14ac:dyDescent="0.25">
      <c r="A63" t="str">
        <f t="shared" si="3"/>
        <v>B2 referenceSwitzerland2020</v>
      </c>
      <c r="B63" s="66" t="s">
        <v>380</v>
      </c>
      <c r="C63" s="6" t="str">
        <f>VLOOKUP(B63,'Country lookup'!A:B,2,FALSE)</f>
        <v>Switzerland</v>
      </c>
      <c r="D63">
        <v>2020</v>
      </c>
      <c r="E63" t="s">
        <v>0</v>
      </c>
      <c r="F63">
        <v>10522.335000000001</v>
      </c>
      <c r="G63">
        <v>9906.31</v>
      </c>
      <c r="H63" s="70">
        <f t="shared" si="0"/>
        <v>616.02500000000146</v>
      </c>
      <c r="I63" s="72">
        <f t="shared" si="1"/>
        <v>5.8544515071987484E-2</v>
      </c>
      <c r="J63">
        <f>VLOOKUP($C63,'SOEF2011 basic data'!$A:$P,5,FALSE)</f>
        <v>7594.5609999999997</v>
      </c>
    </row>
    <row r="64" spans="1:10" x14ac:dyDescent="0.25">
      <c r="A64" t="str">
        <f t="shared" si="3"/>
        <v>B2 referenceTurkey2020</v>
      </c>
      <c r="B64" s="66" t="s">
        <v>351</v>
      </c>
      <c r="C64" s="6" t="str">
        <f>VLOOKUP(B64,'Country lookup'!A:B,2,FALSE)</f>
        <v>Turkey</v>
      </c>
      <c r="D64">
        <v>2020</v>
      </c>
      <c r="E64" t="s">
        <v>0</v>
      </c>
      <c r="F64">
        <v>42364.095000000001</v>
      </c>
      <c r="G64">
        <v>39088.349000000002</v>
      </c>
      <c r="H64" s="70">
        <f t="shared" si="0"/>
        <v>3275.7459999999992</v>
      </c>
      <c r="I64" s="72">
        <f t="shared" si="1"/>
        <v>7.7323639275192799E-2</v>
      </c>
      <c r="J64">
        <f>VLOOKUP($C64,'SOEF2011 basic data'!$A:$P,5,FALSE)</f>
        <v>75705.146999999997</v>
      </c>
    </row>
    <row r="65" spans="1:10" x14ac:dyDescent="0.25">
      <c r="A65" t="str">
        <f t="shared" si="3"/>
        <v>B2 referenceUnited Kingdom2020</v>
      </c>
      <c r="B65" s="66" t="s">
        <v>381</v>
      </c>
      <c r="C65" s="6" t="str">
        <f>VLOOKUP(B65,'Country lookup'!A:B,2,FALSE)</f>
        <v>United Kingdom</v>
      </c>
      <c r="D65">
        <v>2020</v>
      </c>
      <c r="E65" t="s">
        <v>0</v>
      </c>
      <c r="F65">
        <v>78880.33</v>
      </c>
      <c r="G65">
        <v>39092.962999999996</v>
      </c>
      <c r="H65" s="70">
        <f t="shared" si="0"/>
        <v>39787.367000000006</v>
      </c>
      <c r="I65" s="72">
        <f t="shared" si="1"/>
        <v>0.50440162965849666</v>
      </c>
      <c r="J65">
        <f>VLOOKUP($C65,'SOEF2011 basic data'!$A:$P,5,FALSE)</f>
        <v>61899.271999999997</v>
      </c>
    </row>
    <row r="66" spans="1:10" x14ac:dyDescent="0.25">
      <c r="A66" t="str">
        <f t="shared" si="3"/>
        <v>B2 referenceUkraine2020</v>
      </c>
      <c r="B66" s="66" t="s">
        <v>382</v>
      </c>
      <c r="C66" s="6" t="str">
        <f>VLOOKUP(B66,'Country lookup'!A:B,2,FALSE)</f>
        <v>Ukraine</v>
      </c>
      <c r="D66">
        <v>2020</v>
      </c>
      <c r="E66" t="s">
        <v>0</v>
      </c>
      <c r="F66">
        <v>12108.696</v>
      </c>
      <c r="G66">
        <v>12106.453999999998</v>
      </c>
      <c r="H66" s="70">
        <f t="shared" ref="H66:H129" si="4">F66-G66</f>
        <v>2.2420000000020082</v>
      </c>
      <c r="I66" s="72">
        <f t="shared" ref="I66:I129" si="5">H66/F66</f>
        <v>1.851561885773669E-4</v>
      </c>
      <c r="J66">
        <f>VLOOKUP($C66,'SOEF2011 basic data'!$A:$P,5,FALSE)</f>
        <v>45433.415000000001</v>
      </c>
    </row>
    <row r="67" spans="1:10" x14ac:dyDescent="0.25">
      <c r="A67" t="str">
        <f t="shared" si="3"/>
        <v>B2 referenceOther Europe2020</v>
      </c>
      <c r="B67" s="66" t="s">
        <v>383</v>
      </c>
      <c r="C67" s="6" t="str">
        <f>VLOOKUP(B67,'Country lookup'!A:B,2,FALSE)</f>
        <v>Other Europe</v>
      </c>
      <c r="D67">
        <v>2020</v>
      </c>
      <c r="E67" t="s">
        <v>0</v>
      </c>
      <c r="F67">
        <v>5342.8180000000002</v>
      </c>
      <c r="G67">
        <v>2266.1390000000001</v>
      </c>
      <c r="H67" s="70">
        <f t="shared" si="4"/>
        <v>3076.6790000000001</v>
      </c>
      <c r="I67" s="72">
        <f t="shared" si="5"/>
        <v>0.57585322951296491</v>
      </c>
      <c r="J67" t="e">
        <f>VLOOKUP($C67,'SOEF2011 basic data'!$A:$P,5,FALSE)</f>
        <v>#N/A</v>
      </c>
    </row>
    <row r="68" spans="1:10" x14ac:dyDescent="0.25">
      <c r="A68" t="str">
        <f>CONCATENATE(E68,C68,D68)</f>
        <v>B2 referenceAustria2030</v>
      </c>
      <c r="B68" s="67" t="s">
        <v>352</v>
      </c>
      <c r="C68" s="6" t="str">
        <f>VLOOKUP(B68,'Country lookup'!A:B,2,FALSE)</f>
        <v>Austria</v>
      </c>
      <c r="D68">
        <v>2030</v>
      </c>
      <c r="E68" t="s">
        <v>0</v>
      </c>
      <c r="F68" s="70">
        <v>24362.124000000003</v>
      </c>
      <c r="G68">
        <v>38828.125</v>
      </c>
      <c r="H68" s="70">
        <f t="shared" si="4"/>
        <v>-14466.000999999997</v>
      </c>
      <c r="I68" s="72">
        <f t="shared" si="5"/>
        <v>-0.59379063171995983</v>
      </c>
      <c r="J68">
        <f>VLOOKUP($C68,'SOEF2011 basic data'!$A:$P,5,FALSE)</f>
        <v>8387.491</v>
      </c>
    </row>
    <row r="69" spans="1:10" x14ac:dyDescent="0.25">
      <c r="A69" t="str">
        <f t="shared" ref="A69:A100" si="6">CONCATENATE(E69,C69,D69)</f>
        <v>B2 referenceBelgium2030</v>
      </c>
      <c r="B69" s="66" t="s">
        <v>353</v>
      </c>
      <c r="C69" s="6" t="str">
        <f>VLOOKUP(B69,'Country lookup'!A:B,2,FALSE)</f>
        <v>Belgium</v>
      </c>
      <c r="D69">
        <v>2030</v>
      </c>
      <c r="E69" t="s">
        <v>0</v>
      </c>
      <c r="F69" s="70">
        <v>21579.809999999998</v>
      </c>
      <c r="G69">
        <v>13756.166000000001</v>
      </c>
      <c r="H69" s="70">
        <f t="shared" si="4"/>
        <v>7823.6439999999966</v>
      </c>
      <c r="I69" s="72">
        <f t="shared" si="5"/>
        <v>0.36254461925290343</v>
      </c>
      <c r="J69">
        <f>VLOOKUP($C69,'SOEF2011 basic data'!$A:$P,5,FALSE)</f>
        <v>10697.588</v>
      </c>
    </row>
    <row r="70" spans="1:10" x14ac:dyDescent="0.25">
      <c r="A70" t="str">
        <f t="shared" si="6"/>
        <v>B2 referenceBelarus2030</v>
      </c>
      <c r="B70" s="66" t="s">
        <v>354</v>
      </c>
      <c r="C70" s="6" t="str">
        <f>VLOOKUP(B70,'Country lookup'!A:B,2,FALSE)</f>
        <v>Belarus</v>
      </c>
      <c r="D70">
        <v>2030</v>
      </c>
      <c r="E70" t="s">
        <v>0</v>
      </c>
      <c r="F70" s="70">
        <v>9138.5449999999983</v>
      </c>
      <c r="G70">
        <v>9920.9279999999999</v>
      </c>
      <c r="H70" s="70">
        <f t="shared" si="4"/>
        <v>-782.38300000000163</v>
      </c>
      <c r="I70" s="72">
        <f t="shared" si="5"/>
        <v>-8.5613519438816774E-2</v>
      </c>
      <c r="J70">
        <f>VLOOKUP($C70,'SOEF2011 basic data'!$A:$P,5,FALSE)</f>
        <v>9587.94</v>
      </c>
    </row>
    <row r="71" spans="1:10" x14ac:dyDescent="0.25">
      <c r="A71" t="str">
        <f t="shared" si="6"/>
        <v>B2 referenceBosnia and Herzegovina2030</v>
      </c>
      <c r="B71" s="66" t="s">
        <v>355</v>
      </c>
      <c r="C71" s="6" t="str">
        <f>VLOOKUP(B71,'Country lookup'!A:B,2,FALSE)</f>
        <v>Bosnia and Herzegovina</v>
      </c>
      <c r="D71">
        <v>2030</v>
      </c>
      <c r="E71" t="s">
        <v>0</v>
      </c>
      <c r="F71" s="70">
        <v>2590.7599999999998</v>
      </c>
      <c r="G71">
        <v>2966.4169999999999</v>
      </c>
      <c r="H71" s="70">
        <f t="shared" si="4"/>
        <v>-375.65700000000015</v>
      </c>
      <c r="I71" s="72">
        <f t="shared" si="5"/>
        <v>-0.14499876484120497</v>
      </c>
      <c r="J71">
        <f>VLOOKUP($C71,'SOEF2011 basic data'!$A:$P,5,FALSE)</f>
        <v>3759.6329999999998</v>
      </c>
    </row>
    <row r="72" spans="1:10" x14ac:dyDescent="0.25">
      <c r="A72" t="str">
        <f t="shared" si="6"/>
        <v>B2 referenceBulgaria2030</v>
      </c>
      <c r="B72" s="66" t="s">
        <v>356</v>
      </c>
      <c r="C72" s="6" t="str">
        <f>VLOOKUP(B72,'Country lookup'!A:B,2,FALSE)</f>
        <v>Bulgaria</v>
      </c>
      <c r="D72">
        <v>2030</v>
      </c>
      <c r="E72" t="s">
        <v>0</v>
      </c>
      <c r="F72" s="70">
        <v>3755.5469999999996</v>
      </c>
      <c r="G72">
        <v>4789.5339999999997</v>
      </c>
      <c r="H72" s="70">
        <f t="shared" si="4"/>
        <v>-1033.9870000000001</v>
      </c>
      <c r="I72" s="72">
        <f t="shared" si="5"/>
        <v>-0.27532260946274945</v>
      </c>
      <c r="J72">
        <f>VLOOKUP($C72,'SOEF2011 basic data'!$A:$P,5,FALSE)</f>
        <v>7497.2820000000002</v>
      </c>
    </row>
    <row r="73" spans="1:10" x14ac:dyDescent="0.25">
      <c r="A73" t="str">
        <f t="shared" si="6"/>
        <v>B2 referenceCroatia2030</v>
      </c>
      <c r="B73" s="66" t="s">
        <v>357</v>
      </c>
      <c r="C73" s="6" t="str">
        <f>VLOOKUP(B73,'Country lookup'!A:B,2,FALSE)</f>
        <v>Croatia</v>
      </c>
      <c r="D73">
        <v>2030</v>
      </c>
      <c r="E73" t="s">
        <v>0</v>
      </c>
      <c r="F73" s="70">
        <v>3668.0829999999996</v>
      </c>
      <c r="G73">
        <v>3036.6739999999995</v>
      </c>
      <c r="H73" s="70">
        <f t="shared" si="4"/>
        <v>631.40900000000011</v>
      </c>
      <c r="I73" s="72">
        <f t="shared" si="5"/>
        <v>0.17213596311751947</v>
      </c>
      <c r="J73">
        <f>VLOOKUP($C73,'SOEF2011 basic data'!$A:$P,5,FALSE)</f>
        <v>4409.6589999999997</v>
      </c>
    </row>
    <row r="74" spans="1:10" x14ac:dyDescent="0.25">
      <c r="A74" t="str">
        <f t="shared" si="6"/>
        <v>B2 referenceCzech Republic2030</v>
      </c>
      <c r="B74" s="66" t="s">
        <v>358</v>
      </c>
      <c r="C74" s="6" t="str">
        <f>VLOOKUP(B74,'Country lookup'!A:B,2,FALSE)</f>
        <v>Czech Republic</v>
      </c>
      <c r="D74">
        <v>2030</v>
      </c>
      <c r="E74" t="s">
        <v>0</v>
      </c>
      <c r="F74" s="70">
        <v>18692.964</v>
      </c>
      <c r="G74">
        <v>24527.864000000001</v>
      </c>
      <c r="H74" s="70">
        <f t="shared" si="4"/>
        <v>-5834.9000000000015</v>
      </c>
      <c r="I74" s="72">
        <f t="shared" si="5"/>
        <v>-0.3121441843037841</v>
      </c>
      <c r="J74">
        <f>VLOOKUP($C74,'SOEF2011 basic data'!$A:$P,5,FALSE)</f>
        <v>10410.786</v>
      </c>
    </row>
    <row r="75" spans="1:10" x14ac:dyDescent="0.25">
      <c r="A75" t="str">
        <f t="shared" si="6"/>
        <v>B2 referenceDenmark2030</v>
      </c>
      <c r="B75" s="66" t="s">
        <v>359</v>
      </c>
      <c r="C75" s="6" t="str">
        <f>VLOOKUP(B75,'Country lookup'!A:B,2,FALSE)</f>
        <v>Denmark</v>
      </c>
      <c r="D75">
        <v>2030</v>
      </c>
      <c r="E75" t="s">
        <v>0</v>
      </c>
      <c r="F75" s="70">
        <v>12120.483</v>
      </c>
      <c r="G75">
        <v>2916.5219999999999</v>
      </c>
      <c r="H75" s="70">
        <f t="shared" si="4"/>
        <v>9203.9609999999993</v>
      </c>
      <c r="I75" s="72">
        <f t="shared" si="5"/>
        <v>0.75937246065193931</v>
      </c>
      <c r="J75">
        <f>VLOOKUP($C75,'SOEF2011 basic data'!$A:$P,5,FALSE)</f>
        <v>5481.2830000000004</v>
      </c>
    </row>
    <row r="76" spans="1:10" x14ac:dyDescent="0.25">
      <c r="A76" t="str">
        <f t="shared" si="6"/>
        <v>B2 referenceEstonia2030</v>
      </c>
      <c r="B76" s="66" t="s">
        <v>360</v>
      </c>
      <c r="C76" s="6" t="str">
        <f>VLOOKUP(B76,'Country lookup'!A:B,2,FALSE)</f>
        <v>Estonia</v>
      </c>
      <c r="D76">
        <v>2030</v>
      </c>
      <c r="E76" t="s">
        <v>0</v>
      </c>
      <c r="F76" s="70">
        <v>5445.6029999999982</v>
      </c>
      <c r="G76">
        <v>6477.4649999999992</v>
      </c>
      <c r="H76" s="70">
        <f t="shared" si="4"/>
        <v>-1031.862000000001</v>
      </c>
      <c r="I76" s="72">
        <f t="shared" si="5"/>
        <v>-0.18948535175994308</v>
      </c>
      <c r="J76">
        <f>VLOOKUP($C76,'SOEF2011 basic data'!$A:$P,5,FALSE)</f>
        <v>1339.4590000000001</v>
      </c>
    </row>
    <row r="77" spans="1:10" x14ac:dyDescent="0.25">
      <c r="A77" t="str">
        <f t="shared" si="6"/>
        <v>B2 referenceFinland2030</v>
      </c>
      <c r="B77" s="66" t="s">
        <v>361</v>
      </c>
      <c r="C77" s="6" t="str">
        <f>VLOOKUP(B77,'Country lookup'!A:B,2,FALSE)</f>
        <v>Finland</v>
      </c>
      <c r="D77">
        <v>2030</v>
      </c>
      <c r="E77" t="s">
        <v>0</v>
      </c>
      <c r="F77" s="70">
        <v>25615.536</v>
      </c>
      <c r="G77">
        <v>76068.861999999994</v>
      </c>
      <c r="H77" s="70">
        <f t="shared" si="4"/>
        <v>-50453.325999999994</v>
      </c>
      <c r="I77" s="72">
        <f t="shared" si="5"/>
        <v>-1.9696377229818651</v>
      </c>
      <c r="J77">
        <f>VLOOKUP($C77,'SOEF2011 basic data'!$A:$P,5,FALSE)</f>
        <v>5345.826</v>
      </c>
    </row>
    <row r="78" spans="1:10" x14ac:dyDescent="0.25">
      <c r="A78" t="str">
        <f t="shared" si="6"/>
        <v>B2 referenceFrance2030</v>
      </c>
      <c r="B78" s="66" t="s">
        <v>362</v>
      </c>
      <c r="C78" s="6" t="str">
        <f>VLOOKUP(B78,'Country lookup'!A:B,2,FALSE)</f>
        <v>France</v>
      </c>
      <c r="D78">
        <v>2030</v>
      </c>
      <c r="E78" t="s">
        <v>0</v>
      </c>
      <c r="F78" s="70">
        <v>82438.559999999998</v>
      </c>
      <c r="G78">
        <v>81569.081000000006</v>
      </c>
      <c r="H78" s="70">
        <f t="shared" si="4"/>
        <v>869.47899999999208</v>
      </c>
      <c r="I78" s="72">
        <f t="shared" si="5"/>
        <v>1.0546994028037269E-2</v>
      </c>
      <c r="J78">
        <f>VLOOKUP($C78,'SOEF2011 basic data'!$A:$P,5,FALSE)</f>
        <v>62636.58</v>
      </c>
    </row>
    <row r="79" spans="1:10" x14ac:dyDescent="0.25">
      <c r="A79" t="str">
        <f t="shared" si="6"/>
        <v>B2 referenceGermany2030</v>
      </c>
      <c r="B79" s="66" t="s">
        <v>363</v>
      </c>
      <c r="C79" s="6" t="str">
        <f>VLOOKUP(B79,'Country lookup'!A:B,2,FALSE)</f>
        <v>Germany</v>
      </c>
      <c r="D79">
        <v>2030</v>
      </c>
      <c r="E79" t="s">
        <v>0</v>
      </c>
      <c r="F79" s="70">
        <v>144412.14200000002</v>
      </c>
      <c r="G79">
        <v>153988.70700000002</v>
      </c>
      <c r="H79" s="70">
        <f t="shared" si="4"/>
        <v>-9576.5650000000023</v>
      </c>
      <c r="I79" s="72">
        <f t="shared" si="5"/>
        <v>-6.6314126134906309E-2</v>
      </c>
      <c r="J79">
        <f>VLOOKUP($C79,'SOEF2011 basic data'!$A:$P,5,FALSE)</f>
        <v>82056.774999999994</v>
      </c>
    </row>
    <row r="80" spans="1:10" x14ac:dyDescent="0.25">
      <c r="A80" t="str">
        <f t="shared" si="6"/>
        <v>B2 referenceGreece2030</v>
      </c>
      <c r="B80" s="66" t="s">
        <v>364</v>
      </c>
      <c r="C80" s="6" t="str">
        <f>VLOOKUP(B80,'Country lookup'!A:B,2,FALSE)</f>
        <v>Greece</v>
      </c>
      <c r="D80">
        <v>2030</v>
      </c>
      <c r="E80" t="s">
        <v>0</v>
      </c>
      <c r="F80" s="70">
        <v>10732.083000000001</v>
      </c>
      <c r="G80">
        <v>5083.527</v>
      </c>
      <c r="H80" s="70">
        <f t="shared" si="4"/>
        <v>5648.5560000000005</v>
      </c>
      <c r="I80" s="72">
        <f t="shared" si="5"/>
        <v>0.52632429324298002</v>
      </c>
      <c r="J80">
        <f>VLOOKUP($C80,'SOEF2011 basic data'!$A:$P,5,FALSE)</f>
        <v>11183.393</v>
      </c>
    </row>
    <row r="81" spans="1:10" x14ac:dyDescent="0.25">
      <c r="A81" t="str">
        <f t="shared" si="6"/>
        <v>B2 referenceHungary2030</v>
      </c>
      <c r="B81" s="66" t="s">
        <v>365</v>
      </c>
      <c r="C81" s="6" t="str">
        <f>VLOOKUP(B81,'Country lookup'!A:B,2,FALSE)</f>
        <v>Hungary</v>
      </c>
      <c r="D81">
        <v>2030</v>
      </c>
      <c r="E81" t="s">
        <v>0</v>
      </c>
      <c r="F81" s="70">
        <v>8433.893</v>
      </c>
      <c r="G81">
        <v>12526.756000000001</v>
      </c>
      <c r="H81" s="70">
        <f t="shared" si="4"/>
        <v>-4092.8630000000012</v>
      </c>
      <c r="I81" s="72">
        <f t="shared" si="5"/>
        <v>-0.48528751787579011</v>
      </c>
      <c r="J81">
        <f>VLOOKUP($C81,'SOEF2011 basic data'!$A:$P,5,FALSE)</f>
        <v>9973.1409999999996</v>
      </c>
    </row>
    <row r="82" spans="1:10" x14ac:dyDescent="0.25">
      <c r="A82" t="str">
        <f t="shared" si="6"/>
        <v>B2 referenceIreland2030</v>
      </c>
      <c r="B82" s="66" t="s">
        <v>366</v>
      </c>
      <c r="C82" s="6" t="str">
        <f>VLOOKUP(B82,'Country lookup'!A:B,2,FALSE)</f>
        <v>Ireland</v>
      </c>
      <c r="D82">
        <v>2030</v>
      </c>
      <c r="E82" t="s">
        <v>0</v>
      </c>
      <c r="F82" s="70">
        <v>8134.7520000000004</v>
      </c>
      <c r="G82">
        <v>4765.8519999999999</v>
      </c>
      <c r="H82" s="70">
        <f t="shared" si="4"/>
        <v>3368.9000000000005</v>
      </c>
      <c r="I82" s="72">
        <f t="shared" si="5"/>
        <v>0.41413678007639326</v>
      </c>
      <c r="J82">
        <f>VLOOKUP($C82,'SOEF2011 basic data'!$A:$P,5,FALSE)</f>
        <v>4589.0020000000004</v>
      </c>
    </row>
    <row r="83" spans="1:10" x14ac:dyDescent="0.25">
      <c r="A83" t="str">
        <f t="shared" si="6"/>
        <v>B2 referenceItaly2030</v>
      </c>
      <c r="B83" s="66" t="s">
        <v>367</v>
      </c>
      <c r="C83" s="6" t="str">
        <f>VLOOKUP(B83,'Country lookup'!A:B,2,FALSE)</f>
        <v>Italy</v>
      </c>
      <c r="D83">
        <v>2030</v>
      </c>
      <c r="E83" t="s">
        <v>0</v>
      </c>
      <c r="F83" s="70">
        <v>84361.633999999991</v>
      </c>
      <c r="G83">
        <v>53789.665999999997</v>
      </c>
      <c r="H83" s="70">
        <f t="shared" si="4"/>
        <v>30571.967999999993</v>
      </c>
      <c r="I83" s="72">
        <f t="shared" si="5"/>
        <v>0.36239184271845654</v>
      </c>
      <c r="J83">
        <f>VLOOKUP($C83,'SOEF2011 basic data'!$A:$P,5,FALSE)</f>
        <v>60097.563999999998</v>
      </c>
    </row>
    <row r="84" spans="1:10" x14ac:dyDescent="0.25">
      <c r="A84" t="str">
        <f t="shared" si="6"/>
        <v>B2 referenceLatvia2030</v>
      </c>
      <c r="B84" s="66" t="s">
        <v>368</v>
      </c>
      <c r="C84" s="6" t="str">
        <f>VLOOKUP(B84,'Country lookup'!A:B,2,FALSE)</f>
        <v>Latvia</v>
      </c>
      <c r="D84">
        <v>2030</v>
      </c>
      <c r="E84" t="s">
        <v>0</v>
      </c>
      <c r="F84" s="70">
        <v>7394.6369999999988</v>
      </c>
      <c r="G84">
        <v>13671.934999999999</v>
      </c>
      <c r="H84" s="70">
        <f t="shared" si="4"/>
        <v>-6277.2980000000007</v>
      </c>
      <c r="I84" s="72">
        <f t="shared" si="5"/>
        <v>-0.84889873566478002</v>
      </c>
      <c r="J84">
        <f>VLOOKUP($C84,'SOEF2011 basic data'!$A:$P,5,FALSE)</f>
        <v>2240.2649999999999</v>
      </c>
    </row>
    <row r="85" spans="1:10" x14ac:dyDescent="0.25">
      <c r="A85" t="str">
        <f t="shared" si="6"/>
        <v>B2 referenceLithuania2030</v>
      </c>
      <c r="B85" s="66" t="s">
        <v>369</v>
      </c>
      <c r="C85" s="6" t="str">
        <f>VLOOKUP(B85,'Country lookup'!A:B,2,FALSE)</f>
        <v>Lithuania</v>
      </c>
      <c r="D85">
        <v>2030</v>
      </c>
      <c r="E85" t="s">
        <v>0</v>
      </c>
      <c r="F85" s="70">
        <v>5965.0940000000001</v>
      </c>
      <c r="G85">
        <v>7168.1339999999991</v>
      </c>
      <c r="H85" s="70">
        <f t="shared" si="4"/>
        <v>-1203.0399999999991</v>
      </c>
      <c r="I85" s="72">
        <f t="shared" si="5"/>
        <v>-0.20167997352598283</v>
      </c>
      <c r="J85">
        <f>VLOOKUP($C85,'SOEF2011 basic data'!$A:$P,5,FALSE)</f>
        <v>3255.3240000000001</v>
      </c>
    </row>
    <row r="86" spans="1:10" x14ac:dyDescent="0.25">
      <c r="A86" t="str">
        <f t="shared" si="6"/>
        <v>B2 referenceNetherlands2030</v>
      </c>
      <c r="B86" s="66" t="s">
        <v>370</v>
      </c>
      <c r="C86" s="6" t="str">
        <f>VLOOKUP(B86,'Country lookup'!A:B,2,FALSE)</f>
        <v>Netherlands</v>
      </c>
      <c r="D86">
        <v>2030</v>
      </c>
      <c r="E86" t="s">
        <v>0</v>
      </c>
      <c r="F86" s="70">
        <v>26478.297000000006</v>
      </c>
      <c r="G86">
        <v>15120.919000000002</v>
      </c>
      <c r="H86" s="70">
        <f t="shared" si="4"/>
        <v>11357.378000000004</v>
      </c>
      <c r="I86" s="72">
        <f t="shared" si="5"/>
        <v>0.42893158876494214</v>
      </c>
      <c r="J86">
        <f>VLOOKUP($C86,'SOEF2011 basic data'!$A:$P,5,FALSE)</f>
        <v>16653.346000000001</v>
      </c>
    </row>
    <row r="87" spans="1:10" x14ac:dyDescent="0.25">
      <c r="A87" t="str">
        <f t="shared" si="6"/>
        <v>B2 referenceNorway2030</v>
      </c>
      <c r="B87" s="66" t="s">
        <v>371</v>
      </c>
      <c r="C87" s="6" t="str">
        <f>VLOOKUP(B87,'Country lookup'!A:B,2,FALSE)</f>
        <v>Norway</v>
      </c>
      <c r="D87">
        <v>2030</v>
      </c>
      <c r="E87" t="s">
        <v>0</v>
      </c>
      <c r="F87" s="70">
        <v>10693.376</v>
      </c>
      <c r="G87">
        <v>19057.712</v>
      </c>
      <c r="H87" s="70">
        <f t="shared" si="4"/>
        <v>-8364.3359999999993</v>
      </c>
      <c r="I87" s="72">
        <f t="shared" si="5"/>
        <v>-0.78219787651720085</v>
      </c>
      <c r="J87">
        <f>VLOOKUP($C87,'SOEF2011 basic data'!$A:$P,5,FALSE)</f>
        <v>4855.3149999999996</v>
      </c>
    </row>
    <row r="88" spans="1:10" x14ac:dyDescent="0.25">
      <c r="A88" t="str">
        <f t="shared" si="6"/>
        <v>B2 referencePoland2030</v>
      </c>
      <c r="B88" s="66" t="s">
        <v>372</v>
      </c>
      <c r="C88" s="6" t="str">
        <f>VLOOKUP(B88,'Country lookup'!A:B,2,FALSE)</f>
        <v>Poland</v>
      </c>
      <c r="D88">
        <v>2030</v>
      </c>
      <c r="E88" t="s">
        <v>0</v>
      </c>
      <c r="F88" s="70">
        <v>48292.788</v>
      </c>
      <c r="G88">
        <v>56999.116999999998</v>
      </c>
      <c r="H88" s="70">
        <f t="shared" si="4"/>
        <v>-8706.3289999999979</v>
      </c>
      <c r="I88" s="72">
        <f t="shared" si="5"/>
        <v>-0.1802821779517057</v>
      </c>
      <c r="J88">
        <f>VLOOKUP($C88,'SOEF2011 basic data'!$A:$P,5,FALSE)</f>
        <v>38038.093999999997</v>
      </c>
    </row>
    <row r="89" spans="1:10" x14ac:dyDescent="0.25">
      <c r="A89" t="str">
        <f t="shared" si="6"/>
        <v>B2 referencePortugal2030</v>
      </c>
      <c r="B89" s="66" t="s">
        <v>373</v>
      </c>
      <c r="C89" s="6" t="str">
        <f>VLOOKUP(B89,'Country lookup'!A:B,2,FALSE)</f>
        <v>Portugal</v>
      </c>
      <c r="D89">
        <v>2030</v>
      </c>
      <c r="E89" t="s">
        <v>0</v>
      </c>
      <c r="F89" s="70">
        <v>8710.8130000000001</v>
      </c>
      <c r="G89">
        <v>11390.594000000001</v>
      </c>
      <c r="H89" s="70">
        <f t="shared" si="4"/>
        <v>-2679.7810000000009</v>
      </c>
      <c r="I89" s="72">
        <f t="shared" si="5"/>
        <v>-0.30763844890253078</v>
      </c>
      <c r="J89">
        <f>VLOOKUP($C89,'SOEF2011 basic data'!$A:$P,5,FALSE)</f>
        <v>10732.357</v>
      </c>
    </row>
    <row r="90" spans="1:10" x14ac:dyDescent="0.25">
      <c r="A90" t="str">
        <f t="shared" si="6"/>
        <v>B2 referenceRomania2030</v>
      </c>
      <c r="B90" s="66" t="s">
        <v>374</v>
      </c>
      <c r="C90" s="6" t="str">
        <f>VLOOKUP(B90,'Country lookup'!A:B,2,FALSE)</f>
        <v>Romania</v>
      </c>
      <c r="D90">
        <v>2030</v>
      </c>
      <c r="E90" t="s">
        <v>0</v>
      </c>
      <c r="F90" s="70">
        <v>11233.579000000002</v>
      </c>
      <c r="G90">
        <v>26022.133999999995</v>
      </c>
      <c r="H90" s="70">
        <f t="shared" si="4"/>
        <v>-14788.554999999993</v>
      </c>
      <c r="I90" s="72">
        <f t="shared" si="5"/>
        <v>-1.3164597854343651</v>
      </c>
      <c r="J90">
        <f>VLOOKUP($C90,'SOEF2011 basic data'!$A:$P,5,FALSE)</f>
        <v>21190.153999999999</v>
      </c>
    </row>
    <row r="91" spans="1:10" x14ac:dyDescent="0.25">
      <c r="A91" t="str">
        <f t="shared" si="6"/>
        <v>B2 referenceSerbia2030</v>
      </c>
      <c r="B91" s="66" t="s">
        <v>375</v>
      </c>
      <c r="C91" s="6" t="str">
        <f>VLOOKUP(B91,'Country lookup'!A:B,2,FALSE)</f>
        <v>Serbia</v>
      </c>
      <c r="D91">
        <v>2030</v>
      </c>
      <c r="E91" t="s">
        <v>0</v>
      </c>
      <c r="F91" s="70">
        <v>4954.4069999999992</v>
      </c>
      <c r="G91">
        <v>2776.8649999999998</v>
      </c>
      <c r="H91" s="70">
        <f t="shared" si="4"/>
        <v>2177.5419999999995</v>
      </c>
      <c r="I91" s="72">
        <f t="shared" si="5"/>
        <v>0.43951617216752675</v>
      </c>
      <c r="J91">
        <f>VLOOKUP($C91,'SOEF2011 basic data'!$A:$P,5,FALSE)</f>
        <v>9855.857</v>
      </c>
    </row>
    <row r="92" spans="1:10" x14ac:dyDescent="0.25">
      <c r="A92" t="str">
        <f t="shared" si="6"/>
        <v>B2 referenceSlovakia2030</v>
      </c>
      <c r="B92" s="66" t="s">
        <v>376</v>
      </c>
      <c r="C92" s="6" t="str">
        <f>VLOOKUP(B92,'Country lookup'!A:B,2,FALSE)</f>
        <v>Slovakia</v>
      </c>
      <c r="D92">
        <v>2030</v>
      </c>
      <c r="E92" t="s">
        <v>0</v>
      </c>
      <c r="F92" s="70">
        <v>10749.123</v>
      </c>
      <c r="G92">
        <v>13286.849</v>
      </c>
      <c r="H92" s="70">
        <f t="shared" si="4"/>
        <v>-2537.7260000000006</v>
      </c>
      <c r="I92" s="72">
        <f t="shared" si="5"/>
        <v>-0.23608679517389472</v>
      </c>
      <c r="J92">
        <f>VLOOKUP($C92,'SOEF2011 basic data'!$A:$P,5,FALSE)</f>
        <v>5411.64</v>
      </c>
    </row>
    <row r="93" spans="1:10" x14ac:dyDescent="0.25">
      <c r="A93" t="str">
        <f t="shared" si="6"/>
        <v>B2 referenceSlovenia2030</v>
      </c>
      <c r="B93" s="66" t="s">
        <v>377</v>
      </c>
      <c r="C93" s="6" t="str">
        <f>VLOOKUP(B93,'Country lookup'!A:B,2,FALSE)</f>
        <v>Slovenia</v>
      </c>
      <c r="D93">
        <v>2030</v>
      </c>
      <c r="E93" t="s">
        <v>0</v>
      </c>
      <c r="F93" s="70">
        <v>4110.45</v>
      </c>
      <c r="G93">
        <v>7803.512999999999</v>
      </c>
      <c r="H93" s="70">
        <f t="shared" si="4"/>
        <v>-3693.0629999999992</v>
      </c>
      <c r="I93" s="72">
        <f t="shared" si="5"/>
        <v>-0.89845710323687167</v>
      </c>
      <c r="J93">
        <f>VLOOKUP($C93,'SOEF2011 basic data'!$A:$P,5,FALSE)</f>
        <v>2024.912</v>
      </c>
    </row>
    <row r="94" spans="1:10" x14ac:dyDescent="0.25">
      <c r="A94" t="str">
        <f t="shared" si="6"/>
        <v>B2 referenceSpain2030</v>
      </c>
      <c r="B94" s="66" t="s">
        <v>378</v>
      </c>
      <c r="C94" s="6" t="str">
        <f>VLOOKUP(B94,'Country lookup'!A:B,2,FALSE)</f>
        <v>Spain</v>
      </c>
      <c r="D94">
        <v>2030</v>
      </c>
      <c r="E94" t="s">
        <v>0</v>
      </c>
      <c r="F94" s="70">
        <v>64105.161999999997</v>
      </c>
      <c r="G94">
        <v>44974.114000000001</v>
      </c>
      <c r="H94" s="70">
        <f t="shared" si="4"/>
        <v>19131.047999999995</v>
      </c>
      <c r="I94" s="72">
        <f t="shared" si="5"/>
        <v>0.2984322541763485</v>
      </c>
      <c r="J94">
        <f>VLOOKUP($C94,'SOEF2011 basic data'!$A:$P,5,FALSE)</f>
        <v>45316.586000000003</v>
      </c>
    </row>
    <row r="95" spans="1:10" x14ac:dyDescent="0.25">
      <c r="A95" t="str">
        <f t="shared" si="6"/>
        <v>B2 referenceSweden2030</v>
      </c>
      <c r="B95" s="66" t="s">
        <v>379</v>
      </c>
      <c r="C95" s="6" t="str">
        <f>VLOOKUP(B95,'Country lookup'!A:B,2,FALSE)</f>
        <v>Sweden</v>
      </c>
      <c r="D95">
        <v>2030</v>
      </c>
      <c r="E95" t="s">
        <v>0</v>
      </c>
      <c r="F95" s="70">
        <v>26386.794000000002</v>
      </c>
      <c r="G95">
        <v>87742.893999999986</v>
      </c>
      <c r="H95" s="70">
        <f t="shared" si="4"/>
        <v>-61356.099999999984</v>
      </c>
      <c r="I95" s="72">
        <f t="shared" si="5"/>
        <v>-2.3252578543645726</v>
      </c>
      <c r="J95">
        <f>VLOOKUP($C95,'SOEF2011 basic data'!$A:$P,5,FALSE)</f>
        <v>9293.0259999999998</v>
      </c>
    </row>
    <row r="96" spans="1:10" x14ac:dyDescent="0.25">
      <c r="A96" t="str">
        <f t="shared" si="6"/>
        <v>B2 referenceSwitzerland2030</v>
      </c>
      <c r="B96" s="66" t="s">
        <v>380</v>
      </c>
      <c r="C96" s="6" t="str">
        <f>VLOOKUP(B96,'Country lookup'!A:B,2,FALSE)</f>
        <v>Switzerland</v>
      </c>
      <c r="D96">
        <v>2030</v>
      </c>
      <c r="E96" t="s">
        <v>0</v>
      </c>
      <c r="F96" s="70">
        <v>10902.32</v>
      </c>
      <c r="G96">
        <v>11338.09</v>
      </c>
      <c r="H96" s="70">
        <f t="shared" si="4"/>
        <v>-435.77000000000044</v>
      </c>
      <c r="I96" s="72">
        <f t="shared" si="5"/>
        <v>-3.9970391623067425E-2</v>
      </c>
      <c r="J96">
        <f>VLOOKUP($C96,'SOEF2011 basic data'!$A:$P,5,FALSE)</f>
        <v>7594.5609999999997</v>
      </c>
    </row>
    <row r="97" spans="1:10" x14ac:dyDescent="0.25">
      <c r="A97" t="str">
        <f t="shared" si="6"/>
        <v>B2 referenceTurkey2030</v>
      </c>
      <c r="B97" s="66" t="s">
        <v>351</v>
      </c>
      <c r="C97" s="6" t="str">
        <f>VLOOKUP(B97,'Country lookup'!A:B,2,FALSE)</f>
        <v>Turkey</v>
      </c>
      <c r="D97">
        <v>2030</v>
      </c>
      <c r="E97" t="s">
        <v>0</v>
      </c>
      <c r="F97" s="70">
        <v>44855.530000000006</v>
      </c>
      <c r="G97">
        <v>42304.186999999998</v>
      </c>
      <c r="H97" s="70">
        <f t="shared" si="4"/>
        <v>2551.343000000008</v>
      </c>
      <c r="I97" s="72">
        <f t="shared" si="5"/>
        <v>5.6879118360657149E-2</v>
      </c>
      <c r="J97">
        <f>VLOOKUP($C97,'SOEF2011 basic data'!$A:$P,5,FALSE)</f>
        <v>75705.146999999997</v>
      </c>
    </row>
    <row r="98" spans="1:10" x14ac:dyDescent="0.25">
      <c r="A98" t="str">
        <f t="shared" si="6"/>
        <v>B2 referenceUnited Kingdom2030</v>
      </c>
      <c r="B98" s="66" t="s">
        <v>381</v>
      </c>
      <c r="C98" s="6" t="str">
        <f>VLOOKUP(B98,'Country lookup'!A:B,2,FALSE)</f>
        <v>United Kingdom</v>
      </c>
      <c r="D98">
        <v>2030</v>
      </c>
      <c r="E98" t="s">
        <v>0</v>
      </c>
      <c r="F98" s="70">
        <v>80962.477999999988</v>
      </c>
      <c r="G98">
        <v>40900.020999999993</v>
      </c>
      <c r="H98" s="70">
        <f t="shared" si="4"/>
        <v>40062.456999999995</v>
      </c>
      <c r="I98" s="72">
        <f t="shared" si="5"/>
        <v>0.49482745575055154</v>
      </c>
      <c r="J98">
        <f>VLOOKUP($C98,'SOEF2011 basic data'!$A:$P,5,FALSE)</f>
        <v>61899.271999999997</v>
      </c>
    </row>
    <row r="99" spans="1:10" x14ac:dyDescent="0.25">
      <c r="A99" t="str">
        <f t="shared" si="6"/>
        <v>B2 referenceUkraine2030</v>
      </c>
      <c r="B99" s="66" t="s">
        <v>382</v>
      </c>
      <c r="C99" s="6" t="str">
        <f>VLOOKUP(B99,'Country lookup'!A:B,2,FALSE)</f>
        <v>Ukraine</v>
      </c>
      <c r="D99">
        <v>2030</v>
      </c>
      <c r="E99" t="s">
        <v>0</v>
      </c>
      <c r="F99" s="70">
        <v>15166.099</v>
      </c>
      <c r="G99">
        <v>13820.323999999999</v>
      </c>
      <c r="H99" s="70">
        <f t="shared" si="4"/>
        <v>1345.7750000000015</v>
      </c>
      <c r="I99" s="72">
        <f t="shared" si="5"/>
        <v>8.8735738834356911E-2</v>
      </c>
      <c r="J99">
        <f>VLOOKUP($C99,'SOEF2011 basic data'!$A:$P,5,FALSE)</f>
        <v>45433.415000000001</v>
      </c>
    </row>
    <row r="100" spans="1:10" x14ac:dyDescent="0.25">
      <c r="A100" t="str">
        <f t="shared" si="6"/>
        <v>B2 referenceOther Europe2030</v>
      </c>
      <c r="B100" s="66" t="s">
        <v>383</v>
      </c>
      <c r="C100" s="6" t="str">
        <f>VLOOKUP(B100,'Country lookup'!A:B,2,FALSE)</f>
        <v>Other Europe</v>
      </c>
      <c r="D100">
        <v>2030</v>
      </c>
      <c r="E100" t="s">
        <v>0</v>
      </c>
      <c r="F100" s="70">
        <v>6438.451</v>
      </c>
      <c r="G100">
        <v>2461.4319999999998</v>
      </c>
      <c r="H100" s="70">
        <f t="shared" si="4"/>
        <v>3977.0190000000002</v>
      </c>
      <c r="I100" s="72">
        <f t="shared" si="5"/>
        <v>0.61769810782127565</v>
      </c>
      <c r="J100" t="e">
        <f>VLOOKUP($C100,'SOEF2011 basic data'!$A:$P,5,FALSE)</f>
        <v>#N/A</v>
      </c>
    </row>
    <row r="101" spans="1:10" x14ac:dyDescent="0.25">
      <c r="A101" t="str">
        <f>CONCATENATE(E101,C101,D101)</f>
        <v>B2 wood energyAustria2010</v>
      </c>
      <c r="B101" s="67" t="s">
        <v>352</v>
      </c>
      <c r="C101" s="6" t="str">
        <f>VLOOKUP(B101,'Country lookup'!A:B,2,FALSE)</f>
        <v>Austria</v>
      </c>
      <c r="D101">
        <v>2010</v>
      </c>
      <c r="E101" t="s">
        <v>3</v>
      </c>
      <c r="F101">
        <v>22108.536999999997</v>
      </c>
      <c r="G101">
        <v>41843.894</v>
      </c>
      <c r="H101" s="70">
        <f t="shared" si="4"/>
        <v>-19735.357000000004</v>
      </c>
      <c r="I101" s="72">
        <f t="shared" si="5"/>
        <v>-0.89265775478495057</v>
      </c>
      <c r="J101">
        <f>VLOOKUP($C101,'SOEF2011 basic data'!$A:$P,5,FALSE)</f>
        <v>8387.491</v>
      </c>
    </row>
    <row r="102" spans="1:10" x14ac:dyDescent="0.25">
      <c r="A102" t="str">
        <f t="shared" ref="A102:A133" si="7">CONCATENATE(E102,C102,D102)</f>
        <v>B2 wood energyBelgium2010</v>
      </c>
      <c r="B102" s="66" t="s">
        <v>353</v>
      </c>
      <c r="C102" s="6" t="str">
        <f>VLOOKUP(B102,'Country lookup'!A:B,2,FALSE)</f>
        <v>Belgium</v>
      </c>
      <c r="D102">
        <v>2010</v>
      </c>
      <c r="E102" t="s">
        <v>3</v>
      </c>
      <c r="F102">
        <v>18633.351000000002</v>
      </c>
      <c r="G102">
        <v>12119.371000000001</v>
      </c>
      <c r="H102" s="70">
        <f t="shared" si="4"/>
        <v>6513.9800000000014</v>
      </c>
      <c r="I102" s="72">
        <f t="shared" si="5"/>
        <v>0.34958714618750009</v>
      </c>
      <c r="J102">
        <f>VLOOKUP($C102,'SOEF2011 basic data'!$A:$P,5,FALSE)</f>
        <v>10697.588</v>
      </c>
    </row>
    <row r="103" spans="1:10" x14ac:dyDescent="0.25">
      <c r="A103" t="str">
        <f t="shared" si="7"/>
        <v>B2 wood energyBelarus2010</v>
      </c>
      <c r="B103" s="66" t="s">
        <v>354</v>
      </c>
      <c r="C103" s="6" t="str">
        <f>VLOOKUP(B103,'Country lookup'!A:B,2,FALSE)</f>
        <v>Belarus</v>
      </c>
      <c r="D103">
        <v>2010</v>
      </c>
      <c r="E103" t="s">
        <v>3</v>
      </c>
      <c r="F103">
        <v>6355.9730000000009</v>
      </c>
      <c r="G103">
        <v>8209.3829999999998</v>
      </c>
      <c r="H103" s="70">
        <f t="shared" si="4"/>
        <v>-1853.4099999999989</v>
      </c>
      <c r="I103" s="72">
        <f t="shared" si="5"/>
        <v>-0.29160130164177833</v>
      </c>
      <c r="J103">
        <f>VLOOKUP($C103,'SOEF2011 basic data'!$A:$P,5,FALSE)</f>
        <v>9587.94</v>
      </c>
    </row>
    <row r="104" spans="1:10" x14ac:dyDescent="0.25">
      <c r="A104" t="str">
        <f t="shared" si="7"/>
        <v>B2 wood energyBosnia and Herzegovina2010</v>
      </c>
      <c r="B104" s="66" t="s">
        <v>355</v>
      </c>
      <c r="C104" s="6" t="str">
        <f>VLOOKUP(B104,'Country lookup'!A:B,2,FALSE)</f>
        <v>Bosnia and Herzegovina</v>
      </c>
      <c r="D104">
        <v>2010</v>
      </c>
      <c r="E104" t="s">
        <v>3</v>
      </c>
      <c r="F104">
        <v>1963.1519999999998</v>
      </c>
      <c r="G104">
        <v>3087.8159999999998</v>
      </c>
      <c r="H104" s="70">
        <f t="shared" si="4"/>
        <v>-1124.664</v>
      </c>
      <c r="I104" s="72">
        <f t="shared" si="5"/>
        <v>-0.57288686764957586</v>
      </c>
      <c r="J104">
        <f>VLOOKUP($C104,'SOEF2011 basic data'!$A:$P,5,FALSE)</f>
        <v>3759.6329999999998</v>
      </c>
    </row>
    <row r="105" spans="1:10" x14ac:dyDescent="0.25">
      <c r="A105" t="str">
        <f t="shared" si="7"/>
        <v>B2 wood energyBulgaria2010</v>
      </c>
      <c r="B105" s="66" t="s">
        <v>356</v>
      </c>
      <c r="C105" s="6" t="str">
        <f>VLOOKUP(B105,'Country lookup'!A:B,2,FALSE)</f>
        <v>Bulgaria</v>
      </c>
      <c r="D105">
        <v>2010</v>
      </c>
      <c r="E105" t="s">
        <v>3</v>
      </c>
      <c r="F105">
        <v>2685.0650000000001</v>
      </c>
      <c r="G105">
        <v>3545.0050000000001</v>
      </c>
      <c r="H105" s="70">
        <f t="shared" si="4"/>
        <v>-859.94</v>
      </c>
      <c r="I105" s="72">
        <f t="shared" si="5"/>
        <v>-0.32026785198868557</v>
      </c>
      <c r="J105">
        <f>VLOOKUP($C105,'SOEF2011 basic data'!$A:$P,5,FALSE)</f>
        <v>7497.2820000000002</v>
      </c>
    </row>
    <row r="106" spans="1:10" x14ac:dyDescent="0.25">
      <c r="A106" t="str">
        <f t="shared" si="7"/>
        <v>B2 wood energyCroatia2010</v>
      </c>
      <c r="B106" s="66" t="s">
        <v>357</v>
      </c>
      <c r="C106" s="6" t="str">
        <f>VLOOKUP(B106,'Country lookup'!A:B,2,FALSE)</f>
        <v>Croatia</v>
      </c>
      <c r="D106">
        <v>2010</v>
      </c>
      <c r="E106" t="s">
        <v>3</v>
      </c>
      <c r="F106">
        <v>2623.3209999999999</v>
      </c>
      <c r="G106">
        <v>2160.1799999999998</v>
      </c>
      <c r="H106" s="70">
        <f t="shared" si="4"/>
        <v>463.14100000000008</v>
      </c>
      <c r="I106" s="72">
        <f t="shared" si="5"/>
        <v>0.17654758986795749</v>
      </c>
      <c r="J106">
        <f>VLOOKUP($C106,'SOEF2011 basic data'!$A:$P,5,FALSE)</f>
        <v>4409.6589999999997</v>
      </c>
    </row>
    <row r="107" spans="1:10" x14ac:dyDescent="0.25">
      <c r="A107" t="str">
        <f t="shared" si="7"/>
        <v>B2 wood energyCzech Republic2010</v>
      </c>
      <c r="B107" s="66" t="s">
        <v>358</v>
      </c>
      <c r="C107" s="6" t="str">
        <f>VLOOKUP(B107,'Country lookup'!A:B,2,FALSE)</f>
        <v>Czech Republic</v>
      </c>
      <c r="D107">
        <v>2010</v>
      </c>
      <c r="E107" t="s">
        <v>3</v>
      </c>
      <c r="F107">
        <v>13387.685999999998</v>
      </c>
      <c r="G107">
        <v>17755.175999999999</v>
      </c>
      <c r="H107" s="70">
        <f t="shared" si="4"/>
        <v>-4367.4900000000016</v>
      </c>
      <c r="I107" s="72">
        <f t="shared" si="5"/>
        <v>-0.32623188204444009</v>
      </c>
      <c r="J107">
        <f>VLOOKUP($C107,'SOEF2011 basic data'!$A:$P,5,FALSE)</f>
        <v>10410.786</v>
      </c>
    </row>
    <row r="108" spans="1:10" x14ac:dyDescent="0.25">
      <c r="A108" t="str">
        <f t="shared" si="7"/>
        <v>B2 wood energyDenmark2010</v>
      </c>
      <c r="B108" s="66" t="s">
        <v>359</v>
      </c>
      <c r="C108" s="6" t="str">
        <f>VLOOKUP(B108,'Country lookup'!A:B,2,FALSE)</f>
        <v>Denmark</v>
      </c>
      <c r="D108">
        <v>2010</v>
      </c>
      <c r="E108" t="s">
        <v>3</v>
      </c>
      <c r="F108">
        <v>11194.936</v>
      </c>
      <c r="G108">
        <v>2888.1120000000001</v>
      </c>
      <c r="H108" s="70">
        <f t="shared" si="4"/>
        <v>8306.8240000000005</v>
      </c>
      <c r="I108" s="72">
        <f t="shared" si="5"/>
        <v>0.74201621161568054</v>
      </c>
      <c r="J108">
        <f>VLOOKUP($C108,'SOEF2011 basic data'!$A:$P,5,FALSE)</f>
        <v>5481.2830000000004</v>
      </c>
    </row>
    <row r="109" spans="1:10" x14ac:dyDescent="0.25">
      <c r="A109" t="str">
        <f t="shared" si="7"/>
        <v>B2 wood energyEstonia2010</v>
      </c>
      <c r="B109" s="66" t="s">
        <v>360</v>
      </c>
      <c r="C109" s="6" t="str">
        <f>VLOOKUP(B109,'Country lookup'!A:B,2,FALSE)</f>
        <v>Estonia</v>
      </c>
      <c r="D109">
        <v>2010</v>
      </c>
      <c r="E109" t="s">
        <v>3</v>
      </c>
      <c r="F109">
        <v>4163.3089999999993</v>
      </c>
      <c r="G109">
        <v>5472.4559999999992</v>
      </c>
      <c r="H109" s="70">
        <f t="shared" si="4"/>
        <v>-1309.1469999999999</v>
      </c>
      <c r="I109" s="72">
        <f t="shared" si="5"/>
        <v>-0.31444867532052034</v>
      </c>
      <c r="J109">
        <f>VLOOKUP($C109,'SOEF2011 basic data'!$A:$P,5,FALSE)</f>
        <v>1339.4590000000001</v>
      </c>
    </row>
    <row r="110" spans="1:10" x14ac:dyDescent="0.25">
      <c r="A110" t="str">
        <f t="shared" si="7"/>
        <v>B2 wood energyFinland2010</v>
      </c>
      <c r="B110" s="66" t="s">
        <v>361</v>
      </c>
      <c r="C110" s="6" t="str">
        <f>VLOOKUP(B110,'Country lookup'!A:B,2,FALSE)</f>
        <v>Finland</v>
      </c>
      <c r="D110">
        <v>2010</v>
      </c>
      <c r="E110" t="s">
        <v>3</v>
      </c>
      <c r="F110">
        <v>23202.704999999998</v>
      </c>
      <c r="G110">
        <v>73229.548999999999</v>
      </c>
      <c r="H110" s="70">
        <f t="shared" si="4"/>
        <v>-50026.843999999997</v>
      </c>
      <c r="I110" s="72">
        <f t="shared" si="5"/>
        <v>-2.1560780952048479</v>
      </c>
      <c r="J110">
        <f>VLOOKUP($C110,'SOEF2011 basic data'!$A:$P,5,FALSE)</f>
        <v>5345.826</v>
      </c>
    </row>
    <row r="111" spans="1:10" x14ac:dyDescent="0.25">
      <c r="A111" t="str">
        <f t="shared" si="7"/>
        <v>B2 wood energyFrance2010</v>
      </c>
      <c r="B111" s="66" t="s">
        <v>362</v>
      </c>
      <c r="C111" s="6" t="str">
        <f>VLOOKUP(B111,'Country lookup'!A:B,2,FALSE)</f>
        <v>France</v>
      </c>
      <c r="D111">
        <v>2010</v>
      </c>
      <c r="E111" t="s">
        <v>3</v>
      </c>
      <c r="F111">
        <v>74065.20199999999</v>
      </c>
      <c r="G111">
        <v>66605.981</v>
      </c>
      <c r="H111" s="70">
        <f t="shared" si="4"/>
        <v>7459.2209999999905</v>
      </c>
      <c r="I111" s="72">
        <f t="shared" si="5"/>
        <v>0.10071154602400181</v>
      </c>
      <c r="J111">
        <f>VLOOKUP($C111,'SOEF2011 basic data'!$A:$P,5,FALSE)</f>
        <v>62636.58</v>
      </c>
    </row>
    <row r="112" spans="1:10" x14ac:dyDescent="0.25">
      <c r="A112" t="str">
        <f t="shared" si="7"/>
        <v>B2 wood energyGermany2010</v>
      </c>
      <c r="B112" s="66" t="s">
        <v>363</v>
      </c>
      <c r="C112" s="6" t="str">
        <f>VLOOKUP(B112,'Country lookup'!A:B,2,FALSE)</f>
        <v>Germany</v>
      </c>
      <c r="D112">
        <v>2010</v>
      </c>
      <c r="E112" t="s">
        <v>3</v>
      </c>
      <c r="F112">
        <v>132911.43099999998</v>
      </c>
      <c r="G112">
        <v>145974.79399999999</v>
      </c>
      <c r="H112" s="70">
        <f t="shared" si="4"/>
        <v>-13063.363000000012</v>
      </c>
      <c r="I112" s="72">
        <f t="shared" si="5"/>
        <v>-9.828622641193302E-2</v>
      </c>
      <c r="J112">
        <f>VLOOKUP($C112,'SOEF2011 basic data'!$A:$P,5,FALSE)</f>
        <v>82056.774999999994</v>
      </c>
    </row>
    <row r="113" spans="1:10" x14ac:dyDescent="0.25">
      <c r="A113" t="str">
        <f t="shared" si="7"/>
        <v>B2 wood energyGreece2010</v>
      </c>
      <c r="B113" s="66" t="s">
        <v>364</v>
      </c>
      <c r="C113" s="6" t="str">
        <f>VLOOKUP(B113,'Country lookup'!A:B,2,FALSE)</f>
        <v>Greece</v>
      </c>
      <c r="D113">
        <v>2010</v>
      </c>
      <c r="E113" t="s">
        <v>3</v>
      </c>
      <c r="F113">
        <v>9560.9249999999993</v>
      </c>
      <c r="G113">
        <v>4357.7790000000005</v>
      </c>
      <c r="H113" s="70">
        <f t="shared" si="4"/>
        <v>5203.1459999999988</v>
      </c>
      <c r="I113" s="72">
        <f t="shared" si="5"/>
        <v>0.54420947763945426</v>
      </c>
      <c r="J113">
        <f>VLOOKUP($C113,'SOEF2011 basic data'!$A:$P,5,FALSE)</f>
        <v>11183.393</v>
      </c>
    </row>
    <row r="114" spans="1:10" x14ac:dyDescent="0.25">
      <c r="A114" t="str">
        <f t="shared" si="7"/>
        <v>B2 wood energyHungary2010</v>
      </c>
      <c r="B114" s="66" t="s">
        <v>365</v>
      </c>
      <c r="C114" s="6" t="str">
        <f>VLOOKUP(B114,'Country lookup'!A:B,2,FALSE)</f>
        <v>Hungary</v>
      </c>
      <c r="D114">
        <v>2010</v>
      </c>
      <c r="E114" t="s">
        <v>3</v>
      </c>
      <c r="F114">
        <v>6284.5020000000004</v>
      </c>
      <c r="G114">
        <v>4404.771999999999</v>
      </c>
      <c r="H114" s="70">
        <f t="shared" si="4"/>
        <v>1879.7300000000014</v>
      </c>
      <c r="I114" s="72">
        <f t="shared" si="5"/>
        <v>0.29910564114706323</v>
      </c>
      <c r="J114">
        <f>VLOOKUP($C114,'SOEF2011 basic data'!$A:$P,5,FALSE)</f>
        <v>9973.1409999999996</v>
      </c>
    </row>
    <row r="115" spans="1:10" x14ac:dyDescent="0.25">
      <c r="A115" t="str">
        <f t="shared" si="7"/>
        <v>B2 wood energyIreland2010</v>
      </c>
      <c r="B115" s="66" t="s">
        <v>366</v>
      </c>
      <c r="C115" s="6" t="str">
        <f>VLOOKUP(B115,'Country lookup'!A:B,2,FALSE)</f>
        <v>Ireland</v>
      </c>
      <c r="D115">
        <v>2010</v>
      </c>
      <c r="E115" t="s">
        <v>3</v>
      </c>
      <c r="F115">
        <v>7736.7250000000004</v>
      </c>
      <c r="G115">
        <v>3715.9269999999997</v>
      </c>
      <c r="H115" s="70">
        <f t="shared" si="4"/>
        <v>4020.7980000000007</v>
      </c>
      <c r="I115" s="72">
        <f t="shared" si="5"/>
        <v>0.51970284584239457</v>
      </c>
      <c r="J115">
        <f>VLOOKUP($C115,'SOEF2011 basic data'!$A:$P,5,FALSE)</f>
        <v>4589.0020000000004</v>
      </c>
    </row>
    <row r="116" spans="1:10" x14ac:dyDescent="0.25">
      <c r="A116" t="str">
        <f t="shared" si="7"/>
        <v>B2 wood energyItaly2010</v>
      </c>
      <c r="B116" s="66" t="s">
        <v>367</v>
      </c>
      <c r="C116" s="6" t="str">
        <f>VLOOKUP(B116,'Country lookup'!A:B,2,FALSE)</f>
        <v>Italy</v>
      </c>
      <c r="D116">
        <v>2010</v>
      </c>
      <c r="E116" t="s">
        <v>3</v>
      </c>
      <c r="F116">
        <v>73659.546999999991</v>
      </c>
      <c r="G116">
        <v>49406.578999999998</v>
      </c>
      <c r="H116" s="70">
        <f t="shared" si="4"/>
        <v>24252.967999999993</v>
      </c>
      <c r="I116" s="72">
        <f t="shared" si="5"/>
        <v>0.32925763173645362</v>
      </c>
      <c r="J116">
        <f>VLOOKUP($C116,'SOEF2011 basic data'!$A:$P,5,FALSE)</f>
        <v>60097.563999999998</v>
      </c>
    </row>
    <row r="117" spans="1:10" x14ac:dyDescent="0.25">
      <c r="A117" t="str">
        <f t="shared" si="7"/>
        <v>B2 wood energyLatvia2010</v>
      </c>
      <c r="B117" s="66" t="s">
        <v>368</v>
      </c>
      <c r="C117" s="6" t="str">
        <f>VLOOKUP(B117,'Country lookup'!A:B,2,FALSE)</f>
        <v>Latvia</v>
      </c>
      <c r="D117">
        <v>2010</v>
      </c>
      <c r="E117" t="s">
        <v>3</v>
      </c>
      <c r="F117">
        <v>5518.2039999999997</v>
      </c>
      <c r="G117">
        <v>9262.9459999999999</v>
      </c>
      <c r="H117" s="70">
        <f t="shared" si="4"/>
        <v>-3744.7420000000002</v>
      </c>
      <c r="I117" s="72">
        <f t="shared" si="5"/>
        <v>-0.6786160859584025</v>
      </c>
      <c r="J117">
        <f>VLOOKUP($C117,'SOEF2011 basic data'!$A:$P,5,FALSE)</f>
        <v>2240.2649999999999</v>
      </c>
    </row>
    <row r="118" spans="1:10" x14ac:dyDescent="0.25">
      <c r="A118" t="str">
        <f t="shared" si="7"/>
        <v>B2 wood energyLithuania2010</v>
      </c>
      <c r="B118" s="66" t="s">
        <v>369</v>
      </c>
      <c r="C118" s="6" t="str">
        <f>VLOOKUP(B118,'Country lookup'!A:B,2,FALSE)</f>
        <v>Lithuania</v>
      </c>
      <c r="D118">
        <v>2010</v>
      </c>
      <c r="E118" t="s">
        <v>3</v>
      </c>
      <c r="F118">
        <v>4299.2610000000004</v>
      </c>
      <c r="G118">
        <v>5592.5949999999993</v>
      </c>
      <c r="H118" s="70">
        <f t="shared" si="4"/>
        <v>-1293.3339999999989</v>
      </c>
      <c r="I118" s="72">
        <f t="shared" si="5"/>
        <v>-0.30082704911378927</v>
      </c>
      <c r="J118">
        <f>VLOOKUP($C118,'SOEF2011 basic data'!$A:$P,5,FALSE)</f>
        <v>3255.3240000000001</v>
      </c>
    </row>
    <row r="119" spans="1:10" x14ac:dyDescent="0.25">
      <c r="A119" t="str">
        <f t="shared" si="7"/>
        <v>B2 wood energyNetherlands2010</v>
      </c>
      <c r="B119" s="66" t="s">
        <v>370</v>
      </c>
      <c r="C119" s="6" t="str">
        <f>VLOOKUP(B119,'Country lookup'!A:B,2,FALSE)</f>
        <v>Netherlands</v>
      </c>
      <c r="D119">
        <v>2010</v>
      </c>
      <c r="E119" t="s">
        <v>3</v>
      </c>
      <c r="F119">
        <v>24229.084999999999</v>
      </c>
      <c r="G119">
        <v>13950.978999999999</v>
      </c>
      <c r="H119" s="70">
        <f t="shared" si="4"/>
        <v>10278.106</v>
      </c>
      <c r="I119" s="72">
        <f t="shared" si="5"/>
        <v>0.42420528880888403</v>
      </c>
      <c r="J119">
        <f>VLOOKUP($C119,'SOEF2011 basic data'!$A:$P,5,FALSE)</f>
        <v>16653.346000000001</v>
      </c>
    </row>
    <row r="120" spans="1:10" x14ac:dyDescent="0.25">
      <c r="A120" t="str">
        <f t="shared" si="7"/>
        <v>B2 wood energyNorway2010</v>
      </c>
      <c r="B120" s="66" t="s">
        <v>371</v>
      </c>
      <c r="C120" s="6" t="str">
        <f>VLOOKUP(B120,'Country lookup'!A:B,2,FALSE)</f>
        <v>Norway</v>
      </c>
      <c r="D120">
        <v>2010</v>
      </c>
      <c r="E120" t="s">
        <v>3</v>
      </c>
      <c r="F120">
        <v>9745.6729999999989</v>
      </c>
      <c r="G120">
        <v>14771.481999999998</v>
      </c>
      <c r="H120" s="70">
        <f t="shared" si="4"/>
        <v>-5025.8089999999993</v>
      </c>
      <c r="I120" s="72">
        <f t="shared" si="5"/>
        <v>-0.51569645318491597</v>
      </c>
      <c r="J120">
        <f>VLOOKUP($C120,'SOEF2011 basic data'!$A:$P,5,FALSE)</f>
        <v>4855.3149999999996</v>
      </c>
    </row>
    <row r="121" spans="1:10" x14ac:dyDescent="0.25">
      <c r="A121" t="str">
        <f t="shared" si="7"/>
        <v>B2 wood energyPoland2010</v>
      </c>
      <c r="B121" s="66" t="s">
        <v>372</v>
      </c>
      <c r="C121" s="6" t="str">
        <f>VLOOKUP(B121,'Country lookup'!A:B,2,FALSE)</f>
        <v>Poland</v>
      </c>
      <c r="D121">
        <v>2010</v>
      </c>
      <c r="E121" t="s">
        <v>3</v>
      </c>
      <c r="F121">
        <v>34234.205999999998</v>
      </c>
      <c r="G121">
        <v>34978.952000000005</v>
      </c>
      <c r="H121" s="70">
        <f t="shared" si="4"/>
        <v>-744.74600000000646</v>
      </c>
      <c r="I121" s="72">
        <f t="shared" si="5"/>
        <v>-2.1754440573267756E-2</v>
      </c>
      <c r="J121">
        <f>VLOOKUP($C121,'SOEF2011 basic data'!$A:$P,5,FALSE)</f>
        <v>38038.093999999997</v>
      </c>
    </row>
    <row r="122" spans="1:10" x14ac:dyDescent="0.25">
      <c r="A122" t="str">
        <f t="shared" si="7"/>
        <v>B2 wood energyPortugal2010</v>
      </c>
      <c r="B122" s="66" t="s">
        <v>373</v>
      </c>
      <c r="C122" s="6" t="str">
        <f>VLOOKUP(B122,'Country lookup'!A:B,2,FALSE)</f>
        <v>Portugal</v>
      </c>
      <c r="D122">
        <v>2010</v>
      </c>
      <c r="E122" t="s">
        <v>3</v>
      </c>
      <c r="F122">
        <v>7790.674</v>
      </c>
      <c r="G122">
        <v>10560.645999999999</v>
      </c>
      <c r="H122" s="70">
        <f t="shared" si="4"/>
        <v>-2769.9719999999988</v>
      </c>
      <c r="I122" s="72">
        <f t="shared" si="5"/>
        <v>-0.35554972522274697</v>
      </c>
      <c r="J122">
        <f>VLOOKUP($C122,'SOEF2011 basic data'!$A:$P,5,FALSE)</f>
        <v>10732.357</v>
      </c>
    </row>
    <row r="123" spans="1:10" x14ac:dyDescent="0.25">
      <c r="A123" t="str">
        <f t="shared" si="7"/>
        <v>B2 wood energyRomania2010</v>
      </c>
      <c r="B123" s="66" t="s">
        <v>374</v>
      </c>
      <c r="C123" s="6" t="str">
        <f>VLOOKUP(B123,'Country lookup'!A:B,2,FALSE)</f>
        <v>Romania</v>
      </c>
      <c r="D123">
        <v>2010</v>
      </c>
      <c r="E123" t="s">
        <v>3</v>
      </c>
      <c r="F123">
        <v>8550.33</v>
      </c>
      <c r="G123">
        <v>12987.418999999998</v>
      </c>
      <c r="H123" s="70">
        <f t="shared" si="4"/>
        <v>-4437.0889999999981</v>
      </c>
      <c r="I123" s="72">
        <f t="shared" si="5"/>
        <v>-0.51893774860151576</v>
      </c>
      <c r="J123">
        <f>VLOOKUP($C123,'SOEF2011 basic data'!$A:$P,5,FALSE)</f>
        <v>21190.153999999999</v>
      </c>
    </row>
    <row r="124" spans="1:10" x14ac:dyDescent="0.25">
      <c r="A124" t="str">
        <f t="shared" si="7"/>
        <v>B2 wood energySerbia2010</v>
      </c>
      <c r="B124" s="66" t="s">
        <v>375</v>
      </c>
      <c r="C124" s="6" t="str">
        <f>VLOOKUP(B124,'Country lookup'!A:B,2,FALSE)</f>
        <v>Serbia</v>
      </c>
      <c r="D124">
        <v>2010</v>
      </c>
      <c r="E124" t="s">
        <v>3</v>
      </c>
      <c r="F124">
        <v>3600.8710000000001</v>
      </c>
      <c r="G124">
        <v>2404.7190000000001</v>
      </c>
      <c r="H124" s="70">
        <f t="shared" si="4"/>
        <v>1196.152</v>
      </c>
      <c r="I124" s="72">
        <f t="shared" si="5"/>
        <v>0.33218407435312181</v>
      </c>
      <c r="J124">
        <f>VLOOKUP($C124,'SOEF2011 basic data'!$A:$P,5,FALSE)</f>
        <v>9855.857</v>
      </c>
    </row>
    <row r="125" spans="1:10" x14ac:dyDescent="0.25">
      <c r="A125" t="str">
        <f t="shared" si="7"/>
        <v>B2 wood energySlovakia2010</v>
      </c>
      <c r="B125" s="66" t="s">
        <v>376</v>
      </c>
      <c r="C125" s="6" t="str">
        <f>VLOOKUP(B125,'Country lookup'!A:B,2,FALSE)</f>
        <v>Slovakia</v>
      </c>
      <c r="D125">
        <v>2010</v>
      </c>
      <c r="E125" t="s">
        <v>3</v>
      </c>
      <c r="F125">
        <v>7888.3799999999983</v>
      </c>
      <c r="G125">
        <v>10317.655999999999</v>
      </c>
      <c r="H125" s="70">
        <f t="shared" si="4"/>
        <v>-2429.2760000000007</v>
      </c>
      <c r="I125" s="72">
        <f t="shared" si="5"/>
        <v>-0.30795625971365492</v>
      </c>
      <c r="J125">
        <f>VLOOKUP($C125,'SOEF2011 basic data'!$A:$P,5,FALSE)</f>
        <v>5411.64</v>
      </c>
    </row>
    <row r="126" spans="1:10" x14ac:dyDescent="0.25">
      <c r="A126" t="str">
        <f t="shared" si="7"/>
        <v>B2 wood energySlovenia2010</v>
      </c>
      <c r="B126" s="66" t="s">
        <v>377</v>
      </c>
      <c r="C126" s="6" t="str">
        <f>VLOOKUP(B126,'Country lookup'!A:B,2,FALSE)</f>
        <v>Slovenia</v>
      </c>
      <c r="D126">
        <v>2010</v>
      </c>
      <c r="E126" t="s">
        <v>3</v>
      </c>
      <c r="F126">
        <v>2848.4519999999998</v>
      </c>
      <c r="G126">
        <v>4917.9369999999999</v>
      </c>
      <c r="H126" s="70">
        <f t="shared" si="4"/>
        <v>-2069.4850000000001</v>
      </c>
      <c r="I126" s="72">
        <f t="shared" si="5"/>
        <v>-0.72652970806599526</v>
      </c>
      <c r="J126">
        <f>VLOOKUP($C126,'SOEF2011 basic data'!$A:$P,5,FALSE)</f>
        <v>2024.912</v>
      </c>
    </row>
    <row r="127" spans="1:10" x14ac:dyDescent="0.25">
      <c r="A127" t="str">
        <f t="shared" si="7"/>
        <v>B2 wood energySpain2010</v>
      </c>
      <c r="B127" s="66" t="s">
        <v>378</v>
      </c>
      <c r="C127" s="6" t="str">
        <f>VLOOKUP(B127,'Country lookup'!A:B,2,FALSE)</f>
        <v>Spain</v>
      </c>
      <c r="D127">
        <v>2010</v>
      </c>
      <c r="E127" t="s">
        <v>3</v>
      </c>
      <c r="F127">
        <v>56517.101999999999</v>
      </c>
      <c r="G127">
        <v>40839.326000000001</v>
      </c>
      <c r="H127" s="70">
        <f t="shared" si="4"/>
        <v>15677.775999999998</v>
      </c>
      <c r="I127" s="72">
        <f t="shared" si="5"/>
        <v>0.27739879514699811</v>
      </c>
      <c r="J127">
        <f>VLOOKUP($C127,'SOEF2011 basic data'!$A:$P,5,FALSE)</f>
        <v>45316.586000000003</v>
      </c>
    </row>
    <row r="128" spans="1:10" x14ac:dyDescent="0.25">
      <c r="A128" t="str">
        <f t="shared" si="7"/>
        <v>B2 wood energySweden2010</v>
      </c>
      <c r="B128" s="66" t="s">
        <v>379</v>
      </c>
      <c r="C128" s="6" t="str">
        <f>VLOOKUP(B128,'Country lookup'!A:B,2,FALSE)</f>
        <v>Sweden</v>
      </c>
      <c r="D128">
        <v>2010</v>
      </c>
      <c r="E128" t="s">
        <v>3</v>
      </c>
      <c r="F128">
        <v>24529.194999999996</v>
      </c>
      <c r="G128">
        <v>77886.737000000008</v>
      </c>
      <c r="H128" s="70">
        <f t="shared" si="4"/>
        <v>-53357.542000000016</v>
      </c>
      <c r="I128" s="72">
        <f t="shared" si="5"/>
        <v>-2.1752667382684194</v>
      </c>
      <c r="J128">
        <f>VLOOKUP($C128,'SOEF2011 basic data'!$A:$P,5,FALSE)</f>
        <v>9293.0259999999998</v>
      </c>
    </row>
    <row r="129" spans="1:10" x14ac:dyDescent="0.25">
      <c r="A129" t="str">
        <f t="shared" si="7"/>
        <v>B2 wood energySwitzerland2010</v>
      </c>
      <c r="B129" s="66" t="s">
        <v>380</v>
      </c>
      <c r="C129" s="6" t="str">
        <f>VLOOKUP(B129,'Country lookup'!A:B,2,FALSE)</f>
        <v>Switzerland</v>
      </c>
      <c r="D129">
        <v>2010</v>
      </c>
      <c r="E129" t="s">
        <v>3</v>
      </c>
      <c r="F129">
        <v>9972.0920000000006</v>
      </c>
      <c r="G129">
        <v>10130.123000000001</v>
      </c>
      <c r="H129" s="70">
        <f t="shared" si="4"/>
        <v>-158.03100000000086</v>
      </c>
      <c r="I129" s="72">
        <f t="shared" si="5"/>
        <v>-1.5847326719408611E-2</v>
      </c>
      <c r="J129">
        <f>VLOOKUP($C129,'SOEF2011 basic data'!$A:$P,5,FALSE)</f>
        <v>7594.5609999999997</v>
      </c>
    </row>
    <row r="130" spans="1:10" x14ac:dyDescent="0.25">
      <c r="A130" t="str">
        <f t="shared" si="7"/>
        <v>B2 wood energyTurkey2010</v>
      </c>
      <c r="B130" s="66" t="s">
        <v>351</v>
      </c>
      <c r="C130" s="6" t="str">
        <f>VLOOKUP(B130,'Country lookup'!A:B,2,FALSE)</f>
        <v>Turkey</v>
      </c>
      <c r="D130">
        <v>2010</v>
      </c>
      <c r="E130" t="s">
        <v>3</v>
      </c>
      <c r="F130">
        <v>38412.873999999996</v>
      </c>
      <c r="G130">
        <v>31899.763999999999</v>
      </c>
      <c r="H130" s="70">
        <f t="shared" ref="H130:H193" si="8">F130-G130</f>
        <v>6513.1099999999969</v>
      </c>
      <c r="I130" s="72">
        <f t="shared" ref="I130:I193" si="9">H130/F130</f>
        <v>0.16955539437116832</v>
      </c>
      <c r="J130">
        <f>VLOOKUP($C130,'SOEF2011 basic data'!$A:$P,5,FALSE)</f>
        <v>75705.146999999997</v>
      </c>
    </row>
    <row r="131" spans="1:10" x14ac:dyDescent="0.25">
      <c r="A131" t="str">
        <f t="shared" si="7"/>
        <v>B2 wood energyUnited Kingdom2010</v>
      </c>
      <c r="B131" s="66" t="s">
        <v>381</v>
      </c>
      <c r="C131" s="6" t="str">
        <f>VLOOKUP(B131,'Country lookup'!A:B,2,FALSE)</f>
        <v>United Kingdom</v>
      </c>
      <c r="D131">
        <v>2010</v>
      </c>
      <c r="E131" t="s">
        <v>3</v>
      </c>
      <c r="F131">
        <v>75601.994000000006</v>
      </c>
      <c r="G131">
        <v>33627.298000000003</v>
      </c>
      <c r="H131" s="70">
        <f t="shared" si="8"/>
        <v>41974.696000000004</v>
      </c>
      <c r="I131" s="72">
        <f t="shared" si="9"/>
        <v>0.55520620263005238</v>
      </c>
      <c r="J131">
        <f>VLOOKUP($C131,'SOEF2011 basic data'!$A:$P,5,FALSE)</f>
        <v>61899.271999999997</v>
      </c>
    </row>
    <row r="132" spans="1:10" x14ac:dyDescent="0.25">
      <c r="A132" t="str">
        <f t="shared" si="7"/>
        <v>B2 wood energyUkraine2010</v>
      </c>
      <c r="B132" s="66" t="s">
        <v>382</v>
      </c>
      <c r="C132" s="6" t="str">
        <f>VLOOKUP(B132,'Country lookup'!A:B,2,FALSE)</f>
        <v>Ukraine</v>
      </c>
      <c r="D132">
        <v>2010</v>
      </c>
      <c r="E132" t="s">
        <v>3</v>
      </c>
      <c r="F132">
        <v>10006.825000000001</v>
      </c>
      <c r="G132">
        <v>9494.5</v>
      </c>
      <c r="H132" s="70">
        <f t="shared" si="8"/>
        <v>512.32500000000073</v>
      </c>
      <c r="I132" s="72">
        <f t="shared" si="9"/>
        <v>5.1197557666892414E-2</v>
      </c>
      <c r="J132">
        <f>VLOOKUP($C132,'SOEF2011 basic data'!$A:$P,5,FALSE)</f>
        <v>45433.415000000001</v>
      </c>
    </row>
    <row r="133" spans="1:10" x14ac:dyDescent="0.25">
      <c r="A133" t="str">
        <f t="shared" si="7"/>
        <v>B2 wood energyOther Europe2010</v>
      </c>
      <c r="B133" s="66" t="s">
        <v>383</v>
      </c>
      <c r="C133" s="6" t="str">
        <f>VLOOKUP(B133,'Country lookup'!A:B,2,FALSE)</f>
        <v>Other Europe</v>
      </c>
      <c r="D133">
        <v>2010</v>
      </c>
      <c r="E133" t="s">
        <v>3</v>
      </c>
      <c r="F133">
        <v>4718.4950000000008</v>
      </c>
      <c r="G133">
        <v>1970.5350000000001</v>
      </c>
      <c r="H133" s="70">
        <f t="shared" si="8"/>
        <v>2747.9600000000009</v>
      </c>
      <c r="I133" s="72">
        <f t="shared" si="9"/>
        <v>0.5823806107667806</v>
      </c>
      <c r="J133" t="e">
        <f>VLOOKUP($C133,'SOEF2011 basic data'!$A:$P,5,FALSE)</f>
        <v>#N/A</v>
      </c>
    </row>
    <row r="134" spans="1:10" x14ac:dyDescent="0.25">
      <c r="A134" t="str">
        <f>CONCATENATE(E134,C134,D134)</f>
        <v>B2 wood energyAustria2020</v>
      </c>
      <c r="B134" s="67" t="s">
        <v>352</v>
      </c>
      <c r="C134" s="6" t="str">
        <f>VLOOKUP(B134,'Country lookup'!A:B,2,FALSE)</f>
        <v>Austria</v>
      </c>
      <c r="D134">
        <v>2020</v>
      </c>
      <c r="E134" t="s">
        <v>3</v>
      </c>
      <c r="F134" s="70">
        <v>23562.428</v>
      </c>
      <c r="G134">
        <v>39900.976999999999</v>
      </c>
      <c r="H134" s="70">
        <f t="shared" si="8"/>
        <v>-16338.548999999999</v>
      </c>
      <c r="I134" s="72">
        <f t="shared" si="9"/>
        <v>-0.69341533903042585</v>
      </c>
      <c r="J134">
        <f>VLOOKUP($C134,'SOEF2011 basic data'!$A:$P,5,FALSE)</f>
        <v>8387.491</v>
      </c>
    </row>
    <row r="135" spans="1:10" x14ac:dyDescent="0.25">
      <c r="A135" t="str">
        <f t="shared" ref="A135:A166" si="10">CONCATENATE(E135,C135,D135)</f>
        <v>B2 wood energyBelgium2020</v>
      </c>
      <c r="B135" s="66" t="s">
        <v>353</v>
      </c>
      <c r="C135" s="6" t="str">
        <f>VLOOKUP(B135,'Country lookup'!A:B,2,FALSE)</f>
        <v>Belgium</v>
      </c>
      <c r="D135">
        <v>2020</v>
      </c>
      <c r="E135" t="s">
        <v>3</v>
      </c>
      <c r="F135" s="70">
        <v>20474.133999999998</v>
      </c>
      <c r="G135">
        <v>12891.334000000001</v>
      </c>
      <c r="H135" s="70">
        <f t="shared" si="8"/>
        <v>7582.7999999999975</v>
      </c>
      <c r="I135" s="72">
        <f t="shared" si="9"/>
        <v>0.37035998689859106</v>
      </c>
      <c r="J135">
        <f>VLOOKUP($C135,'SOEF2011 basic data'!$A:$P,5,FALSE)</f>
        <v>10697.588</v>
      </c>
    </row>
    <row r="136" spans="1:10" x14ac:dyDescent="0.25">
      <c r="A136" t="str">
        <f t="shared" si="10"/>
        <v>B2 wood energyBelarus2020</v>
      </c>
      <c r="B136" s="66" t="s">
        <v>354</v>
      </c>
      <c r="C136" s="6" t="str">
        <f>VLOOKUP(B136,'Country lookup'!A:B,2,FALSE)</f>
        <v>Belarus</v>
      </c>
      <c r="D136">
        <v>2020</v>
      </c>
      <c r="E136" t="s">
        <v>3</v>
      </c>
      <c r="F136" s="70">
        <v>7466.0349999999989</v>
      </c>
      <c r="G136">
        <v>8874.3909999999996</v>
      </c>
      <c r="H136" s="70">
        <f t="shared" si="8"/>
        <v>-1408.3560000000007</v>
      </c>
      <c r="I136" s="72">
        <f t="shared" si="9"/>
        <v>-0.18863506533253607</v>
      </c>
      <c r="J136">
        <f>VLOOKUP($C136,'SOEF2011 basic data'!$A:$P,5,FALSE)</f>
        <v>9587.94</v>
      </c>
    </row>
    <row r="137" spans="1:10" x14ac:dyDescent="0.25">
      <c r="A137" t="str">
        <f t="shared" si="10"/>
        <v>B2 wood energyBosnia and Herzegovina2020</v>
      </c>
      <c r="B137" s="66" t="s">
        <v>355</v>
      </c>
      <c r="C137" s="6" t="str">
        <f>VLOOKUP(B137,'Country lookup'!A:B,2,FALSE)</f>
        <v>Bosnia and Herzegovina</v>
      </c>
      <c r="D137">
        <v>2020</v>
      </c>
      <c r="E137" t="s">
        <v>3</v>
      </c>
      <c r="F137" s="70">
        <v>2244.2539999999999</v>
      </c>
      <c r="G137">
        <v>3135.9010000000003</v>
      </c>
      <c r="H137" s="70">
        <f t="shared" si="8"/>
        <v>-891.64700000000039</v>
      </c>
      <c r="I137" s="72">
        <f t="shared" si="9"/>
        <v>-0.39730217702630827</v>
      </c>
      <c r="J137">
        <f>VLOOKUP($C137,'SOEF2011 basic data'!$A:$P,5,FALSE)</f>
        <v>3759.6329999999998</v>
      </c>
    </row>
    <row r="138" spans="1:10" x14ac:dyDescent="0.25">
      <c r="A138" t="str">
        <f t="shared" si="10"/>
        <v>B2 wood energyBulgaria2020</v>
      </c>
      <c r="B138" s="66" t="s">
        <v>356</v>
      </c>
      <c r="C138" s="6" t="str">
        <f>VLOOKUP(B138,'Country lookup'!A:B,2,FALSE)</f>
        <v>Bulgaria</v>
      </c>
      <c r="D138">
        <v>2020</v>
      </c>
      <c r="E138" t="s">
        <v>3</v>
      </c>
      <c r="F138" s="70">
        <v>3101.4599999999996</v>
      </c>
      <c r="G138">
        <v>4230.9869999999992</v>
      </c>
      <c r="H138" s="70">
        <f t="shared" si="8"/>
        <v>-1129.5269999999996</v>
      </c>
      <c r="I138" s="72">
        <f t="shared" si="9"/>
        <v>-0.36419202569112602</v>
      </c>
      <c r="J138">
        <f>VLOOKUP($C138,'SOEF2011 basic data'!$A:$P,5,FALSE)</f>
        <v>7497.2820000000002</v>
      </c>
    </row>
    <row r="139" spans="1:10" x14ac:dyDescent="0.25">
      <c r="A139" t="str">
        <f t="shared" si="10"/>
        <v>B2 wood energyCroatia2020</v>
      </c>
      <c r="B139" s="66" t="s">
        <v>357</v>
      </c>
      <c r="C139" s="6" t="str">
        <f>VLOOKUP(B139,'Country lookup'!A:B,2,FALSE)</f>
        <v>Croatia</v>
      </c>
      <c r="D139">
        <v>2020</v>
      </c>
      <c r="E139" t="s">
        <v>3</v>
      </c>
      <c r="F139" s="70">
        <v>3026.8970000000004</v>
      </c>
      <c r="G139">
        <v>2314.2049999999999</v>
      </c>
      <c r="H139" s="70">
        <f t="shared" si="8"/>
        <v>712.69200000000046</v>
      </c>
      <c r="I139" s="72">
        <f t="shared" si="9"/>
        <v>0.2354530068251415</v>
      </c>
      <c r="J139">
        <f>VLOOKUP($C139,'SOEF2011 basic data'!$A:$P,5,FALSE)</f>
        <v>4409.6589999999997</v>
      </c>
    </row>
    <row r="140" spans="1:10" x14ac:dyDescent="0.25">
      <c r="A140" t="str">
        <f t="shared" si="10"/>
        <v>B2 wood energyCzech Republic2020</v>
      </c>
      <c r="B140" s="66" t="s">
        <v>358</v>
      </c>
      <c r="C140" s="6" t="str">
        <f>VLOOKUP(B140,'Country lookup'!A:B,2,FALSE)</f>
        <v>Czech Republic</v>
      </c>
      <c r="D140">
        <v>2020</v>
      </c>
      <c r="E140" t="s">
        <v>3</v>
      </c>
      <c r="F140" s="70">
        <v>15464.153</v>
      </c>
      <c r="G140">
        <v>22164.003000000001</v>
      </c>
      <c r="H140" s="70">
        <f t="shared" si="8"/>
        <v>-6699.85</v>
      </c>
      <c r="I140" s="72">
        <f t="shared" si="9"/>
        <v>-0.43325036941887474</v>
      </c>
      <c r="J140">
        <f>VLOOKUP($C140,'SOEF2011 basic data'!$A:$P,5,FALSE)</f>
        <v>10410.786</v>
      </c>
    </row>
    <row r="141" spans="1:10" x14ac:dyDescent="0.25">
      <c r="A141" t="str">
        <f t="shared" si="10"/>
        <v>B2 wood energyDenmark2020</v>
      </c>
      <c r="B141" s="66" t="s">
        <v>359</v>
      </c>
      <c r="C141" s="6" t="str">
        <f>VLOOKUP(B141,'Country lookup'!A:B,2,FALSE)</f>
        <v>Denmark</v>
      </c>
      <c r="D141">
        <v>2020</v>
      </c>
      <c r="E141" t="s">
        <v>3</v>
      </c>
      <c r="F141" s="70">
        <v>11812.101000000001</v>
      </c>
      <c r="G141">
        <v>2836.0889999999999</v>
      </c>
      <c r="H141" s="70">
        <f t="shared" si="8"/>
        <v>8976.0120000000006</v>
      </c>
      <c r="I141" s="72">
        <f t="shared" si="9"/>
        <v>0.75989969946921387</v>
      </c>
      <c r="J141">
        <f>VLOOKUP($C141,'SOEF2011 basic data'!$A:$P,5,FALSE)</f>
        <v>5481.2830000000004</v>
      </c>
    </row>
    <row r="142" spans="1:10" x14ac:dyDescent="0.25">
      <c r="A142" t="str">
        <f t="shared" si="10"/>
        <v>B2 wood energyEstonia2020</v>
      </c>
      <c r="B142" s="66" t="s">
        <v>360</v>
      </c>
      <c r="C142" s="6" t="str">
        <f>VLOOKUP(B142,'Country lookup'!A:B,2,FALSE)</f>
        <v>Estonia</v>
      </c>
      <c r="D142">
        <v>2020</v>
      </c>
      <c r="E142" t="s">
        <v>3</v>
      </c>
      <c r="F142" s="70">
        <v>4723.3739999999998</v>
      </c>
      <c r="G142">
        <v>6242.4059999999999</v>
      </c>
      <c r="H142" s="70">
        <f t="shared" si="8"/>
        <v>-1519.0320000000002</v>
      </c>
      <c r="I142" s="72">
        <f t="shared" si="9"/>
        <v>-0.32159892483635644</v>
      </c>
      <c r="J142">
        <f>VLOOKUP($C142,'SOEF2011 basic data'!$A:$P,5,FALSE)</f>
        <v>1339.4590000000001</v>
      </c>
    </row>
    <row r="143" spans="1:10" x14ac:dyDescent="0.25">
      <c r="A143" t="str">
        <f t="shared" si="10"/>
        <v>B2 wood energyFinland2020</v>
      </c>
      <c r="B143" s="66" t="s">
        <v>361</v>
      </c>
      <c r="C143" s="6" t="str">
        <f>VLOOKUP(B143,'Country lookup'!A:B,2,FALSE)</f>
        <v>Finland</v>
      </c>
      <c r="D143">
        <v>2020</v>
      </c>
      <c r="E143" t="s">
        <v>3</v>
      </c>
      <c r="F143" s="70">
        <v>24646.406000000003</v>
      </c>
      <c r="G143">
        <v>73285.462</v>
      </c>
      <c r="H143" s="70">
        <f t="shared" si="8"/>
        <v>-48639.055999999997</v>
      </c>
      <c r="I143" s="72">
        <f t="shared" si="9"/>
        <v>-1.9734745909809321</v>
      </c>
      <c r="J143">
        <f>VLOOKUP($C143,'SOEF2011 basic data'!$A:$P,5,FALSE)</f>
        <v>5345.826</v>
      </c>
    </row>
    <row r="144" spans="1:10" x14ac:dyDescent="0.25">
      <c r="A144" t="str">
        <f t="shared" si="10"/>
        <v>B2 wood energyFrance2020</v>
      </c>
      <c r="B144" s="66" t="s">
        <v>362</v>
      </c>
      <c r="C144" s="6" t="str">
        <f>VLOOKUP(B144,'Country lookup'!A:B,2,FALSE)</f>
        <v>France</v>
      </c>
      <c r="D144">
        <v>2020</v>
      </c>
      <c r="E144" t="s">
        <v>3</v>
      </c>
      <c r="F144" s="70">
        <v>79305.938999999998</v>
      </c>
      <c r="G144">
        <v>72375.150999999998</v>
      </c>
      <c r="H144" s="70">
        <f t="shared" si="8"/>
        <v>6930.7880000000005</v>
      </c>
      <c r="I144" s="72">
        <f t="shared" si="9"/>
        <v>8.739305135772997E-2</v>
      </c>
      <c r="J144">
        <f>VLOOKUP($C144,'SOEF2011 basic data'!$A:$P,5,FALSE)</f>
        <v>62636.58</v>
      </c>
    </row>
    <row r="145" spans="1:10" x14ac:dyDescent="0.25">
      <c r="A145" t="str">
        <f t="shared" si="10"/>
        <v>B2 wood energyGermany2020</v>
      </c>
      <c r="B145" s="66" t="s">
        <v>363</v>
      </c>
      <c r="C145" s="6" t="str">
        <f>VLOOKUP(B145,'Country lookup'!A:B,2,FALSE)</f>
        <v>Germany</v>
      </c>
      <c r="D145">
        <v>2020</v>
      </c>
      <c r="E145" t="s">
        <v>3</v>
      </c>
      <c r="F145" s="70">
        <v>139773.43099999998</v>
      </c>
      <c r="G145">
        <v>148963.56700000001</v>
      </c>
      <c r="H145" s="70">
        <f t="shared" si="8"/>
        <v>-9190.1360000000277</v>
      </c>
      <c r="I145" s="72">
        <f t="shared" si="9"/>
        <v>-6.5750235464993548E-2</v>
      </c>
      <c r="J145">
        <f>VLOOKUP($C145,'SOEF2011 basic data'!$A:$P,5,FALSE)</f>
        <v>82056.774999999994</v>
      </c>
    </row>
    <row r="146" spans="1:10" x14ac:dyDescent="0.25">
      <c r="A146" t="str">
        <f t="shared" si="10"/>
        <v>B2 wood energyGreece2020</v>
      </c>
      <c r="B146" s="66" t="s">
        <v>364</v>
      </c>
      <c r="C146" s="6" t="str">
        <f>VLOOKUP(B146,'Country lookup'!A:B,2,FALSE)</f>
        <v>Greece</v>
      </c>
      <c r="D146">
        <v>2020</v>
      </c>
      <c r="E146" t="s">
        <v>3</v>
      </c>
      <c r="F146" s="70">
        <v>10285.25</v>
      </c>
      <c r="G146">
        <v>4919.2440000000006</v>
      </c>
      <c r="H146" s="70">
        <f t="shared" si="8"/>
        <v>5366.0059999999994</v>
      </c>
      <c r="I146" s="72">
        <f t="shared" si="9"/>
        <v>0.5217185775746821</v>
      </c>
      <c r="J146">
        <f>VLOOKUP($C146,'SOEF2011 basic data'!$A:$P,5,FALSE)</f>
        <v>11183.393</v>
      </c>
    </row>
    <row r="147" spans="1:10" x14ac:dyDescent="0.25">
      <c r="A147" t="str">
        <f t="shared" si="10"/>
        <v>B2 wood energyHungary2020</v>
      </c>
      <c r="B147" s="66" t="s">
        <v>365</v>
      </c>
      <c r="C147" s="6" t="str">
        <f>VLOOKUP(B147,'Country lookup'!A:B,2,FALSE)</f>
        <v>Hungary</v>
      </c>
      <c r="D147">
        <v>2020</v>
      </c>
      <c r="E147" t="s">
        <v>3</v>
      </c>
      <c r="F147" s="70">
        <v>7135.0830000000005</v>
      </c>
      <c r="G147">
        <v>8393.0810000000001</v>
      </c>
      <c r="H147" s="70">
        <f t="shared" si="8"/>
        <v>-1257.9979999999996</v>
      </c>
      <c r="I147" s="72">
        <f t="shared" si="9"/>
        <v>-0.17631161403448278</v>
      </c>
      <c r="J147">
        <f>VLOOKUP($C147,'SOEF2011 basic data'!$A:$P,5,FALSE)</f>
        <v>9973.1409999999996</v>
      </c>
    </row>
    <row r="148" spans="1:10" x14ac:dyDescent="0.25">
      <c r="A148" t="str">
        <f t="shared" si="10"/>
        <v>B2 wood energyIreland2020</v>
      </c>
      <c r="B148" s="66" t="s">
        <v>366</v>
      </c>
      <c r="C148" s="6" t="str">
        <f>VLOOKUP(B148,'Country lookup'!A:B,2,FALSE)</f>
        <v>Ireland</v>
      </c>
      <c r="D148">
        <v>2020</v>
      </c>
      <c r="E148" t="s">
        <v>3</v>
      </c>
      <c r="F148" s="70">
        <v>7987.6349999999993</v>
      </c>
      <c r="G148">
        <v>4641.9369999999999</v>
      </c>
      <c r="H148" s="70">
        <f t="shared" si="8"/>
        <v>3345.6979999999994</v>
      </c>
      <c r="I148" s="72">
        <f t="shared" si="9"/>
        <v>0.41885964994644842</v>
      </c>
      <c r="J148">
        <f>VLOOKUP($C148,'SOEF2011 basic data'!$A:$P,5,FALSE)</f>
        <v>4589.0020000000004</v>
      </c>
    </row>
    <row r="149" spans="1:10" x14ac:dyDescent="0.25">
      <c r="A149" t="str">
        <f t="shared" si="10"/>
        <v>B2 wood energyItaly2020</v>
      </c>
      <c r="B149" s="66" t="s">
        <v>367</v>
      </c>
      <c r="C149" s="6" t="str">
        <f>VLOOKUP(B149,'Country lookup'!A:B,2,FALSE)</f>
        <v>Italy</v>
      </c>
      <c r="D149">
        <v>2020</v>
      </c>
      <c r="E149" t="s">
        <v>3</v>
      </c>
      <c r="F149" s="70">
        <v>80005.304000000004</v>
      </c>
      <c r="G149">
        <v>50949.273000000001</v>
      </c>
      <c r="H149" s="70">
        <f t="shared" si="8"/>
        <v>29056.031000000003</v>
      </c>
      <c r="I149" s="72">
        <f t="shared" si="9"/>
        <v>0.36317630891071923</v>
      </c>
      <c r="J149">
        <f>VLOOKUP($C149,'SOEF2011 basic data'!$A:$P,5,FALSE)</f>
        <v>60097.563999999998</v>
      </c>
    </row>
    <row r="150" spans="1:10" x14ac:dyDescent="0.25">
      <c r="A150" t="str">
        <f t="shared" si="10"/>
        <v>B2 wood energyLatvia2020</v>
      </c>
      <c r="B150" s="66" t="s">
        <v>368</v>
      </c>
      <c r="C150" s="6" t="str">
        <f>VLOOKUP(B150,'Country lookup'!A:B,2,FALSE)</f>
        <v>Latvia</v>
      </c>
      <c r="D150">
        <v>2020</v>
      </c>
      <c r="E150" t="s">
        <v>3</v>
      </c>
      <c r="F150" s="70">
        <v>6246.1949999999997</v>
      </c>
      <c r="G150">
        <v>11272.939999999999</v>
      </c>
      <c r="H150" s="70">
        <f t="shared" si="8"/>
        <v>-5026.744999999999</v>
      </c>
      <c r="I150" s="72">
        <f t="shared" si="9"/>
        <v>-0.80476914345453499</v>
      </c>
      <c r="J150">
        <f>VLOOKUP($C150,'SOEF2011 basic data'!$A:$P,5,FALSE)</f>
        <v>2240.2649999999999</v>
      </c>
    </row>
    <row r="151" spans="1:10" x14ac:dyDescent="0.25">
      <c r="A151" t="str">
        <f t="shared" si="10"/>
        <v>B2 wood energyLithuania2020</v>
      </c>
      <c r="B151" s="66" t="s">
        <v>369</v>
      </c>
      <c r="C151" s="6" t="str">
        <f>VLOOKUP(B151,'Country lookup'!A:B,2,FALSE)</f>
        <v>Lithuania</v>
      </c>
      <c r="D151">
        <v>2020</v>
      </c>
      <c r="E151" t="s">
        <v>3</v>
      </c>
      <c r="F151" s="70">
        <v>4913.741</v>
      </c>
      <c r="G151">
        <v>6614.1749999999993</v>
      </c>
      <c r="H151" s="70">
        <f t="shared" si="8"/>
        <v>-1700.4339999999993</v>
      </c>
      <c r="I151" s="72">
        <f t="shared" si="9"/>
        <v>-0.34605690450514165</v>
      </c>
      <c r="J151">
        <f>VLOOKUP($C151,'SOEF2011 basic data'!$A:$P,5,FALSE)</f>
        <v>3255.3240000000001</v>
      </c>
    </row>
    <row r="152" spans="1:10" x14ac:dyDescent="0.25">
      <c r="A152" t="str">
        <f t="shared" si="10"/>
        <v>B2 wood energyNetherlands2020</v>
      </c>
      <c r="B152" s="66" t="s">
        <v>370</v>
      </c>
      <c r="C152" s="6" t="str">
        <f>VLOOKUP(B152,'Country lookup'!A:B,2,FALSE)</f>
        <v>Netherlands</v>
      </c>
      <c r="D152">
        <v>2020</v>
      </c>
      <c r="E152" t="s">
        <v>3</v>
      </c>
      <c r="F152" s="70">
        <v>25484.17</v>
      </c>
      <c r="G152">
        <v>14495.907999999999</v>
      </c>
      <c r="H152" s="70">
        <f t="shared" si="8"/>
        <v>10988.261999999999</v>
      </c>
      <c r="I152" s="72">
        <f t="shared" si="9"/>
        <v>0.43117990501554493</v>
      </c>
      <c r="J152">
        <f>VLOOKUP($C152,'SOEF2011 basic data'!$A:$P,5,FALSE)</f>
        <v>16653.346000000001</v>
      </c>
    </row>
    <row r="153" spans="1:10" x14ac:dyDescent="0.25">
      <c r="A153" t="str">
        <f t="shared" si="10"/>
        <v>B2 wood energyNorway2020</v>
      </c>
      <c r="B153" s="66" t="s">
        <v>371</v>
      </c>
      <c r="C153" s="6" t="str">
        <f>VLOOKUP(B153,'Country lookup'!A:B,2,FALSE)</f>
        <v>Norway</v>
      </c>
      <c r="D153">
        <v>2020</v>
      </c>
      <c r="E153" t="s">
        <v>3</v>
      </c>
      <c r="F153" s="70">
        <v>10278.803</v>
      </c>
      <c r="G153">
        <v>16042.045</v>
      </c>
      <c r="H153" s="70">
        <f t="shared" si="8"/>
        <v>-5763.2420000000002</v>
      </c>
      <c r="I153" s="72">
        <f t="shared" si="9"/>
        <v>-0.5606919404915145</v>
      </c>
      <c r="J153">
        <f>VLOOKUP($C153,'SOEF2011 basic data'!$A:$P,5,FALSE)</f>
        <v>4855.3149999999996</v>
      </c>
    </row>
    <row r="154" spans="1:10" x14ac:dyDescent="0.25">
      <c r="A154" t="str">
        <f t="shared" si="10"/>
        <v>B2 wood energyPoland2020</v>
      </c>
      <c r="B154" s="66" t="s">
        <v>372</v>
      </c>
      <c r="C154" s="6" t="str">
        <f>VLOOKUP(B154,'Country lookup'!A:B,2,FALSE)</f>
        <v>Poland</v>
      </c>
      <c r="D154">
        <v>2020</v>
      </c>
      <c r="E154" t="s">
        <v>3</v>
      </c>
      <c r="F154" s="70">
        <v>39764.985000000001</v>
      </c>
      <c r="G154">
        <v>49202.263000000006</v>
      </c>
      <c r="H154" s="70">
        <f t="shared" si="8"/>
        <v>-9437.2780000000057</v>
      </c>
      <c r="I154" s="72">
        <f t="shared" si="9"/>
        <v>-0.23732633119313401</v>
      </c>
      <c r="J154">
        <f>VLOOKUP($C154,'SOEF2011 basic data'!$A:$P,5,FALSE)</f>
        <v>38038.093999999997</v>
      </c>
    </row>
    <row r="155" spans="1:10" x14ac:dyDescent="0.25">
      <c r="A155" t="str">
        <f t="shared" si="10"/>
        <v>B2 wood energyPortugal2020</v>
      </c>
      <c r="B155" s="66" t="s">
        <v>373</v>
      </c>
      <c r="C155" s="6" t="str">
        <f>VLOOKUP(B155,'Country lookup'!A:B,2,FALSE)</f>
        <v>Portugal</v>
      </c>
      <c r="D155">
        <v>2020</v>
      </c>
      <c r="E155" t="s">
        <v>3</v>
      </c>
      <c r="F155" s="70">
        <v>8329.6440000000002</v>
      </c>
      <c r="G155">
        <v>11085.126</v>
      </c>
      <c r="H155" s="70">
        <f t="shared" si="8"/>
        <v>-2755.482</v>
      </c>
      <c r="I155" s="72">
        <f t="shared" si="9"/>
        <v>-0.33080429367689662</v>
      </c>
      <c r="J155">
        <f>VLOOKUP($C155,'SOEF2011 basic data'!$A:$P,5,FALSE)</f>
        <v>10732.357</v>
      </c>
    </row>
    <row r="156" spans="1:10" x14ac:dyDescent="0.25">
      <c r="A156" t="str">
        <f t="shared" si="10"/>
        <v>B2 wood energyRomania2020</v>
      </c>
      <c r="B156" s="66" t="s">
        <v>374</v>
      </c>
      <c r="C156" s="6" t="str">
        <f>VLOOKUP(B156,'Country lookup'!A:B,2,FALSE)</f>
        <v>Romania</v>
      </c>
      <c r="D156">
        <v>2020</v>
      </c>
      <c r="E156" t="s">
        <v>3</v>
      </c>
      <c r="F156" s="70">
        <v>9528.1639999999989</v>
      </c>
      <c r="G156">
        <v>23110.496999999999</v>
      </c>
      <c r="H156" s="70">
        <f t="shared" si="8"/>
        <v>-13582.333000000001</v>
      </c>
      <c r="I156" s="72">
        <f t="shared" si="9"/>
        <v>-1.4254932009986396</v>
      </c>
      <c r="J156">
        <f>VLOOKUP($C156,'SOEF2011 basic data'!$A:$P,5,FALSE)</f>
        <v>21190.153999999999</v>
      </c>
    </row>
    <row r="157" spans="1:10" x14ac:dyDescent="0.25">
      <c r="A157" t="str">
        <f t="shared" si="10"/>
        <v>B2 wood energySerbia2020</v>
      </c>
      <c r="B157" s="66" t="s">
        <v>375</v>
      </c>
      <c r="C157" s="6" t="str">
        <f>VLOOKUP(B157,'Country lookup'!A:B,2,FALSE)</f>
        <v>Serbia</v>
      </c>
      <c r="D157">
        <v>2020</v>
      </c>
      <c r="E157" t="s">
        <v>3</v>
      </c>
      <c r="F157" s="70">
        <v>4096.9369999999999</v>
      </c>
      <c r="G157">
        <v>2421.0860000000002</v>
      </c>
      <c r="H157" s="70">
        <f t="shared" si="8"/>
        <v>1675.8509999999997</v>
      </c>
      <c r="I157" s="72">
        <f t="shared" si="9"/>
        <v>0.40904973642504139</v>
      </c>
      <c r="J157">
        <f>VLOOKUP($C157,'SOEF2011 basic data'!$A:$P,5,FALSE)</f>
        <v>9855.857</v>
      </c>
    </row>
    <row r="158" spans="1:10" x14ac:dyDescent="0.25">
      <c r="A158" t="str">
        <f t="shared" si="10"/>
        <v>B2 wood energySlovakia2020</v>
      </c>
      <c r="B158" s="66" t="s">
        <v>376</v>
      </c>
      <c r="C158" s="6" t="str">
        <f>VLOOKUP(B158,'Country lookup'!A:B,2,FALSE)</f>
        <v>Slovakia</v>
      </c>
      <c r="D158">
        <v>2020</v>
      </c>
      <c r="E158" t="s">
        <v>3</v>
      </c>
      <c r="F158" s="70">
        <v>9049.5849999999991</v>
      </c>
      <c r="G158">
        <v>11895.196</v>
      </c>
      <c r="H158" s="70">
        <f t="shared" si="8"/>
        <v>-2845.6110000000008</v>
      </c>
      <c r="I158" s="72">
        <f t="shared" si="9"/>
        <v>-0.31444657406941878</v>
      </c>
      <c r="J158">
        <f>VLOOKUP($C158,'SOEF2011 basic data'!$A:$P,5,FALSE)</f>
        <v>5411.64</v>
      </c>
    </row>
    <row r="159" spans="1:10" x14ac:dyDescent="0.25">
      <c r="A159" t="str">
        <f t="shared" si="10"/>
        <v>B2 wood energySlovenia2020</v>
      </c>
      <c r="B159" s="66" t="s">
        <v>377</v>
      </c>
      <c r="C159" s="6" t="str">
        <f>VLOOKUP(B159,'Country lookup'!A:B,2,FALSE)</f>
        <v>Slovenia</v>
      </c>
      <c r="D159">
        <v>2020</v>
      </c>
      <c r="E159" t="s">
        <v>3</v>
      </c>
      <c r="F159" s="70">
        <v>3349.5060000000003</v>
      </c>
      <c r="G159">
        <v>6588.9649999999992</v>
      </c>
      <c r="H159" s="70">
        <f t="shared" si="8"/>
        <v>-3239.4589999999989</v>
      </c>
      <c r="I159" s="72">
        <f t="shared" si="9"/>
        <v>-0.96714530441205315</v>
      </c>
      <c r="J159">
        <f>VLOOKUP($C159,'SOEF2011 basic data'!$A:$P,5,FALSE)</f>
        <v>2024.912</v>
      </c>
    </row>
    <row r="160" spans="1:10" x14ac:dyDescent="0.25">
      <c r="A160" t="str">
        <f t="shared" si="10"/>
        <v>B2 wood energySpain2020</v>
      </c>
      <c r="B160" s="66" t="s">
        <v>378</v>
      </c>
      <c r="C160" s="6" t="str">
        <f>VLOOKUP(B160,'Country lookup'!A:B,2,FALSE)</f>
        <v>Spain</v>
      </c>
      <c r="D160">
        <v>2020</v>
      </c>
      <c r="E160" t="s">
        <v>3</v>
      </c>
      <c r="F160" s="70">
        <v>61074.785000000003</v>
      </c>
      <c r="G160">
        <v>45006.995999999999</v>
      </c>
      <c r="H160" s="70">
        <f t="shared" si="8"/>
        <v>16067.789000000004</v>
      </c>
      <c r="I160" s="72">
        <f t="shared" si="9"/>
        <v>0.26308384057348716</v>
      </c>
      <c r="J160">
        <f>VLOOKUP($C160,'SOEF2011 basic data'!$A:$P,5,FALSE)</f>
        <v>45316.586000000003</v>
      </c>
    </row>
    <row r="161" spans="1:10" x14ac:dyDescent="0.25">
      <c r="A161" t="str">
        <f t="shared" si="10"/>
        <v>B2 wood energySweden2020</v>
      </c>
      <c r="B161" s="66" t="s">
        <v>379</v>
      </c>
      <c r="C161" s="6" t="str">
        <f>VLOOKUP(B161,'Country lookup'!A:B,2,FALSE)</f>
        <v>Sweden</v>
      </c>
      <c r="D161">
        <v>2020</v>
      </c>
      <c r="E161" t="s">
        <v>3</v>
      </c>
      <c r="F161" s="70">
        <v>25783.575000000001</v>
      </c>
      <c r="G161">
        <v>84008.816999999995</v>
      </c>
      <c r="H161" s="70">
        <f t="shared" si="8"/>
        <v>-58225.241999999998</v>
      </c>
      <c r="I161" s="72">
        <f t="shared" si="9"/>
        <v>-2.2582299778056378</v>
      </c>
      <c r="J161">
        <f>VLOOKUP($C161,'SOEF2011 basic data'!$A:$P,5,FALSE)</f>
        <v>9293.0259999999998</v>
      </c>
    </row>
    <row r="162" spans="1:10" x14ac:dyDescent="0.25">
      <c r="A162" t="str">
        <f t="shared" si="10"/>
        <v>B2 wood energySwitzerland2020</v>
      </c>
      <c r="B162" s="66" t="s">
        <v>380</v>
      </c>
      <c r="C162" s="6" t="str">
        <f>VLOOKUP(B162,'Country lookup'!A:B,2,FALSE)</f>
        <v>Switzerland</v>
      </c>
      <c r="D162">
        <v>2020</v>
      </c>
      <c r="E162" t="s">
        <v>3</v>
      </c>
      <c r="F162" s="70">
        <v>10540.240000000002</v>
      </c>
      <c r="G162">
        <v>9930.3389999999999</v>
      </c>
      <c r="H162" s="70">
        <f t="shared" si="8"/>
        <v>609.90100000000166</v>
      </c>
      <c r="I162" s="72">
        <f t="shared" si="9"/>
        <v>5.7864052431443838E-2</v>
      </c>
      <c r="J162">
        <f>VLOOKUP($C162,'SOEF2011 basic data'!$A:$P,5,FALSE)</f>
        <v>7594.5609999999997</v>
      </c>
    </row>
    <row r="163" spans="1:10" x14ac:dyDescent="0.25">
      <c r="A163" t="str">
        <f t="shared" si="10"/>
        <v>B2 wood energyTurkey2020</v>
      </c>
      <c r="B163" s="66" t="s">
        <v>351</v>
      </c>
      <c r="C163" s="6" t="str">
        <f>VLOOKUP(B163,'Country lookup'!A:B,2,FALSE)</f>
        <v>Turkey</v>
      </c>
      <c r="D163">
        <v>2020</v>
      </c>
      <c r="E163" t="s">
        <v>3</v>
      </c>
      <c r="F163" s="70">
        <v>42369.594999999994</v>
      </c>
      <c r="G163">
        <v>39057.192000000003</v>
      </c>
      <c r="H163" s="70">
        <f t="shared" si="8"/>
        <v>3312.4029999999912</v>
      </c>
      <c r="I163" s="72">
        <f t="shared" si="9"/>
        <v>7.8178774189368375E-2</v>
      </c>
      <c r="J163">
        <f>VLOOKUP($C163,'SOEF2011 basic data'!$A:$P,5,FALSE)</f>
        <v>75705.146999999997</v>
      </c>
    </row>
    <row r="164" spans="1:10" x14ac:dyDescent="0.25">
      <c r="A164" t="str">
        <f t="shared" si="10"/>
        <v>B2 wood energyUnited Kingdom2020</v>
      </c>
      <c r="B164" s="66" t="s">
        <v>381</v>
      </c>
      <c r="C164" s="6" t="str">
        <f>VLOOKUP(B164,'Country lookup'!A:B,2,FALSE)</f>
        <v>United Kingdom</v>
      </c>
      <c r="D164">
        <v>2020</v>
      </c>
      <c r="E164" t="s">
        <v>3</v>
      </c>
      <c r="F164" s="70">
        <v>78912.960000000006</v>
      </c>
      <c r="G164">
        <v>39342.720999999998</v>
      </c>
      <c r="H164" s="70">
        <f t="shared" si="8"/>
        <v>39570.239000000009</v>
      </c>
      <c r="I164" s="72">
        <f t="shared" si="9"/>
        <v>0.50144157562965586</v>
      </c>
      <c r="J164">
        <f>VLOOKUP($C164,'SOEF2011 basic data'!$A:$P,5,FALSE)</f>
        <v>61899.271999999997</v>
      </c>
    </row>
    <row r="165" spans="1:10" x14ac:dyDescent="0.25">
      <c r="A165" t="str">
        <f t="shared" si="10"/>
        <v>B2 wood energyUkraine2020</v>
      </c>
      <c r="B165" s="66" t="s">
        <v>382</v>
      </c>
      <c r="C165" s="6" t="str">
        <f>VLOOKUP(B165,'Country lookup'!A:B,2,FALSE)</f>
        <v>Ukraine</v>
      </c>
      <c r="D165">
        <v>2020</v>
      </c>
      <c r="E165" t="s">
        <v>3</v>
      </c>
      <c r="F165" s="70">
        <v>12096.257000000001</v>
      </c>
      <c r="G165">
        <v>12108.658999999998</v>
      </c>
      <c r="H165" s="70">
        <f t="shared" si="8"/>
        <v>-12.401999999996406</v>
      </c>
      <c r="I165" s="72">
        <f t="shared" si="9"/>
        <v>-1.0252758353262836E-3</v>
      </c>
      <c r="J165">
        <f>VLOOKUP($C165,'SOEF2011 basic data'!$A:$P,5,FALSE)</f>
        <v>45433.415000000001</v>
      </c>
    </row>
    <row r="166" spans="1:10" x14ac:dyDescent="0.25">
      <c r="A166" t="str">
        <f t="shared" si="10"/>
        <v>B2 wood energyOther Europe2020</v>
      </c>
      <c r="B166" s="66" t="s">
        <v>383</v>
      </c>
      <c r="C166" s="6" t="str">
        <f>VLOOKUP(B166,'Country lookup'!A:B,2,FALSE)</f>
        <v>Other Europe</v>
      </c>
      <c r="D166">
        <v>2020</v>
      </c>
      <c r="E166" t="s">
        <v>3</v>
      </c>
      <c r="F166" s="70">
        <v>5345.0819999999994</v>
      </c>
      <c r="G166">
        <v>2281.0700000000002</v>
      </c>
      <c r="H166" s="70">
        <f t="shared" si="8"/>
        <v>3064.0119999999993</v>
      </c>
      <c r="I166" s="72">
        <f t="shared" si="9"/>
        <v>0.57323947509130813</v>
      </c>
      <c r="J166" t="e">
        <f>VLOOKUP($C166,'SOEF2011 basic data'!$A:$P,5,FALSE)</f>
        <v>#N/A</v>
      </c>
    </row>
    <row r="167" spans="1:10" x14ac:dyDescent="0.25">
      <c r="A167" t="str">
        <f>CONCATENATE(E167,C167,D167)</f>
        <v>B2 wood energyAustria2030</v>
      </c>
      <c r="B167" s="67" t="s">
        <v>352</v>
      </c>
      <c r="C167" s="6" t="str">
        <f>VLOOKUP(B167,'Country lookup'!A:B,2,FALSE)</f>
        <v>Austria</v>
      </c>
      <c r="D167">
        <v>2030</v>
      </c>
      <c r="E167" t="s">
        <v>3</v>
      </c>
      <c r="F167">
        <v>24226.989000000001</v>
      </c>
      <c r="G167">
        <v>38833.474999999999</v>
      </c>
      <c r="H167" s="70">
        <f t="shared" si="8"/>
        <v>-14606.485999999997</v>
      </c>
      <c r="I167" s="72">
        <f t="shared" si="9"/>
        <v>-0.60290141709314338</v>
      </c>
      <c r="J167">
        <f>VLOOKUP($C167,'SOEF2011 basic data'!$A:$P,5,FALSE)</f>
        <v>8387.491</v>
      </c>
    </row>
    <row r="168" spans="1:10" x14ac:dyDescent="0.25">
      <c r="A168" t="str">
        <f t="shared" ref="A168:A217" si="11">CONCATENATE(E168,C168,D168)</f>
        <v>B2 wood energyBelgium2030</v>
      </c>
      <c r="B168" s="66" t="s">
        <v>353</v>
      </c>
      <c r="C168" s="6" t="str">
        <f>VLOOKUP(B168,'Country lookup'!A:B,2,FALSE)</f>
        <v>Belgium</v>
      </c>
      <c r="D168">
        <v>2030</v>
      </c>
      <c r="E168" t="s">
        <v>3</v>
      </c>
      <c r="F168">
        <v>21464.107000000004</v>
      </c>
      <c r="G168">
        <v>13414.545999999998</v>
      </c>
      <c r="H168" s="70">
        <f t="shared" si="8"/>
        <v>8049.5610000000052</v>
      </c>
      <c r="I168" s="72">
        <f t="shared" si="9"/>
        <v>0.37502426725696081</v>
      </c>
      <c r="J168">
        <f>VLOOKUP($C168,'SOEF2011 basic data'!$A:$P,5,FALSE)</f>
        <v>10697.588</v>
      </c>
    </row>
    <row r="169" spans="1:10" x14ac:dyDescent="0.25">
      <c r="A169" t="str">
        <f t="shared" si="11"/>
        <v>B2 wood energyBelarus2030</v>
      </c>
      <c r="B169" s="66" t="s">
        <v>354</v>
      </c>
      <c r="C169" s="6" t="str">
        <f>VLOOKUP(B169,'Country lookup'!A:B,2,FALSE)</f>
        <v>Belarus</v>
      </c>
      <c r="D169">
        <v>2030</v>
      </c>
      <c r="E169" t="s">
        <v>3</v>
      </c>
      <c r="F169">
        <v>9081.2450000000008</v>
      </c>
      <c r="G169">
        <v>9683.32</v>
      </c>
      <c r="H169" s="70">
        <f t="shared" si="8"/>
        <v>-602.07499999999891</v>
      </c>
      <c r="I169" s="72">
        <f t="shared" si="9"/>
        <v>-6.6298728863718445E-2</v>
      </c>
      <c r="J169">
        <f>VLOOKUP($C169,'SOEF2011 basic data'!$A:$P,5,FALSE)</f>
        <v>9587.94</v>
      </c>
    </row>
    <row r="170" spans="1:10" x14ac:dyDescent="0.25">
      <c r="A170" t="str">
        <f t="shared" si="11"/>
        <v>B2 wood energyBosnia and Herzegovina2030</v>
      </c>
      <c r="B170" s="66" t="s">
        <v>355</v>
      </c>
      <c r="C170" s="6" t="str">
        <f>VLOOKUP(B170,'Country lookup'!A:B,2,FALSE)</f>
        <v>Bosnia and Herzegovina</v>
      </c>
      <c r="D170">
        <v>2030</v>
      </c>
      <c r="E170" t="s">
        <v>3</v>
      </c>
      <c r="F170">
        <v>2599.7169999999996</v>
      </c>
      <c r="G170">
        <v>2984.9650000000001</v>
      </c>
      <c r="H170" s="70">
        <f t="shared" si="8"/>
        <v>-385.2480000000005</v>
      </c>
      <c r="I170" s="72">
        <f t="shared" si="9"/>
        <v>-0.14818843743376706</v>
      </c>
      <c r="J170">
        <f>VLOOKUP($C170,'SOEF2011 basic data'!$A:$P,5,FALSE)</f>
        <v>3759.6329999999998</v>
      </c>
    </row>
    <row r="171" spans="1:10" x14ac:dyDescent="0.25">
      <c r="A171" t="str">
        <f t="shared" si="11"/>
        <v>B2 wood energyBulgaria2030</v>
      </c>
      <c r="B171" s="66" t="s">
        <v>356</v>
      </c>
      <c r="C171" s="6" t="str">
        <f>VLOOKUP(B171,'Country lookup'!A:B,2,FALSE)</f>
        <v>Bulgaria</v>
      </c>
      <c r="D171">
        <v>2030</v>
      </c>
      <c r="E171" t="s">
        <v>3</v>
      </c>
      <c r="F171">
        <v>3733.7060000000001</v>
      </c>
      <c r="G171">
        <v>4837.0210000000006</v>
      </c>
      <c r="H171" s="70">
        <f t="shared" si="8"/>
        <v>-1103.3150000000005</v>
      </c>
      <c r="I171" s="72">
        <f t="shared" si="9"/>
        <v>-0.2955013062088982</v>
      </c>
      <c r="J171">
        <f>VLOOKUP($C171,'SOEF2011 basic data'!$A:$P,5,FALSE)</f>
        <v>7497.2820000000002</v>
      </c>
    </row>
    <row r="172" spans="1:10" x14ac:dyDescent="0.25">
      <c r="A172" t="str">
        <f t="shared" si="11"/>
        <v>B2 wood energyCroatia2030</v>
      </c>
      <c r="B172" s="66" t="s">
        <v>357</v>
      </c>
      <c r="C172" s="6" t="str">
        <f>VLOOKUP(B172,'Country lookup'!A:B,2,FALSE)</f>
        <v>Croatia</v>
      </c>
      <c r="D172">
        <v>2030</v>
      </c>
      <c r="E172" t="s">
        <v>3</v>
      </c>
      <c r="F172">
        <v>3641.6989999999996</v>
      </c>
      <c r="G172">
        <v>3259.0279999999993</v>
      </c>
      <c r="H172" s="70">
        <f t="shared" si="8"/>
        <v>382.67100000000028</v>
      </c>
      <c r="I172" s="72">
        <f t="shared" si="9"/>
        <v>0.10508034848569317</v>
      </c>
      <c r="J172">
        <f>VLOOKUP($C172,'SOEF2011 basic data'!$A:$P,5,FALSE)</f>
        <v>4409.6589999999997</v>
      </c>
    </row>
    <row r="173" spans="1:10" x14ac:dyDescent="0.25">
      <c r="A173" t="str">
        <f t="shared" si="11"/>
        <v>B2 wood energyCzech Republic2030</v>
      </c>
      <c r="B173" s="66" t="s">
        <v>358</v>
      </c>
      <c r="C173" s="6" t="str">
        <f>VLOOKUP(B173,'Country lookup'!A:B,2,FALSE)</f>
        <v>Czech Republic</v>
      </c>
      <c r="D173">
        <v>2030</v>
      </c>
      <c r="E173" t="s">
        <v>3</v>
      </c>
      <c r="F173">
        <v>18591.673000000003</v>
      </c>
      <c r="G173">
        <v>24199.243000000002</v>
      </c>
      <c r="H173" s="70">
        <f t="shared" si="8"/>
        <v>-5607.57</v>
      </c>
      <c r="I173" s="72">
        <f t="shared" si="9"/>
        <v>-0.30161728855708675</v>
      </c>
      <c r="J173">
        <f>VLOOKUP($C173,'SOEF2011 basic data'!$A:$P,5,FALSE)</f>
        <v>10410.786</v>
      </c>
    </row>
    <row r="174" spans="1:10" x14ac:dyDescent="0.25">
      <c r="A174" t="str">
        <f t="shared" si="11"/>
        <v>B2 wood energyDenmark2030</v>
      </c>
      <c r="B174" s="66" t="s">
        <v>359</v>
      </c>
      <c r="C174" s="6" t="str">
        <f>VLOOKUP(B174,'Country lookup'!A:B,2,FALSE)</f>
        <v>Denmark</v>
      </c>
      <c r="D174">
        <v>2030</v>
      </c>
      <c r="E174" t="s">
        <v>3</v>
      </c>
      <c r="F174">
        <v>12043.517</v>
      </c>
      <c r="G174">
        <v>2895.3180000000002</v>
      </c>
      <c r="H174" s="70">
        <f t="shared" si="8"/>
        <v>9148.1990000000005</v>
      </c>
      <c r="I174" s="72">
        <f t="shared" si="9"/>
        <v>0.75959530758332472</v>
      </c>
      <c r="J174">
        <f>VLOOKUP($C174,'SOEF2011 basic data'!$A:$P,5,FALSE)</f>
        <v>5481.2830000000004</v>
      </c>
    </row>
    <row r="175" spans="1:10" x14ac:dyDescent="0.25">
      <c r="A175" t="str">
        <f t="shared" si="11"/>
        <v>B2 wood energyEstonia2030</v>
      </c>
      <c r="B175" s="66" t="s">
        <v>360</v>
      </c>
      <c r="C175" s="6" t="str">
        <f>VLOOKUP(B175,'Country lookup'!A:B,2,FALSE)</f>
        <v>Estonia</v>
      </c>
      <c r="D175">
        <v>2030</v>
      </c>
      <c r="E175" t="s">
        <v>3</v>
      </c>
      <c r="F175">
        <v>5412.6109999999999</v>
      </c>
      <c r="G175">
        <v>6255.6239999999989</v>
      </c>
      <c r="H175" s="70">
        <f t="shared" si="8"/>
        <v>-843.01299999999901</v>
      </c>
      <c r="I175" s="72">
        <f t="shared" si="9"/>
        <v>-0.15574978508523871</v>
      </c>
      <c r="J175">
        <f>VLOOKUP($C175,'SOEF2011 basic data'!$A:$P,5,FALSE)</f>
        <v>1339.4590000000001</v>
      </c>
    </row>
    <row r="176" spans="1:10" x14ac:dyDescent="0.25">
      <c r="A176" t="str">
        <f t="shared" si="11"/>
        <v>B2 wood energyFinland2030</v>
      </c>
      <c r="B176" s="66" t="s">
        <v>361</v>
      </c>
      <c r="C176" s="6" t="str">
        <f>VLOOKUP(B176,'Country lookup'!A:B,2,FALSE)</f>
        <v>Finland</v>
      </c>
      <c r="D176">
        <v>2030</v>
      </c>
      <c r="E176" t="s">
        <v>3</v>
      </c>
      <c r="F176">
        <v>25475.064999999999</v>
      </c>
      <c r="G176">
        <v>75079.063999999998</v>
      </c>
      <c r="H176" s="70">
        <f t="shared" si="8"/>
        <v>-49603.998999999996</v>
      </c>
      <c r="I176" s="72">
        <f t="shared" si="9"/>
        <v>-1.9471588786917717</v>
      </c>
      <c r="J176">
        <f>VLOOKUP($C176,'SOEF2011 basic data'!$A:$P,5,FALSE)</f>
        <v>5345.826</v>
      </c>
    </row>
    <row r="177" spans="1:10" x14ac:dyDescent="0.25">
      <c r="A177" t="str">
        <f t="shared" si="11"/>
        <v>B2 wood energyFrance2030</v>
      </c>
      <c r="B177" s="66" t="s">
        <v>362</v>
      </c>
      <c r="C177" s="6" t="str">
        <f>VLOOKUP(B177,'Country lookup'!A:B,2,FALSE)</f>
        <v>France</v>
      </c>
      <c r="D177">
        <v>2030</v>
      </c>
      <c r="E177" t="s">
        <v>3</v>
      </c>
      <c r="F177">
        <v>81880.233999999997</v>
      </c>
      <c r="G177">
        <v>75088.247999999992</v>
      </c>
      <c r="H177" s="70">
        <f t="shared" si="8"/>
        <v>6791.9860000000044</v>
      </c>
      <c r="I177" s="72">
        <f t="shared" si="9"/>
        <v>8.2950251461176877E-2</v>
      </c>
      <c r="J177">
        <f>VLOOKUP($C177,'SOEF2011 basic data'!$A:$P,5,FALSE)</f>
        <v>62636.58</v>
      </c>
    </row>
    <row r="178" spans="1:10" x14ac:dyDescent="0.25">
      <c r="A178" t="str">
        <f t="shared" si="11"/>
        <v>B2 wood energyGermany2030</v>
      </c>
      <c r="B178" s="66" t="s">
        <v>363</v>
      </c>
      <c r="C178" s="6" t="str">
        <f>VLOOKUP(B178,'Country lookup'!A:B,2,FALSE)</f>
        <v>Germany</v>
      </c>
      <c r="D178">
        <v>2030</v>
      </c>
      <c r="E178" t="s">
        <v>3</v>
      </c>
      <c r="F178">
        <v>143711.72200000001</v>
      </c>
      <c r="G178">
        <v>151348.391</v>
      </c>
      <c r="H178" s="70">
        <f t="shared" si="8"/>
        <v>-7636.6689999999944</v>
      </c>
      <c r="I178" s="72">
        <f t="shared" si="9"/>
        <v>-5.3138803806136246E-2</v>
      </c>
      <c r="J178">
        <f>VLOOKUP($C178,'SOEF2011 basic data'!$A:$P,5,FALSE)</f>
        <v>82056.774999999994</v>
      </c>
    </row>
    <row r="179" spans="1:10" x14ac:dyDescent="0.25">
      <c r="A179" t="str">
        <f t="shared" si="11"/>
        <v>B2 wood energyGreece2030</v>
      </c>
      <c r="B179" s="66" t="s">
        <v>364</v>
      </c>
      <c r="C179" s="6" t="str">
        <f>VLOOKUP(B179,'Country lookup'!A:B,2,FALSE)</f>
        <v>Greece</v>
      </c>
      <c r="D179">
        <v>2030</v>
      </c>
      <c r="E179" t="s">
        <v>3</v>
      </c>
      <c r="F179">
        <v>10676.021999999999</v>
      </c>
      <c r="G179">
        <v>5436.4679999999998</v>
      </c>
      <c r="H179" s="70">
        <f t="shared" si="8"/>
        <v>5239.5539999999992</v>
      </c>
      <c r="I179" s="72">
        <f t="shared" si="9"/>
        <v>0.49077774474425023</v>
      </c>
      <c r="J179">
        <f>VLOOKUP($C179,'SOEF2011 basic data'!$A:$P,5,FALSE)</f>
        <v>11183.393</v>
      </c>
    </row>
    <row r="180" spans="1:10" x14ac:dyDescent="0.25">
      <c r="A180" t="str">
        <f t="shared" si="11"/>
        <v>B2 wood energyHungary2030</v>
      </c>
      <c r="B180" s="66" t="s">
        <v>365</v>
      </c>
      <c r="C180" s="6" t="str">
        <f>VLOOKUP(B180,'Country lookup'!A:B,2,FALSE)</f>
        <v>Hungary</v>
      </c>
      <c r="D180">
        <v>2030</v>
      </c>
      <c r="E180" t="s">
        <v>3</v>
      </c>
      <c r="F180">
        <v>8379.7649999999994</v>
      </c>
      <c r="G180">
        <v>11894.228999999999</v>
      </c>
      <c r="H180" s="70">
        <f t="shared" si="8"/>
        <v>-3514.4639999999999</v>
      </c>
      <c r="I180" s="72">
        <f t="shared" si="9"/>
        <v>-0.41939887335742709</v>
      </c>
      <c r="J180">
        <f>VLOOKUP($C180,'SOEF2011 basic data'!$A:$P,5,FALSE)</f>
        <v>9973.1409999999996</v>
      </c>
    </row>
    <row r="181" spans="1:10" x14ac:dyDescent="0.25">
      <c r="A181" t="str">
        <f t="shared" si="11"/>
        <v>B2 wood energyIreland2030</v>
      </c>
      <c r="B181" s="66" t="s">
        <v>366</v>
      </c>
      <c r="C181" s="6" t="str">
        <f>VLOOKUP(B181,'Country lookup'!A:B,2,FALSE)</f>
        <v>Ireland</v>
      </c>
      <c r="D181">
        <v>2030</v>
      </c>
      <c r="E181" t="s">
        <v>3</v>
      </c>
      <c r="F181">
        <v>8092.3780000000006</v>
      </c>
      <c r="G181">
        <v>4027.4130000000005</v>
      </c>
      <c r="H181" s="70">
        <f t="shared" si="8"/>
        <v>4064.9650000000001</v>
      </c>
      <c r="I181" s="72">
        <f t="shared" si="9"/>
        <v>0.50232020797842114</v>
      </c>
      <c r="J181">
        <f>VLOOKUP($C181,'SOEF2011 basic data'!$A:$P,5,FALSE)</f>
        <v>4589.0020000000004</v>
      </c>
    </row>
    <row r="182" spans="1:10" x14ac:dyDescent="0.25">
      <c r="A182" t="str">
        <f t="shared" si="11"/>
        <v>B2 wood energyItaly2030</v>
      </c>
      <c r="B182" s="66" t="s">
        <v>367</v>
      </c>
      <c r="C182" s="6" t="str">
        <f>VLOOKUP(B182,'Country lookup'!A:B,2,FALSE)</f>
        <v>Italy</v>
      </c>
      <c r="D182">
        <v>2030</v>
      </c>
      <c r="E182" t="s">
        <v>3</v>
      </c>
      <c r="F182">
        <v>83976.161999999997</v>
      </c>
      <c r="G182">
        <v>53221.326999999997</v>
      </c>
      <c r="H182" s="70">
        <f t="shared" si="8"/>
        <v>30754.834999999999</v>
      </c>
      <c r="I182" s="72">
        <f t="shared" si="9"/>
        <v>0.36623291976596883</v>
      </c>
      <c r="J182">
        <f>VLOOKUP($C182,'SOEF2011 basic data'!$A:$P,5,FALSE)</f>
        <v>60097.563999999998</v>
      </c>
    </row>
    <row r="183" spans="1:10" x14ac:dyDescent="0.25">
      <c r="A183" t="str">
        <f t="shared" si="11"/>
        <v>B2 wood energyLatvia2030</v>
      </c>
      <c r="B183" s="66" t="s">
        <v>368</v>
      </c>
      <c r="C183" s="6" t="str">
        <f>VLOOKUP(B183,'Country lookup'!A:B,2,FALSE)</f>
        <v>Latvia</v>
      </c>
      <c r="D183">
        <v>2030</v>
      </c>
      <c r="E183" t="s">
        <v>3</v>
      </c>
      <c r="F183">
        <v>7357.5729999999994</v>
      </c>
      <c r="G183">
        <v>12842.306</v>
      </c>
      <c r="H183" s="70">
        <f t="shared" si="8"/>
        <v>-5484.7330000000011</v>
      </c>
      <c r="I183" s="72">
        <f t="shared" si="9"/>
        <v>-0.74545410558617653</v>
      </c>
      <c r="J183">
        <f>VLOOKUP($C183,'SOEF2011 basic data'!$A:$P,5,FALSE)</f>
        <v>2240.2649999999999</v>
      </c>
    </row>
    <row r="184" spans="1:10" x14ac:dyDescent="0.25">
      <c r="A184" t="str">
        <f t="shared" si="11"/>
        <v>B2 wood energyLithuania2030</v>
      </c>
      <c r="B184" s="66" t="s">
        <v>369</v>
      </c>
      <c r="C184" s="6" t="str">
        <f>VLOOKUP(B184,'Country lookup'!A:B,2,FALSE)</f>
        <v>Lithuania</v>
      </c>
      <c r="D184">
        <v>2030</v>
      </c>
      <c r="E184" t="s">
        <v>3</v>
      </c>
      <c r="F184">
        <v>5920.3309999999992</v>
      </c>
      <c r="G184">
        <v>7092.5079999999989</v>
      </c>
      <c r="H184" s="70">
        <f t="shared" si="8"/>
        <v>-1172.1769999999997</v>
      </c>
      <c r="I184" s="72">
        <f t="shared" si="9"/>
        <v>-0.19799180147191092</v>
      </c>
      <c r="J184">
        <f>VLOOKUP($C184,'SOEF2011 basic data'!$A:$P,5,FALSE)</f>
        <v>3255.3240000000001</v>
      </c>
    </row>
    <row r="185" spans="1:10" x14ac:dyDescent="0.25">
      <c r="A185" t="str">
        <f t="shared" si="11"/>
        <v>B2 wood energyNetherlands2030</v>
      </c>
      <c r="B185" s="66" t="s">
        <v>370</v>
      </c>
      <c r="C185" s="6" t="str">
        <f>VLOOKUP(B185,'Country lookup'!A:B,2,FALSE)</f>
        <v>Netherlands</v>
      </c>
      <c r="D185">
        <v>2030</v>
      </c>
      <c r="E185" t="s">
        <v>3</v>
      </c>
      <c r="F185">
        <v>26368.858</v>
      </c>
      <c r="G185">
        <v>15049.966</v>
      </c>
      <c r="H185" s="70">
        <f t="shared" si="8"/>
        <v>11318.892</v>
      </c>
      <c r="I185" s="72">
        <f t="shared" si="9"/>
        <v>0.42925226416707163</v>
      </c>
      <c r="J185">
        <f>VLOOKUP($C185,'SOEF2011 basic data'!$A:$P,5,FALSE)</f>
        <v>16653.346000000001</v>
      </c>
    </row>
    <row r="186" spans="1:10" x14ac:dyDescent="0.25">
      <c r="A186" t="str">
        <f t="shared" si="11"/>
        <v>B2 wood energyNorway2030</v>
      </c>
      <c r="B186" s="66" t="s">
        <v>371</v>
      </c>
      <c r="C186" s="6" t="str">
        <f>VLOOKUP(B186,'Country lookup'!A:B,2,FALSE)</f>
        <v>Norway</v>
      </c>
      <c r="D186">
        <v>2030</v>
      </c>
      <c r="E186" t="s">
        <v>3</v>
      </c>
      <c r="F186">
        <v>10528.605</v>
      </c>
      <c r="G186">
        <v>17447.080999999998</v>
      </c>
      <c r="H186" s="70">
        <f t="shared" si="8"/>
        <v>-6918.4759999999987</v>
      </c>
      <c r="I186" s="72">
        <f t="shared" si="9"/>
        <v>-0.6571123144994041</v>
      </c>
      <c r="J186">
        <f>VLOOKUP($C186,'SOEF2011 basic data'!$A:$P,5,FALSE)</f>
        <v>4855.3149999999996</v>
      </c>
    </row>
    <row r="187" spans="1:10" x14ac:dyDescent="0.25">
      <c r="A187" t="str">
        <f t="shared" si="11"/>
        <v>B2 wood energyPoland2030</v>
      </c>
      <c r="B187" s="66" t="s">
        <v>372</v>
      </c>
      <c r="C187" s="6" t="str">
        <f>VLOOKUP(B187,'Country lookup'!A:B,2,FALSE)</f>
        <v>Poland</v>
      </c>
      <c r="D187">
        <v>2030</v>
      </c>
      <c r="E187" t="s">
        <v>3</v>
      </c>
      <c r="F187">
        <v>48000.813999999998</v>
      </c>
      <c r="G187">
        <v>54855.813999999991</v>
      </c>
      <c r="H187" s="70">
        <f t="shared" si="8"/>
        <v>-6854.9999999999927</v>
      </c>
      <c r="I187" s="72">
        <f t="shared" si="9"/>
        <v>-0.14281007817909072</v>
      </c>
      <c r="J187">
        <f>VLOOKUP($C187,'SOEF2011 basic data'!$A:$P,5,FALSE)</f>
        <v>38038.093999999997</v>
      </c>
    </row>
    <row r="188" spans="1:10" x14ac:dyDescent="0.25">
      <c r="A188" t="str">
        <f t="shared" si="11"/>
        <v>B2 wood energyPortugal2030</v>
      </c>
      <c r="B188" s="66" t="s">
        <v>373</v>
      </c>
      <c r="C188" s="6" t="str">
        <f>VLOOKUP(B188,'Country lookup'!A:B,2,FALSE)</f>
        <v>Portugal</v>
      </c>
      <c r="D188">
        <v>2030</v>
      </c>
      <c r="E188" t="s">
        <v>3</v>
      </c>
      <c r="F188">
        <v>8661.2879999999986</v>
      </c>
      <c r="G188">
        <v>11559.742</v>
      </c>
      <c r="H188" s="70">
        <f t="shared" si="8"/>
        <v>-2898.4540000000015</v>
      </c>
      <c r="I188" s="72">
        <f t="shared" si="9"/>
        <v>-0.33464468564028838</v>
      </c>
      <c r="J188">
        <f>VLOOKUP($C188,'SOEF2011 basic data'!$A:$P,5,FALSE)</f>
        <v>10732.357</v>
      </c>
    </row>
    <row r="189" spans="1:10" x14ac:dyDescent="0.25">
      <c r="A189" t="str">
        <f t="shared" si="11"/>
        <v>B2 wood energyRomania2030</v>
      </c>
      <c r="B189" s="66" t="s">
        <v>374</v>
      </c>
      <c r="C189" s="6" t="str">
        <f>VLOOKUP(B189,'Country lookup'!A:B,2,FALSE)</f>
        <v>Romania</v>
      </c>
      <c r="D189">
        <v>2030</v>
      </c>
      <c r="E189" t="s">
        <v>3</v>
      </c>
      <c r="F189">
        <v>11153.249</v>
      </c>
      <c r="G189">
        <v>25415.053999999996</v>
      </c>
      <c r="H189" s="70">
        <f t="shared" si="8"/>
        <v>-14261.804999999997</v>
      </c>
      <c r="I189" s="72">
        <f t="shared" si="9"/>
        <v>-1.2787130458577582</v>
      </c>
      <c r="J189">
        <f>VLOOKUP($C189,'SOEF2011 basic data'!$A:$P,5,FALSE)</f>
        <v>21190.153999999999</v>
      </c>
    </row>
    <row r="190" spans="1:10" x14ac:dyDescent="0.25">
      <c r="A190" t="str">
        <f t="shared" si="11"/>
        <v>B2 wood energySerbia2030</v>
      </c>
      <c r="B190" s="66" t="s">
        <v>375</v>
      </c>
      <c r="C190" s="6" t="str">
        <f>VLOOKUP(B190,'Country lookup'!A:B,2,FALSE)</f>
        <v>Serbia</v>
      </c>
      <c r="D190">
        <v>2030</v>
      </c>
      <c r="E190" t="s">
        <v>3</v>
      </c>
      <c r="F190">
        <v>4928.1469999999999</v>
      </c>
      <c r="G190">
        <v>2860.7309999999998</v>
      </c>
      <c r="H190" s="70">
        <f t="shared" si="8"/>
        <v>2067.4160000000002</v>
      </c>
      <c r="I190" s="72">
        <f t="shared" si="9"/>
        <v>0.41951183680194609</v>
      </c>
      <c r="J190">
        <f>VLOOKUP($C190,'SOEF2011 basic data'!$A:$P,5,FALSE)</f>
        <v>9855.857</v>
      </c>
    </row>
    <row r="191" spans="1:10" x14ac:dyDescent="0.25">
      <c r="A191" t="str">
        <f t="shared" si="11"/>
        <v>B2 wood energySlovakia2030</v>
      </c>
      <c r="B191" s="66" t="s">
        <v>376</v>
      </c>
      <c r="C191" s="6" t="str">
        <f>VLOOKUP(B191,'Country lookup'!A:B,2,FALSE)</f>
        <v>Slovakia</v>
      </c>
      <c r="D191">
        <v>2030</v>
      </c>
      <c r="E191" t="s">
        <v>3</v>
      </c>
      <c r="F191">
        <v>10681.054</v>
      </c>
      <c r="G191">
        <v>12911.21</v>
      </c>
      <c r="H191" s="70">
        <f t="shared" si="8"/>
        <v>-2230.155999999999</v>
      </c>
      <c r="I191" s="72">
        <f t="shared" si="9"/>
        <v>-0.20879549902097669</v>
      </c>
      <c r="J191">
        <f>VLOOKUP($C191,'SOEF2011 basic data'!$A:$P,5,FALSE)</f>
        <v>5411.64</v>
      </c>
    </row>
    <row r="192" spans="1:10" x14ac:dyDescent="0.25">
      <c r="A192" t="str">
        <f t="shared" si="11"/>
        <v>B2 wood energySlovenia2030</v>
      </c>
      <c r="B192" s="66" t="s">
        <v>377</v>
      </c>
      <c r="C192" s="6" t="str">
        <f>VLOOKUP(B192,'Country lookup'!A:B,2,FALSE)</f>
        <v>Slovenia</v>
      </c>
      <c r="D192">
        <v>2030</v>
      </c>
      <c r="E192" t="s">
        <v>3</v>
      </c>
      <c r="F192">
        <v>4066.7659999999992</v>
      </c>
      <c r="G192">
        <v>8304.0489999999991</v>
      </c>
      <c r="H192" s="70">
        <f t="shared" si="8"/>
        <v>-4237.2829999999994</v>
      </c>
      <c r="I192" s="72">
        <f t="shared" si="9"/>
        <v>-1.0419293856592684</v>
      </c>
      <c r="J192">
        <f>VLOOKUP($C192,'SOEF2011 basic data'!$A:$P,5,FALSE)</f>
        <v>2024.912</v>
      </c>
    </row>
    <row r="193" spans="1:10" x14ac:dyDescent="0.25">
      <c r="A193" t="str">
        <f t="shared" si="11"/>
        <v>B2 wood energySpain2030</v>
      </c>
      <c r="B193" s="66" t="s">
        <v>378</v>
      </c>
      <c r="C193" s="6" t="str">
        <f>VLOOKUP(B193,'Country lookup'!A:B,2,FALSE)</f>
        <v>Spain</v>
      </c>
      <c r="D193">
        <v>2030</v>
      </c>
      <c r="E193" t="s">
        <v>3</v>
      </c>
      <c r="F193">
        <v>63786.126999999993</v>
      </c>
      <c r="G193">
        <v>45076.191999999995</v>
      </c>
      <c r="H193" s="70">
        <f t="shared" si="8"/>
        <v>18709.934999999998</v>
      </c>
      <c r="I193" s="72">
        <f t="shared" si="9"/>
        <v>0.29332295092943955</v>
      </c>
      <c r="J193">
        <f>VLOOKUP($C193,'SOEF2011 basic data'!$A:$P,5,FALSE)</f>
        <v>45316.586000000003</v>
      </c>
    </row>
    <row r="194" spans="1:10" x14ac:dyDescent="0.25">
      <c r="A194" t="str">
        <f t="shared" si="11"/>
        <v>B2 wood energySweden2030</v>
      </c>
      <c r="B194" s="66" t="s">
        <v>379</v>
      </c>
      <c r="C194" s="6" t="str">
        <f>VLOOKUP(B194,'Country lookup'!A:B,2,FALSE)</f>
        <v>Sweden</v>
      </c>
      <c r="D194">
        <v>2030</v>
      </c>
      <c r="E194" t="s">
        <v>3</v>
      </c>
      <c r="F194">
        <v>26235.619999999995</v>
      </c>
      <c r="G194">
        <v>87212.184999999998</v>
      </c>
      <c r="H194" s="70">
        <f t="shared" ref="H194:H199" si="12">F194-G194</f>
        <v>-60976.565000000002</v>
      </c>
      <c r="I194" s="72">
        <f t="shared" ref="I194:I217" si="13">H194/F194</f>
        <v>-2.324189975308379</v>
      </c>
      <c r="J194">
        <f>VLOOKUP($C194,'SOEF2011 basic data'!$A:$P,5,FALSE)</f>
        <v>9293.0259999999998</v>
      </c>
    </row>
    <row r="195" spans="1:10" x14ac:dyDescent="0.25">
      <c r="A195" t="str">
        <f t="shared" si="11"/>
        <v>B2 wood energySwitzerland2030</v>
      </c>
      <c r="B195" s="66" t="s">
        <v>380</v>
      </c>
      <c r="C195" s="6" t="str">
        <f>VLOOKUP(B195,'Country lookup'!A:B,2,FALSE)</f>
        <v>Switzerland</v>
      </c>
      <c r="D195">
        <v>2030</v>
      </c>
      <c r="E195" t="s">
        <v>3</v>
      </c>
      <c r="F195">
        <v>10857.822999999997</v>
      </c>
      <c r="G195">
        <v>11394.992999999999</v>
      </c>
      <c r="H195" s="70">
        <f t="shared" si="12"/>
        <v>-537.17000000000189</v>
      </c>
      <c r="I195" s="72">
        <f t="shared" si="13"/>
        <v>-4.9473084982137032E-2</v>
      </c>
      <c r="J195">
        <f>VLOOKUP($C195,'SOEF2011 basic data'!$A:$P,5,FALSE)</f>
        <v>7594.5609999999997</v>
      </c>
    </row>
    <row r="196" spans="1:10" x14ac:dyDescent="0.25">
      <c r="A196" t="str">
        <f t="shared" si="11"/>
        <v>B2 wood energyTurkey2030</v>
      </c>
      <c r="B196" s="66" t="s">
        <v>351</v>
      </c>
      <c r="C196" s="6" t="str">
        <f>VLOOKUP(B196,'Country lookup'!A:B,2,FALSE)</f>
        <v>Turkey</v>
      </c>
      <c r="D196">
        <v>2030</v>
      </c>
      <c r="E196" t="s">
        <v>3</v>
      </c>
      <c r="F196">
        <v>44842.875999999997</v>
      </c>
      <c r="G196">
        <v>42368.245000000003</v>
      </c>
      <c r="H196" s="70">
        <f t="shared" si="12"/>
        <v>2474.6309999999939</v>
      </c>
      <c r="I196" s="72">
        <f t="shared" si="13"/>
        <v>5.5184484599069744E-2</v>
      </c>
      <c r="J196">
        <f>VLOOKUP($C196,'SOEF2011 basic data'!$A:$P,5,FALSE)</f>
        <v>75705.146999999997</v>
      </c>
    </row>
    <row r="197" spans="1:10" x14ac:dyDescent="0.25">
      <c r="A197" t="str">
        <f t="shared" si="11"/>
        <v>B2 wood energyUnited Kingdom2030</v>
      </c>
      <c r="B197" s="66" t="s">
        <v>381</v>
      </c>
      <c r="C197" s="6" t="str">
        <f>VLOOKUP(B197,'Country lookup'!A:B,2,FALSE)</f>
        <v>United Kingdom</v>
      </c>
      <c r="D197">
        <v>2030</v>
      </c>
      <c r="E197" t="s">
        <v>3</v>
      </c>
      <c r="F197">
        <v>80626.044999999998</v>
      </c>
      <c r="G197">
        <v>40075.773000000001</v>
      </c>
      <c r="H197" s="70">
        <f t="shared" si="12"/>
        <v>40550.271999999997</v>
      </c>
      <c r="I197" s="72">
        <f t="shared" si="13"/>
        <v>0.50294259131773111</v>
      </c>
      <c r="J197">
        <f>VLOOKUP($C197,'SOEF2011 basic data'!$A:$P,5,FALSE)</f>
        <v>61899.271999999997</v>
      </c>
    </row>
    <row r="198" spans="1:10" x14ac:dyDescent="0.25">
      <c r="A198" t="str">
        <f t="shared" si="11"/>
        <v>B2 wood energyUkraine2030</v>
      </c>
      <c r="B198" s="66" t="s">
        <v>382</v>
      </c>
      <c r="C198" s="6" t="str">
        <f>VLOOKUP(B198,'Country lookup'!A:B,2,FALSE)</f>
        <v>Ukraine</v>
      </c>
      <c r="D198">
        <v>2030</v>
      </c>
      <c r="E198" t="s">
        <v>3</v>
      </c>
      <c r="F198">
        <v>15104.707</v>
      </c>
      <c r="G198">
        <v>13792.964</v>
      </c>
      <c r="H198" s="70">
        <f t="shared" si="12"/>
        <v>1311.7430000000004</v>
      </c>
      <c r="I198" s="72">
        <f t="shared" si="13"/>
        <v>8.6843326388257674E-2</v>
      </c>
      <c r="J198">
        <f>VLOOKUP($C198,'SOEF2011 basic data'!$A:$P,5,FALSE)</f>
        <v>45433.415000000001</v>
      </c>
    </row>
    <row r="199" spans="1:10" x14ac:dyDescent="0.25">
      <c r="A199" t="str">
        <f t="shared" si="11"/>
        <v>B2 wood energyOther Europe2030</v>
      </c>
      <c r="B199" s="66" t="s">
        <v>383</v>
      </c>
      <c r="C199" s="6" t="str">
        <f>VLOOKUP(B199,'Country lookup'!A:B,2,FALSE)</f>
        <v>Other Europe</v>
      </c>
      <c r="D199">
        <v>2030</v>
      </c>
      <c r="E199" t="s">
        <v>3</v>
      </c>
      <c r="F199">
        <v>6399.9420000000009</v>
      </c>
      <c r="G199">
        <v>2476.3629999999998</v>
      </c>
      <c r="H199" s="70">
        <f t="shared" si="12"/>
        <v>3923.5790000000011</v>
      </c>
      <c r="I199" s="72">
        <f t="shared" si="13"/>
        <v>0.61306477464952036</v>
      </c>
      <c r="J199" t="e">
        <f>VLOOKUP($C199,'SOEF2011 basic data'!$A:$P,5,FALSE)</f>
        <v>#N/A</v>
      </c>
    </row>
    <row r="200" spans="1:10" x14ac:dyDescent="0.25">
      <c r="A200" t="str">
        <f t="shared" si="11"/>
        <v>B2 referenceCentralEast2010</v>
      </c>
      <c r="C200" t="s">
        <v>418</v>
      </c>
      <c r="D200">
        <v>2010</v>
      </c>
      <c r="E200" t="s">
        <v>0</v>
      </c>
      <c r="F200">
        <v>86707.862999999998</v>
      </c>
      <c r="H200">
        <v>-11440.162000000002</v>
      </c>
      <c r="I200" s="72">
        <f t="shared" si="13"/>
        <v>-0.13193915296932185</v>
      </c>
      <c r="J200">
        <v>140045.16999999998</v>
      </c>
    </row>
    <row r="201" spans="1:10" x14ac:dyDescent="0.25">
      <c r="A201" t="str">
        <f t="shared" si="11"/>
        <v>B2 referenceCentralEast2030</v>
      </c>
      <c r="C201" t="s">
        <v>418</v>
      </c>
      <c r="D201">
        <v>2030</v>
      </c>
      <c r="E201" t="s">
        <v>0</v>
      </c>
      <c r="F201">
        <v>121706.99099999999</v>
      </c>
      <c r="H201">
        <v>-35396.981</v>
      </c>
      <c r="I201" s="72">
        <f t="shared" si="13"/>
        <v>-0.29083769723630748</v>
      </c>
      <c r="J201">
        <v>137306.37666691371</v>
      </c>
    </row>
    <row r="202" spans="1:10" x14ac:dyDescent="0.25">
      <c r="A202" t="str">
        <f t="shared" si="11"/>
        <v>B2 wood energyCentralEast2030</v>
      </c>
      <c r="C202" t="s">
        <v>418</v>
      </c>
      <c r="D202">
        <v>2030</v>
      </c>
      <c r="E202" t="s">
        <v>3</v>
      </c>
      <c r="F202">
        <v>120992.507</v>
      </c>
      <c r="H202">
        <v>-31759.326999999983</v>
      </c>
      <c r="I202" s="72">
        <f t="shared" si="13"/>
        <v>-0.26249003171741853</v>
      </c>
      <c r="J202">
        <v>137306.37666691371</v>
      </c>
    </row>
    <row r="203" spans="1:10" x14ac:dyDescent="0.25">
      <c r="A203" t="str">
        <f t="shared" si="11"/>
        <v>B2 referenceCentralWest2010</v>
      </c>
      <c r="C203" t="s">
        <v>427</v>
      </c>
      <c r="D203">
        <v>2010</v>
      </c>
      <c r="E203" t="s">
        <v>0</v>
      </c>
      <c r="F203">
        <v>365258.58799999999</v>
      </c>
      <c r="H203">
        <v>37289.90199999998</v>
      </c>
      <c r="I203" s="72">
        <f t="shared" si="13"/>
        <v>0.10209178709303882</v>
      </c>
      <c r="J203">
        <v>254514.61499999999</v>
      </c>
    </row>
    <row r="204" spans="1:10" x14ac:dyDescent="0.25">
      <c r="A204" t="str">
        <f t="shared" si="11"/>
        <v>B2 referenceCentralWest2030</v>
      </c>
      <c r="C204" t="s">
        <v>427</v>
      </c>
      <c r="D204">
        <v>2030</v>
      </c>
      <c r="E204" t="s">
        <v>0</v>
      </c>
      <c r="F204">
        <v>399270.48300000001</v>
      </c>
      <c r="H204">
        <v>39003.52199999999</v>
      </c>
      <c r="I204" s="72">
        <f t="shared" si="13"/>
        <v>9.76869657554926E-2</v>
      </c>
      <c r="J204">
        <v>255974.79138304896</v>
      </c>
    </row>
    <row r="205" spans="1:10" x14ac:dyDescent="0.25">
      <c r="A205" t="str">
        <f t="shared" si="11"/>
        <v>B2 wood energyCentralWest2030</v>
      </c>
      <c r="C205" t="s">
        <v>427</v>
      </c>
      <c r="D205">
        <v>2030</v>
      </c>
      <c r="E205" t="s">
        <v>3</v>
      </c>
      <c r="F205">
        <v>397228.15600000002</v>
      </c>
      <c r="H205">
        <v>47995.351000000017</v>
      </c>
      <c r="I205" s="72">
        <f t="shared" si="13"/>
        <v>0.12082565214737702</v>
      </c>
      <c r="J205">
        <v>255974.79138304896</v>
      </c>
    </row>
    <row r="206" spans="1:10" x14ac:dyDescent="0.25">
      <c r="A206" t="str">
        <f t="shared" si="11"/>
        <v>B2 referenceSouthEast2010</v>
      </c>
      <c r="C206" t="s">
        <v>111</v>
      </c>
      <c r="D206">
        <v>2010</v>
      </c>
      <c r="E206" t="s">
        <v>0</v>
      </c>
      <c r="F206">
        <v>61694.659999999996</v>
      </c>
      <c r="H206">
        <v>9321.6489999999958</v>
      </c>
      <c r="I206" s="72">
        <f t="shared" si="13"/>
        <v>0.15109328749035972</v>
      </c>
      <c r="J206">
        <v>114435.883</v>
      </c>
    </row>
    <row r="207" spans="1:10" x14ac:dyDescent="0.25">
      <c r="A207" t="str">
        <f t="shared" si="11"/>
        <v>B2 referenceSouthEast2030</v>
      </c>
      <c r="C207" t="s">
        <v>111</v>
      </c>
      <c r="D207">
        <v>2030</v>
      </c>
      <c r="E207" t="s">
        <v>0</v>
      </c>
      <c r="F207">
        <v>74666.86</v>
      </c>
      <c r="H207">
        <v>5906.1430000000082</v>
      </c>
      <c r="I207" s="72">
        <f t="shared" si="13"/>
        <v>7.9099924651980916E-2</v>
      </c>
      <c r="J207">
        <v>112197.91768190841</v>
      </c>
    </row>
    <row r="208" spans="1:10" x14ac:dyDescent="0.25">
      <c r="A208" t="str">
        <f t="shared" si="11"/>
        <v>B2 wood energySouthEast2030</v>
      </c>
      <c r="C208" t="s">
        <v>111</v>
      </c>
      <c r="D208">
        <v>2030</v>
      </c>
      <c r="E208" t="s">
        <v>3</v>
      </c>
      <c r="F208">
        <v>74488.93299999999</v>
      </c>
      <c r="H208">
        <v>4438.4259999999931</v>
      </c>
      <c r="I208" s="72">
        <f t="shared" si="13"/>
        <v>5.9585039297045561E-2</v>
      </c>
      <c r="J208">
        <v>112197.91768190841</v>
      </c>
    </row>
    <row r="209" spans="1:10" x14ac:dyDescent="0.25">
      <c r="A209" t="str">
        <f t="shared" si="11"/>
        <v>B2 referenceSouthWest2010</v>
      </c>
      <c r="C209" t="s">
        <v>115</v>
      </c>
      <c r="D209">
        <v>2010</v>
      </c>
      <c r="E209" t="s">
        <v>0</v>
      </c>
      <c r="F209">
        <v>137967.872</v>
      </c>
      <c r="H209">
        <v>37160.258000000009</v>
      </c>
      <c r="I209" s="72">
        <f t="shared" si="13"/>
        <v>0.26933993734425365</v>
      </c>
      <c r="J209">
        <v>116146.507</v>
      </c>
    </row>
    <row r="210" spans="1:10" x14ac:dyDescent="0.25">
      <c r="A210" t="str">
        <f t="shared" si="11"/>
        <v>B2 referenceSouthWest2030</v>
      </c>
      <c r="C210" t="s">
        <v>115</v>
      </c>
      <c r="D210">
        <v>2030</v>
      </c>
      <c r="E210" t="s">
        <v>0</v>
      </c>
      <c r="F210">
        <v>157177.60899999997</v>
      </c>
      <c r="H210">
        <v>47023.234999999986</v>
      </c>
      <c r="I210" s="72">
        <f t="shared" si="13"/>
        <v>0.29917260670379581</v>
      </c>
      <c r="J210">
        <v>116812.85139242334</v>
      </c>
    </row>
    <row r="211" spans="1:10" x14ac:dyDescent="0.25">
      <c r="A211" t="str">
        <f t="shared" si="11"/>
        <v>B2 wood energySouthWest2030</v>
      </c>
      <c r="C211" t="s">
        <v>115</v>
      </c>
      <c r="D211">
        <v>2030</v>
      </c>
      <c r="E211" t="s">
        <v>3</v>
      </c>
      <c r="F211">
        <v>156423.57699999999</v>
      </c>
      <c r="H211">
        <v>46566.315999999992</v>
      </c>
      <c r="I211" s="72">
        <f t="shared" si="13"/>
        <v>0.29769371659363086</v>
      </c>
      <c r="J211">
        <v>116812.85139242334</v>
      </c>
    </row>
    <row r="212" spans="1:10" x14ac:dyDescent="0.25">
      <c r="A212" t="str">
        <f t="shared" si="11"/>
        <v>B2 referenceNorth2010</v>
      </c>
      <c r="C212" t="s">
        <v>114</v>
      </c>
      <c r="D212">
        <v>2010</v>
      </c>
      <c r="E212" t="s">
        <v>0</v>
      </c>
      <c r="F212">
        <v>82653.132999999987</v>
      </c>
      <c r="H212">
        <v>-106449.66500000001</v>
      </c>
      <c r="I212" s="72">
        <f t="shared" si="13"/>
        <v>-1.2879084087471919</v>
      </c>
      <c r="J212">
        <v>31810.498</v>
      </c>
    </row>
    <row r="213" spans="1:10" x14ac:dyDescent="0.25">
      <c r="A213" t="str">
        <f t="shared" si="11"/>
        <v>B2 referenceNorth2030</v>
      </c>
      <c r="C213" t="s">
        <v>114</v>
      </c>
      <c r="D213">
        <v>2030</v>
      </c>
      <c r="E213" t="s">
        <v>0</v>
      </c>
      <c r="F213">
        <v>93621.523000000016</v>
      </c>
      <c r="H213">
        <v>-119482.00099999999</v>
      </c>
      <c r="I213" s="72">
        <f t="shared" si="13"/>
        <v>-1.2762236414376635</v>
      </c>
      <c r="J213">
        <v>31992.998081233556</v>
      </c>
    </row>
    <row r="214" spans="1:10" x14ac:dyDescent="0.25">
      <c r="A214" t="str">
        <f t="shared" si="11"/>
        <v>B2 wood energyNorth2030</v>
      </c>
      <c r="C214" t="s">
        <v>114</v>
      </c>
      <c r="D214">
        <v>2030</v>
      </c>
      <c r="E214" t="s">
        <v>3</v>
      </c>
      <c r="F214">
        <v>92973.321999999986</v>
      </c>
      <c r="H214">
        <v>-115850.764</v>
      </c>
      <c r="I214" s="72">
        <f t="shared" si="13"/>
        <v>-1.2460645861400974</v>
      </c>
      <c r="J214">
        <v>31992.998081233556</v>
      </c>
    </row>
    <row r="215" spans="1:10" x14ac:dyDescent="0.25">
      <c r="A215" t="str">
        <f t="shared" si="11"/>
        <v>B2 referenceEFSOS Total2010</v>
      </c>
      <c r="C215" t="s">
        <v>116</v>
      </c>
      <c r="D215">
        <v>2010</v>
      </c>
      <c r="E215" t="s">
        <v>0</v>
      </c>
      <c r="F215">
        <v>734282.11600000004</v>
      </c>
      <c r="H215">
        <v>-34118.018000000025</v>
      </c>
      <c r="I215" s="72">
        <f t="shared" si="13"/>
        <v>-4.6464454542155871E-2</v>
      </c>
      <c r="J215">
        <v>656952.67299999995</v>
      </c>
    </row>
    <row r="216" spans="1:10" x14ac:dyDescent="0.25">
      <c r="A216" t="str">
        <f t="shared" si="11"/>
        <v>B2 referenceEFSOS Total2030</v>
      </c>
      <c r="C216" t="s">
        <v>116</v>
      </c>
      <c r="D216">
        <v>2030</v>
      </c>
      <c r="E216" t="s">
        <v>0</v>
      </c>
      <c r="F216">
        <v>846443.46600000001</v>
      </c>
      <c r="H216">
        <v>-62946.082000000009</v>
      </c>
      <c r="I216" s="72">
        <f t="shared" si="13"/>
        <v>-7.4365370551516555E-2</v>
      </c>
      <c r="J216">
        <v>654284.93520552805</v>
      </c>
    </row>
    <row r="217" spans="1:10" x14ac:dyDescent="0.25">
      <c r="A217" t="str">
        <f t="shared" si="11"/>
        <v>B2 wood energyEFSOS Total2030</v>
      </c>
      <c r="C217" t="s">
        <v>116</v>
      </c>
      <c r="D217">
        <v>2030</v>
      </c>
      <c r="E217" t="s">
        <v>3</v>
      </c>
      <c r="F217">
        <v>842106.49499999988</v>
      </c>
      <c r="H217">
        <v>-48609.997999999978</v>
      </c>
      <c r="I217" s="72">
        <f t="shared" si="13"/>
        <v>-5.7724288185189668E-2</v>
      </c>
      <c r="J217">
        <v>654284.93520552805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sqref="A1:XFD1"/>
    </sheetView>
  </sheetViews>
  <sheetFormatPr defaultRowHeight="15" x14ac:dyDescent="0.25"/>
  <sheetData>
    <row r="1" spans="1:2" x14ac:dyDescent="0.25">
      <c r="A1" t="s">
        <v>392</v>
      </c>
      <c r="B1" t="s">
        <v>393</v>
      </c>
    </row>
    <row r="2" spans="1:2" x14ac:dyDescent="0.25">
      <c r="A2" s="66" t="s">
        <v>351</v>
      </c>
      <c r="B2" t="s">
        <v>108</v>
      </c>
    </row>
    <row r="3" spans="1:2" x14ac:dyDescent="0.25">
      <c r="A3" s="67" t="s">
        <v>352</v>
      </c>
      <c r="B3" t="s">
        <v>72</v>
      </c>
    </row>
    <row r="4" spans="1:2" x14ac:dyDescent="0.25">
      <c r="A4" s="66" t="s">
        <v>353</v>
      </c>
      <c r="B4" t="s">
        <v>74</v>
      </c>
    </row>
    <row r="5" spans="1:2" x14ac:dyDescent="0.25">
      <c r="A5" s="66" t="s">
        <v>354</v>
      </c>
      <c r="B5" t="s">
        <v>73</v>
      </c>
    </row>
    <row r="6" spans="1:2" x14ac:dyDescent="0.25">
      <c r="A6" s="66" t="s">
        <v>355</v>
      </c>
      <c r="B6" s="47" t="s">
        <v>75</v>
      </c>
    </row>
    <row r="7" spans="1:2" x14ac:dyDescent="0.25">
      <c r="A7" s="66" t="s">
        <v>356</v>
      </c>
      <c r="B7" t="s">
        <v>76</v>
      </c>
    </row>
    <row r="8" spans="1:2" x14ac:dyDescent="0.25">
      <c r="A8" s="66" t="s">
        <v>357</v>
      </c>
      <c r="B8" t="s">
        <v>77</v>
      </c>
    </row>
    <row r="9" spans="1:2" x14ac:dyDescent="0.25">
      <c r="A9" s="66" t="s">
        <v>358</v>
      </c>
      <c r="B9" t="s">
        <v>79</v>
      </c>
    </row>
    <row r="10" spans="1:2" x14ac:dyDescent="0.25">
      <c r="A10" s="66" t="s">
        <v>359</v>
      </c>
      <c r="B10" t="s">
        <v>80</v>
      </c>
    </row>
    <row r="11" spans="1:2" x14ac:dyDescent="0.25">
      <c r="A11" s="66" t="s">
        <v>360</v>
      </c>
      <c r="B11" t="s">
        <v>81</v>
      </c>
    </row>
    <row r="12" spans="1:2" x14ac:dyDescent="0.25">
      <c r="A12" s="66" t="s">
        <v>361</v>
      </c>
      <c r="B12" t="s">
        <v>82</v>
      </c>
    </row>
    <row r="13" spans="1:2" x14ac:dyDescent="0.25">
      <c r="A13" s="66" t="s">
        <v>362</v>
      </c>
      <c r="B13" t="s">
        <v>83</v>
      </c>
    </row>
    <row r="14" spans="1:2" x14ac:dyDescent="0.25">
      <c r="A14" s="66" t="s">
        <v>363</v>
      </c>
      <c r="B14" t="s">
        <v>84</v>
      </c>
    </row>
    <row r="15" spans="1:2" x14ac:dyDescent="0.25">
      <c r="A15" s="66" t="s">
        <v>364</v>
      </c>
      <c r="B15" t="s">
        <v>85</v>
      </c>
    </row>
    <row r="16" spans="1:2" x14ac:dyDescent="0.25">
      <c r="A16" s="66" t="s">
        <v>365</v>
      </c>
      <c r="B16" t="s">
        <v>86</v>
      </c>
    </row>
    <row r="17" spans="1:2" x14ac:dyDescent="0.25">
      <c r="A17" s="66" t="s">
        <v>366</v>
      </c>
      <c r="B17" t="s">
        <v>88</v>
      </c>
    </row>
    <row r="18" spans="1:2" x14ac:dyDescent="0.25">
      <c r="A18" s="66" t="s">
        <v>367</v>
      </c>
      <c r="B18" t="s">
        <v>89</v>
      </c>
    </row>
    <row r="19" spans="1:2" x14ac:dyDescent="0.25">
      <c r="A19" s="66" t="s">
        <v>368</v>
      </c>
      <c r="B19" t="s">
        <v>90</v>
      </c>
    </row>
    <row r="20" spans="1:2" x14ac:dyDescent="0.25">
      <c r="A20" s="66" t="s">
        <v>369</v>
      </c>
      <c r="B20" t="s">
        <v>91</v>
      </c>
    </row>
    <row r="21" spans="1:2" x14ac:dyDescent="0.25">
      <c r="A21" s="66" t="s">
        <v>370</v>
      </c>
      <c r="B21" t="s">
        <v>95</v>
      </c>
    </row>
    <row r="22" spans="1:2" x14ac:dyDescent="0.25">
      <c r="A22" s="66" t="s">
        <v>371</v>
      </c>
      <c r="B22" t="s">
        <v>96</v>
      </c>
    </row>
    <row r="23" spans="1:2" x14ac:dyDescent="0.25">
      <c r="A23" s="66" t="s">
        <v>372</v>
      </c>
      <c r="B23" t="s">
        <v>97</v>
      </c>
    </row>
    <row r="24" spans="1:2" x14ac:dyDescent="0.25">
      <c r="A24" s="66" t="s">
        <v>373</v>
      </c>
      <c r="B24" t="s">
        <v>98</v>
      </c>
    </row>
    <row r="25" spans="1:2" x14ac:dyDescent="0.25">
      <c r="A25" s="66" t="s">
        <v>374</v>
      </c>
      <c r="B25" t="s">
        <v>100</v>
      </c>
    </row>
    <row r="26" spans="1:2" x14ac:dyDescent="0.25">
      <c r="A26" s="66" t="s">
        <v>375</v>
      </c>
      <c r="B26" t="s">
        <v>101</v>
      </c>
    </row>
    <row r="27" spans="1:2" x14ac:dyDescent="0.25">
      <c r="A27" s="66" t="s">
        <v>376</v>
      </c>
      <c r="B27" t="s">
        <v>102</v>
      </c>
    </row>
    <row r="28" spans="1:2" x14ac:dyDescent="0.25">
      <c r="A28" s="66" t="s">
        <v>377</v>
      </c>
      <c r="B28" t="s">
        <v>103</v>
      </c>
    </row>
    <row r="29" spans="1:2" x14ac:dyDescent="0.25">
      <c r="A29" s="66" t="s">
        <v>378</v>
      </c>
      <c r="B29" t="s">
        <v>104</v>
      </c>
    </row>
    <row r="30" spans="1:2" x14ac:dyDescent="0.25">
      <c r="A30" s="66" t="s">
        <v>379</v>
      </c>
      <c r="B30" t="s">
        <v>105</v>
      </c>
    </row>
    <row r="31" spans="1:2" x14ac:dyDescent="0.25">
      <c r="A31" s="66" t="s">
        <v>380</v>
      </c>
      <c r="B31" t="s">
        <v>106</v>
      </c>
    </row>
    <row r="32" spans="1:2" x14ac:dyDescent="0.25">
      <c r="A32" s="66" t="s">
        <v>381</v>
      </c>
      <c r="B32" t="s">
        <v>110</v>
      </c>
    </row>
    <row r="33" spans="1:2" x14ac:dyDescent="0.25">
      <c r="A33" s="66" t="s">
        <v>382</v>
      </c>
      <c r="B33" t="s">
        <v>109</v>
      </c>
    </row>
    <row r="34" spans="1:2" x14ac:dyDescent="0.25">
      <c r="A34" s="68" t="s">
        <v>383</v>
      </c>
      <c r="B34" t="s">
        <v>394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7"/>
  <sheetViews>
    <sheetView tabSelected="1" workbookViewId="0">
      <selection activeCell="B2" sqref="B2"/>
    </sheetView>
  </sheetViews>
  <sheetFormatPr defaultRowHeight="15" x14ac:dyDescent="0.25"/>
  <cols>
    <col min="1" max="1" width="20" bestFit="1" customWidth="1"/>
    <col min="2" max="2" width="15.28515625" bestFit="1" customWidth="1"/>
    <col min="4" max="6" width="9.140625" hidden="1" customWidth="1"/>
  </cols>
  <sheetData>
    <row r="1" spans="1:6" x14ac:dyDescent="0.25">
      <c r="D1" t="s">
        <v>68</v>
      </c>
      <c r="E1" s="39" t="s">
        <v>69</v>
      </c>
      <c r="F1" t="s">
        <v>70</v>
      </c>
    </row>
    <row r="2" spans="1:6" x14ac:dyDescent="0.25">
      <c r="A2" t="s">
        <v>117</v>
      </c>
      <c r="B2" t="s">
        <v>116</v>
      </c>
      <c r="D2" s="40" t="s">
        <v>71</v>
      </c>
      <c r="E2" s="41">
        <v>5</v>
      </c>
      <c r="F2" s="39" t="s">
        <v>0</v>
      </c>
    </row>
    <row r="3" spans="1:6" hidden="1" x14ac:dyDescent="0.25">
      <c r="A3" t="s">
        <v>64</v>
      </c>
      <c r="B3" t="s">
        <v>0</v>
      </c>
      <c r="D3" s="40" t="s">
        <v>72</v>
      </c>
      <c r="E3" s="41">
        <v>6</v>
      </c>
      <c r="F3" s="39" t="s">
        <v>1</v>
      </c>
    </row>
    <row r="4" spans="1:6" hidden="1" x14ac:dyDescent="0.25">
      <c r="A4" t="s">
        <v>65</v>
      </c>
      <c r="B4" t="s">
        <v>1</v>
      </c>
      <c r="D4" s="40" t="s">
        <v>73</v>
      </c>
      <c r="E4" s="41">
        <v>7</v>
      </c>
      <c r="F4" s="39" t="s">
        <v>3</v>
      </c>
    </row>
    <row r="5" spans="1:6" hidden="1" x14ac:dyDescent="0.25">
      <c r="A5" t="s">
        <v>66</v>
      </c>
      <c r="B5" t="s">
        <v>2</v>
      </c>
      <c r="D5" s="40" t="s">
        <v>74</v>
      </c>
      <c r="E5" s="41">
        <v>8</v>
      </c>
      <c r="F5" s="39" t="s">
        <v>2</v>
      </c>
    </row>
    <row r="6" spans="1:6" hidden="1" x14ac:dyDescent="0.25">
      <c r="A6" t="s">
        <v>67</v>
      </c>
      <c r="B6" t="s">
        <v>3</v>
      </c>
      <c r="D6" s="40" t="s">
        <v>75</v>
      </c>
      <c r="E6" s="41"/>
      <c r="F6" s="39"/>
    </row>
    <row r="7" spans="1:6" x14ac:dyDescent="0.25">
      <c r="D7" s="40" t="s">
        <v>76</v>
      </c>
      <c r="E7" s="41"/>
      <c r="F7" s="39"/>
    </row>
    <row r="8" spans="1:6" x14ac:dyDescent="0.25">
      <c r="D8" s="40" t="s">
        <v>77</v>
      </c>
      <c r="E8" s="41"/>
      <c r="F8" s="39"/>
    </row>
    <row r="9" spans="1:6" x14ac:dyDescent="0.25">
      <c r="A9" t="s">
        <v>457</v>
      </c>
      <c r="D9" s="40" t="s">
        <v>78</v>
      </c>
      <c r="E9" s="41"/>
      <c r="F9" s="39"/>
    </row>
    <row r="10" spans="1:6" x14ac:dyDescent="0.25">
      <c r="A10" s="89" t="s">
        <v>458</v>
      </c>
      <c r="D10" s="40" t="s">
        <v>79</v>
      </c>
    </row>
    <row r="11" spans="1:6" x14ac:dyDescent="0.25">
      <c r="A11" s="89" t="s">
        <v>8</v>
      </c>
      <c r="D11" s="40" t="s">
        <v>80</v>
      </c>
    </row>
    <row r="12" spans="1:6" x14ac:dyDescent="0.25">
      <c r="A12" s="89" t="s">
        <v>22</v>
      </c>
      <c r="D12" s="40" t="s">
        <v>81</v>
      </c>
    </row>
    <row r="13" spans="1:6" x14ac:dyDescent="0.25">
      <c r="A13" s="89" t="s">
        <v>30</v>
      </c>
      <c r="D13" s="40" t="s">
        <v>82</v>
      </c>
    </row>
    <row r="14" spans="1:6" x14ac:dyDescent="0.25">
      <c r="A14" s="89" t="s">
        <v>459</v>
      </c>
      <c r="D14" s="40" t="s">
        <v>83</v>
      </c>
    </row>
    <row r="15" spans="1:6" x14ac:dyDescent="0.25">
      <c r="A15" s="89" t="s">
        <v>58</v>
      </c>
      <c r="D15" s="40" t="s">
        <v>84</v>
      </c>
    </row>
    <row r="16" spans="1:6" x14ac:dyDescent="0.25">
      <c r="D16" s="40" t="s">
        <v>85</v>
      </c>
    </row>
    <row r="17" spans="4:4" x14ac:dyDescent="0.25">
      <c r="D17" s="40" t="s">
        <v>86</v>
      </c>
    </row>
    <row r="18" spans="4:4" x14ac:dyDescent="0.25">
      <c r="D18" s="40" t="s">
        <v>87</v>
      </c>
    </row>
    <row r="19" spans="4:4" x14ac:dyDescent="0.25">
      <c r="D19" s="40" t="s">
        <v>88</v>
      </c>
    </row>
    <row r="20" spans="4:4" x14ac:dyDescent="0.25">
      <c r="D20" s="40" t="s">
        <v>89</v>
      </c>
    </row>
    <row r="21" spans="4:4" x14ac:dyDescent="0.25">
      <c r="D21" s="40" t="s">
        <v>90</v>
      </c>
    </row>
    <row r="22" spans="4:4" x14ac:dyDescent="0.25">
      <c r="D22" s="40" t="s">
        <v>91</v>
      </c>
    </row>
    <row r="23" spans="4:4" x14ac:dyDescent="0.25">
      <c r="D23" s="40" t="s">
        <v>92</v>
      </c>
    </row>
    <row r="24" spans="4:4" x14ac:dyDescent="0.25">
      <c r="D24" s="40" t="s">
        <v>93</v>
      </c>
    </row>
    <row r="25" spans="4:4" x14ac:dyDescent="0.25">
      <c r="D25" s="40" t="s">
        <v>94</v>
      </c>
    </row>
    <row r="26" spans="4:4" x14ac:dyDescent="0.25">
      <c r="D26" s="40" t="s">
        <v>95</v>
      </c>
    </row>
    <row r="27" spans="4:4" x14ac:dyDescent="0.25">
      <c r="D27" s="40" t="s">
        <v>96</v>
      </c>
    </row>
    <row r="28" spans="4:4" x14ac:dyDescent="0.25">
      <c r="D28" s="40" t="s">
        <v>97</v>
      </c>
    </row>
    <row r="29" spans="4:4" x14ac:dyDescent="0.25">
      <c r="D29" s="40" t="s">
        <v>98</v>
      </c>
    </row>
    <row r="30" spans="4:4" x14ac:dyDescent="0.25">
      <c r="D30" s="40" t="s">
        <v>99</v>
      </c>
    </row>
    <row r="31" spans="4:4" x14ac:dyDescent="0.25">
      <c r="D31" s="40" t="s">
        <v>100</v>
      </c>
    </row>
    <row r="32" spans="4:4" x14ac:dyDescent="0.25">
      <c r="D32" s="40" t="s">
        <v>101</v>
      </c>
    </row>
    <row r="33" spans="4:4" x14ac:dyDescent="0.25">
      <c r="D33" s="40" t="s">
        <v>102</v>
      </c>
    </row>
    <row r="34" spans="4:4" x14ac:dyDescent="0.25">
      <c r="D34" s="40" t="s">
        <v>103</v>
      </c>
    </row>
    <row r="35" spans="4:4" x14ac:dyDescent="0.25">
      <c r="D35" s="40" t="s">
        <v>104</v>
      </c>
    </row>
    <row r="36" spans="4:4" x14ac:dyDescent="0.25">
      <c r="D36" s="40" t="s">
        <v>105</v>
      </c>
    </row>
    <row r="37" spans="4:4" x14ac:dyDescent="0.25">
      <c r="D37" s="40" t="s">
        <v>106</v>
      </c>
    </row>
    <row r="38" spans="4:4" x14ac:dyDescent="0.25">
      <c r="D38" s="40" t="s">
        <v>107</v>
      </c>
    </row>
    <row r="39" spans="4:4" x14ac:dyDescent="0.25">
      <c r="D39" s="40" t="s">
        <v>108</v>
      </c>
    </row>
    <row r="40" spans="4:4" x14ac:dyDescent="0.25">
      <c r="D40" s="40" t="s">
        <v>109</v>
      </c>
    </row>
    <row r="41" spans="4:4" x14ac:dyDescent="0.25">
      <c r="D41" s="40" t="s">
        <v>110</v>
      </c>
    </row>
    <row r="42" spans="4:4" x14ac:dyDescent="0.25">
      <c r="D42" s="40" t="s">
        <v>111</v>
      </c>
    </row>
    <row r="43" spans="4:4" x14ac:dyDescent="0.25">
      <c r="D43" s="42" t="s">
        <v>112</v>
      </c>
    </row>
    <row r="44" spans="4:4" x14ac:dyDescent="0.25">
      <c r="D44" s="42" t="s">
        <v>113</v>
      </c>
    </row>
    <row r="45" spans="4:4" x14ac:dyDescent="0.25">
      <c r="D45" s="40" t="s">
        <v>114</v>
      </c>
    </row>
    <row r="46" spans="4:4" x14ac:dyDescent="0.25">
      <c r="D46" s="40" t="s">
        <v>115</v>
      </c>
    </row>
    <row r="47" spans="4:4" x14ac:dyDescent="0.25">
      <c r="D47" s="40" t="s">
        <v>116</v>
      </c>
    </row>
  </sheetData>
  <dataValidations count="2">
    <dataValidation type="list" allowBlank="1" showInputMessage="1" showErrorMessage="1" sqref="B3:B6">
      <formula1>$F$2:$F$10</formula1>
    </dataValidation>
    <dataValidation type="list" allowBlank="1" showInputMessage="1" showErrorMessage="1" sqref="B2">
      <formula1>$D$2:$D$47</formula1>
    </dataValidation>
  </dataValidations>
  <hyperlinks>
    <hyperlink ref="A11" location="'C1 Forest resources and carbon'!A1" display="C1 Forest resources and carbon"/>
    <hyperlink ref="A10" location="Summary!A1" display="Summary"/>
    <hyperlink ref="A12" location="'C2 Health and vitality'!A1" display="C2 Health and vitality"/>
    <hyperlink ref="A13" location="'C3 Productive functions'!A1" display="C3 Productive functions"/>
    <hyperlink ref="A14" location="'C4 Biodiversity'!A1" display="C4 Biodiversity"/>
    <hyperlink ref="A15" location="'C6 Socio-economic functions'!A1" display="C6 Socio-economic functions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topLeftCell="A4" workbookViewId="0">
      <selection activeCell="B14" sqref="B14"/>
    </sheetView>
  </sheetViews>
  <sheetFormatPr defaultRowHeight="15" x14ac:dyDescent="0.25"/>
  <cols>
    <col min="1" max="1" width="16.5703125" customWidth="1"/>
    <col min="2" max="2" width="77.28515625" bestFit="1" customWidth="1"/>
    <col min="3" max="3" width="12.28515625" bestFit="1" customWidth="1"/>
    <col min="4" max="4" width="9.5703125" bestFit="1" customWidth="1"/>
    <col min="5" max="5" width="14.28515625" bestFit="1" customWidth="1"/>
    <col min="6" max="6" width="15.28515625" bestFit="1" customWidth="1"/>
  </cols>
  <sheetData>
    <row r="1" spans="1:7" x14ac:dyDescent="0.25">
      <c r="A1" s="112" t="s">
        <v>412</v>
      </c>
      <c r="B1" s="112"/>
      <c r="C1" s="112"/>
      <c r="D1" s="89"/>
      <c r="E1" s="89"/>
      <c r="F1" s="89"/>
      <c r="G1" s="89"/>
    </row>
    <row r="2" spans="1:7" x14ac:dyDescent="0.25">
      <c r="A2" t="s">
        <v>5</v>
      </c>
      <c r="B2" t="str">
        <f>'Selection panel'!B2</f>
        <v>EFSOS Total</v>
      </c>
    </row>
    <row r="4" spans="1:7" ht="45" x14ac:dyDescent="0.25">
      <c r="A4" s="90" t="s">
        <v>465</v>
      </c>
      <c r="B4" s="17" t="s">
        <v>466</v>
      </c>
      <c r="C4" s="10" t="str">
        <f>'Selection panel'!B3</f>
        <v>B2 reference</v>
      </c>
      <c r="D4" s="12" t="str">
        <f>'Selection panel'!B4</f>
        <v>B2 carbon</v>
      </c>
      <c r="E4" s="12" t="str">
        <f>'Selection panel'!B5</f>
        <v>B2 biodiversity</v>
      </c>
      <c r="F4" s="17" t="str">
        <f>'Selection panel'!B6</f>
        <v>B2 wood energy</v>
      </c>
    </row>
    <row r="5" spans="1:7" x14ac:dyDescent="0.25">
      <c r="A5" s="1">
        <v>1.1000000000000001</v>
      </c>
      <c r="B5" s="5" t="s">
        <v>395</v>
      </c>
      <c r="C5" s="1">
        <f>'C1 Forest resources and carbon'!E10</f>
        <v>3</v>
      </c>
      <c r="D5" s="5">
        <f>'C1 Forest resources and carbon'!F10</f>
        <v>3</v>
      </c>
      <c r="E5" s="5">
        <f>'C1 Forest resources and carbon'!G10</f>
        <v>3</v>
      </c>
      <c r="F5" s="18">
        <f>'C1 Forest resources and carbon'!H10</f>
        <v>3</v>
      </c>
    </row>
    <row r="6" spans="1:7" x14ac:dyDescent="0.25">
      <c r="A6" s="2">
        <v>1.2</v>
      </c>
      <c r="B6" s="6" t="s">
        <v>486</v>
      </c>
      <c r="C6" s="2">
        <f>'C1 Forest resources and carbon'!E15</f>
        <v>4</v>
      </c>
      <c r="D6" s="6">
        <f>'C1 Forest resources and carbon'!F15</f>
        <v>4</v>
      </c>
      <c r="E6" s="6">
        <f>'C1 Forest resources and carbon'!G15</f>
        <v>4</v>
      </c>
      <c r="F6" s="19">
        <f>'C1 Forest resources and carbon'!H15</f>
        <v>3</v>
      </c>
    </row>
    <row r="7" spans="1:7" x14ac:dyDescent="0.25">
      <c r="A7" s="2">
        <v>1.4</v>
      </c>
      <c r="B7" s="6" t="s">
        <v>487</v>
      </c>
      <c r="C7" s="2">
        <f>'C1 Forest resources and carbon'!E20</f>
        <v>3</v>
      </c>
      <c r="D7" s="6">
        <f>'C1 Forest resources and carbon'!F20</f>
        <v>3</v>
      </c>
      <c r="E7" s="6">
        <f>'C1 Forest resources and carbon'!G20</f>
        <v>3</v>
      </c>
      <c r="F7" s="19">
        <f>'C1 Forest resources and carbon'!H20</f>
        <v>3</v>
      </c>
    </row>
    <row r="8" spans="1:7" x14ac:dyDescent="0.25">
      <c r="A8" s="2">
        <v>1.4</v>
      </c>
      <c r="B8" s="6" t="s">
        <v>402</v>
      </c>
      <c r="C8" s="2">
        <f>'C1 Forest resources and carbon'!E25</f>
        <v>3</v>
      </c>
      <c r="D8" s="6">
        <f>'C1 Forest resources and carbon'!F25</f>
        <v>3</v>
      </c>
      <c r="E8" s="6">
        <f>'C1 Forest resources and carbon'!G25</f>
        <v>3</v>
      </c>
      <c r="F8" s="19">
        <f>'C1 Forest resources and carbon'!H25</f>
        <v>2</v>
      </c>
    </row>
    <row r="9" spans="1:7" x14ac:dyDescent="0.25">
      <c r="A9" s="3">
        <v>1</v>
      </c>
      <c r="B9" s="7" t="s">
        <v>488</v>
      </c>
      <c r="C9" s="11">
        <f>'C1 Forest resources and carbon'!E26</f>
        <v>3.25</v>
      </c>
      <c r="D9" s="13">
        <f>'C1 Forest resources and carbon'!F26</f>
        <v>3.25</v>
      </c>
      <c r="E9" s="13">
        <f>'C1 Forest resources and carbon'!G26</f>
        <v>3.25</v>
      </c>
      <c r="F9" s="20">
        <f>'C1 Forest resources and carbon'!H26</f>
        <v>2.75</v>
      </c>
    </row>
    <row r="10" spans="1:7" x14ac:dyDescent="0.25">
      <c r="A10" s="1">
        <v>2.4</v>
      </c>
      <c r="B10" s="5" t="s">
        <v>489</v>
      </c>
      <c r="C10" s="1">
        <f>'C2 Health and vitality'!D9</f>
        <v>3</v>
      </c>
      <c r="D10" s="5">
        <f>'C2 Health and vitality'!E9</f>
        <v>3</v>
      </c>
      <c r="E10" s="5">
        <f>'C2 Health and vitality'!F9</f>
        <v>3</v>
      </c>
      <c r="F10" s="18">
        <f>'C2 Health and vitality'!G9</f>
        <v>3</v>
      </c>
    </row>
    <row r="11" spans="1:7" x14ac:dyDescent="0.25">
      <c r="A11" s="2">
        <v>2.4</v>
      </c>
      <c r="B11" s="6" t="s">
        <v>490</v>
      </c>
      <c r="C11" s="2">
        <f>'C2 Health and vitality'!D13</f>
        <v>3</v>
      </c>
      <c r="D11" s="6">
        <f>'C2 Health and vitality'!E13</f>
        <v>3</v>
      </c>
      <c r="E11" s="6">
        <f>'C2 Health and vitality'!F13</f>
        <v>2</v>
      </c>
      <c r="F11" s="19">
        <f>'C2 Health and vitality'!G13</f>
        <v>3</v>
      </c>
    </row>
    <row r="12" spans="1:7" x14ac:dyDescent="0.25">
      <c r="A12" s="3">
        <v>2</v>
      </c>
      <c r="B12" s="7" t="s">
        <v>491</v>
      </c>
      <c r="C12" s="11">
        <f>'C2 Health and vitality'!D14</f>
        <v>3</v>
      </c>
      <c r="D12" s="13">
        <f>'C2 Health and vitality'!E14</f>
        <v>3</v>
      </c>
      <c r="E12" s="13">
        <f>'C2 Health and vitality'!F14</f>
        <v>2.5</v>
      </c>
      <c r="F12" s="20">
        <f>'C2 Health and vitality'!G14</f>
        <v>3</v>
      </c>
    </row>
    <row r="13" spans="1:7" x14ac:dyDescent="0.25">
      <c r="A13" s="1">
        <v>3.1</v>
      </c>
      <c r="B13" s="5" t="s">
        <v>533</v>
      </c>
      <c r="C13" s="2">
        <f>'C3 Productive functions'!E9</f>
        <v>4</v>
      </c>
      <c r="D13" s="6">
        <f>'C3 Productive functions'!F9</f>
        <v>4</v>
      </c>
      <c r="E13" s="6">
        <f>'C3 Productive functions'!G9</f>
        <v>4</v>
      </c>
      <c r="F13" s="19">
        <f>'C3 Productive functions'!H9</f>
        <v>4</v>
      </c>
    </row>
    <row r="14" spans="1:7" x14ac:dyDescent="0.25">
      <c r="A14" s="2">
        <v>3.2</v>
      </c>
      <c r="B14" s="6" t="s">
        <v>492</v>
      </c>
      <c r="C14" s="2">
        <f>'C3 Productive functions'!E14</f>
        <v>4</v>
      </c>
      <c r="D14" s="14">
        <f>'C3 Productive functions'!F14</f>
        <v>3</v>
      </c>
      <c r="E14" s="6" t="e">
        <f>'C3 Productive functions'!G14</f>
        <v>#N/A</v>
      </c>
      <c r="F14" s="19">
        <f>'C3 Productive functions'!H14</f>
        <v>4</v>
      </c>
    </row>
    <row r="15" spans="1:7" x14ac:dyDescent="0.25">
      <c r="A15" s="3">
        <v>3</v>
      </c>
      <c r="B15" s="7" t="s">
        <v>493</v>
      </c>
      <c r="C15" s="11">
        <f>'C3 Productive functions'!E15</f>
        <v>4</v>
      </c>
      <c r="D15" s="13">
        <f>'C3 Productive functions'!F15</f>
        <v>3.5</v>
      </c>
      <c r="E15" s="13" t="e">
        <f>'C3 Productive functions'!G15</f>
        <v>#N/A</v>
      </c>
      <c r="F15" s="20">
        <f>'C3 Productive functions'!H15</f>
        <v>4</v>
      </c>
    </row>
    <row r="16" spans="1:7" x14ac:dyDescent="0.25">
      <c r="A16" s="1">
        <v>4.5</v>
      </c>
      <c r="B16" s="5" t="s">
        <v>494</v>
      </c>
      <c r="C16" s="1">
        <f>'C4 Biodiversity'!E10</f>
        <v>2</v>
      </c>
      <c r="D16" s="5">
        <f>'C4 Biodiversity'!F10</f>
        <v>2</v>
      </c>
      <c r="E16" s="5">
        <f>'C4 Biodiversity'!G10</f>
        <v>2</v>
      </c>
      <c r="F16" s="18">
        <f>'C4 Biodiversity'!H10</f>
        <v>2</v>
      </c>
    </row>
    <row r="17" spans="1:9" x14ac:dyDescent="0.25">
      <c r="A17" s="2">
        <v>4.9000000000000004</v>
      </c>
      <c r="B17" s="6" t="s">
        <v>495</v>
      </c>
      <c r="C17" s="2">
        <f>'C4 Biodiversity'!E14</f>
        <v>4</v>
      </c>
      <c r="D17" s="6">
        <f>'C4 Biodiversity'!F14</f>
        <v>4</v>
      </c>
      <c r="E17" s="6">
        <f>'C4 Biodiversity'!G14</f>
        <v>4</v>
      </c>
      <c r="F17" s="19">
        <f>'C4 Biodiversity'!H14</f>
        <v>4</v>
      </c>
    </row>
    <row r="18" spans="1:9" x14ac:dyDescent="0.25">
      <c r="A18" s="4"/>
      <c r="B18" s="8" t="s">
        <v>496</v>
      </c>
      <c r="C18" s="2">
        <f>'C4 Biodiversity'!E22</f>
        <v>2</v>
      </c>
      <c r="D18" s="6">
        <f>'C4 Biodiversity'!F22</f>
        <v>2</v>
      </c>
      <c r="E18" s="6">
        <f>'C4 Biodiversity'!G22</f>
        <v>3</v>
      </c>
      <c r="F18" s="19">
        <f>'C4 Biodiversity'!H22</f>
        <v>2</v>
      </c>
    </row>
    <row r="19" spans="1:9" x14ac:dyDescent="0.25">
      <c r="A19" s="3">
        <v>4</v>
      </c>
      <c r="B19" s="7" t="s">
        <v>497</v>
      </c>
      <c r="C19" s="11">
        <f>'C4 Biodiversity'!E23</f>
        <v>2.6666666666666665</v>
      </c>
      <c r="D19" s="13">
        <f>'C4 Biodiversity'!F23</f>
        <v>2.6666666666666665</v>
      </c>
      <c r="E19" s="13">
        <f>'C4 Biodiversity'!G23</f>
        <v>3</v>
      </c>
      <c r="F19" s="20">
        <f>'C4 Biodiversity'!H23</f>
        <v>2.6666666666666665</v>
      </c>
    </row>
    <row r="20" spans="1:9" x14ac:dyDescent="0.25">
      <c r="A20" s="1">
        <v>6.2</v>
      </c>
      <c r="B20" s="5" t="s">
        <v>498</v>
      </c>
      <c r="C20" s="1">
        <f>'C6 Socio-economic functions'!E10</f>
        <v>3</v>
      </c>
      <c r="D20" s="15">
        <f>'C6 Socio-economic functions'!F10</f>
        <v>3</v>
      </c>
      <c r="E20" s="5" t="e">
        <f>'C6 Socio-economic functions'!G10</f>
        <v>#N/A</v>
      </c>
      <c r="F20" s="18">
        <f>'C6 Socio-economic functions'!H10</f>
        <v>3</v>
      </c>
    </row>
    <row r="21" spans="1:9" x14ac:dyDescent="0.25">
      <c r="A21" s="2">
        <v>6.7</v>
      </c>
      <c r="B21" s="6" t="s">
        <v>499</v>
      </c>
      <c r="C21" s="2">
        <f>'C6 Socio-economic functions'!E14</f>
        <v>3</v>
      </c>
      <c r="D21" s="16">
        <f>'C6 Socio-economic functions'!F14</f>
        <v>3</v>
      </c>
      <c r="E21" s="6" t="e">
        <f>'C6 Socio-economic functions'!G14</f>
        <v>#N/A</v>
      </c>
      <c r="F21" s="19">
        <f>'C6 Socio-economic functions'!H14</f>
        <v>3</v>
      </c>
      <c r="I21" s="73" t="s">
        <v>460</v>
      </c>
    </row>
    <row r="22" spans="1:9" x14ac:dyDescent="0.25">
      <c r="A22" s="2">
        <v>6.8</v>
      </c>
      <c r="B22" s="6" t="s">
        <v>500</v>
      </c>
      <c r="C22" s="2">
        <f>'C6 Socio-economic functions'!E20</f>
        <v>3</v>
      </c>
      <c r="D22" s="16">
        <f>'C6 Socio-economic functions'!F20</f>
        <v>3</v>
      </c>
      <c r="E22" s="6" t="e">
        <f>'C6 Socio-economic functions'!G20</f>
        <v>#N/A</v>
      </c>
      <c r="F22" s="19">
        <f>'C6 Socio-economic functions'!H20</f>
        <v>3</v>
      </c>
      <c r="I22" s="73" t="s">
        <v>461</v>
      </c>
    </row>
    <row r="23" spans="1:9" x14ac:dyDescent="0.25">
      <c r="A23" s="2">
        <v>6.9</v>
      </c>
      <c r="B23" s="9" t="s">
        <v>501</v>
      </c>
      <c r="C23" s="2">
        <f>'C6 Socio-economic functions'!E24</f>
        <v>3</v>
      </c>
      <c r="D23" s="16">
        <f>'C6 Socio-economic functions'!F24</f>
        <v>3</v>
      </c>
      <c r="E23" s="6" t="e">
        <f>'C6 Socio-economic functions'!G24</f>
        <v>#N/A</v>
      </c>
      <c r="F23" s="19">
        <f>'C6 Socio-economic functions'!H24</f>
        <v>3</v>
      </c>
      <c r="I23" s="73" t="s">
        <v>462</v>
      </c>
    </row>
    <row r="24" spans="1:9" x14ac:dyDescent="0.25">
      <c r="A24" s="4">
        <v>6.1</v>
      </c>
      <c r="B24" s="6" t="s">
        <v>502</v>
      </c>
      <c r="C24" s="2">
        <f>'C6 Socio-economic functions'!E28</f>
        <v>4</v>
      </c>
      <c r="D24" s="6">
        <f>'C6 Socio-economic functions'!F28</f>
        <v>4</v>
      </c>
      <c r="E24" s="6">
        <f>'C6 Socio-economic functions'!G28</f>
        <v>5</v>
      </c>
      <c r="F24" s="19">
        <f>'C6 Socio-economic functions'!H28</f>
        <v>4</v>
      </c>
      <c r="I24" s="73" t="s">
        <v>463</v>
      </c>
    </row>
    <row r="25" spans="1:9" x14ac:dyDescent="0.25">
      <c r="A25" s="3">
        <v>6</v>
      </c>
      <c r="B25" s="7" t="s">
        <v>503</v>
      </c>
      <c r="C25" s="11">
        <f>'C6 Socio-economic functions'!E29</f>
        <v>3.2</v>
      </c>
      <c r="D25" s="13">
        <f>'C6 Socio-economic functions'!F29</f>
        <v>3.2</v>
      </c>
      <c r="E25" s="13" t="e">
        <f>'C6 Socio-economic functions'!G29</f>
        <v>#N/A</v>
      </c>
      <c r="F25" s="20">
        <f>'C6 Socio-economic functions'!H29</f>
        <v>3.2</v>
      </c>
      <c r="I25" s="73" t="s">
        <v>464</v>
      </c>
    </row>
  </sheetData>
  <mergeCells count="1">
    <mergeCell ref="A1:C1"/>
  </mergeCells>
  <hyperlinks>
    <hyperlink ref="A1" location="'Selection panel'!A1" display="Please go to the tab 'Selection panel' to change the country and/or the selected scenarios"/>
  </hyperlinks>
  <pageMargins left="0.7" right="0.7" top="0.75" bottom="0.75" header="0.3" footer="0.3"/>
  <pageSetup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"/>
  <sheetViews>
    <sheetView workbookViewId="0">
      <selection activeCell="B22" sqref="B22"/>
    </sheetView>
  </sheetViews>
  <sheetFormatPr defaultRowHeight="15" x14ac:dyDescent="0.25"/>
  <cols>
    <col min="1" max="1" width="39.5703125" bestFit="1" customWidth="1"/>
    <col min="2" max="2" width="35" bestFit="1" customWidth="1"/>
    <col min="3" max="3" width="13.5703125" customWidth="1"/>
    <col min="4" max="5" width="12.28515625" bestFit="1" customWidth="1"/>
    <col min="6" max="6" width="12" customWidth="1"/>
    <col min="7" max="7" width="14.28515625" bestFit="1" customWidth="1"/>
    <col min="8" max="8" width="15.28515625" bestFit="1" customWidth="1"/>
  </cols>
  <sheetData>
    <row r="1" spans="1:18" x14ac:dyDescent="0.25">
      <c r="A1" s="112" t="s">
        <v>412</v>
      </c>
      <c r="B1" s="112"/>
      <c r="C1" s="89"/>
      <c r="D1" s="89"/>
      <c r="E1" s="89"/>
      <c r="F1" s="89"/>
      <c r="G1" s="89"/>
      <c r="H1" s="89"/>
    </row>
    <row r="2" spans="1:18" x14ac:dyDescent="0.25">
      <c r="A2" t="s">
        <v>5</v>
      </c>
      <c r="B2" t="str">
        <f>Summary!B2</f>
        <v>EFSOS Total</v>
      </c>
    </row>
    <row r="4" spans="1:18" x14ac:dyDescent="0.25">
      <c r="A4" s="6"/>
      <c r="B4" s="6"/>
      <c r="C4" s="6"/>
      <c r="D4" s="94" t="s">
        <v>0</v>
      </c>
      <c r="E4" s="5" t="str">
        <f>Summary!C4</f>
        <v>B2 reference</v>
      </c>
      <c r="F4" s="5" t="str">
        <f>Summary!D4</f>
        <v>B2 carbon</v>
      </c>
      <c r="G4" s="5" t="str">
        <f>Summary!E4</f>
        <v>B2 biodiversity</v>
      </c>
      <c r="H4" s="18" t="str">
        <f>Summary!F4</f>
        <v>B2 wood energy</v>
      </c>
      <c r="R4" t="s">
        <v>13</v>
      </c>
    </row>
    <row r="5" spans="1:18" x14ac:dyDescent="0.25">
      <c r="A5" s="6"/>
      <c r="B5" s="6"/>
      <c r="C5" s="6" t="s">
        <v>467</v>
      </c>
      <c r="D5" s="91">
        <v>2010</v>
      </c>
      <c r="E5" s="6">
        <v>2030</v>
      </c>
      <c r="F5" s="6">
        <v>2030</v>
      </c>
      <c r="G5" s="6">
        <v>2030</v>
      </c>
      <c r="H5" s="19">
        <v>2030</v>
      </c>
      <c r="R5" t="s">
        <v>29</v>
      </c>
    </row>
    <row r="6" spans="1:18" x14ac:dyDescent="0.25">
      <c r="A6" s="1" t="s">
        <v>504</v>
      </c>
      <c r="B6" s="5" t="s">
        <v>14</v>
      </c>
      <c r="C6" s="5" t="s">
        <v>339</v>
      </c>
      <c r="D6" s="98">
        <f>VLOOKUP(CONCATENATE(D$4,$B$2,D$5),BaseResults!$A:$L,12,FALSE)</f>
        <v>204870.96935942693</v>
      </c>
      <c r="E6" s="74">
        <f>VLOOKUP(CONCATENATE(E$4,$B$2,E$5),BaseResults!$A:$L,12,FALSE)</f>
        <v>216878.2884443138</v>
      </c>
      <c r="F6" s="74">
        <f>VLOOKUP(CONCATENATE(F$4,$B$2,F$5),BaseResults!$A:$L,12,FALSE)</f>
        <v>216878.2884443138</v>
      </c>
      <c r="G6" s="74">
        <f>VLOOKUP(CONCATENATE(G$4,$B$2,G$5),BaseResults!$A:$L,12,FALSE)</f>
        <v>216878.2884443138</v>
      </c>
      <c r="H6" s="99">
        <f>VLOOKUP(CONCATENATE(H$4,$B$2,H$5),BaseResults!$A:$L,12,FALSE)</f>
        <v>216878.2884443138</v>
      </c>
      <c r="R6" t="s">
        <v>520</v>
      </c>
    </row>
    <row r="7" spans="1:18" x14ac:dyDescent="0.25">
      <c r="A7" s="91"/>
      <c r="B7" s="6" t="s">
        <v>15</v>
      </c>
      <c r="C7" s="6" t="s">
        <v>339</v>
      </c>
      <c r="D7" s="96">
        <f>VLOOKUP($B$2,'SOEF2011 basic data'!A:H,2,FALSE)</f>
        <v>655135.19749599998</v>
      </c>
      <c r="E7" s="75">
        <f>D7</f>
        <v>655135.19749599998</v>
      </c>
      <c r="F7" s="75">
        <f t="shared" ref="F7:H7" si="0">E7</f>
        <v>655135.19749599998</v>
      </c>
      <c r="G7" s="75">
        <f t="shared" si="0"/>
        <v>655135.19749599998</v>
      </c>
      <c r="H7" s="92">
        <f t="shared" si="0"/>
        <v>655135.19749599998</v>
      </c>
      <c r="R7" t="s">
        <v>521</v>
      </c>
    </row>
    <row r="8" spans="1:18" x14ac:dyDescent="0.25">
      <c r="A8" s="91"/>
      <c r="B8" s="6" t="s">
        <v>13</v>
      </c>
      <c r="C8" s="8" t="s">
        <v>468</v>
      </c>
      <c r="D8" s="95">
        <f>D6/D7</f>
        <v>0.31271555877697715</v>
      </c>
      <c r="E8" s="21">
        <f t="shared" ref="E8:H8" si="1">E6/E7</f>
        <v>0.33104356058603918</v>
      </c>
      <c r="F8" s="21">
        <f t="shared" si="1"/>
        <v>0.33104356058603918</v>
      </c>
      <c r="G8" s="21">
        <f t="shared" si="1"/>
        <v>0.33104356058603918</v>
      </c>
      <c r="H8" s="22">
        <f t="shared" si="1"/>
        <v>0.33104356058603918</v>
      </c>
      <c r="R8" t="s">
        <v>522</v>
      </c>
    </row>
    <row r="9" spans="1:18" x14ac:dyDescent="0.25">
      <c r="A9" s="91"/>
      <c r="B9" s="6" t="s">
        <v>395</v>
      </c>
      <c r="C9" s="8" t="s">
        <v>469</v>
      </c>
      <c r="D9" s="91"/>
      <c r="E9" s="23">
        <f>(E8-$D8)/20</f>
        <v>9.1640009045310111E-4</v>
      </c>
      <c r="F9" s="23">
        <f t="shared" ref="F9:H9" si="2">(F8-$D8)/20</f>
        <v>9.1640009045310111E-4</v>
      </c>
      <c r="G9" s="23">
        <f t="shared" si="2"/>
        <v>9.1640009045310111E-4</v>
      </c>
      <c r="H9" s="24">
        <f t="shared" si="2"/>
        <v>9.1640009045310111E-4</v>
      </c>
    </row>
    <row r="10" spans="1:18" x14ac:dyDescent="0.25">
      <c r="A10" s="25"/>
      <c r="B10" s="26" t="s">
        <v>6</v>
      </c>
      <c r="C10" s="26"/>
      <c r="D10" s="25"/>
      <c r="E10" s="7">
        <f>VLOOKUP(CONCATENATE($B$2,E$4),'Score data'!$A:$S,4,FALSE)</f>
        <v>3</v>
      </c>
      <c r="F10" s="7">
        <f>VLOOKUP(CONCATENATE($B$2,F$4),'Score data'!$A:$S,4,FALSE)</f>
        <v>3</v>
      </c>
      <c r="G10" s="7">
        <f>VLOOKUP(CONCATENATE($B$2,G$4),'Score data'!$A:$S,4,FALSE)</f>
        <v>3</v>
      </c>
      <c r="H10" s="27">
        <f>VLOOKUP(CONCATENATE($B$2,H$4),'Score data'!$A:$S,4,FALSE)</f>
        <v>3</v>
      </c>
    </row>
    <row r="11" spans="1:18" x14ac:dyDescent="0.25">
      <c r="A11" s="1" t="s">
        <v>505</v>
      </c>
      <c r="B11" s="5" t="s">
        <v>29</v>
      </c>
      <c r="C11" s="5" t="s">
        <v>470</v>
      </c>
      <c r="D11" s="98">
        <f>VLOOKUP(CONCATENATE(D$4,$B$2,D$5),BaseResults!$A:$L,9,FALSE)</f>
        <v>29042189.576377999</v>
      </c>
      <c r="E11" s="74">
        <f>VLOOKUP(CONCATENATE(E$4,$B$2,E$5),BaseResults!$A:$L,9,FALSE)</f>
        <v>33306775.139291003</v>
      </c>
      <c r="F11" s="74">
        <f>VLOOKUP(CONCATENATE(F$4,$B$2,F$5),BaseResults!$A:$L,9,FALSE)</f>
        <v>35907415.699856989</v>
      </c>
      <c r="G11" s="74">
        <f>VLOOKUP(CONCATENATE(G$4,$B$2,G$5),BaseResults!$A:$L,9,FALSE)</f>
        <v>36091067.191561006</v>
      </c>
      <c r="H11" s="99">
        <f>VLOOKUP(CONCATENATE(H$4,$B$2,H$5),BaseResults!$A:$L,9,FALSE)</f>
        <v>33005208.242612004</v>
      </c>
    </row>
    <row r="12" spans="1:18" x14ac:dyDescent="0.25">
      <c r="A12" s="91"/>
      <c r="B12" s="6" t="s">
        <v>534</v>
      </c>
      <c r="C12" s="8" t="s">
        <v>339</v>
      </c>
      <c r="D12" s="96">
        <f>VLOOKUP(CONCATENATE(D$4,$B$2,D$5),BaseResults!$A:$L,8,FALSE)</f>
        <v>166724.77011699998</v>
      </c>
      <c r="E12" s="75">
        <f>VLOOKUP(CONCATENATE(E$4,$B$2,E$5),BaseResults!$A:$L,8,FALSE)</f>
        <v>171117.478064</v>
      </c>
      <c r="F12" s="75">
        <f>VLOOKUP(CONCATENATE(F$4,$B$2,F$5),BaseResults!$A:$L,8,FALSE)</f>
        <v>171396.27380900001</v>
      </c>
      <c r="G12" s="75">
        <f>VLOOKUP(CONCATENATE(G$4,$B$2,G$5),BaseResults!$A:$L,8,FALSE)</f>
        <v>164917.56158499996</v>
      </c>
      <c r="H12" s="92">
        <f>VLOOKUP(CONCATENATE(H$4,$B$2,H$5),BaseResults!$A:$L,8,FALSE)</f>
        <v>171117.47201500001</v>
      </c>
    </row>
    <row r="13" spans="1:18" x14ac:dyDescent="0.25">
      <c r="A13" s="91"/>
      <c r="B13" s="6" t="s">
        <v>396</v>
      </c>
      <c r="C13" s="8" t="s">
        <v>471</v>
      </c>
      <c r="D13" s="97">
        <f>D11/D12</f>
        <v>174.19241037787901</v>
      </c>
      <c r="E13" s="28">
        <f>E11/E12</f>
        <v>194.64274202798774</v>
      </c>
      <c r="F13" s="28">
        <f>F11/F12</f>
        <v>209.49939518446809</v>
      </c>
      <c r="G13" s="28">
        <f>G11/G12</f>
        <v>218.84308041360018</v>
      </c>
      <c r="H13" s="29">
        <f>H11/H12</f>
        <v>192.88041048034415</v>
      </c>
    </row>
    <row r="14" spans="1:18" x14ac:dyDescent="0.25">
      <c r="A14" s="91"/>
      <c r="B14" s="6" t="s">
        <v>397</v>
      </c>
      <c r="C14" s="8" t="s">
        <v>472</v>
      </c>
      <c r="D14" s="91"/>
      <c r="E14" s="30">
        <f>(E13-$D13)/20</f>
        <v>1.0225165825054361</v>
      </c>
      <c r="F14" s="30">
        <f>(F13-$D13)/20</f>
        <v>1.7653492403294535</v>
      </c>
      <c r="G14" s="30">
        <f>(G13-$D13)/20</f>
        <v>2.2325335017860581</v>
      </c>
      <c r="H14" s="31">
        <f>(H13-$D13)/20</f>
        <v>0.93440000512325694</v>
      </c>
    </row>
    <row r="15" spans="1:18" x14ac:dyDescent="0.25">
      <c r="A15" s="25"/>
      <c r="B15" s="26" t="s">
        <v>6</v>
      </c>
      <c r="C15" s="26"/>
      <c r="D15" s="25"/>
      <c r="E15" s="7">
        <f>VLOOKUP(CONCATENATE($B$2,E$4),'Score data'!$A:$S,5,FALSE)</f>
        <v>4</v>
      </c>
      <c r="F15" s="7">
        <f>VLOOKUP(CONCATENATE($B$2,F$4),'Score data'!$A:$S,5,FALSE)</f>
        <v>4</v>
      </c>
      <c r="G15" s="7">
        <f>VLOOKUP(CONCATENATE($B$2,G$4),'Score data'!$A:$S,5,FALSE)</f>
        <v>4</v>
      </c>
      <c r="H15" s="27">
        <f>VLOOKUP(CONCATENATE($B$2,H$4),'Score data'!$A:$S,5,FALSE)</f>
        <v>3</v>
      </c>
    </row>
    <row r="16" spans="1:18" x14ac:dyDescent="0.25">
      <c r="A16" s="1" t="s">
        <v>506</v>
      </c>
      <c r="B16" s="5" t="s">
        <v>398</v>
      </c>
      <c r="C16" s="5" t="s">
        <v>473</v>
      </c>
      <c r="D16" s="98">
        <f>VLOOKUP(CONCATENATE(D$4,$B$2,D$5),CarbonStocks!$A:$L,8,FALSE)</f>
        <v>11507907.336794</v>
      </c>
      <c r="E16" s="74">
        <f>VLOOKUP(CONCATENATE(E$4,$B$2,E$5),CarbonStocks!$A:$L,8,FALSE)</f>
        <v>13214019.110476</v>
      </c>
      <c r="F16" s="74">
        <f>VLOOKUP(CONCATENATE(F$4,$B$2,F$5),CarbonStocks!$A:$L,8,FALSE)</f>
        <v>14129822.786257001</v>
      </c>
      <c r="G16" s="74">
        <f>VLOOKUP(CONCATENATE(G$4,$B$2,G$5),CarbonStocks!$A:$L,8,FALSE)</f>
        <v>14115479.959106</v>
      </c>
      <c r="H16" s="99">
        <f>VLOOKUP(CONCATENATE(H$4,$B$2,H$5),CarbonStocks!$A:$L,8,FALSE)</f>
        <v>13099769.470463</v>
      </c>
    </row>
    <row r="17" spans="1:8" x14ac:dyDescent="0.25">
      <c r="A17" s="91"/>
      <c r="B17" s="6" t="s">
        <v>534</v>
      </c>
      <c r="C17" s="8" t="s">
        <v>339</v>
      </c>
      <c r="D17" s="96">
        <f>D12</f>
        <v>166724.77011699998</v>
      </c>
      <c r="E17" s="75">
        <f>E12</f>
        <v>171117.478064</v>
      </c>
      <c r="F17" s="75">
        <f t="shared" ref="F17:H17" si="3">F12</f>
        <v>171396.27380900001</v>
      </c>
      <c r="G17" s="75">
        <f t="shared" si="3"/>
        <v>164917.56158499996</v>
      </c>
      <c r="H17" s="92">
        <f t="shared" si="3"/>
        <v>171117.47201500001</v>
      </c>
    </row>
    <row r="18" spans="1:8" x14ac:dyDescent="0.25">
      <c r="A18" s="91"/>
      <c r="B18" s="6" t="s">
        <v>403</v>
      </c>
      <c r="C18" s="8" t="s">
        <v>474</v>
      </c>
      <c r="D18" s="97">
        <f>D16/D17</f>
        <v>69.02338104121101</v>
      </c>
      <c r="E18" s="28">
        <f>E16/E17</f>
        <v>77.221913623188144</v>
      </c>
      <c r="F18" s="28">
        <f>F16/F17</f>
        <v>82.439498083855341</v>
      </c>
      <c r="G18" s="28">
        <f>G16/G17</f>
        <v>85.591127005784386</v>
      </c>
      <c r="H18" s="29">
        <f>H16/H17</f>
        <v>76.554248471568613</v>
      </c>
    </row>
    <row r="19" spans="1:8" x14ac:dyDescent="0.25">
      <c r="A19" s="91"/>
      <c r="B19" s="6" t="s">
        <v>399</v>
      </c>
      <c r="C19" s="8" t="s">
        <v>475</v>
      </c>
      <c r="D19" s="91"/>
      <c r="E19" s="30">
        <f>(E18-$D18)/20</f>
        <v>0.40992662909885669</v>
      </c>
      <c r="F19" s="30">
        <f>(F18-$D18)/20</f>
        <v>0.67080585213221655</v>
      </c>
      <c r="G19" s="30">
        <f>(G18-$D18)/20</f>
        <v>0.82838729822866886</v>
      </c>
      <c r="H19" s="31">
        <f>(H18-$D18)/20</f>
        <v>0.37654337151788014</v>
      </c>
    </row>
    <row r="20" spans="1:8" x14ac:dyDescent="0.25">
      <c r="A20" s="25"/>
      <c r="B20" s="26" t="s">
        <v>6</v>
      </c>
      <c r="C20" s="26"/>
      <c r="D20" s="25"/>
      <c r="E20" s="7">
        <f>VLOOKUP(CONCATENATE($B$2,E$4),'Score data'!$A:$S,6,FALSE)</f>
        <v>3</v>
      </c>
      <c r="F20" s="7">
        <f>VLOOKUP(CONCATENATE($B$2,F$4),'Score data'!$A:$S,6,FALSE)</f>
        <v>3</v>
      </c>
      <c r="G20" s="7">
        <f>VLOOKUP(CONCATENATE($B$2,G$4),'Score data'!$A:$S,6,FALSE)</f>
        <v>3</v>
      </c>
      <c r="H20" s="27">
        <f>VLOOKUP(CONCATENATE($B$2,H$4),'Score data'!$A:$S,6,FALSE)</f>
        <v>3</v>
      </c>
    </row>
    <row r="21" spans="1:8" x14ac:dyDescent="0.25">
      <c r="A21" s="1" t="s">
        <v>507</v>
      </c>
      <c r="B21" s="5" t="s">
        <v>400</v>
      </c>
      <c r="C21" s="5" t="s">
        <v>473</v>
      </c>
      <c r="D21" s="98">
        <f>VLOOKUP(CONCATENATE(D$4,$B$2,D$5),CarbonStocks!$A:$L,11,FALSE)</f>
        <v>14891845.595948</v>
      </c>
      <c r="E21" s="74">
        <f>VLOOKUP(CONCATENATE(E$4,$B$2,E$5),CarbonStocks!$A:$L,11,FALSE)</f>
        <v>15237707.227051999</v>
      </c>
      <c r="F21" s="74">
        <f>VLOOKUP(CONCATENATE(F$4,$B$2,F$5),CarbonStocks!$A:$L,11,FALSE)</f>
        <v>15319210.534669001</v>
      </c>
      <c r="G21" s="74">
        <f>VLOOKUP(CONCATENATE(G$4,$B$2,G$5),CarbonStocks!$A:$L,11,FALSE)</f>
        <v>14745365.495850995</v>
      </c>
      <c r="H21" s="99">
        <f>VLOOKUP(CONCATENATE(H$4,$B$2,H$5),CarbonStocks!$A:$L,11,FALSE)</f>
        <v>14993623.962160999</v>
      </c>
    </row>
    <row r="22" spans="1:8" x14ac:dyDescent="0.25">
      <c r="A22" s="91"/>
      <c r="B22" s="6" t="s">
        <v>534</v>
      </c>
      <c r="C22" s="8" t="s">
        <v>339</v>
      </c>
      <c r="D22" s="96">
        <f>D17</f>
        <v>166724.77011699998</v>
      </c>
      <c r="E22" s="75">
        <f>E17</f>
        <v>171117.478064</v>
      </c>
      <c r="F22" s="75">
        <f t="shared" ref="F22:H22" si="4">F17</f>
        <v>171396.27380900001</v>
      </c>
      <c r="G22" s="75">
        <f t="shared" si="4"/>
        <v>164917.56158499996</v>
      </c>
      <c r="H22" s="92">
        <f t="shared" si="4"/>
        <v>171117.47201500001</v>
      </c>
    </row>
    <row r="23" spans="1:8" x14ac:dyDescent="0.25">
      <c r="A23" s="91"/>
      <c r="B23" s="6" t="s">
        <v>401</v>
      </c>
      <c r="C23" s="8" t="s">
        <v>474</v>
      </c>
      <c r="D23" s="97">
        <f>D21/D22</f>
        <v>89.319934797316378</v>
      </c>
      <c r="E23" s="28">
        <f>E21/E22</f>
        <v>89.048222305806263</v>
      </c>
      <c r="F23" s="28">
        <f>F21/F22</f>
        <v>89.378900685672846</v>
      </c>
      <c r="G23" s="28">
        <f>G21/G22</f>
        <v>89.410523379895508</v>
      </c>
      <c r="H23" s="29">
        <f>H21/H22</f>
        <v>87.621817840124891</v>
      </c>
    </row>
    <row r="24" spans="1:8" x14ac:dyDescent="0.25">
      <c r="A24" s="91"/>
      <c r="B24" s="6" t="s">
        <v>402</v>
      </c>
      <c r="C24" s="8" t="s">
        <v>475</v>
      </c>
      <c r="D24" s="91"/>
      <c r="E24" s="30">
        <f>(E23-$D23)/20</f>
        <v>-1.3585624575505762E-2</v>
      </c>
      <c r="F24" s="30">
        <f>(F23-$D23)/20</f>
        <v>2.948294417823405E-3</v>
      </c>
      <c r="G24" s="30">
        <f>(G23-$D23)/20</f>
        <v>4.5294291289565084E-3</v>
      </c>
      <c r="H24" s="31">
        <f>(H23-$D23)/20</f>
        <v>-8.4905847859574377E-2</v>
      </c>
    </row>
    <row r="25" spans="1:8" x14ac:dyDescent="0.25">
      <c r="A25" s="25"/>
      <c r="B25" s="26" t="s">
        <v>6</v>
      </c>
      <c r="C25" s="26"/>
      <c r="D25" s="25"/>
      <c r="E25" s="7">
        <f>VLOOKUP(CONCATENATE($B$2,E$4),'Score data'!$A:$S,7,FALSE)</f>
        <v>3</v>
      </c>
      <c r="F25" s="7">
        <f>VLOOKUP(CONCATENATE($B$2,F$4),'Score data'!$A:$S,7,FALSE)</f>
        <v>3</v>
      </c>
      <c r="G25" s="7">
        <f>VLOOKUP(CONCATENATE($B$2,G$4),'Score data'!$A:$S,7,FALSE)</f>
        <v>3</v>
      </c>
      <c r="H25" s="27">
        <f>VLOOKUP(CONCATENATE($B$2,H$4),'Score data'!$A:$S,7,FALSE)</f>
        <v>2</v>
      </c>
    </row>
    <row r="26" spans="1:8" x14ac:dyDescent="0.25">
      <c r="A26" s="34" t="s">
        <v>8</v>
      </c>
      <c r="B26" s="93" t="s">
        <v>9</v>
      </c>
      <c r="C26" s="93"/>
      <c r="D26" s="10"/>
      <c r="E26" s="36">
        <f>AVERAGE(E10,E15,E20,E25)</f>
        <v>3.25</v>
      </c>
      <c r="F26" s="36">
        <f t="shared" ref="F26:H26" si="5">AVERAGE(F10,F15,F20,F25)</f>
        <v>3.25</v>
      </c>
      <c r="G26" s="36">
        <f t="shared" si="5"/>
        <v>3.25</v>
      </c>
      <c r="H26" s="37">
        <f t="shared" si="5"/>
        <v>2.75</v>
      </c>
    </row>
  </sheetData>
  <mergeCells count="1">
    <mergeCell ref="A1:B1"/>
  </mergeCells>
  <hyperlinks>
    <hyperlink ref="A1" location="'Selection panel'!A1" display="Please go to the tab 'Selection panel' to change the country and/or the selected scenarios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I9" sqref="I9"/>
    </sheetView>
  </sheetViews>
  <sheetFormatPr defaultRowHeight="15" x14ac:dyDescent="0.25"/>
  <cols>
    <col min="1" max="1" width="39.5703125" customWidth="1"/>
    <col min="2" max="2" width="35" customWidth="1"/>
    <col min="3" max="4" width="12.28515625" bestFit="1" customWidth="1"/>
    <col min="5" max="5" width="12" bestFit="1" customWidth="1"/>
    <col min="6" max="6" width="14.28515625" bestFit="1" customWidth="1"/>
    <col min="7" max="8" width="15.28515625" bestFit="1" customWidth="1"/>
  </cols>
  <sheetData>
    <row r="1" spans="1:9" x14ac:dyDescent="0.25">
      <c r="A1" s="112" t="s">
        <v>412</v>
      </c>
      <c r="B1" s="112"/>
      <c r="C1" s="89"/>
      <c r="D1" s="89"/>
      <c r="E1" s="89"/>
      <c r="F1" s="89"/>
      <c r="G1" s="89"/>
    </row>
    <row r="2" spans="1:9" x14ac:dyDescent="0.25">
      <c r="A2" t="s">
        <v>5</v>
      </c>
      <c r="B2" t="str">
        <f>Summary!B2</f>
        <v>EFSOS Total</v>
      </c>
    </row>
    <row r="4" spans="1:9" x14ac:dyDescent="0.25">
      <c r="A4" s="6"/>
      <c r="B4" s="6"/>
      <c r="C4" s="94" t="s">
        <v>0</v>
      </c>
      <c r="D4" s="5" t="str">
        <f>Summary!C4</f>
        <v>B2 reference</v>
      </c>
      <c r="E4" s="5" t="str">
        <f>Summary!D4</f>
        <v>B2 carbon</v>
      </c>
      <c r="F4" s="5" t="str">
        <f>Summary!E4</f>
        <v>B2 biodiversity</v>
      </c>
      <c r="G4" s="18" t="str">
        <f>Summary!F4</f>
        <v>B2 wood energy</v>
      </c>
      <c r="I4" t="s">
        <v>523</v>
      </c>
    </row>
    <row r="5" spans="1:9" x14ac:dyDescent="0.25">
      <c r="A5" s="6"/>
      <c r="B5" s="6"/>
      <c r="C5" s="91">
        <v>2010</v>
      </c>
      <c r="D5" s="6">
        <v>2030</v>
      </c>
      <c r="E5" s="6">
        <v>2030</v>
      </c>
      <c r="F5" s="6">
        <v>2030</v>
      </c>
      <c r="G5" s="19">
        <v>2030</v>
      </c>
      <c r="I5" t="s">
        <v>524</v>
      </c>
    </row>
    <row r="6" spans="1:9" hidden="1" x14ac:dyDescent="0.25">
      <c r="A6" s="6"/>
      <c r="B6" s="6" t="s">
        <v>404</v>
      </c>
      <c r="C6" s="91">
        <f>VLOOKUP(CONCATENATE(C$4,$B$2,C$5),FireVulnerability!$A:$L,9,FALSE)</f>
        <v>337267.35264100006</v>
      </c>
      <c r="D6" s="6">
        <f>VLOOKUP(CONCATENATE(D$4,$B$2,D$5),FireVulnerability!$A:$L,9,FALSE)</f>
        <v>354488.00762199989</v>
      </c>
      <c r="E6" s="6">
        <f>VLOOKUP(CONCATENATE(E$4,$B$2,E$5),FireVulnerability!$A:$L,9,FALSE)</f>
        <v>344278.02840000007</v>
      </c>
      <c r="F6" s="6">
        <f>VLOOKUP(CONCATENATE(F$4,$B$2,F$5),FireVulnerability!$A:$L,9,FALSE)</f>
        <v>311808.53755699995</v>
      </c>
      <c r="G6" s="19">
        <f>VLOOKUP(CONCATENATE(G$4,$B$2,G$5),FireVulnerability!$A:$L,9,FALSE)</f>
        <v>355273.73064400005</v>
      </c>
    </row>
    <row r="7" spans="1:9" hidden="1" x14ac:dyDescent="0.25">
      <c r="A7" s="6"/>
      <c r="B7" s="6" t="s">
        <v>7</v>
      </c>
      <c r="C7" s="96">
        <f>'C1 Forest resources and carbon'!D12</f>
        <v>166724.77011699998</v>
      </c>
      <c r="D7" s="75">
        <f>'C1 Forest resources and carbon'!E12</f>
        <v>171117.478064</v>
      </c>
      <c r="E7" s="75">
        <f>'C1 Forest resources and carbon'!F12</f>
        <v>171396.27380900001</v>
      </c>
      <c r="F7" s="75">
        <f>'C1 Forest resources and carbon'!G12</f>
        <v>164917.56158499996</v>
      </c>
      <c r="G7" s="92">
        <f>'C1 Forest resources and carbon'!H12</f>
        <v>171117.47201500001</v>
      </c>
    </row>
    <row r="8" spans="1:9" x14ac:dyDescent="0.25">
      <c r="A8" s="1" t="s">
        <v>508</v>
      </c>
      <c r="B8" s="5" t="s">
        <v>20</v>
      </c>
      <c r="C8" s="106">
        <f>C6/C7</f>
        <v>2.0228988914144006</v>
      </c>
      <c r="D8" s="32">
        <f t="shared" ref="D8:G8" si="0">D6/D7</f>
        <v>2.0716060780735508</v>
      </c>
      <c r="E8" s="32">
        <f t="shared" si="0"/>
        <v>2.0086669374367814</v>
      </c>
      <c r="F8" s="32">
        <f t="shared" si="0"/>
        <v>1.8906933534564243</v>
      </c>
      <c r="G8" s="33">
        <f t="shared" si="0"/>
        <v>2.0761978684026903</v>
      </c>
      <c r="I8" t="s">
        <v>522</v>
      </c>
    </row>
    <row r="9" spans="1:9" x14ac:dyDescent="0.25">
      <c r="A9" s="25"/>
      <c r="B9" s="26" t="s">
        <v>6</v>
      </c>
      <c r="C9" s="25"/>
      <c r="D9" s="7">
        <f>VLOOKUP(CONCATENATE($B$2,D$4),'Score data'!$A:$S,8,FALSE)</f>
        <v>3</v>
      </c>
      <c r="E9" s="7">
        <f>VLOOKUP(CONCATENATE($B$2,E$4),'Score data'!$A:$S,8,FALSE)</f>
        <v>3</v>
      </c>
      <c r="F9" s="7">
        <f>VLOOKUP(CONCATENATE($B$2,F$4),'Score data'!$A:$S,8,FALSE)</f>
        <v>3</v>
      </c>
      <c r="G9" s="27">
        <f>VLOOKUP(CONCATENATE($B$2,G$4),'Score data'!$A:$S,8,FALSE)</f>
        <v>3</v>
      </c>
    </row>
    <row r="10" spans="1:9" hidden="1" x14ac:dyDescent="0.25">
      <c r="A10" s="6"/>
      <c r="B10" s="6" t="s">
        <v>405</v>
      </c>
      <c r="C10" s="91">
        <f>VLOOKUP(CONCATENATE(C$4,$B$2,C$5),WindVulnerability!$A:$L,9,FALSE)</f>
        <v>379359.63920200005</v>
      </c>
      <c r="D10" s="6">
        <f>VLOOKUP(CONCATENATE(D$4,$B$2,D$5),WindVulnerability!$A:$L,9,FALSE)</f>
        <v>369309.67484700005</v>
      </c>
      <c r="E10" s="6">
        <f>VLOOKUP(CONCATENATE(E$4,$B$2,E$5),WindVulnerability!$A:$L,9,FALSE)</f>
        <v>396330.30881600006</v>
      </c>
      <c r="F10" s="6">
        <f>VLOOKUP(CONCATENATE(F$4,$B$2,F$5),WindVulnerability!$A:$L,9,FALSE)</f>
        <v>393766.92858000001</v>
      </c>
      <c r="G10" s="19">
        <f>VLOOKUP(CONCATENATE(G$4,$B$2,G$5),WindVulnerability!$A:$L,9,FALSE)</f>
        <v>367056.45313300006</v>
      </c>
    </row>
    <row r="11" spans="1:9" hidden="1" x14ac:dyDescent="0.25">
      <c r="A11" s="6"/>
      <c r="B11" s="6" t="s">
        <v>7</v>
      </c>
      <c r="C11" s="96">
        <f>C7</f>
        <v>166724.77011699998</v>
      </c>
      <c r="D11" s="75">
        <f t="shared" ref="D11:G11" si="1">D7</f>
        <v>171117.478064</v>
      </c>
      <c r="E11" s="75">
        <f t="shared" si="1"/>
        <v>171396.27380900001</v>
      </c>
      <c r="F11" s="75">
        <f t="shared" si="1"/>
        <v>164917.56158499996</v>
      </c>
      <c r="G11" s="92">
        <f t="shared" si="1"/>
        <v>171117.47201500001</v>
      </c>
    </row>
    <row r="12" spans="1:9" x14ac:dyDescent="0.25">
      <c r="A12" s="1" t="s">
        <v>509</v>
      </c>
      <c r="B12" s="5" t="s">
        <v>21</v>
      </c>
      <c r="C12" s="106">
        <f>C10/C11</f>
        <v>2.2753645960092337</v>
      </c>
      <c r="D12" s="32">
        <f t="shared" ref="D12:G12" si="2">D10/D11</f>
        <v>2.158222988237787</v>
      </c>
      <c r="E12" s="32">
        <f t="shared" si="2"/>
        <v>2.3123624569438497</v>
      </c>
      <c r="F12" s="32">
        <f t="shared" si="2"/>
        <v>2.3876591722285991</v>
      </c>
      <c r="G12" s="33">
        <f t="shared" si="2"/>
        <v>2.1450553751800645</v>
      </c>
    </row>
    <row r="13" spans="1:9" x14ac:dyDescent="0.25">
      <c r="A13" s="25"/>
      <c r="B13" s="26" t="s">
        <v>6</v>
      </c>
      <c r="C13" s="25"/>
      <c r="D13" s="7">
        <f>VLOOKUP(CONCATENATE($B$2,D$4),'Score data'!$A:$S,9,FALSE)</f>
        <v>3</v>
      </c>
      <c r="E13" s="7">
        <f>VLOOKUP(CONCATENATE($B$2,E$4),'Score data'!$A:$S,9,FALSE)</f>
        <v>3</v>
      </c>
      <c r="F13" s="7">
        <f>VLOOKUP(CONCATENATE($B$2,F$4),'Score data'!$A:$S,9,FALSE)</f>
        <v>2</v>
      </c>
      <c r="G13" s="27">
        <f>VLOOKUP(CONCATENATE($B$2,G$4),'Score data'!$A:$S,9,FALSE)</f>
        <v>3</v>
      </c>
    </row>
    <row r="14" spans="1:9" x14ac:dyDescent="0.25">
      <c r="A14" s="10" t="s">
        <v>22</v>
      </c>
      <c r="B14" s="93" t="s">
        <v>9</v>
      </c>
      <c r="C14" s="35"/>
      <c r="D14" s="116">
        <f>AVERAGE(D13,D9)</f>
        <v>3</v>
      </c>
      <c r="E14" s="116">
        <f t="shared" ref="E14:G14" si="3">AVERAGE(E13,E9)</f>
        <v>3</v>
      </c>
      <c r="F14" s="116">
        <f t="shared" si="3"/>
        <v>2.5</v>
      </c>
      <c r="G14" s="117">
        <f t="shared" si="3"/>
        <v>3</v>
      </c>
    </row>
  </sheetData>
  <mergeCells count="1">
    <mergeCell ref="A1:B1"/>
  </mergeCells>
  <hyperlinks>
    <hyperlink ref="A1" location="'Selection panel'!A1" display="Please go to the tab 'Selection panel' to change the country and/or the selected scenarios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>
      <selection activeCell="G10" sqref="G10"/>
    </sheetView>
  </sheetViews>
  <sheetFormatPr defaultRowHeight="15" x14ac:dyDescent="0.25"/>
  <cols>
    <col min="1" max="1" width="60.140625" bestFit="1" customWidth="1"/>
    <col min="2" max="2" width="28.7109375" bestFit="1" customWidth="1"/>
    <col min="3" max="3" width="15.140625" bestFit="1" customWidth="1"/>
    <col min="4" max="5" width="12.28515625" bestFit="1" customWidth="1"/>
    <col min="6" max="6" width="12" bestFit="1" customWidth="1"/>
    <col min="7" max="7" width="14.28515625" bestFit="1" customWidth="1"/>
    <col min="8" max="8" width="15.28515625" bestFit="1" customWidth="1"/>
  </cols>
  <sheetData>
    <row r="1" spans="1:11" x14ac:dyDescent="0.25">
      <c r="A1" s="112" t="s">
        <v>412</v>
      </c>
      <c r="B1" s="112"/>
      <c r="C1" s="89"/>
      <c r="D1" s="89"/>
      <c r="E1" s="89"/>
      <c r="F1" s="89"/>
      <c r="G1" s="89"/>
      <c r="H1" s="89"/>
    </row>
    <row r="2" spans="1:11" x14ac:dyDescent="0.25">
      <c r="A2" t="s">
        <v>5</v>
      </c>
      <c r="B2" t="str">
        <f>Summary!B2</f>
        <v>EFSOS Total</v>
      </c>
    </row>
    <row r="4" spans="1:11" x14ac:dyDescent="0.25">
      <c r="A4" s="6"/>
      <c r="B4" s="6"/>
      <c r="C4" s="6"/>
      <c r="D4" s="94" t="s">
        <v>0</v>
      </c>
      <c r="E4" s="5" t="str">
        <f>Summary!C4</f>
        <v>B2 reference</v>
      </c>
      <c r="F4" s="5" t="str">
        <f>Summary!D4</f>
        <v>B2 carbon</v>
      </c>
      <c r="G4" s="5" t="str">
        <f>Summary!E4</f>
        <v>B2 biodiversity</v>
      </c>
      <c r="H4" s="18" t="str">
        <f>Summary!F4</f>
        <v>B2 wood energy</v>
      </c>
    </row>
    <row r="5" spans="1:11" x14ac:dyDescent="0.25">
      <c r="A5" s="6"/>
      <c r="B5" s="6"/>
      <c r="C5" s="6"/>
      <c r="D5" s="91">
        <v>2010</v>
      </c>
      <c r="E5" s="6">
        <v>2030</v>
      </c>
      <c r="F5" s="6">
        <v>2030</v>
      </c>
      <c r="G5" s="6">
        <v>2030</v>
      </c>
      <c r="H5" s="19">
        <v>2030</v>
      </c>
      <c r="K5" t="s">
        <v>525</v>
      </c>
    </row>
    <row r="6" spans="1:11" x14ac:dyDescent="0.25">
      <c r="A6" s="1" t="s">
        <v>538</v>
      </c>
      <c r="B6" s="5" t="s">
        <v>26</v>
      </c>
      <c r="C6" s="5" t="s">
        <v>476</v>
      </c>
      <c r="D6" s="98">
        <f>VLOOKUP(CONCATENATE(D$4,$B$2,D$5),BaseResults!$A:$L,11,FALSE)</f>
        <v>682660.98355685768</v>
      </c>
      <c r="E6" s="74">
        <f>VLOOKUP(CONCATENATE(E$4,$B$2,E$5),BaseResults!$A:$L,11,FALSE)</f>
        <v>786331.35740917618</v>
      </c>
      <c r="F6" s="74">
        <f>VLOOKUP(CONCATENATE(F$4,$B$2,F$5),BaseResults!$A:$L,11,FALSE)</f>
        <v>786674.57359235804</v>
      </c>
      <c r="G6" s="74">
        <f>VLOOKUP(CONCATENATE(G$4,$B$2,G$5),BaseResults!$A:$L,11,FALSE)</f>
        <v>691255.7461483865</v>
      </c>
      <c r="H6" s="99">
        <f>VLOOKUP(CONCATENATE(H$4,$B$2,H$5),BaseResults!$A:$L,11,FALSE)</f>
        <v>804536.08805639134</v>
      </c>
      <c r="K6" t="s">
        <v>526</v>
      </c>
    </row>
    <row r="7" spans="1:11" x14ac:dyDescent="0.25">
      <c r="A7" s="91"/>
      <c r="B7" s="6" t="s">
        <v>535</v>
      </c>
      <c r="C7" s="6" t="s">
        <v>476</v>
      </c>
      <c r="D7" s="96">
        <f>VLOOKUP(CONCATENATE(D$4,$B$2,D$5),BaseResults!$A:$L,10,FALSE)</f>
        <v>913828.03319481725</v>
      </c>
      <c r="E7" s="75">
        <f>VLOOKUP(CONCATENATE(E$4,$B$2,E$5),BaseResults!$A:$L,10,FALSE)</f>
        <v>992217.16059037799</v>
      </c>
      <c r="F7" s="75">
        <f>VLOOKUP(CONCATENATE(F$4,$B$2,F$5),BaseResults!$A:$L,10,FALSE)</f>
        <v>1136930.8608329061</v>
      </c>
      <c r="G7" s="75">
        <f>VLOOKUP(CONCATENATE(G$4,$B$2,G$5),BaseResults!$A:$L,10,FALSE)</f>
        <v>1064475.0473422743</v>
      </c>
      <c r="H7" s="92">
        <f>VLOOKUP(CONCATENATE(H$4,$B$2,H$5),BaseResults!$A:$L,10,FALSE)</f>
        <v>995404.16509336757</v>
      </c>
      <c r="K7" t="s">
        <v>522</v>
      </c>
    </row>
    <row r="8" spans="1:11" x14ac:dyDescent="0.25">
      <c r="A8" s="91"/>
      <c r="B8" s="6" t="s">
        <v>536</v>
      </c>
      <c r="C8" s="6"/>
      <c r="D8" s="95">
        <f>D6/D7</f>
        <v>0.74703440774323726</v>
      </c>
      <c r="E8" s="21">
        <f t="shared" ref="E8:H8" si="0">E6/E7</f>
        <v>0.79249925181832381</v>
      </c>
      <c r="F8" s="21">
        <f t="shared" si="0"/>
        <v>0.69192824356623306</v>
      </c>
      <c r="G8" s="21">
        <f t="shared" si="0"/>
        <v>0.64938651955654358</v>
      </c>
      <c r="H8" s="22">
        <f t="shared" si="0"/>
        <v>0.80825067472058143</v>
      </c>
    </row>
    <row r="9" spans="1:11" x14ac:dyDescent="0.25">
      <c r="A9" s="25"/>
      <c r="B9" s="26" t="s">
        <v>6</v>
      </c>
      <c r="C9" s="26"/>
      <c r="D9" s="25"/>
      <c r="E9" s="7">
        <f>VLOOKUP(CONCATENATE($B$2,E$4),'Score data'!$A:$S,10,FALSE)</f>
        <v>4</v>
      </c>
      <c r="F9" s="7">
        <f>VLOOKUP(CONCATENATE($B$2,F$4),'Score data'!$A:$S,10,FALSE)</f>
        <v>4</v>
      </c>
      <c r="G9" s="7">
        <f>VLOOKUP(CONCATENATE($B$2,G$4),'Score data'!$A:$S,10,FALSE)</f>
        <v>4</v>
      </c>
      <c r="H9" s="27">
        <f>VLOOKUP(CONCATENATE($B$2,H$4),'Score data'!$A:$S,10,FALSE)</f>
        <v>4</v>
      </c>
    </row>
    <row r="10" spans="1:11" x14ac:dyDescent="0.25">
      <c r="A10" s="1" t="s">
        <v>510</v>
      </c>
      <c r="B10" s="5" t="s">
        <v>28</v>
      </c>
      <c r="C10" s="5" t="s">
        <v>478</v>
      </c>
      <c r="D10" s="98">
        <f>VLOOKUP(CONCATENATE(D$4,$B$2,D$5),ValueRWD!$A:$L,6,FALSE)</f>
        <v>20478381.432</v>
      </c>
      <c r="E10" s="74">
        <f>VLOOKUP(CONCATENATE(E$4,$B$2,E$5),ValueRWD!$A:$L,6,FALSE)</f>
        <v>38205380.343999997</v>
      </c>
      <c r="F10" s="74">
        <f>E10</f>
        <v>38205380.343999997</v>
      </c>
      <c r="G10" s="74" t="e">
        <f>VLOOKUP(CONCATENATE(G$4,$B$2,G$5),ValueRWD!$A:$L,6,FALSE)</f>
        <v>#N/A</v>
      </c>
      <c r="H10" s="99">
        <f>VLOOKUP(CONCATENATE(H$4,$B$2,H$5),ValueRWD!$A:$L,6,FALSE)</f>
        <v>43938557.623999991</v>
      </c>
    </row>
    <row r="11" spans="1:11" x14ac:dyDescent="0.25">
      <c r="A11" s="91"/>
      <c r="B11" s="6" t="s">
        <v>29</v>
      </c>
      <c r="C11" s="6" t="s">
        <v>470</v>
      </c>
      <c r="D11" s="96">
        <f>'C1 Forest resources and carbon'!D11</f>
        <v>29042189.576377999</v>
      </c>
      <c r="E11" s="75">
        <f>'C1 Forest resources and carbon'!E11</f>
        <v>33306775.139291003</v>
      </c>
      <c r="F11" s="75">
        <f>'C1 Forest resources and carbon'!F11</f>
        <v>35907415.699856989</v>
      </c>
      <c r="G11" s="75">
        <f>'C1 Forest resources and carbon'!G11</f>
        <v>36091067.191561006</v>
      </c>
      <c r="H11" s="92">
        <f>'C1 Forest resources and carbon'!H11</f>
        <v>33005208.242612004</v>
      </c>
    </row>
    <row r="12" spans="1:11" x14ac:dyDescent="0.25">
      <c r="A12" s="91"/>
      <c r="B12" s="6" t="s">
        <v>537</v>
      </c>
      <c r="C12" s="6" t="s">
        <v>477</v>
      </c>
      <c r="D12" s="97">
        <f>D10/D11*1000</f>
        <v>705.12525848452117</v>
      </c>
      <c r="E12" s="28">
        <f t="shared" ref="E12:H12" si="1">E10/E11*1000</f>
        <v>1147.0753378020754</v>
      </c>
      <c r="F12" s="28">
        <f t="shared" si="1"/>
        <v>1063.9969376618815</v>
      </c>
      <c r="G12" s="28" t="e">
        <f t="shared" si="1"/>
        <v>#N/A</v>
      </c>
      <c r="H12" s="29">
        <f t="shared" si="1"/>
        <v>1331.2613361206513</v>
      </c>
    </row>
    <row r="13" spans="1:11" x14ac:dyDescent="0.25">
      <c r="A13" s="91"/>
      <c r="B13" s="6" t="s">
        <v>36</v>
      </c>
      <c r="C13" s="6" t="s">
        <v>479</v>
      </c>
      <c r="D13" s="91"/>
      <c r="E13" s="30">
        <f>(E12-$D12)/20</f>
        <v>22.097503965877713</v>
      </c>
      <c r="F13" s="30">
        <f t="shared" ref="F13:H13" si="2">(F12-$D12)/20</f>
        <v>17.943583958868015</v>
      </c>
      <c r="G13" s="30" t="e">
        <f t="shared" si="2"/>
        <v>#N/A</v>
      </c>
      <c r="H13" s="31">
        <f t="shared" si="2"/>
        <v>31.306803881806509</v>
      </c>
    </row>
    <row r="14" spans="1:11" x14ac:dyDescent="0.25">
      <c r="A14" s="25"/>
      <c r="B14" s="26" t="s">
        <v>6</v>
      </c>
      <c r="C14" s="26"/>
      <c r="D14" s="25"/>
      <c r="E14" s="7">
        <f>VLOOKUP(CONCATENATE($B$2,E$4),'Score data'!$A:$S,11,FALSE)</f>
        <v>4</v>
      </c>
      <c r="F14" s="7">
        <f>VLOOKUP(CONCATENATE($B$2,F$4),'Score data'!$A:$S,11,FALSE)</f>
        <v>3</v>
      </c>
      <c r="G14" s="7" t="e">
        <f>VLOOKUP(CONCATENATE($B$2,G$4),'Score data'!$A:$S,11,FALSE)</f>
        <v>#N/A</v>
      </c>
      <c r="H14" s="27">
        <f>VLOOKUP(CONCATENATE($B$2,H$4),'Score data'!$A:$S,11,FALSE)</f>
        <v>4</v>
      </c>
    </row>
    <row r="15" spans="1:11" x14ac:dyDescent="0.25">
      <c r="A15" s="10" t="s">
        <v>30</v>
      </c>
      <c r="B15" s="12" t="s">
        <v>9</v>
      </c>
      <c r="C15" s="12"/>
      <c r="D15" s="10"/>
      <c r="E15" s="36">
        <f>AVERAGE(E14,E9)</f>
        <v>4</v>
      </c>
      <c r="F15" s="36">
        <f t="shared" ref="F15:H15" si="3">AVERAGE(F14,F9)</f>
        <v>3.5</v>
      </c>
      <c r="G15" s="36" t="e">
        <f t="shared" si="3"/>
        <v>#N/A</v>
      </c>
      <c r="H15" s="37">
        <f t="shared" si="3"/>
        <v>4</v>
      </c>
    </row>
  </sheetData>
  <mergeCells count="1">
    <mergeCell ref="A1:B1"/>
  </mergeCells>
  <hyperlinks>
    <hyperlink ref="A1" location="'Selection panel'!A1" display="Please go to the tab 'Selection panel' to change the country and/or the selected scenarios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B14" sqref="B14"/>
    </sheetView>
  </sheetViews>
  <sheetFormatPr defaultRowHeight="15" x14ac:dyDescent="0.25"/>
  <cols>
    <col min="1" max="1" width="77.7109375" bestFit="1" customWidth="1"/>
    <col min="2" max="2" width="40.140625" bestFit="1" customWidth="1"/>
    <col min="3" max="3" width="17.28515625" bestFit="1" customWidth="1"/>
    <col min="4" max="5" width="12.28515625" bestFit="1" customWidth="1"/>
    <col min="6" max="6" width="11" bestFit="1" customWidth="1"/>
    <col min="7" max="7" width="14.28515625" bestFit="1" customWidth="1"/>
    <col min="8" max="8" width="15.28515625" bestFit="1" customWidth="1"/>
  </cols>
  <sheetData>
    <row r="1" spans="1:11" x14ac:dyDescent="0.25">
      <c r="A1" s="112" t="s">
        <v>412</v>
      </c>
      <c r="B1" s="112"/>
      <c r="C1" s="89"/>
      <c r="D1" s="89"/>
      <c r="E1" s="89"/>
      <c r="F1" s="89"/>
      <c r="G1" s="89"/>
      <c r="H1" s="89"/>
    </row>
    <row r="2" spans="1:11" x14ac:dyDescent="0.25">
      <c r="A2" t="s">
        <v>5</v>
      </c>
      <c r="B2" t="str">
        <f>Summary!B2</f>
        <v>EFSOS Total</v>
      </c>
    </row>
    <row r="4" spans="1:11" x14ac:dyDescent="0.25">
      <c r="A4" s="6"/>
      <c r="B4" s="6"/>
      <c r="C4" s="6"/>
      <c r="D4" s="94" t="s">
        <v>0</v>
      </c>
      <c r="E4" s="5" t="str">
        <f>Summary!C4</f>
        <v>B2 reference</v>
      </c>
      <c r="F4" s="5" t="str">
        <f>Summary!D4</f>
        <v>B2 carbon</v>
      </c>
      <c r="G4" s="5" t="str">
        <f>Summary!E4</f>
        <v>B2 biodiversity</v>
      </c>
      <c r="H4" s="18" t="str">
        <f>Summary!F4</f>
        <v>B2 wood energy</v>
      </c>
      <c r="K4" t="s">
        <v>33</v>
      </c>
    </row>
    <row r="5" spans="1:11" x14ac:dyDescent="0.25">
      <c r="A5" s="6"/>
      <c r="B5" s="6"/>
      <c r="C5" s="6" t="s">
        <v>467</v>
      </c>
      <c r="D5" s="91">
        <v>2010</v>
      </c>
      <c r="E5" s="6">
        <v>2030</v>
      </c>
      <c r="F5" s="6">
        <v>2030</v>
      </c>
      <c r="G5" s="6">
        <v>2030</v>
      </c>
      <c r="H5" s="19">
        <v>2030</v>
      </c>
      <c r="K5" t="s">
        <v>35</v>
      </c>
    </row>
    <row r="6" spans="1:11" x14ac:dyDescent="0.25">
      <c r="A6" s="1" t="s">
        <v>511</v>
      </c>
      <c r="B6" s="5" t="s">
        <v>33</v>
      </c>
      <c r="C6" s="5" t="s">
        <v>482</v>
      </c>
      <c r="D6" s="98">
        <f>VLOOKUP(CONCATENATE(D$4,$B$2,D$5),TotalDeadwood!$A:$L,11,FALSE)</f>
        <v>1942382.4022499996</v>
      </c>
      <c r="E6" s="74">
        <f>VLOOKUP(CONCATENATE(E$4,$B$2,E$5),TotalDeadwood!$A:$L,11,FALSE)</f>
        <v>1891275.2152940005</v>
      </c>
      <c r="F6" s="74">
        <f>VLOOKUP(CONCATENATE(F$4,$B$2,F$5),TotalDeadwood!$A:$L,11,FALSE)</f>
        <v>1837232.7874140004</v>
      </c>
      <c r="G6" s="74">
        <f>VLOOKUP(CONCATENATE(G$4,$B$2,G$5),TotalDeadwood!$A:$L,11,FALSE)</f>
        <v>1880209.1706000005</v>
      </c>
      <c r="H6" s="99">
        <f>VLOOKUP(CONCATENATE(H$4,$B$2,H$5),TotalDeadwood!$A:$L,11,FALSE)</f>
        <v>1822330.933774</v>
      </c>
      <c r="K6" t="s">
        <v>527</v>
      </c>
    </row>
    <row r="7" spans="1:11" x14ac:dyDescent="0.25">
      <c r="A7" s="91"/>
      <c r="B7" s="6" t="s">
        <v>534</v>
      </c>
      <c r="C7" s="6" t="s">
        <v>339</v>
      </c>
      <c r="D7" s="96">
        <f>'C1 Forest resources and carbon'!D12</f>
        <v>166724.77011699998</v>
      </c>
      <c r="E7" s="75">
        <f>'C1 Forest resources and carbon'!E12</f>
        <v>171117.478064</v>
      </c>
      <c r="F7" s="75">
        <f>'C1 Forest resources and carbon'!F12</f>
        <v>171396.27380900001</v>
      </c>
      <c r="G7" s="75">
        <f>'C1 Forest resources and carbon'!G12</f>
        <v>164917.56158499996</v>
      </c>
      <c r="H7" s="92">
        <f>'C1 Forest resources and carbon'!H12</f>
        <v>171117.47201500001</v>
      </c>
      <c r="K7" t="s">
        <v>522</v>
      </c>
    </row>
    <row r="8" spans="1:11" x14ac:dyDescent="0.25">
      <c r="A8" s="91"/>
      <c r="B8" s="6" t="s">
        <v>37</v>
      </c>
      <c r="C8" s="6" t="s">
        <v>480</v>
      </c>
      <c r="D8" s="97">
        <f>D6/D7</f>
        <v>11.650232901127545</v>
      </c>
      <c r="E8" s="28">
        <f t="shared" ref="E8:H8" si="0">E6/E7</f>
        <v>11.052495844910949</v>
      </c>
      <c r="F8" s="28">
        <f t="shared" si="0"/>
        <v>10.719210789035994</v>
      </c>
      <c r="G8" s="28">
        <f t="shared" si="0"/>
        <v>11.400903290890122</v>
      </c>
      <c r="H8" s="29">
        <f t="shared" si="0"/>
        <v>10.649590087529203</v>
      </c>
    </row>
    <row r="9" spans="1:11" x14ac:dyDescent="0.25">
      <c r="A9" s="91"/>
      <c r="B9" s="6" t="s">
        <v>38</v>
      </c>
      <c r="C9" s="6" t="s">
        <v>481</v>
      </c>
      <c r="D9" s="91"/>
      <c r="E9" s="100">
        <f>(E8-$D8)/20</f>
        <v>-2.9886852810829811E-2</v>
      </c>
      <c r="F9" s="100">
        <f t="shared" ref="F9:H9" si="1">(F8-$D8)/20</f>
        <v>-4.6551105604577536E-2</v>
      </c>
      <c r="G9" s="100">
        <f t="shared" si="1"/>
        <v>-1.2466480511871136E-2</v>
      </c>
      <c r="H9" s="103">
        <f t="shared" si="1"/>
        <v>-5.0032140679917084E-2</v>
      </c>
    </row>
    <row r="10" spans="1:11" x14ac:dyDescent="0.25">
      <c r="A10" s="25"/>
      <c r="B10" s="26" t="s">
        <v>6</v>
      </c>
      <c r="C10" s="26"/>
      <c r="D10" s="25"/>
      <c r="E10" s="7">
        <f>VLOOKUP(CONCATENATE($B$2,E$4),'Score data'!$A:$S,12,FALSE)</f>
        <v>2</v>
      </c>
      <c r="F10" s="7">
        <f>VLOOKUP(CONCATENATE($B$2,F$4),'Score data'!$A:$S,12,FALSE)</f>
        <v>2</v>
      </c>
      <c r="G10" s="7">
        <f>VLOOKUP(CONCATENATE($B$2,G$4),'Score data'!$A:$S,12,FALSE)</f>
        <v>2</v>
      </c>
      <c r="H10" s="27">
        <f>VLOOKUP(CONCATENATE($B$2,H$4),'Score data'!$A:$S,12,FALSE)</f>
        <v>2</v>
      </c>
    </row>
    <row r="11" spans="1:11" x14ac:dyDescent="0.25">
      <c r="A11" s="1" t="s">
        <v>512</v>
      </c>
      <c r="B11" s="5" t="s">
        <v>539</v>
      </c>
      <c r="C11" s="6" t="s">
        <v>339</v>
      </c>
      <c r="D11" s="98">
        <f>VLOOKUP(CONCATENATE(D$4,$B$2,D$5),BaseResults!$A:$M,13,FALSE)</f>
        <v>38146.199242426956</v>
      </c>
      <c r="E11" s="74">
        <f>VLOOKUP(CONCATENATE(E$4,$B$2,E$5),BaseResults!$A:$M,13,FALSE)</f>
        <v>45760.810380313807</v>
      </c>
      <c r="F11" s="74">
        <f>VLOOKUP(CONCATENATE(F$4,$B$2,F$5),BaseResults!$A:$M,13,FALSE)</f>
        <v>45482.014635313797</v>
      </c>
      <c r="G11" s="74">
        <f>VLOOKUP(CONCATENATE(G$4,$B$2,G$5),BaseResults!$A:$M,13,FALSE)</f>
        <v>51960.726859313843</v>
      </c>
      <c r="H11" s="99">
        <f>VLOOKUP(CONCATENATE(H$4,$B$2,H$5),BaseResults!$A:$M,13,FALSE)</f>
        <v>45760.816429313796</v>
      </c>
    </row>
    <row r="12" spans="1:11" x14ac:dyDescent="0.25">
      <c r="A12" s="91"/>
      <c r="B12" s="6" t="s">
        <v>14</v>
      </c>
      <c r="C12" s="6" t="s">
        <v>339</v>
      </c>
      <c r="D12" s="96">
        <f>'C1 Forest resources and carbon'!D6</f>
        <v>204870.96935942693</v>
      </c>
      <c r="E12" s="75">
        <f>'C1 Forest resources and carbon'!E6</f>
        <v>216878.2884443138</v>
      </c>
      <c r="F12" s="75">
        <f>'C1 Forest resources and carbon'!F6</f>
        <v>216878.2884443138</v>
      </c>
      <c r="G12" s="75">
        <f>'C1 Forest resources and carbon'!G6</f>
        <v>216878.2884443138</v>
      </c>
      <c r="H12" s="92">
        <f>'C1 Forest resources and carbon'!H6</f>
        <v>216878.2884443138</v>
      </c>
    </row>
    <row r="13" spans="1:11" x14ac:dyDescent="0.25">
      <c r="A13" s="91"/>
      <c r="B13" s="5" t="s">
        <v>540</v>
      </c>
      <c r="C13" s="8" t="s">
        <v>468</v>
      </c>
      <c r="D13" s="107">
        <f>D11/D12</f>
        <v>0.18619621589969157</v>
      </c>
      <c r="E13" s="101">
        <f t="shared" ref="E13:H13" si="2">E11/E12</f>
        <v>0.21099765545255797</v>
      </c>
      <c r="F13" s="101">
        <f t="shared" si="2"/>
        <v>0.20971216142270446</v>
      </c>
      <c r="G13" s="101">
        <f t="shared" si="2"/>
        <v>0.23958473313318962</v>
      </c>
      <c r="H13" s="104">
        <f t="shared" si="2"/>
        <v>0.21099768334377766</v>
      </c>
    </row>
    <row r="14" spans="1:11" x14ac:dyDescent="0.25">
      <c r="A14" s="25"/>
      <c r="B14" s="26" t="s">
        <v>6</v>
      </c>
      <c r="C14" s="26"/>
      <c r="D14" s="25"/>
      <c r="E14" s="7">
        <f>VLOOKUP(CONCATENATE($B$2,E$4),'Score data'!$A:$S,13,FALSE)</f>
        <v>4</v>
      </c>
      <c r="F14" s="7">
        <f>VLOOKUP(CONCATENATE($B$2,F$4),'Score data'!$A:$S,13,FALSE)</f>
        <v>4</v>
      </c>
      <c r="G14" s="7">
        <f>VLOOKUP(CONCATENATE($B$2,G$4),'Score data'!$A:$S,13,FALSE)</f>
        <v>4</v>
      </c>
      <c r="H14" s="27">
        <f>VLOOKUP(CONCATENATE($B$2,H$4),'Score data'!$A:$S,13,FALSE)</f>
        <v>4</v>
      </c>
    </row>
    <row r="15" spans="1:11" hidden="1" x14ac:dyDescent="0.25">
      <c r="A15" s="6"/>
      <c r="B15" s="6" t="s">
        <v>406</v>
      </c>
      <c r="C15" s="6"/>
      <c r="D15" s="91">
        <f>VLOOKUP(CONCATENATE(D$4,$B$2,D$5),AgeClasses!$A:$P,14,FALSE)</f>
        <v>9997.7010179999997</v>
      </c>
      <c r="E15" s="6">
        <f>VLOOKUP(CONCATENATE(E$4,$B$2,E$5),AgeClasses!$A:$P,14,FALSE)</f>
        <v>9087.7786189999988</v>
      </c>
      <c r="F15" s="6">
        <f>VLOOKUP(CONCATENATE(F$4,$B$2,F$5),AgeClasses!$A:$P,14,FALSE)</f>
        <v>11747.424574000002</v>
      </c>
      <c r="G15" s="6">
        <f>VLOOKUP(CONCATENATE(G$4,$B$2,G$5),AgeClasses!$A:$P,14,FALSE)</f>
        <v>14101.529636000001</v>
      </c>
      <c r="H15" s="19">
        <f>VLOOKUP(CONCATENATE(H$4,$B$2,H$5),AgeClasses!$A:$P,14,FALSE)</f>
        <v>8912.3725349999986</v>
      </c>
    </row>
    <row r="16" spans="1:11" hidden="1" x14ac:dyDescent="0.25">
      <c r="A16" s="6"/>
      <c r="B16" s="6" t="s">
        <v>407</v>
      </c>
      <c r="C16" s="6"/>
      <c r="D16" s="91">
        <f>VLOOKUP(CONCATENATE(D$4,$B$2,D$5),AgeClasses!$A:$P,15,FALSE)</f>
        <v>5131.3864219999996</v>
      </c>
      <c r="E16" s="6">
        <f>VLOOKUP(CONCATENATE(E$4,$B$2,E$5),AgeClasses!$A:$P,15,FALSE)</f>
        <v>4151.3973000000005</v>
      </c>
      <c r="F16" s="6">
        <f>VLOOKUP(CONCATENATE(F$4,$B$2,F$5),AgeClasses!$A:$P,15,FALSE)</f>
        <v>5465.5874999999987</v>
      </c>
      <c r="G16" s="6">
        <f>VLOOKUP(CONCATENATE(G$4,$B$2,G$5),AgeClasses!$A:$P,15,FALSE)</f>
        <v>5255.4792080000007</v>
      </c>
      <c r="H16" s="19">
        <f>VLOOKUP(CONCATENATE(H$4,$B$2,H$5),AgeClasses!$A:$P,15,FALSE)</f>
        <v>4044.2025530000005</v>
      </c>
    </row>
    <row r="17" spans="1:8" hidden="1" x14ac:dyDescent="0.25">
      <c r="A17" s="6"/>
      <c r="B17" s="6" t="s">
        <v>408</v>
      </c>
      <c r="C17" s="6"/>
      <c r="D17" s="91">
        <f>VLOOKUP(CONCATENATE(D$4,$B$2,D$5),AgeClasses!$A:$P,16,FALSE)</f>
        <v>5365.1845809999995</v>
      </c>
      <c r="E17" s="6">
        <f>VLOOKUP(CONCATENATE(E$4,$B$2,E$5),AgeClasses!$A:$P,16,FALSE)</f>
        <v>1855.6574260000002</v>
      </c>
      <c r="F17" s="6">
        <f>VLOOKUP(CONCATENATE(F$4,$B$2,F$5),AgeClasses!$A:$P,16,FALSE)</f>
        <v>2203.4610739999998</v>
      </c>
      <c r="G17" s="6">
        <f>VLOOKUP(CONCATENATE(G$4,$B$2,G$5),AgeClasses!$A:$P,16,FALSE)</f>
        <v>1559.6170249999998</v>
      </c>
      <c r="H17" s="19">
        <f>VLOOKUP(CONCATENATE(H$4,$B$2,H$5),AgeClasses!$A:$P,16,FALSE)</f>
        <v>1728.4847639999998</v>
      </c>
    </row>
    <row r="18" spans="1:8" x14ac:dyDescent="0.25">
      <c r="A18" s="1" t="s">
        <v>513</v>
      </c>
      <c r="B18" s="5" t="s">
        <v>514</v>
      </c>
      <c r="C18" s="6" t="s">
        <v>339</v>
      </c>
      <c r="D18" s="98">
        <f>SUM(D15:D17)</f>
        <v>20494.272020999997</v>
      </c>
      <c r="E18" s="74">
        <f t="shared" ref="E18:H18" si="3">SUM(E15:E17)</f>
        <v>15094.833344999999</v>
      </c>
      <c r="F18" s="74">
        <f t="shared" si="3"/>
        <v>19416.473148000001</v>
      </c>
      <c r="G18" s="74">
        <f t="shared" si="3"/>
        <v>20916.625869000003</v>
      </c>
      <c r="H18" s="99">
        <f t="shared" si="3"/>
        <v>14685.059851999999</v>
      </c>
    </row>
    <row r="19" spans="1:8" x14ac:dyDescent="0.25">
      <c r="A19" s="91"/>
      <c r="B19" s="6" t="s">
        <v>534</v>
      </c>
      <c r="C19" s="6" t="s">
        <v>339</v>
      </c>
      <c r="D19" s="96">
        <f>D7</f>
        <v>166724.77011699998</v>
      </c>
      <c r="E19" s="75">
        <f t="shared" ref="E19:H19" si="4">E7</f>
        <v>171117.478064</v>
      </c>
      <c r="F19" s="75">
        <f t="shared" si="4"/>
        <v>171396.27380900001</v>
      </c>
      <c r="G19" s="75">
        <f t="shared" si="4"/>
        <v>164917.56158499996</v>
      </c>
      <c r="H19" s="92">
        <f t="shared" si="4"/>
        <v>171117.47201500001</v>
      </c>
    </row>
    <row r="20" spans="1:8" x14ac:dyDescent="0.25">
      <c r="A20" s="91"/>
      <c r="B20" s="6" t="s">
        <v>39</v>
      </c>
      <c r="C20" s="6" t="s">
        <v>468</v>
      </c>
      <c r="D20" s="107">
        <f>D18/D19</f>
        <v>0.1229227787005976</v>
      </c>
      <c r="E20" s="101">
        <f t="shared" ref="E20" si="5">E18/E19</f>
        <v>8.8213276140934882E-2</v>
      </c>
      <c r="F20" s="101">
        <f t="shared" ref="F20" si="6">F18/F19</f>
        <v>0.11328410307004261</v>
      </c>
      <c r="G20" s="101">
        <f t="shared" ref="G20" si="7">G18/G19</f>
        <v>0.12683079756924123</v>
      </c>
      <c r="H20" s="104">
        <f t="shared" ref="H20" si="8">H18/H19</f>
        <v>8.5818588125897044E-2</v>
      </c>
    </row>
    <row r="21" spans="1:8" x14ac:dyDescent="0.25">
      <c r="A21" s="91"/>
      <c r="B21" s="6" t="s">
        <v>40</v>
      </c>
      <c r="C21" s="8" t="s">
        <v>469</v>
      </c>
      <c r="D21" s="91"/>
      <c r="E21" s="102">
        <f>(E20-$D20)/20</f>
        <v>-1.735475127983136E-3</v>
      </c>
      <c r="F21" s="102">
        <f t="shared" ref="F21:H21" si="9">(F20-$D20)/20</f>
        <v>-4.8193378152774983E-4</v>
      </c>
      <c r="G21" s="102">
        <f t="shared" si="9"/>
        <v>1.9540094343218142E-4</v>
      </c>
      <c r="H21" s="105">
        <f t="shared" si="9"/>
        <v>-1.855209528735028E-3</v>
      </c>
    </row>
    <row r="22" spans="1:8" x14ac:dyDescent="0.25">
      <c r="A22" s="25"/>
      <c r="B22" s="26" t="s">
        <v>6</v>
      </c>
      <c r="C22" s="26"/>
      <c r="D22" s="25"/>
      <c r="E22" s="7">
        <f>VLOOKUP(CONCATENATE($B$2,E$4),'Score data'!$A:$S,14,FALSE)</f>
        <v>2</v>
      </c>
      <c r="F22" s="7">
        <f>VLOOKUP(CONCATENATE($B$2,F$4),'Score data'!$A:$S,14,FALSE)</f>
        <v>2</v>
      </c>
      <c r="G22" s="7">
        <f>VLOOKUP(CONCATENATE($B$2,G$4),'Score data'!$A:$S,14,FALSE)</f>
        <v>3</v>
      </c>
      <c r="H22" s="27">
        <f>VLOOKUP(CONCATENATE($B$2,H$4),'Score data'!$A:$S,14,FALSE)</f>
        <v>2</v>
      </c>
    </row>
    <row r="23" spans="1:8" x14ac:dyDescent="0.25">
      <c r="A23" s="10" t="s">
        <v>34</v>
      </c>
      <c r="B23" s="12" t="s">
        <v>9</v>
      </c>
      <c r="C23" s="12"/>
      <c r="D23" s="10"/>
      <c r="E23" s="36">
        <f>AVERAGE(E22,E14,E10)</f>
        <v>2.6666666666666665</v>
      </c>
      <c r="F23" s="36">
        <f t="shared" ref="F23:H23" si="10">AVERAGE(F22,F14,F10)</f>
        <v>2.6666666666666665</v>
      </c>
      <c r="G23" s="36">
        <f t="shared" si="10"/>
        <v>3</v>
      </c>
      <c r="H23" s="37">
        <f t="shared" si="10"/>
        <v>2.6666666666666665</v>
      </c>
    </row>
  </sheetData>
  <mergeCells count="1">
    <mergeCell ref="A1:B1"/>
  </mergeCells>
  <hyperlinks>
    <hyperlink ref="A1" location="'Selection panel'!A1" display="Please go to the tab 'Selection panel' to change the country and/or the selected scenarios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4</vt:i4>
      </vt:variant>
    </vt:vector>
  </HeadingPairs>
  <TitlesOfParts>
    <vt:vector size="28" baseType="lpstr">
      <vt:lpstr>Explanation</vt:lpstr>
      <vt:lpstr>Countries-Regions</vt:lpstr>
      <vt:lpstr>Definitions</vt:lpstr>
      <vt:lpstr>Selection panel</vt:lpstr>
      <vt:lpstr>Summary</vt:lpstr>
      <vt:lpstr>C1 Forest resources and carbon</vt:lpstr>
      <vt:lpstr>C2 Health and vitality</vt:lpstr>
      <vt:lpstr>C3 Productive functions</vt:lpstr>
      <vt:lpstr>C4 Biodiversity</vt:lpstr>
      <vt:lpstr>C6 Socio-economic functions</vt:lpstr>
      <vt:lpstr>Score data</vt:lpstr>
      <vt:lpstr>BaseResults</vt:lpstr>
      <vt:lpstr>CarbonStocks</vt:lpstr>
      <vt:lpstr>FireVulnerability</vt:lpstr>
      <vt:lpstr>Recreation</vt:lpstr>
      <vt:lpstr>WindVulnerability</vt:lpstr>
      <vt:lpstr>TotalDeadwood</vt:lpstr>
      <vt:lpstr>AgeClasses</vt:lpstr>
      <vt:lpstr>SOEF2011 basic data</vt:lpstr>
      <vt:lpstr>ValueRWD</vt:lpstr>
      <vt:lpstr>GDPshare</vt:lpstr>
      <vt:lpstr>Consumption</vt:lpstr>
      <vt:lpstr>Consumption2</vt:lpstr>
      <vt:lpstr>Country lookup</vt:lpstr>
      <vt:lpstr>AgeClasses</vt:lpstr>
      <vt:lpstr>BaseResults</vt:lpstr>
      <vt:lpstr>CarbonStocks</vt:lpstr>
      <vt:lpstr>TotalDeadwood</vt:lpstr>
    </vt:vector>
  </TitlesOfParts>
  <Company>Wageningen UR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Schelhaas, Mart-Jan</dc:creator>
  <cp:lastModifiedBy>Schelhaas, Mart-Jan</cp:lastModifiedBy>
  <dcterms:created xsi:type="dcterms:W3CDTF">2011-09-01T14:52:42Z</dcterms:created>
  <dcterms:modified xsi:type="dcterms:W3CDTF">2011-12-15T22:36:40Z</dcterms:modified>
</cp:coreProperties>
</file>