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285" windowWidth="19125" windowHeight="9720" activeTab="7"/>
  </bookViews>
  <sheets>
    <sheet name="Table2" sheetId="3" r:id="rId1"/>
    <sheet name="Table3" sheetId="1" r:id="rId2"/>
    <sheet name="Table4" sheetId="4" r:id="rId3"/>
    <sheet name="Table5" sheetId="5" r:id="rId4"/>
    <sheet name="Table6" sheetId="8" r:id="rId5"/>
    <sheet name="Table 7a" sheetId="2" r:id="rId6"/>
    <sheet name="Table7b" sheetId="9" r:id="rId7"/>
    <sheet name="Table8" sheetId="10" r:id="rId8"/>
  </sheets>
  <definedNames>
    <definedName name="_xlnm.Print_Area" localSheetId="5">'Table 7a'!$A$1:$I$49</definedName>
    <definedName name="_xlnm.Print_Area" localSheetId="0">Table2!$A$1:$N$65</definedName>
    <definedName name="_xlnm.Print_Area" localSheetId="1">Table3!$A$1:$E$34</definedName>
    <definedName name="_xlnm.Print_Area" localSheetId="2">Table4!$A$1:$N$63</definedName>
    <definedName name="_xlnm.Print_Area" localSheetId="3">Table5!$A$1:$I$61</definedName>
    <definedName name="_xlnm.Print_Area" localSheetId="4">Table6!$A$1:$O$40</definedName>
    <definedName name="_xlnm.Print_Area" localSheetId="6">Table7b!$A$1:$H$33</definedName>
    <definedName name="_xlnm.Print_Area" localSheetId="7">Table8!$A$1:$I$17</definedName>
  </definedNames>
  <calcPr calcId="145621"/>
</workbook>
</file>

<file path=xl/calcChain.xml><?xml version="1.0" encoding="utf-8"?>
<calcChain xmlns="http://schemas.openxmlformats.org/spreadsheetml/2006/main">
  <c r="F9" i="10" l="1"/>
  <c r="G9" i="10" s="1"/>
  <c r="G14" i="10" l="1"/>
  <c r="F14" i="10"/>
  <c r="G13" i="10" l="1"/>
  <c r="G11" i="10"/>
  <c r="G4" i="10"/>
  <c r="N25" i="10"/>
  <c r="N24" i="10"/>
  <c r="N26" i="10" s="1"/>
  <c r="F8" i="10" s="1"/>
  <c r="G8" i="10" s="1"/>
  <c r="I25" i="10"/>
  <c r="F25" i="10"/>
  <c r="I24" i="10"/>
  <c r="F24" i="10"/>
  <c r="F7" i="10"/>
  <c r="F6" i="10"/>
  <c r="G6" i="10" s="1"/>
  <c r="F5" i="10"/>
  <c r="G5" i="10" s="1"/>
  <c r="G15" i="10"/>
  <c r="G12" i="10"/>
  <c r="G10" i="10"/>
  <c r="G7" i="10"/>
  <c r="F30" i="9" l="1"/>
  <c r="D30" i="9"/>
  <c r="B30" i="9"/>
  <c r="F29" i="9"/>
  <c r="D29" i="9"/>
  <c r="B29" i="9"/>
  <c r="F28" i="9"/>
  <c r="D28" i="9"/>
  <c r="B28" i="9"/>
  <c r="F27" i="9"/>
  <c r="D27" i="9"/>
  <c r="B27" i="9"/>
  <c r="F26" i="9"/>
  <c r="D26" i="9"/>
  <c r="B26" i="9"/>
  <c r="H46" i="2" l="1"/>
  <c r="F46" i="2"/>
  <c r="D46" i="2"/>
  <c r="B46" i="2"/>
  <c r="H45" i="2"/>
  <c r="F45" i="2"/>
  <c r="D45" i="2"/>
  <c r="B45" i="2"/>
  <c r="H44" i="2"/>
  <c r="F44" i="2"/>
  <c r="D44" i="2"/>
  <c r="B44" i="2"/>
  <c r="H43" i="2"/>
  <c r="F43" i="2"/>
  <c r="D43" i="2"/>
  <c r="B43" i="2"/>
  <c r="H42" i="2"/>
  <c r="F42" i="2"/>
  <c r="D42" i="2"/>
  <c r="B42" i="2"/>
  <c r="H39" i="2"/>
  <c r="F39" i="2"/>
  <c r="D39" i="2"/>
  <c r="B39" i="2"/>
  <c r="H38" i="2"/>
  <c r="F38" i="2"/>
  <c r="D38" i="2"/>
  <c r="B38" i="2"/>
  <c r="H37" i="2"/>
  <c r="F37" i="2"/>
  <c r="D37" i="2"/>
  <c r="B37" i="2"/>
  <c r="H36" i="2"/>
  <c r="F36" i="2"/>
  <c r="D36" i="2"/>
  <c r="B36" i="2"/>
  <c r="H35" i="2"/>
  <c r="F35" i="2"/>
  <c r="D35" i="2"/>
  <c r="B35" i="2"/>
  <c r="H34" i="2"/>
  <c r="F34" i="2"/>
  <c r="D34" i="2"/>
  <c r="B34" i="2"/>
  <c r="H33" i="2"/>
  <c r="F33" i="2"/>
  <c r="D33" i="2"/>
  <c r="B33" i="2"/>
  <c r="H32" i="2"/>
  <c r="F32" i="2"/>
  <c r="D32" i="2"/>
  <c r="B32" i="2"/>
  <c r="H31" i="2"/>
  <c r="F31" i="2"/>
  <c r="D31" i="2"/>
  <c r="B31" i="2"/>
  <c r="H30" i="2"/>
  <c r="F30" i="2"/>
  <c r="D30" i="2"/>
  <c r="B30" i="2"/>
  <c r="H29" i="2"/>
  <c r="F29" i="2"/>
  <c r="D29" i="2"/>
  <c r="B29" i="2"/>
  <c r="H28" i="2"/>
  <c r="F28" i="2"/>
  <c r="D28" i="2"/>
  <c r="B28" i="2"/>
  <c r="D7" i="1"/>
  <c r="D8" i="1"/>
  <c r="D9" i="1"/>
  <c r="D17" i="1"/>
  <c r="D29" i="1" s="1"/>
  <c r="D31" i="1" s="1"/>
  <c r="D18" i="1"/>
  <c r="C29" i="1"/>
  <c r="E29" i="1"/>
  <c r="E31" i="1" s="1"/>
</calcChain>
</file>

<file path=xl/sharedStrings.xml><?xml version="1.0" encoding="utf-8"?>
<sst xmlns="http://schemas.openxmlformats.org/spreadsheetml/2006/main" count="827" uniqueCount="192">
  <si>
    <t>Source:  Congressional Research Service, Federal Benefits and Services for People with Low Income:  Programs and Spending , FY2008-FY2013,  January 2015.</t>
  </si>
  <si>
    <t>Percent of Total Spending on Low-income Programs</t>
  </si>
  <si>
    <t>Total</t>
  </si>
  <si>
    <t>Low Income Home Energy Assistance Program (LIHEAP)</t>
  </si>
  <si>
    <t>Energy Assistance</t>
  </si>
  <si>
    <t>Employment and Training</t>
  </si>
  <si>
    <t>Social Services</t>
  </si>
  <si>
    <t>Section 8 Housing Choice Vouchers</t>
  </si>
  <si>
    <t>Public Housing</t>
  </si>
  <si>
    <t>Section 8 Project Based Rental Assistance</t>
  </si>
  <si>
    <t>Rural Rental Assistance Program</t>
  </si>
  <si>
    <t>Housing</t>
  </si>
  <si>
    <t>Federal Pell Grants</t>
  </si>
  <si>
    <t>Federal Work Study</t>
  </si>
  <si>
    <t>Education</t>
  </si>
  <si>
    <t>WIC</t>
  </si>
  <si>
    <t>National School Lunch</t>
  </si>
  <si>
    <t>Supplemental Nutrition Assistance</t>
  </si>
  <si>
    <t>Food Assistance</t>
  </si>
  <si>
    <t>Earned Income Tax Credit (EITC)</t>
  </si>
  <si>
    <t>Additional Child Tax Credit (refundable portion)</t>
  </si>
  <si>
    <t>Supplemental Security Income</t>
  </si>
  <si>
    <t>Temporary Assistance for Needy Families (TANF)</t>
  </si>
  <si>
    <t>Pensions for Needy Veterans</t>
  </si>
  <si>
    <t>Cash Aid</t>
  </si>
  <si>
    <t>Health Care</t>
  </si>
  <si>
    <t>Category</t>
  </si>
  <si>
    <t>Included in SPM Estimates</t>
  </si>
  <si>
    <t>Included in Official Poverty Estimates</t>
  </si>
  <si>
    <t>Total Spending from CRS</t>
  </si>
  <si>
    <t>Estimates in millions of dollars</t>
  </si>
  <si>
    <t>(Margin of error in percentage points.  For information on confidentiality protection, sampling error, nonsampling error, and definitions, see www.census.gov/prod/techdoc/cps/cpsmar15.pdf)</t>
  </si>
  <si>
    <t>Element</t>
  </si>
  <si>
    <t>All People</t>
  </si>
  <si>
    <t>Under 18 years</t>
  </si>
  <si>
    <t>18 to 64 years</t>
  </si>
  <si>
    <t>65 years and older</t>
  </si>
  <si>
    <t>Estimate</t>
  </si>
  <si>
    <t>MOE</t>
  </si>
  <si>
    <t>SPM</t>
  </si>
  <si>
    <t xml:space="preserve"> </t>
  </si>
  <si>
    <t>Social Security</t>
  </si>
  <si>
    <t>Refundable tax credits</t>
  </si>
  <si>
    <t>SNAP</t>
  </si>
  <si>
    <t>Unemployment insurance</t>
  </si>
  <si>
    <t>SSI</t>
  </si>
  <si>
    <t>Housing subsidies</t>
  </si>
  <si>
    <t>Child support received</t>
  </si>
  <si>
    <t>School lunch</t>
  </si>
  <si>
    <t>TANF/General assistance</t>
  </si>
  <si>
    <t>LIHEAP</t>
  </si>
  <si>
    <t>Workers' compensation</t>
  </si>
  <si>
    <t>SUBTRACTIONS</t>
  </si>
  <si>
    <t>Child support paid</t>
  </si>
  <si>
    <t>Federal income tax</t>
  </si>
  <si>
    <t>FICA</t>
  </si>
  <si>
    <t>Work expenses</t>
  </si>
  <si>
    <t>Medical out of pocket expenses</t>
  </si>
  <si>
    <t>Percentage Point Change</t>
  </si>
  <si>
    <t>*</t>
  </si>
  <si>
    <t>* Statistically signficant at the 90 percent confidence interval.</t>
  </si>
  <si>
    <t>Table with row headers in column A and column headers in row 5 through 7</t>
  </si>
  <si>
    <t xml:space="preserve"> People as of March of the following year. For information on confidentiality protection, sampling error, nonsampling error, and definitions, see ftp://ftp2.census.gov/programs-surveys/cps/techdocs/cpsmar15.pdf)</t>
  </si>
  <si>
    <t>Characteristic</t>
  </si>
  <si>
    <t>Number (thousands)</t>
  </si>
  <si>
    <t>Official**</t>
  </si>
  <si>
    <t>Difference</t>
  </si>
  <si>
    <t>Number</t>
  </si>
  <si>
    <t>Percent</t>
  </si>
  <si>
    <t>All people</t>
  </si>
  <si>
    <t>Sex</t>
  </si>
  <si>
    <t>Male</t>
  </si>
  <si>
    <t>Female</t>
  </si>
  <si>
    <t>Age</t>
  </si>
  <si>
    <t>Type of Unit</t>
  </si>
  <si>
    <t>Married couple</t>
  </si>
  <si>
    <t>Female householder</t>
  </si>
  <si>
    <t>Male householder</t>
  </si>
  <si>
    <t>New SPM unit</t>
  </si>
  <si>
    <r>
      <t>Race</t>
    </r>
    <r>
      <rPr>
        <b/>
        <vertAlign val="superscript"/>
        <sz val="8"/>
        <color indexed="8"/>
        <rFont val="Arial, Albany AMT, Helvetica"/>
      </rPr>
      <t>2</t>
    </r>
    <r>
      <rPr>
        <b/>
        <sz val="8"/>
        <color indexed="8"/>
        <rFont val="Arial, Albany AMT, Helvetica"/>
      </rPr>
      <t xml:space="preserve"> and Hispanic Origin</t>
    </r>
  </si>
  <si>
    <t>White</t>
  </si>
  <si>
    <r>
      <t>..</t>
    </r>
    <r>
      <rPr>
        <sz val="8"/>
        <rFont val="Arial, Albany AMT, Helvetica"/>
      </rPr>
      <t>White, not Hispanic</t>
    </r>
  </si>
  <si>
    <t>Black</t>
  </si>
  <si>
    <t>Asian</t>
  </si>
  <si>
    <t>Hispanic (any race)</t>
  </si>
  <si>
    <t>Nativity</t>
  </si>
  <si>
    <t>Native born</t>
  </si>
  <si>
    <t>Foreign born</t>
  </si>
  <si>
    <r>
      <t>..</t>
    </r>
    <r>
      <rPr>
        <sz val="8"/>
        <rFont val="Arial, Albany AMT, Helvetica"/>
      </rPr>
      <t>Naturalized citizen</t>
    </r>
  </si>
  <si>
    <r>
      <t>..</t>
    </r>
    <r>
      <rPr>
        <sz val="8"/>
        <rFont val="Arial, Albany AMT, Helvetica"/>
      </rPr>
      <t>Not a citizen</t>
    </r>
  </si>
  <si>
    <t>Tenure</t>
  </si>
  <si>
    <t>Owner</t>
  </si>
  <si>
    <r>
      <t>..</t>
    </r>
    <r>
      <rPr>
        <sz val="8"/>
        <rFont val="Arial, Albany AMT, Helvetica"/>
      </rPr>
      <t>Owner/mortgage</t>
    </r>
  </si>
  <si>
    <r>
      <t>..</t>
    </r>
    <r>
      <rPr>
        <sz val="8"/>
        <rFont val="Arial, Albany AMT, Helvetica"/>
      </rPr>
      <t>Owner/no mortgage/rent free</t>
    </r>
  </si>
  <si>
    <t>Renter</t>
  </si>
  <si>
    <t>Residence</t>
  </si>
  <si>
    <t>Inside metropolitan statistical areas</t>
  </si>
  <si>
    <r>
      <t>..</t>
    </r>
    <r>
      <rPr>
        <sz val="8"/>
        <rFont val="Arial, Albany AMT, Helvetica"/>
      </rPr>
      <t>Inside principal cities</t>
    </r>
  </si>
  <si>
    <r>
      <t>..</t>
    </r>
    <r>
      <rPr>
        <sz val="8"/>
        <rFont val="Arial, Albany AMT, Helvetica"/>
      </rPr>
      <t>Outside principal cities</t>
    </r>
  </si>
  <si>
    <t>Outside metropolitan statistical areas</t>
  </si>
  <si>
    <t>Region</t>
  </si>
  <si>
    <t>Northeast</t>
  </si>
  <si>
    <t>Midwest</t>
  </si>
  <si>
    <t>South</t>
  </si>
  <si>
    <t>West</t>
  </si>
  <si>
    <t>Health Insurance Coverage</t>
  </si>
  <si>
    <t>With private insurance</t>
  </si>
  <si>
    <t>With public, no private insurance</t>
  </si>
  <si>
    <t>Not insured</t>
  </si>
  <si>
    <t>Work Experience</t>
  </si>
  <si>
    <r>
      <t>....</t>
    </r>
    <r>
      <rPr>
        <sz val="8"/>
        <rFont val="Arial, Albany AMT, Helvetica"/>
      </rPr>
      <t>Total 18 to 64 years</t>
    </r>
  </si>
  <si>
    <t>All workers</t>
  </si>
  <si>
    <t>Worked full-time, year-round</t>
  </si>
  <si>
    <t>Less than full-time, year-round</t>
  </si>
  <si>
    <t>Did not work at least 1 week</t>
  </si>
  <si>
    <r>
      <t>Disability Status</t>
    </r>
    <r>
      <rPr>
        <b/>
        <vertAlign val="superscript"/>
        <sz val="8"/>
        <color indexed="8"/>
        <rFont val="Arial, Albany AMT, Helvetica"/>
      </rPr>
      <t>4</t>
    </r>
  </si>
  <si>
    <t>With a disability</t>
  </si>
  <si>
    <t>With no disability</t>
  </si>
  <si>
    <t>* An asterisk preceding an estimate indicates change is statistically different from zero at the 90 percent confidence level.</t>
  </si>
  <si>
    <t>** Includes unrelated individuals under the age of 15.</t>
  </si>
  <si>
    <t>SPM without In-Kind Benefits and Refundable Tax Credits</t>
  </si>
  <si>
    <t>Percent of Total</t>
  </si>
  <si>
    <t>Percent of Total MOE</t>
  </si>
  <si>
    <t>SPM without Inkind or Refundable Tax Credits</t>
  </si>
  <si>
    <t>Percentage Point</t>
  </si>
  <si>
    <t>(Confidence intervals [C.I.] in  percentage points. People as of March of the following year. For information on confidentiality protection, sampling error, nonsampling error, and definitions, see ftp://ftp2.census.gov/programs-surveys/cps/techdocs/cpsmar15.pdf)</t>
  </si>
  <si>
    <t>Income/Resources to Poverty Threshold</t>
  </si>
  <si>
    <t>SPM without In-Kind Benefits or Refundatable Tax Credits</t>
  </si>
  <si>
    <t>Less than .5</t>
  </si>
  <si>
    <t>0.5 to 0.99</t>
  </si>
  <si>
    <t>1.0 to 1.49</t>
  </si>
  <si>
    <t>1.5 to 1.99</t>
  </si>
  <si>
    <t>2.0 to 3.99</t>
  </si>
  <si>
    <t>4.0 or more</t>
  </si>
  <si>
    <t>AGE</t>
  </si>
  <si>
    <t>RACE AND HISPANIC ORIGIN</t>
  </si>
  <si>
    <t>Disability Status2</t>
  </si>
  <si>
    <t>Outside metropolitan statistical areas1</t>
  </si>
  <si>
    <r>
      <t>Race</t>
    </r>
    <r>
      <rPr>
        <b/>
        <sz val="8"/>
        <color indexed="8"/>
        <rFont val="Arial, Albany AMT, Helvetica"/>
      </rPr>
      <t xml:space="preserve"> and Hispanic Origin</t>
    </r>
  </si>
  <si>
    <t xml:space="preserve">Source:  Current Population Survey Annual Social and Economic Supplement, 2015. </t>
  </si>
  <si>
    <t>Table 4.  Number and Percentage of People in Poverty by Different Poverty Measures:  2014</t>
  </si>
  <si>
    <t>MOE†</t>
  </si>
  <si>
    <t>MOE†</t>
  </si>
  <si>
    <t>† The margin of error (MOE)  is a measure of an estimates variability. The larger the MOEin relation to the size of the estimate, the less reliable the estimate. The MOE is the estimated 90 percent confidence interval.  The MOEs  shown in this table are based on standard errors calculated using replicate weights. For more information see Standard Errors and Their Use at &lt;ftp://ftp2.census.gov/library/publications/2014/demo/p60-249sa.pdf&gt;.</t>
  </si>
  <si>
    <t>TOTAL POPULATION</t>
  </si>
  <si>
    <t>SPM Rate Before Benefit</t>
  </si>
  <si>
    <t>SPM Rate After Benefit</t>
  </si>
  <si>
    <t>Table 7a.  Effect of Individual Elements on SPM Rates:  2014</t>
  </si>
  <si>
    <t>Table 6. Percentage of People by Ratio of Income/Resources to Poverty Threshold: 2014</t>
  </si>
  <si>
    <t>Table 5. Distribution of People in Poverty by Different Poverty Measures:  2014</t>
  </si>
  <si>
    <t>EITC</t>
  </si>
  <si>
    <t>School Lunch</t>
  </si>
  <si>
    <t>SocialSecurity</t>
  </si>
  <si>
    <t>UI</t>
  </si>
  <si>
    <t>SE</t>
  </si>
  <si>
    <t>Survey</t>
  </si>
  <si>
    <t>Administrative</t>
  </si>
  <si>
    <t>Source/notes</t>
  </si>
  <si>
    <t>http://www.fns.usda.gov/pd/supplemental-nutrition-assistance-program-snap</t>
  </si>
  <si>
    <t>FY2015 - Benefits</t>
  </si>
  <si>
    <t>FY2014 - Basic Assistance - includes MOE Spending</t>
  </si>
  <si>
    <t>https://www.acf.hhs.gov/sites/default/files/ofa/2014_tanf_moe_national_data.pdf?nocache=1447434621</t>
  </si>
  <si>
    <t>https://www.irs.gov/uac/SOI-Tax-Stats-Individual-Income-Tax-Returns#prelim</t>
  </si>
  <si>
    <t>2014 Preliminary Estimates (total EITC)</t>
  </si>
  <si>
    <t>https://www.huduser.gov/portal/datasets/picture/yearlydata.html</t>
  </si>
  <si>
    <t>Summary level</t>
  </si>
  <si>
    <t>Program label</t>
  </si>
  <si>
    <t>Program</t>
  </si>
  <si>
    <t>Name</t>
  </si>
  <si>
    <t>Subsidized units available</t>
  </si>
  <si>
    <t>% Occupied</t>
  </si>
  <si>
    <t>Average HUD Expenditure per month ($$)</t>
  </si>
  <si>
    <t>Public Housing and Housing Choice for FY15</t>
  </si>
  <si>
    <t>Cash payments plus commodities FY15</t>
  </si>
  <si>
    <t>http://www.fns.usda.gov/pd/overview</t>
  </si>
  <si>
    <t>Food cost for FY15</t>
  </si>
  <si>
    <t>Total Appropriated for FY15</t>
  </si>
  <si>
    <t>http://neada.org/wp-content/uploads/2015/09/CRS-LIHEAP-Program-and-Funding.pdf.  Report from the Congressional Research Service, July 29, 2015, Libby Perl, Specialist in Housing Policy</t>
  </si>
  <si>
    <t>Benefit payments FY15</t>
  </si>
  <si>
    <t>https://www.fiscal.treasury.gov/fsreports/rpt/mthTreasStmt/mts0915.pdf</t>
  </si>
  <si>
    <t>Total Outlays FY15</t>
  </si>
  <si>
    <t>Benefits paid in CY2015</t>
  </si>
  <si>
    <t>Table 8 - Aggregate amounts reported in the 2015 CPS ASEC (millions)</t>
  </si>
  <si>
    <t>http://workforcesecurity.doleta.gov/unemploy/hb394/hndbkrpt.asp</t>
  </si>
  <si>
    <t>TANF/General Assistance</t>
  </si>
  <si>
    <t>Additional Child Tax Credit</t>
  </si>
  <si>
    <t>Housing Assistance (uncapped)</t>
  </si>
  <si>
    <t>Housing Assistance (capped)</t>
  </si>
  <si>
    <t>2014 Preliminary Estimates</t>
  </si>
  <si>
    <t>Table 3.  Federal Spending on Low-income Program and Benefits</t>
  </si>
  <si>
    <t>Table 2.  Number and Percentage of People in Poverty by Different Poverty Measures:  2014</t>
  </si>
  <si>
    <t>Table 7b.  Effect of Individual Elements on SPM Rates:  2014 - Conditional on Receipt of Each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</si>
</sst>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0.0"/>
  </numFmts>
  <fonts count="1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0"/>
      <name val="Arial"/>
      <family val="2"/>
    </font>
    <font>
      <sz val="9"/>
      <color theme="1"/>
      <name val="Arial"/>
      <family val="2"/>
    </font>
    <font>
      <sz val="11"/>
      <color theme="1"/>
      <name val="Arial"/>
      <family val="2"/>
    </font>
    <font>
      <sz val="10"/>
      <color indexed="9"/>
      <name val="Arial"/>
      <family val="2"/>
    </font>
    <font>
      <b/>
      <sz val="14"/>
      <name val="Arial"/>
      <family val="2"/>
    </font>
    <font>
      <u/>
      <sz val="9"/>
      <name val="Arial"/>
      <family val="2"/>
    </font>
    <font>
      <b/>
      <sz val="9"/>
      <color indexed="8"/>
      <name val="Arial, Albany AMT, sans-serif"/>
    </font>
    <font>
      <b/>
      <sz val="8"/>
      <color indexed="8"/>
      <name val="Arial, Albany AMT, Helvetica"/>
    </font>
    <font>
      <sz val="8"/>
      <color indexed="8"/>
      <name val="Arial, Albany AMT, Helvetica"/>
    </font>
    <font>
      <b/>
      <vertAlign val="superscript"/>
      <sz val="8"/>
      <color indexed="8"/>
      <name val="Arial, Albany AMT, Helvetica"/>
    </font>
    <font>
      <sz val="8"/>
      <color indexed="9"/>
      <name val="Arial, Albany AMT, Helvetica"/>
    </font>
    <font>
      <sz val="8"/>
      <name val="Arial, Albany AMT, Helvetica"/>
    </font>
    <font>
      <sz val="9"/>
      <name val="Arial"/>
      <family val="2"/>
    </font>
    <font>
      <u/>
      <sz val="11"/>
      <color theme="1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4" tint="0.59999389629810485"/>
        <bgColor indexed="64"/>
      </patternFill>
    </fill>
  </fills>
  <borders count="23">
    <border>
      <left/>
      <right/>
      <top/>
      <bottom/>
      <diagonal/>
    </border>
    <border>
      <left/>
      <right/>
      <top/>
      <bottom style="thin">
        <color indexed="6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right style="thin">
        <color rgb="FFAAC1D9"/>
      </right>
      <top/>
      <bottom/>
      <diagonal/>
    </border>
    <border>
      <left style="thin">
        <color rgb="FFAAC1D9"/>
      </left>
      <right style="thin">
        <color rgb="FFAAC1D9"/>
      </right>
      <top/>
      <bottom/>
      <diagonal/>
    </border>
    <border>
      <left/>
      <right/>
      <top/>
      <bottom style="thin">
        <color rgb="FFAAC1D9"/>
      </bottom>
      <diagonal/>
    </border>
    <border>
      <left/>
      <right style="thin">
        <color rgb="FFAAC1D9"/>
      </right>
      <top/>
      <bottom style="thin">
        <color rgb="FFAAC1D9"/>
      </bottom>
      <diagonal/>
    </border>
    <border>
      <left style="thin">
        <color rgb="FFAAC1D9"/>
      </left>
      <right style="thin">
        <color rgb="FFAAC1D9"/>
      </right>
      <top style="thin">
        <color rgb="FFAAC1D9"/>
      </top>
      <bottom/>
      <diagonal/>
    </border>
    <border>
      <left style="thin">
        <color rgb="FFAAC1D9"/>
      </left>
      <right style="thin">
        <color rgb="FFAAC1D9"/>
      </right>
      <top/>
      <bottom style="thin">
        <color rgb="FFAAC1D9"/>
      </bottom>
      <diagonal/>
    </border>
    <border>
      <left/>
      <right/>
      <top style="thin">
        <color rgb="FFAAC1D9"/>
      </top>
      <bottom style="thin">
        <color rgb="FFAAC1D9"/>
      </bottom>
      <diagonal/>
    </border>
    <border>
      <left style="thin">
        <color rgb="FFC1C1C1"/>
      </left>
      <right style="thin">
        <color rgb="FFC1C1C1"/>
      </right>
      <top/>
      <bottom style="thin">
        <color rgb="FFC1C1C1"/>
      </bottom>
      <diagonal/>
    </border>
    <border>
      <left style="thin">
        <color rgb="FFC1C1C1"/>
      </left>
      <right style="thin">
        <color rgb="FFC1C1C1"/>
      </right>
      <top style="thin">
        <color rgb="FFC1C1C1"/>
      </top>
      <bottom style="medium">
        <color rgb="FF000000"/>
      </bottom>
      <diagonal/>
    </border>
    <border>
      <left/>
      <right/>
      <top style="thin">
        <color rgb="FFAAC1D9"/>
      </top>
      <bottom/>
      <diagonal/>
    </border>
    <border>
      <left style="thin">
        <color rgb="FFC1C1C1"/>
      </left>
      <right style="medium">
        <color rgb="FF000000"/>
      </right>
      <top style="thin">
        <color rgb="FFC1C1C1"/>
      </top>
      <bottom style="thin">
        <color rgb="FFC1C1C1"/>
      </bottom>
      <diagonal/>
    </border>
    <border>
      <left style="thin">
        <color rgb="FFC1C1C1"/>
      </left>
      <right style="medium">
        <color rgb="FF000000"/>
      </right>
      <top style="thin">
        <color rgb="FFC1C1C1"/>
      </top>
      <bottom style="medium">
        <color rgb="FF000000"/>
      </bottom>
      <diagonal/>
    </border>
    <border>
      <left style="thin">
        <color rgb="FFAAC1D9"/>
      </left>
      <right/>
      <top/>
      <bottom/>
      <diagonal/>
    </border>
    <border>
      <left style="thin">
        <color rgb="FFC1C1C1"/>
      </left>
      <right style="thin">
        <color rgb="FFC1C1C1"/>
      </right>
      <top/>
      <bottom/>
      <diagonal/>
    </border>
    <border>
      <left style="thin">
        <color rgb="FFAAC1D9"/>
      </left>
      <right/>
      <top style="thin">
        <color rgb="FFAAC1D9"/>
      </top>
      <bottom/>
      <diagonal/>
    </border>
    <border>
      <left/>
      <right style="thin">
        <color rgb="FFAAC1D9"/>
      </right>
      <top style="thin">
        <color rgb="FFAAC1D9"/>
      </top>
      <bottom/>
      <diagonal/>
    </border>
    <border>
      <left style="thin">
        <color rgb="FFAAC1D9"/>
      </left>
      <right/>
      <top/>
      <bottom style="thin">
        <color rgb="FFAAC1D9"/>
      </bottom>
      <diagonal/>
    </border>
    <border>
      <left/>
      <right/>
      <top style="medium">
        <color rgb="FF000000"/>
      </top>
      <bottom/>
      <diagonal/>
    </border>
    <border>
      <left/>
      <right/>
      <top style="medium">
        <color rgb="FF000000"/>
      </top>
      <bottom style="medium">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0" fontId="18" fillId="0" borderId="0" applyNumberFormat="0" applyFill="0" applyBorder="0" applyAlignment="0" applyProtection="0"/>
  </cellStyleXfs>
  <cellXfs count="91">
    <xf numFmtId="0" fontId="0" fillId="0" borderId="0" xfId="0"/>
    <xf numFmtId="43" fontId="0" fillId="0" borderId="0" xfId="0" applyNumberFormat="1"/>
    <xf numFmtId="164" fontId="3" fillId="0" borderId="0" xfId="3" applyNumberFormat="1" applyFont="1"/>
    <xf numFmtId="0" fontId="3" fillId="0" borderId="0" xfId="0" applyFont="1"/>
    <xf numFmtId="165" fontId="0" fillId="0" borderId="0" xfId="1" applyNumberFormat="1" applyFont="1"/>
    <xf numFmtId="166" fontId="0" fillId="0" borderId="0" xfId="2" applyNumberFormat="1" applyFont="1"/>
    <xf numFmtId="0" fontId="0" fillId="0" borderId="0" xfId="0" applyAlignment="1">
      <alignment wrapText="1"/>
    </xf>
    <xf numFmtId="0" fontId="0" fillId="0" borderId="0" xfId="0" applyBorder="1" applyAlignment="1">
      <alignment horizontal="center" wrapText="1"/>
    </xf>
    <xf numFmtId="0" fontId="2" fillId="0" borderId="0" xfId="0" applyFont="1"/>
    <xf numFmtId="0" fontId="2" fillId="0" borderId="1" xfId="0" applyFont="1" applyBorder="1" applyAlignment="1">
      <alignment horizontal="center" wrapText="1"/>
    </xf>
    <xf numFmtId="0" fontId="0" fillId="0" borderId="0" xfId="0" applyAlignment="1">
      <alignment horizontal="left"/>
    </xf>
    <xf numFmtId="0" fontId="0" fillId="0" borderId="2" xfId="0" applyBorder="1" applyAlignment="1">
      <alignment vertical="top" wrapText="1"/>
    </xf>
    <xf numFmtId="0" fontId="0" fillId="0" borderId="3" xfId="0" applyBorder="1" applyAlignment="1">
      <alignment vertical="top" wrapText="1"/>
    </xf>
    <xf numFmtId="0" fontId="0" fillId="0" borderId="0" xfId="0" applyBorder="1"/>
    <xf numFmtId="0" fontId="0" fillId="0" borderId="0" xfId="0" applyBorder="1" applyAlignment="1">
      <alignment vertical="top" wrapText="1"/>
    </xf>
    <xf numFmtId="0" fontId="0" fillId="3" borderId="0" xfId="0" applyNumberFormat="1" applyFont="1" applyFill="1" applyBorder="1" applyAlignment="1" applyProtection="1"/>
    <xf numFmtId="0" fontId="11" fillId="4" borderId="6"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1" fillId="4" borderId="8" xfId="0" applyNumberFormat="1" applyFont="1" applyFill="1" applyBorder="1" applyAlignment="1" applyProtection="1">
      <alignment horizontal="center" vertical="center" wrapText="1"/>
    </xf>
    <xf numFmtId="0" fontId="11" fillId="4" borderId="7" xfId="0" applyNumberFormat="1" applyFont="1" applyFill="1" applyBorder="1" applyAlignment="1" applyProtection="1">
      <alignment horizontal="center" vertical="center" wrapText="1"/>
    </xf>
    <xf numFmtId="0" fontId="11" fillId="4" borderId="9" xfId="0" applyNumberFormat="1" applyFont="1" applyFill="1" applyBorder="1" applyAlignment="1" applyProtection="1">
      <alignment horizontal="center" vertical="center" wrapText="1"/>
    </xf>
    <xf numFmtId="0" fontId="12" fillId="2" borderId="7" xfId="0" applyNumberFormat="1" applyFont="1" applyFill="1" applyBorder="1" applyAlignment="1" applyProtection="1">
      <alignment horizontal="left" wrapText="1"/>
    </xf>
    <xf numFmtId="3" fontId="0" fillId="0" borderId="2" xfId="0" applyNumberFormat="1" applyBorder="1" applyAlignment="1">
      <alignment vertical="top" wrapText="1"/>
    </xf>
    <xf numFmtId="0" fontId="12" fillId="2" borderId="10" xfId="0" applyNumberFormat="1" applyFont="1" applyFill="1" applyBorder="1" applyAlignment="1" applyProtection="1">
      <alignment wrapText="1"/>
    </xf>
    <xf numFmtId="0" fontId="13" fillId="2" borderId="7" xfId="0" applyNumberFormat="1" applyFont="1" applyFill="1" applyBorder="1" applyAlignment="1" applyProtection="1">
      <alignment horizontal="left" wrapText="1"/>
    </xf>
    <xf numFmtId="0" fontId="0" fillId="0" borderId="2" xfId="0" applyBorder="1" applyAlignment="1">
      <alignment vertical="top"/>
    </xf>
    <xf numFmtId="0" fontId="15" fillId="2" borderId="7" xfId="0" applyNumberFormat="1" applyFont="1" applyFill="1" applyBorder="1" applyAlignment="1" applyProtection="1">
      <alignment horizontal="left" wrapText="1"/>
    </xf>
    <xf numFmtId="3" fontId="0" fillId="0" borderId="3" xfId="0" applyNumberFormat="1" applyBorder="1" applyAlignment="1">
      <alignment vertical="top" wrapText="1"/>
    </xf>
    <xf numFmtId="0" fontId="0" fillId="0" borderId="3" xfId="0" applyBorder="1" applyAlignment="1">
      <alignment vertical="top"/>
    </xf>
    <xf numFmtId="0" fontId="13" fillId="2" borderId="6" xfId="0" applyNumberFormat="1" applyFont="1" applyFill="1" applyBorder="1" applyAlignment="1" applyProtection="1">
      <alignment horizontal="left" wrapText="1"/>
    </xf>
    <xf numFmtId="3" fontId="0" fillId="0" borderId="0" xfId="0" applyNumberFormat="1" applyBorder="1" applyAlignment="1">
      <alignment vertical="top" wrapText="1"/>
    </xf>
    <xf numFmtId="0" fontId="0" fillId="0" borderId="0" xfId="0" applyBorder="1" applyAlignment="1">
      <alignment vertical="top"/>
    </xf>
    <xf numFmtId="0" fontId="15" fillId="2" borderId="6" xfId="0" applyNumberFormat="1" applyFont="1" applyFill="1" applyBorder="1" applyAlignment="1" applyProtection="1">
      <alignment horizontal="left" wrapText="1"/>
    </xf>
    <xf numFmtId="3" fontId="0" fillId="0" borderId="11" xfId="0" applyNumberFormat="1" applyBorder="1" applyAlignment="1">
      <alignment vertical="top" wrapText="1"/>
    </xf>
    <xf numFmtId="0" fontId="0" fillId="0" borderId="11" xfId="0" applyBorder="1" applyAlignment="1">
      <alignment vertical="top" wrapText="1"/>
    </xf>
    <xf numFmtId="3" fontId="0" fillId="0" borderId="12" xfId="0" applyNumberFormat="1" applyBorder="1" applyAlignment="1">
      <alignment vertical="top" wrapText="1"/>
    </xf>
    <xf numFmtId="0" fontId="0" fillId="0" borderId="12" xfId="0" applyBorder="1" applyAlignment="1">
      <alignment vertical="top" wrapText="1"/>
    </xf>
    <xf numFmtId="0" fontId="0" fillId="3" borderId="0" xfId="0" applyNumberFormat="1" applyFont="1" applyFill="1" applyBorder="1" applyAlignment="1" applyProtection="1">
      <alignment horizontal="right"/>
    </xf>
    <xf numFmtId="0" fontId="0" fillId="0" borderId="12" xfId="0" applyBorder="1" applyAlignment="1">
      <alignment vertical="top"/>
    </xf>
    <xf numFmtId="0" fontId="0" fillId="0" borderId="14" xfId="0" applyBorder="1" applyAlignment="1">
      <alignment vertical="top" wrapText="1"/>
    </xf>
    <xf numFmtId="0" fontId="0" fillId="0" borderId="14" xfId="0" applyBorder="1" applyAlignment="1">
      <alignment vertical="top"/>
    </xf>
    <xf numFmtId="0" fontId="0" fillId="0" borderId="15" xfId="0" applyBorder="1" applyAlignment="1">
      <alignment vertical="top" wrapText="1"/>
    </xf>
    <xf numFmtId="0" fontId="2" fillId="0" borderId="11" xfId="0" applyFont="1" applyBorder="1" applyAlignment="1">
      <alignment horizontal="center" vertical="top" wrapText="1"/>
    </xf>
    <xf numFmtId="0" fontId="2" fillId="0" borderId="17" xfId="0" applyFont="1" applyFill="1" applyBorder="1" applyAlignment="1">
      <alignment vertical="top" wrapText="1"/>
    </xf>
    <xf numFmtId="0" fontId="2" fillId="0" borderId="3" xfId="0" applyFont="1" applyBorder="1" applyAlignment="1">
      <alignment vertical="top" wrapText="1"/>
    </xf>
    <xf numFmtId="0" fontId="17" fillId="2" borderId="0" xfId="0" applyNumberFormat="1" applyFont="1" applyFill="1" applyBorder="1" applyAlignment="1" applyProtection="1"/>
    <xf numFmtId="0" fontId="4" fillId="0" borderId="0" xfId="0" applyFont="1" applyBorder="1"/>
    <xf numFmtId="0" fontId="2" fillId="0" borderId="0" xfId="0" applyFont="1" applyBorder="1"/>
    <xf numFmtId="0" fontId="6" fillId="0" borderId="0" xfId="0" applyFont="1" applyBorder="1" applyAlignment="1">
      <alignment vertical="center"/>
    </xf>
    <xf numFmtId="0" fontId="7" fillId="0" borderId="0" xfId="0" applyFont="1" applyBorder="1" applyAlignment="1">
      <alignment vertical="center"/>
    </xf>
    <xf numFmtId="0" fontId="5" fillId="0" borderId="0" xfId="4" applyBorder="1" applyProtection="1">
      <protection hidden="1"/>
    </xf>
    <xf numFmtId="0" fontId="17" fillId="2" borderId="0" xfId="0" applyNumberFormat="1" applyFont="1" applyFill="1" applyBorder="1" applyAlignment="1" applyProtection="1">
      <alignment wrapText="1"/>
    </xf>
    <xf numFmtId="0" fontId="2" fillId="0" borderId="2" xfId="0" applyFont="1" applyBorder="1" applyAlignment="1">
      <alignment horizontal="center" vertical="top" wrapText="1"/>
    </xf>
    <xf numFmtId="0" fontId="11" fillId="4" borderId="7" xfId="0" applyNumberFormat="1" applyFont="1" applyFill="1" applyBorder="1" applyAlignment="1" applyProtection="1">
      <alignment horizontal="center" vertical="center" wrapText="1"/>
    </xf>
    <xf numFmtId="167" fontId="0" fillId="0" borderId="2" xfId="0" applyNumberFormat="1" applyBorder="1" applyAlignment="1">
      <alignment vertical="top" wrapText="1"/>
    </xf>
    <xf numFmtId="43" fontId="0" fillId="0" borderId="0" xfId="1" applyNumberFormat="1" applyFont="1" applyBorder="1" applyAlignment="1">
      <alignment vertical="top" wrapText="1"/>
    </xf>
    <xf numFmtId="165" fontId="0" fillId="0" borderId="0" xfId="1" applyNumberFormat="1" applyFont="1" applyBorder="1" applyAlignment="1">
      <alignment vertical="top" wrapText="1"/>
    </xf>
    <xf numFmtId="0" fontId="18" fillId="0" borderId="0" xfId="5" applyAlignment="1">
      <alignment wrapText="1"/>
    </xf>
    <xf numFmtId="0" fontId="9" fillId="2" borderId="0" xfId="0" applyNumberFormat="1" applyFont="1" applyFill="1" applyBorder="1" applyAlignment="1" applyProtection="1">
      <alignment wrapText="1"/>
    </xf>
    <xf numFmtId="0" fontId="0" fillId="4" borderId="0" xfId="0" applyFill="1" applyBorder="1"/>
    <xf numFmtId="0" fontId="0" fillId="4" borderId="0" xfId="0" applyFill="1"/>
    <xf numFmtId="0" fontId="2" fillId="4" borderId="0" xfId="0" applyFont="1" applyFill="1" applyBorder="1"/>
    <xf numFmtId="0" fontId="2" fillId="4" borderId="0" xfId="0" applyFont="1" applyFill="1"/>
    <xf numFmtId="0" fontId="0" fillId="0" borderId="0" xfId="0" applyAlignment="1">
      <alignment vertical="top" wrapText="1"/>
    </xf>
    <xf numFmtId="0" fontId="17" fillId="2" borderId="21" xfId="0" applyNumberFormat="1" applyFont="1" applyFill="1" applyBorder="1" applyAlignment="1" applyProtection="1">
      <alignment horizontal="left" wrapText="1"/>
    </xf>
    <xf numFmtId="0" fontId="17" fillId="2" borderId="0" xfId="0" applyNumberFormat="1" applyFont="1" applyFill="1" applyBorder="1" applyAlignment="1" applyProtection="1">
      <alignment horizontal="left" wrapText="1"/>
    </xf>
    <xf numFmtId="0" fontId="11" fillId="4" borderId="6" xfId="0" applyNumberFormat="1" applyFont="1" applyFill="1" applyBorder="1" applyAlignment="1" applyProtection="1">
      <alignment horizontal="center" vertical="center" wrapText="1"/>
    </xf>
    <xf numFmtId="0" fontId="11" fillId="4" borderId="7" xfId="0" applyNumberFormat="1" applyFont="1" applyFill="1" applyBorder="1" applyAlignment="1" applyProtection="1">
      <alignment horizontal="center" vertical="center" wrapText="1"/>
    </xf>
    <xf numFmtId="0" fontId="11" fillId="4" borderId="8" xfId="0" applyNumberFormat="1" applyFont="1" applyFill="1" applyBorder="1" applyAlignment="1" applyProtection="1">
      <alignment horizontal="center" vertical="center" wrapText="1"/>
    </xf>
    <xf numFmtId="0" fontId="11" fillId="4" borderId="9" xfId="0" applyNumberFormat="1" applyFont="1" applyFill="1" applyBorder="1" applyAlignment="1" applyProtection="1">
      <alignment horizontal="center" vertical="center" wrapText="1"/>
    </xf>
    <xf numFmtId="0" fontId="17" fillId="2" borderId="13" xfId="0" applyNumberFormat="1" applyFont="1" applyFill="1" applyBorder="1" applyAlignment="1" applyProtection="1">
      <alignment horizontal="left" wrapText="1"/>
    </xf>
    <xf numFmtId="0" fontId="8" fillId="2" borderId="0" xfId="0" applyNumberFormat="1" applyFont="1" applyFill="1" applyBorder="1" applyAlignment="1" applyProtection="1">
      <alignment horizontal="left" wrapText="1"/>
    </xf>
    <xf numFmtId="0" fontId="9" fillId="2" borderId="0" xfId="0" applyNumberFormat="1" applyFont="1" applyFill="1" applyBorder="1" applyAlignment="1" applyProtection="1">
      <alignment horizontal="left" wrapText="1"/>
    </xf>
    <xf numFmtId="0" fontId="10" fillId="2" borderId="0" xfId="0" applyNumberFormat="1" applyFont="1" applyFill="1" applyBorder="1" applyAlignment="1" applyProtection="1">
      <alignment horizontal="left" wrapText="1"/>
    </xf>
    <xf numFmtId="0" fontId="11" fillId="4" borderId="4" xfId="0" applyNumberFormat="1" applyFont="1" applyFill="1" applyBorder="1" applyAlignment="1" applyProtection="1">
      <alignment horizontal="center" vertical="center" wrapText="1"/>
    </xf>
    <xf numFmtId="0" fontId="11" fillId="4" borderId="5" xfId="0" applyNumberFormat="1" applyFont="1" applyFill="1" applyBorder="1" applyAlignment="1" applyProtection="1">
      <alignment horizontal="center" vertical="center" wrapText="1"/>
    </xf>
    <xf numFmtId="0" fontId="11" fillId="4" borderId="6" xfId="0" applyNumberFormat="1" applyFont="1" applyFill="1" applyBorder="1" applyAlignment="1" applyProtection="1">
      <alignment horizontal="right" vertical="center" wrapText="1"/>
    </xf>
    <xf numFmtId="0" fontId="11" fillId="4" borderId="7" xfId="0" applyNumberFormat="1" applyFont="1" applyFill="1" applyBorder="1" applyAlignment="1" applyProtection="1">
      <alignment horizontal="right" vertical="center" wrapText="1"/>
    </xf>
    <xf numFmtId="0" fontId="4" fillId="0" borderId="0" xfId="0" applyFont="1" applyAlignment="1">
      <alignment horizontal="left"/>
    </xf>
    <xf numFmtId="0" fontId="0" fillId="0" borderId="0" xfId="0" applyAlignment="1">
      <alignment horizontal="left" wrapText="1"/>
    </xf>
    <xf numFmtId="0" fontId="11" fillId="4" borderId="18" xfId="0" applyNumberFormat="1" applyFont="1" applyFill="1" applyBorder="1" applyAlignment="1" applyProtection="1">
      <alignment horizontal="center" vertical="center" wrapText="1"/>
    </xf>
    <xf numFmtId="0" fontId="11" fillId="4" borderId="19" xfId="0" applyNumberFormat="1" applyFont="1" applyFill="1" applyBorder="1" applyAlignment="1" applyProtection="1">
      <alignment horizontal="center" vertical="center" wrapText="1"/>
    </xf>
    <xf numFmtId="0" fontId="11" fillId="4" borderId="20" xfId="0" applyNumberFormat="1" applyFont="1" applyFill="1" applyBorder="1" applyAlignment="1" applyProtection="1">
      <alignment horizontal="center" vertical="center" wrapText="1"/>
    </xf>
    <xf numFmtId="0" fontId="17" fillId="2" borderId="22" xfId="0" applyNumberFormat="1" applyFont="1" applyFill="1" applyBorder="1" applyAlignment="1" applyProtection="1">
      <alignment horizontal="left" wrapText="1"/>
    </xf>
    <xf numFmtId="0" fontId="11" fillId="4" borderId="16" xfId="0" applyNumberFormat="1" applyFont="1" applyFill="1" applyBorder="1" applyAlignment="1" applyProtection="1">
      <alignment horizontal="center" vertical="center" wrapText="1"/>
    </xf>
    <xf numFmtId="0" fontId="11" fillId="4" borderId="0" xfId="0" applyNumberFormat="1" applyFont="1" applyFill="1" applyBorder="1" applyAlignment="1" applyProtection="1">
      <alignment horizontal="center" vertical="center" wrapText="1"/>
    </xf>
    <xf numFmtId="0" fontId="0" fillId="0" borderId="0" xfId="0" applyBorder="1" applyAlignment="1">
      <alignment horizontal="left" wrapText="1"/>
    </xf>
    <xf numFmtId="0" fontId="2" fillId="0" borderId="0" xfId="0" applyFont="1" applyBorder="1" applyAlignment="1">
      <alignment horizontal="center"/>
    </xf>
    <xf numFmtId="0" fontId="4" fillId="0" borderId="0" xfId="0" applyFont="1" applyBorder="1" applyAlignment="1">
      <alignment horizontal="left" wrapText="1"/>
    </xf>
    <xf numFmtId="0" fontId="2" fillId="0" borderId="0" xfId="0" applyFont="1" applyBorder="1" applyAlignment="1">
      <alignment horizontal="center" wrapText="1"/>
    </xf>
    <xf numFmtId="0" fontId="2" fillId="4" borderId="0" xfId="0" applyFont="1" applyFill="1" applyBorder="1" applyAlignment="1">
      <alignment horizontal="center"/>
    </xf>
  </cellXfs>
  <cellStyles count="6">
    <cellStyle name="Comma" xfId="1" builtinId="3"/>
    <cellStyle name="Currency" xfId="2" builtinId="4"/>
    <cellStyle name="Hyperlink" xfId="5" builtinId="8"/>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neada.org/wp-content/uploads/2015/09/CRS-LIHEAP-Program-and-Funding.pdf.%20%20Report%20from%20the%20Congressional%20Research%20Service,%20July%2029,%202015,%20Libby%20Perl,%20Specialist%20in%20Housing%20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topLeftCell="A19" workbookViewId="0">
      <selection activeCell="B69" sqref="B69"/>
    </sheetView>
  </sheetViews>
  <sheetFormatPr defaultRowHeight="15"/>
  <cols>
    <col min="1" max="1" width="27" style="15" customWidth="1"/>
    <col min="2" max="2" width="11.5703125" style="15" bestFit="1" customWidth="1"/>
    <col min="3" max="3" width="9" style="15" bestFit="1" customWidth="1"/>
    <col min="4" max="5" width="11.5703125" style="15" bestFit="1" customWidth="1"/>
    <col min="6" max="6" width="11.28515625" style="15" customWidth="1"/>
    <col min="7" max="8" width="11.5703125" style="15" bestFit="1" customWidth="1"/>
    <col min="9" max="9" width="9" style="15" bestFit="1" customWidth="1"/>
    <col min="10" max="10" width="11.5703125" style="15" bestFit="1" customWidth="1"/>
    <col min="11" max="11" width="2.140625" style="15" customWidth="1"/>
    <col min="12" max="12" width="9" style="37" bestFit="1" customWidth="1"/>
    <col min="13" max="13" width="2.42578125" style="37" customWidth="1"/>
    <col min="14" max="14" width="10.140625" style="37" customWidth="1"/>
    <col min="15" max="16384" width="9.140625" style="15"/>
  </cols>
  <sheetData>
    <row r="1" spans="1:14" ht="3" customHeight="1">
      <c r="A1" s="71" t="s">
        <v>61</v>
      </c>
      <c r="B1" s="71"/>
      <c r="C1" s="71"/>
      <c r="D1" s="71"/>
      <c r="E1" s="71"/>
      <c r="F1" s="71"/>
      <c r="G1" s="71"/>
      <c r="H1" s="71"/>
      <c r="I1" s="71"/>
      <c r="J1" s="71"/>
      <c r="K1" s="71"/>
      <c r="L1" s="71"/>
      <c r="M1" s="71"/>
      <c r="N1" s="71"/>
    </row>
    <row r="2" spans="1:14" ht="18" customHeight="1">
      <c r="A2" s="72" t="s">
        <v>190</v>
      </c>
      <c r="B2" s="72"/>
      <c r="C2" s="72"/>
      <c r="D2" s="72"/>
      <c r="E2" s="72"/>
      <c r="F2" s="72"/>
      <c r="G2" s="72"/>
      <c r="H2" s="72"/>
      <c r="I2" s="72"/>
      <c r="J2" s="72"/>
      <c r="K2" s="72"/>
      <c r="L2" s="72"/>
      <c r="M2" s="72"/>
      <c r="N2" s="72"/>
    </row>
    <row r="3" spans="1:14" ht="30" customHeight="1">
      <c r="A3" s="73" t="s">
        <v>62</v>
      </c>
      <c r="B3" s="73"/>
      <c r="C3" s="73"/>
      <c r="D3" s="73"/>
      <c r="E3" s="73"/>
      <c r="F3" s="73"/>
      <c r="G3" s="73"/>
      <c r="H3" s="73"/>
      <c r="I3" s="73"/>
      <c r="J3" s="73"/>
      <c r="K3" s="73"/>
      <c r="L3" s="73"/>
      <c r="M3" s="73"/>
      <c r="N3" s="73"/>
    </row>
    <row r="4" spans="1:14" ht="24" customHeight="1">
      <c r="A4" s="74" t="s">
        <v>63</v>
      </c>
      <c r="B4" s="75" t="s">
        <v>64</v>
      </c>
      <c r="C4" s="66" t="s">
        <v>65</v>
      </c>
      <c r="D4" s="66"/>
      <c r="E4" s="66"/>
      <c r="F4" s="67"/>
      <c r="G4" s="66" t="s">
        <v>39</v>
      </c>
      <c r="H4" s="66"/>
      <c r="I4" s="66"/>
      <c r="J4" s="67"/>
      <c r="K4" s="16"/>
      <c r="L4" s="76" t="s">
        <v>66</v>
      </c>
      <c r="M4" s="76"/>
      <c r="N4" s="77"/>
    </row>
    <row r="5" spans="1:14">
      <c r="A5" s="74"/>
      <c r="B5" s="75"/>
      <c r="C5" s="66" t="s">
        <v>67</v>
      </c>
      <c r="D5" s="67"/>
      <c r="E5" s="66" t="s">
        <v>68</v>
      </c>
      <c r="F5" s="67"/>
      <c r="G5" s="66" t="s">
        <v>67</v>
      </c>
      <c r="H5" s="67"/>
      <c r="I5" s="66" t="s">
        <v>68</v>
      </c>
      <c r="J5" s="67"/>
      <c r="K5" s="17"/>
      <c r="L5" s="68" t="s">
        <v>67</v>
      </c>
      <c r="M5" s="18"/>
      <c r="N5" s="68" t="s">
        <v>68</v>
      </c>
    </row>
    <row r="6" spans="1:14">
      <c r="A6" s="67"/>
      <c r="B6" s="69"/>
      <c r="C6" s="19" t="s">
        <v>37</v>
      </c>
      <c r="D6" s="19" t="s">
        <v>142</v>
      </c>
      <c r="E6" s="19" t="s">
        <v>37</v>
      </c>
      <c r="F6" s="19" t="s">
        <v>38</v>
      </c>
      <c r="G6" s="19" t="s">
        <v>37</v>
      </c>
      <c r="H6" s="19" t="s">
        <v>38</v>
      </c>
      <c r="I6" s="19" t="s">
        <v>37</v>
      </c>
      <c r="J6" s="19" t="s">
        <v>38</v>
      </c>
      <c r="K6" s="19"/>
      <c r="L6" s="69"/>
      <c r="M6" s="20"/>
      <c r="N6" s="69"/>
    </row>
    <row r="7" spans="1:14">
      <c r="A7" s="21" t="s">
        <v>69</v>
      </c>
      <c r="B7" s="22">
        <v>316168</v>
      </c>
      <c r="C7" s="22">
        <v>47021</v>
      </c>
      <c r="D7" s="11">
        <v>854</v>
      </c>
      <c r="E7" s="11">
        <v>14.9</v>
      </c>
      <c r="F7" s="11">
        <v>0.3</v>
      </c>
      <c r="G7" s="22">
        <v>48390</v>
      </c>
      <c r="H7" s="11">
        <v>868</v>
      </c>
      <c r="I7" s="11">
        <v>15.3</v>
      </c>
      <c r="J7" s="11">
        <v>0.3</v>
      </c>
      <c r="K7" s="11" t="s">
        <v>59</v>
      </c>
      <c r="L7" s="11">
        <v>1369</v>
      </c>
      <c r="M7" s="11" t="s">
        <v>59</v>
      </c>
      <c r="N7" s="11">
        <v>0.4</v>
      </c>
    </row>
    <row r="8" spans="1:14">
      <c r="A8" s="23" t="s">
        <v>70</v>
      </c>
      <c r="B8" s="22"/>
      <c r="C8" s="22"/>
      <c r="D8" s="11"/>
      <c r="E8" s="11"/>
      <c r="F8" s="11"/>
      <c r="G8" s="22"/>
      <c r="H8" s="11"/>
      <c r="I8" s="11"/>
      <c r="J8" s="11"/>
      <c r="K8" s="11"/>
      <c r="L8" s="11"/>
      <c r="M8" s="11"/>
      <c r="N8" s="11"/>
    </row>
    <row r="9" spans="1:14">
      <c r="A9" s="24" t="s">
        <v>71</v>
      </c>
      <c r="B9" s="22">
        <v>154815</v>
      </c>
      <c r="C9" s="22">
        <v>20883</v>
      </c>
      <c r="D9" s="11">
        <v>441</v>
      </c>
      <c r="E9" s="11">
        <v>13.5</v>
      </c>
      <c r="F9" s="11">
        <v>0.3</v>
      </c>
      <c r="G9" s="22">
        <v>22497</v>
      </c>
      <c r="H9" s="11">
        <v>438</v>
      </c>
      <c r="I9" s="11">
        <v>14.5</v>
      </c>
      <c r="J9" s="11">
        <v>0.3</v>
      </c>
      <c r="K9" s="11" t="s">
        <v>59</v>
      </c>
      <c r="L9" s="11">
        <v>1614</v>
      </c>
      <c r="M9" s="11" t="s">
        <v>59</v>
      </c>
      <c r="N9" s="11">
        <v>1</v>
      </c>
    </row>
    <row r="10" spans="1:14">
      <c r="A10" s="24" t="s">
        <v>72</v>
      </c>
      <c r="B10" s="22">
        <v>161353</v>
      </c>
      <c r="C10" s="22">
        <v>26138</v>
      </c>
      <c r="D10" s="11">
        <v>525</v>
      </c>
      <c r="E10" s="11">
        <v>16.2</v>
      </c>
      <c r="F10" s="11">
        <v>0.3</v>
      </c>
      <c r="G10" s="22">
        <v>25893</v>
      </c>
      <c r="H10" s="11">
        <v>517</v>
      </c>
      <c r="I10" s="11">
        <v>16</v>
      </c>
      <c r="J10" s="11">
        <v>0.3</v>
      </c>
      <c r="K10" s="11"/>
      <c r="L10" s="25">
        <v>-245</v>
      </c>
      <c r="M10" s="11"/>
      <c r="N10" s="25">
        <v>-0.2</v>
      </c>
    </row>
    <row r="11" spans="1:14">
      <c r="A11" s="23" t="s">
        <v>73</v>
      </c>
      <c r="B11" s="22"/>
      <c r="C11" s="22"/>
      <c r="D11" s="11"/>
      <c r="E11" s="11"/>
      <c r="F11" s="11"/>
      <c r="G11" s="22"/>
      <c r="H11" s="11"/>
      <c r="I11" s="11"/>
      <c r="J11" s="11"/>
      <c r="K11" s="11"/>
      <c r="L11" s="25"/>
      <c r="M11" s="11"/>
      <c r="N11" s="25"/>
    </row>
    <row r="12" spans="1:14">
      <c r="A12" s="24" t="s">
        <v>34</v>
      </c>
      <c r="B12" s="22">
        <v>73920</v>
      </c>
      <c r="C12" s="22">
        <v>15904</v>
      </c>
      <c r="D12" s="11">
        <v>401</v>
      </c>
      <c r="E12" s="11">
        <v>21.5</v>
      </c>
      <c r="F12" s="11">
        <v>0.5</v>
      </c>
      <c r="G12" s="22">
        <v>12360</v>
      </c>
      <c r="H12" s="11">
        <v>369</v>
      </c>
      <c r="I12" s="11">
        <v>16.7</v>
      </c>
      <c r="J12" s="11">
        <v>0.5</v>
      </c>
      <c r="K12" s="11" t="s">
        <v>59</v>
      </c>
      <c r="L12" s="25">
        <v>-3545</v>
      </c>
      <c r="M12" s="11" t="s">
        <v>59</v>
      </c>
      <c r="N12" s="25">
        <v>-4.8</v>
      </c>
    </row>
    <row r="13" spans="1:14">
      <c r="A13" s="24" t="s">
        <v>35</v>
      </c>
      <c r="B13" s="22">
        <v>196254</v>
      </c>
      <c r="C13" s="22">
        <v>26527</v>
      </c>
      <c r="D13" s="11">
        <v>533</v>
      </c>
      <c r="E13" s="11">
        <v>13.5</v>
      </c>
      <c r="F13" s="11">
        <v>0.3</v>
      </c>
      <c r="G13" s="22">
        <v>29401</v>
      </c>
      <c r="H13" s="11">
        <v>570</v>
      </c>
      <c r="I13" s="11">
        <v>15</v>
      </c>
      <c r="J13" s="11">
        <v>0.3</v>
      </c>
      <c r="K13" s="11" t="s">
        <v>59</v>
      </c>
      <c r="L13" s="11">
        <v>2874</v>
      </c>
      <c r="M13" s="11" t="s">
        <v>59</v>
      </c>
      <c r="N13" s="11">
        <v>1.5</v>
      </c>
    </row>
    <row r="14" spans="1:14">
      <c r="A14" s="24" t="s">
        <v>36</v>
      </c>
      <c r="B14" s="22">
        <v>45994</v>
      </c>
      <c r="C14" s="22">
        <v>4590</v>
      </c>
      <c r="D14" s="11">
        <v>176</v>
      </c>
      <c r="E14" s="11">
        <v>10</v>
      </c>
      <c r="F14" s="11">
        <v>0.4</v>
      </c>
      <c r="G14" s="22">
        <v>6629</v>
      </c>
      <c r="H14" s="11">
        <v>223</v>
      </c>
      <c r="I14" s="11">
        <v>14.4</v>
      </c>
      <c r="J14" s="11">
        <v>0.5</v>
      </c>
      <c r="K14" s="11" t="s">
        <v>59</v>
      </c>
      <c r="L14" s="11">
        <v>2039</v>
      </c>
      <c r="M14" s="11" t="s">
        <v>59</v>
      </c>
      <c r="N14" s="11">
        <v>4.4000000000000004</v>
      </c>
    </row>
    <row r="15" spans="1:14">
      <c r="A15" s="21" t="s">
        <v>74</v>
      </c>
      <c r="B15" s="22"/>
      <c r="C15" s="22"/>
      <c r="D15" s="11"/>
      <c r="E15" s="11"/>
      <c r="F15" s="11"/>
      <c r="G15" s="22"/>
      <c r="H15" s="11"/>
      <c r="I15" s="11"/>
      <c r="J15" s="11"/>
      <c r="K15" s="11"/>
      <c r="L15" s="11"/>
      <c r="M15" s="11"/>
      <c r="N15" s="11"/>
    </row>
    <row r="16" spans="1:14">
      <c r="A16" s="24" t="s">
        <v>75</v>
      </c>
      <c r="B16" s="22">
        <v>189603</v>
      </c>
      <c r="C16" s="22">
        <v>13696</v>
      </c>
      <c r="D16" s="11">
        <v>499</v>
      </c>
      <c r="E16" s="11">
        <v>7.2</v>
      </c>
      <c r="F16" s="11">
        <v>0.3</v>
      </c>
      <c r="G16" s="22">
        <v>17878</v>
      </c>
      <c r="H16" s="11">
        <v>575</v>
      </c>
      <c r="I16" s="11">
        <v>9.4</v>
      </c>
      <c r="J16" s="11">
        <v>0.3</v>
      </c>
      <c r="K16" s="11" t="s">
        <v>59</v>
      </c>
      <c r="L16" s="11">
        <v>4182</v>
      </c>
      <c r="M16" s="11" t="s">
        <v>59</v>
      </c>
      <c r="N16" s="11">
        <v>2.2000000000000002</v>
      </c>
    </row>
    <row r="17" spans="1:14">
      <c r="A17" s="24" t="s">
        <v>76</v>
      </c>
      <c r="B17" s="22">
        <v>64008</v>
      </c>
      <c r="C17" s="22">
        <v>18442</v>
      </c>
      <c r="D17" s="11">
        <v>559</v>
      </c>
      <c r="E17" s="11">
        <v>28.8</v>
      </c>
      <c r="F17" s="11">
        <v>0.7</v>
      </c>
      <c r="G17" s="22">
        <v>18366</v>
      </c>
      <c r="H17" s="11">
        <v>537</v>
      </c>
      <c r="I17" s="11">
        <v>28.7</v>
      </c>
      <c r="J17" s="11">
        <v>0.7</v>
      </c>
      <c r="K17" s="11"/>
      <c r="L17" s="25">
        <v>-76</v>
      </c>
      <c r="M17" s="11"/>
      <c r="N17" s="25">
        <v>-0.1</v>
      </c>
    </row>
    <row r="18" spans="1:14">
      <c r="A18" s="24" t="s">
        <v>77</v>
      </c>
      <c r="B18" s="22">
        <v>34075</v>
      </c>
      <c r="C18" s="22">
        <v>6105</v>
      </c>
      <c r="D18" s="11">
        <v>266</v>
      </c>
      <c r="E18" s="11">
        <v>17.899999999999999</v>
      </c>
      <c r="F18" s="11">
        <v>0.7</v>
      </c>
      <c r="G18" s="22">
        <v>7420</v>
      </c>
      <c r="H18" s="11">
        <v>292</v>
      </c>
      <c r="I18" s="11">
        <v>21.8</v>
      </c>
      <c r="J18" s="11">
        <v>0.7</v>
      </c>
      <c r="K18" s="11" t="s">
        <v>59</v>
      </c>
      <c r="L18" s="11">
        <v>1315</v>
      </c>
      <c r="M18" s="11" t="s">
        <v>59</v>
      </c>
      <c r="N18" s="11">
        <v>3.9</v>
      </c>
    </row>
    <row r="19" spans="1:14">
      <c r="A19" s="24" t="s">
        <v>78</v>
      </c>
      <c r="B19" s="22">
        <v>28482</v>
      </c>
      <c r="C19" s="22">
        <v>8779</v>
      </c>
      <c r="D19" s="11">
        <v>337</v>
      </c>
      <c r="E19" s="11">
        <v>30.8</v>
      </c>
      <c r="F19" s="11">
        <v>0.9</v>
      </c>
      <c r="G19" s="22">
        <v>4726</v>
      </c>
      <c r="H19" s="11">
        <v>305</v>
      </c>
      <c r="I19" s="11">
        <v>16.600000000000001</v>
      </c>
      <c r="J19" s="11">
        <v>1</v>
      </c>
      <c r="K19" s="11" t="s">
        <v>59</v>
      </c>
      <c r="L19" s="25">
        <v>-4053</v>
      </c>
      <c r="M19" s="11" t="s">
        <v>59</v>
      </c>
      <c r="N19" s="25">
        <v>-14.2</v>
      </c>
    </row>
    <row r="20" spans="1:14">
      <c r="A20" s="23" t="s">
        <v>138</v>
      </c>
      <c r="L20" s="15"/>
      <c r="M20" s="15"/>
      <c r="N20" s="15"/>
    </row>
    <row r="21" spans="1:14">
      <c r="A21" s="24" t="s">
        <v>80</v>
      </c>
      <c r="B21" s="22">
        <v>244468</v>
      </c>
      <c r="C21" s="22">
        <v>31305</v>
      </c>
      <c r="D21" s="11">
        <v>640</v>
      </c>
      <c r="E21" s="11">
        <v>12.8</v>
      </c>
      <c r="F21" s="11">
        <v>0.3</v>
      </c>
      <c r="G21" s="22">
        <v>33346</v>
      </c>
      <c r="H21" s="11">
        <v>683</v>
      </c>
      <c r="I21" s="11">
        <v>13.6</v>
      </c>
      <c r="J21" s="11">
        <v>0.3</v>
      </c>
      <c r="K21" s="11" t="s">
        <v>59</v>
      </c>
      <c r="L21" s="11">
        <v>2042</v>
      </c>
      <c r="M21" s="11" t="s">
        <v>59</v>
      </c>
      <c r="N21" s="11">
        <v>0.8</v>
      </c>
    </row>
    <row r="22" spans="1:14">
      <c r="A22" s="26" t="s">
        <v>81</v>
      </c>
      <c r="B22" s="22">
        <v>195352</v>
      </c>
      <c r="C22" s="22">
        <v>19797</v>
      </c>
      <c r="D22" s="11">
        <v>523</v>
      </c>
      <c r="E22" s="11">
        <v>10.1</v>
      </c>
      <c r="F22" s="11">
        <v>0.3</v>
      </c>
      <c r="G22" s="22">
        <v>20943</v>
      </c>
      <c r="H22" s="11">
        <v>568</v>
      </c>
      <c r="I22" s="11">
        <v>10.7</v>
      </c>
      <c r="J22" s="11">
        <v>0.3</v>
      </c>
      <c r="K22" s="11" t="s">
        <v>59</v>
      </c>
      <c r="L22" s="11">
        <v>1147</v>
      </c>
      <c r="M22" s="11" t="s">
        <v>59</v>
      </c>
      <c r="N22" s="11">
        <v>0.6</v>
      </c>
    </row>
    <row r="23" spans="1:14">
      <c r="A23" s="24" t="s">
        <v>82</v>
      </c>
      <c r="B23" s="22">
        <v>41226</v>
      </c>
      <c r="C23" s="22">
        <v>10870</v>
      </c>
      <c r="D23" s="11">
        <v>360</v>
      </c>
      <c r="E23" s="11">
        <v>26.4</v>
      </c>
      <c r="F23" s="11">
        <v>0.9</v>
      </c>
      <c r="G23" s="22">
        <v>9662</v>
      </c>
      <c r="H23" s="11">
        <v>346</v>
      </c>
      <c r="I23" s="11">
        <v>23.4</v>
      </c>
      <c r="J23" s="11">
        <v>0.8</v>
      </c>
      <c r="K23" s="11" t="s">
        <v>59</v>
      </c>
      <c r="L23" s="25">
        <v>-1208</v>
      </c>
      <c r="M23" s="11" t="s">
        <v>59</v>
      </c>
      <c r="N23" s="25">
        <v>-2.9</v>
      </c>
    </row>
    <row r="24" spans="1:14">
      <c r="A24" s="24" t="s">
        <v>83</v>
      </c>
      <c r="B24" s="22">
        <v>17796</v>
      </c>
      <c r="C24" s="22">
        <v>2142</v>
      </c>
      <c r="D24" s="11">
        <v>209</v>
      </c>
      <c r="E24" s="11">
        <v>12</v>
      </c>
      <c r="F24" s="11">
        <v>1.2</v>
      </c>
      <c r="G24" s="22">
        <v>2999</v>
      </c>
      <c r="H24" s="11">
        <v>247</v>
      </c>
      <c r="I24" s="11">
        <v>16.8</v>
      </c>
      <c r="J24" s="11">
        <v>1.3</v>
      </c>
      <c r="K24" s="11" t="s">
        <v>59</v>
      </c>
      <c r="L24" s="11">
        <v>856</v>
      </c>
      <c r="M24" s="11" t="s">
        <v>59</v>
      </c>
      <c r="N24" s="11">
        <v>4.8</v>
      </c>
    </row>
    <row r="25" spans="1:14">
      <c r="A25" s="24" t="s">
        <v>84</v>
      </c>
      <c r="B25" s="22">
        <v>55614</v>
      </c>
      <c r="C25" s="22">
        <v>13214</v>
      </c>
      <c r="D25" s="11">
        <v>422</v>
      </c>
      <c r="E25" s="11">
        <v>23.8</v>
      </c>
      <c r="F25" s="11">
        <v>0.8</v>
      </c>
      <c r="G25" s="22">
        <v>14129</v>
      </c>
      <c r="H25" s="11">
        <v>442</v>
      </c>
      <c r="I25" s="11">
        <v>25.4</v>
      </c>
      <c r="J25" s="11">
        <v>0.8</v>
      </c>
      <c r="K25" s="11" t="s">
        <v>59</v>
      </c>
      <c r="L25" s="11">
        <v>915</v>
      </c>
      <c r="M25" s="11" t="s">
        <v>59</v>
      </c>
      <c r="N25" s="11">
        <v>1.6</v>
      </c>
    </row>
    <row r="26" spans="1:14">
      <c r="A26" s="23" t="s">
        <v>85</v>
      </c>
      <c r="B26" s="22"/>
      <c r="C26" s="22"/>
      <c r="D26" s="11"/>
      <c r="E26" s="11"/>
      <c r="F26" s="11"/>
      <c r="G26" s="22"/>
      <c r="H26" s="11"/>
      <c r="I26" s="11"/>
      <c r="J26" s="11"/>
      <c r="K26" s="11"/>
      <c r="L26" s="11"/>
      <c r="M26" s="11"/>
      <c r="N26" s="11"/>
    </row>
    <row r="27" spans="1:14">
      <c r="A27" s="24" t="s">
        <v>86</v>
      </c>
      <c r="B27" s="22">
        <v>273984</v>
      </c>
      <c r="C27" s="22">
        <v>39227</v>
      </c>
      <c r="D27" s="11">
        <v>771</v>
      </c>
      <c r="E27" s="11">
        <v>14.3</v>
      </c>
      <c r="F27" s="11">
        <v>0.3</v>
      </c>
      <c r="G27" s="22">
        <v>38379</v>
      </c>
      <c r="H27" s="11">
        <v>762</v>
      </c>
      <c r="I27" s="11">
        <v>14</v>
      </c>
      <c r="J27" s="11">
        <v>0.3</v>
      </c>
      <c r="K27" s="11" t="s">
        <v>59</v>
      </c>
      <c r="L27" s="25">
        <v>-848</v>
      </c>
      <c r="M27" s="11" t="s">
        <v>59</v>
      </c>
      <c r="N27" s="25">
        <v>-0.3</v>
      </c>
    </row>
    <row r="28" spans="1:14">
      <c r="A28" s="24" t="s">
        <v>87</v>
      </c>
      <c r="B28" s="22">
        <v>42184</v>
      </c>
      <c r="C28" s="22">
        <v>7795</v>
      </c>
      <c r="D28" s="11">
        <v>287</v>
      </c>
      <c r="E28" s="11">
        <v>18.5</v>
      </c>
      <c r="F28" s="11">
        <v>0.6</v>
      </c>
      <c r="G28" s="22">
        <v>10011</v>
      </c>
      <c r="H28" s="11">
        <v>355</v>
      </c>
      <c r="I28" s="11">
        <v>23.7</v>
      </c>
      <c r="J28" s="11">
        <v>0.7</v>
      </c>
      <c r="K28" s="11" t="s">
        <v>59</v>
      </c>
      <c r="L28" s="11">
        <v>2216</v>
      </c>
      <c r="M28" s="11" t="s">
        <v>59</v>
      </c>
      <c r="N28" s="11">
        <v>5.3</v>
      </c>
    </row>
    <row r="29" spans="1:14">
      <c r="A29" s="26" t="s">
        <v>88</v>
      </c>
      <c r="B29" s="22">
        <v>19733</v>
      </c>
      <c r="C29" s="22">
        <v>2349</v>
      </c>
      <c r="D29" s="11">
        <v>146</v>
      </c>
      <c r="E29" s="11">
        <v>11.9</v>
      </c>
      <c r="F29" s="11">
        <v>0.7</v>
      </c>
      <c r="G29" s="22">
        <v>3467</v>
      </c>
      <c r="H29" s="11">
        <v>184</v>
      </c>
      <c r="I29" s="11">
        <v>17.600000000000001</v>
      </c>
      <c r="J29" s="11">
        <v>0.8</v>
      </c>
      <c r="K29" s="11" t="s">
        <v>59</v>
      </c>
      <c r="L29" s="11">
        <v>1118</v>
      </c>
      <c r="M29" s="11" t="s">
        <v>59</v>
      </c>
      <c r="N29" s="11">
        <v>5.7</v>
      </c>
    </row>
    <row r="30" spans="1:14">
      <c r="A30" s="26" t="s">
        <v>89</v>
      </c>
      <c r="B30" s="22">
        <v>22451</v>
      </c>
      <c r="C30" s="22">
        <v>5446</v>
      </c>
      <c r="D30" s="11">
        <v>242</v>
      </c>
      <c r="E30" s="11">
        <v>24.3</v>
      </c>
      <c r="F30" s="11">
        <v>0.9</v>
      </c>
      <c r="G30" s="22">
        <v>6544</v>
      </c>
      <c r="H30" s="11">
        <v>282</v>
      </c>
      <c r="I30" s="11">
        <v>29.1</v>
      </c>
      <c r="J30" s="11">
        <v>1</v>
      </c>
      <c r="K30" s="11" t="s">
        <v>59</v>
      </c>
      <c r="L30" s="11">
        <v>1098</v>
      </c>
      <c r="M30" s="11" t="s">
        <v>59</v>
      </c>
      <c r="N30" s="11">
        <v>4.9000000000000004</v>
      </c>
    </row>
    <row r="31" spans="1:14">
      <c r="A31" s="23" t="s">
        <v>90</v>
      </c>
      <c r="L31" s="15"/>
      <c r="M31" s="15"/>
      <c r="N31" s="15"/>
    </row>
    <row r="32" spans="1:14">
      <c r="A32" s="24" t="s">
        <v>91</v>
      </c>
      <c r="B32" s="22">
        <v>206541</v>
      </c>
      <c r="C32" s="22">
        <v>16655</v>
      </c>
      <c r="D32" s="11">
        <v>478</v>
      </c>
      <c r="E32" s="11">
        <v>8.1</v>
      </c>
      <c r="F32" s="11">
        <v>0.2</v>
      </c>
      <c r="G32" s="22">
        <v>19846</v>
      </c>
      <c r="H32" s="11">
        <v>568</v>
      </c>
      <c r="I32" s="11">
        <v>9.6</v>
      </c>
      <c r="J32" s="11">
        <v>0.3</v>
      </c>
      <c r="K32" s="11" t="s">
        <v>59</v>
      </c>
      <c r="L32" s="11">
        <v>3191</v>
      </c>
      <c r="M32" s="11" t="s">
        <v>59</v>
      </c>
      <c r="N32" s="11">
        <v>1.5</v>
      </c>
    </row>
    <row r="33" spans="1:14">
      <c r="A33" s="26" t="s">
        <v>92</v>
      </c>
      <c r="B33" s="22">
        <v>132720</v>
      </c>
      <c r="C33" s="22">
        <v>7454</v>
      </c>
      <c r="D33" s="11">
        <v>305</v>
      </c>
      <c r="E33" s="11">
        <v>5.6</v>
      </c>
      <c r="F33" s="11">
        <v>0.2</v>
      </c>
      <c r="G33" s="22">
        <v>10688</v>
      </c>
      <c r="H33" s="11">
        <v>419</v>
      </c>
      <c r="I33" s="11">
        <v>8.1</v>
      </c>
      <c r="J33" s="11">
        <v>0.3</v>
      </c>
      <c r="K33" s="11" t="s">
        <v>59</v>
      </c>
      <c r="L33" s="11">
        <v>3234</v>
      </c>
      <c r="M33" s="11" t="s">
        <v>59</v>
      </c>
      <c r="N33" s="11">
        <v>2.4</v>
      </c>
    </row>
    <row r="34" spans="1:14">
      <c r="A34" s="26" t="s">
        <v>93</v>
      </c>
      <c r="B34" s="27">
        <v>77561</v>
      </c>
      <c r="C34" s="27">
        <v>10302</v>
      </c>
      <c r="D34" s="12">
        <v>404</v>
      </c>
      <c r="E34" s="12">
        <v>13.3</v>
      </c>
      <c r="F34" s="12">
        <v>0.5</v>
      </c>
      <c r="G34" s="27">
        <v>10098</v>
      </c>
      <c r="H34" s="12">
        <v>401</v>
      </c>
      <c r="I34" s="12">
        <v>13</v>
      </c>
      <c r="J34" s="12">
        <v>0.5</v>
      </c>
      <c r="K34" s="12"/>
      <c r="L34" s="28">
        <v>-204</v>
      </c>
      <c r="M34" s="12"/>
      <c r="N34" s="28">
        <v>-0.3</v>
      </c>
    </row>
    <row r="35" spans="1:14">
      <c r="A35" s="29" t="s">
        <v>94</v>
      </c>
      <c r="B35" s="30">
        <v>105887</v>
      </c>
      <c r="C35" s="30">
        <v>29265</v>
      </c>
      <c r="D35" s="14">
        <v>759</v>
      </c>
      <c r="E35" s="14">
        <v>27.6</v>
      </c>
      <c r="F35" s="14">
        <v>0.6</v>
      </c>
      <c r="G35" s="30">
        <v>27604</v>
      </c>
      <c r="H35" s="14">
        <v>713</v>
      </c>
      <c r="I35" s="14">
        <v>26.1</v>
      </c>
      <c r="J35" s="14">
        <v>0.6</v>
      </c>
      <c r="K35" s="14" t="s">
        <v>59</v>
      </c>
      <c r="L35" s="31">
        <v>-1662</v>
      </c>
      <c r="M35" s="14" t="s">
        <v>59</v>
      </c>
      <c r="N35" s="31">
        <v>-1.6</v>
      </c>
    </row>
    <row r="36" spans="1:14">
      <c r="A36" s="23" t="s">
        <v>95</v>
      </c>
      <c r="L36" s="15"/>
      <c r="M36" s="15"/>
      <c r="N36" s="15"/>
    </row>
    <row r="37" spans="1:14">
      <c r="A37" s="29" t="s">
        <v>96</v>
      </c>
      <c r="B37" s="30">
        <v>266071</v>
      </c>
      <c r="C37" s="30">
        <v>38699</v>
      </c>
      <c r="D37" s="14">
        <v>892</v>
      </c>
      <c r="E37" s="14">
        <v>14.5</v>
      </c>
      <c r="F37" s="14">
        <v>0.3</v>
      </c>
      <c r="G37" s="30">
        <v>41997</v>
      </c>
      <c r="H37" s="14">
        <v>919</v>
      </c>
      <c r="I37" s="14">
        <v>15.8</v>
      </c>
      <c r="J37" s="14">
        <v>0.3</v>
      </c>
      <c r="K37" s="14" t="s">
        <v>59</v>
      </c>
      <c r="L37" s="14">
        <v>3298</v>
      </c>
      <c r="M37" s="14" t="s">
        <v>59</v>
      </c>
      <c r="N37" s="14">
        <v>1.2</v>
      </c>
    </row>
    <row r="38" spans="1:14">
      <c r="A38" s="32" t="s">
        <v>97</v>
      </c>
      <c r="B38" s="30">
        <v>99298</v>
      </c>
      <c r="C38" s="30">
        <v>18824</v>
      </c>
      <c r="D38" s="14">
        <v>663</v>
      </c>
      <c r="E38" s="14">
        <v>19</v>
      </c>
      <c r="F38" s="14">
        <v>0.6</v>
      </c>
      <c r="G38" s="30">
        <v>20078</v>
      </c>
      <c r="H38" s="14">
        <v>699</v>
      </c>
      <c r="I38" s="14">
        <v>20.2</v>
      </c>
      <c r="J38" s="14">
        <v>0.6</v>
      </c>
      <c r="K38" s="14" t="s">
        <v>59</v>
      </c>
      <c r="L38" s="14">
        <v>1254</v>
      </c>
      <c r="M38" s="14" t="s">
        <v>59</v>
      </c>
      <c r="N38" s="14">
        <v>1.3</v>
      </c>
    </row>
    <row r="39" spans="1:14">
      <c r="A39" s="32" t="s">
        <v>98</v>
      </c>
      <c r="B39" s="30">
        <v>166773</v>
      </c>
      <c r="C39" s="30">
        <v>19875</v>
      </c>
      <c r="D39" s="14">
        <v>659</v>
      </c>
      <c r="E39" s="14">
        <v>11.9</v>
      </c>
      <c r="F39" s="14">
        <v>0.3</v>
      </c>
      <c r="G39" s="30">
        <v>21919</v>
      </c>
      <c r="H39" s="14">
        <v>668</v>
      </c>
      <c r="I39" s="14">
        <v>13.1</v>
      </c>
      <c r="J39" s="14">
        <v>0.4</v>
      </c>
      <c r="K39" s="14" t="s">
        <v>59</v>
      </c>
      <c r="L39" s="14">
        <v>2044</v>
      </c>
      <c r="M39" s="14" t="s">
        <v>59</v>
      </c>
      <c r="N39" s="14">
        <v>1.2</v>
      </c>
    </row>
    <row r="40" spans="1:14" ht="23.25">
      <c r="A40" s="29" t="s">
        <v>137</v>
      </c>
      <c r="B40" s="30">
        <v>50097</v>
      </c>
      <c r="C40" s="30">
        <v>8322</v>
      </c>
      <c r="D40" s="14">
        <v>528</v>
      </c>
      <c r="E40" s="14">
        <v>16.600000000000001</v>
      </c>
      <c r="F40" s="14">
        <v>0.7</v>
      </c>
      <c r="G40" s="30">
        <v>6393</v>
      </c>
      <c r="H40" s="14">
        <v>421</v>
      </c>
      <c r="I40" s="14">
        <v>12.8</v>
      </c>
      <c r="J40" s="14">
        <v>0.6</v>
      </c>
      <c r="K40" s="14" t="s">
        <v>59</v>
      </c>
      <c r="L40" s="31">
        <v>-1929</v>
      </c>
      <c r="M40" s="14" t="s">
        <v>59</v>
      </c>
      <c r="N40" s="31">
        <v>-3.9</v>
      </c>
    </row>
    <row r="41" spans="1:14">
      <c r="A41" s="23" t="s">
        <v>100</v>
      </c>
      <c r="B41" s="30"/>
      <c r="C41" s="30"/>
      <c r="D41" s="14"/>
      <c r="E41" s="14"/>
      <c r="F41" s="14"/>
      <c r="G41" s="30"/>
      <c r="H41" s="14"/>
      <c r="I41" s="14"/>
      <c r="J41" s="14"/>
      <c r="K41" s="14"/>
      <c r="L41" s="31"/>
      <c r="M41" s="14"/>
      <c r="N41" s="31"/>
    </row>
    <row r="42" spans="1:14">
      <c r="A42" s="24" t="s">
        <v>101</v>
      </c>
      <c r="B42" s="33">
        <v>55766</v>
      </c>
      <c r="C42" s="33">
        <v>7062</v>
      </c>
      <c r="D42" s="34">
        <v>341</v>
      </c>
      <c r="E42" s="34">
        <v>12.7</v>
      </c>
      <c r="F42" s="34">
        <v>0.6</v>
      </c>
      <c r="G42" s="33">
        <v>8215</v>
      </c>
      <c r="H42" s="34">
        <v>358</v>
      </c>
      <c r="I42" s="34">
        <v>14.7</v>
      </c>
      <c r="J42" s="34">
        <v>0.7</v>
      </c>
      <c r="K42" s="34" t="s">
        <v>59</v>
      </c>
      <c r="L42" s="34">
        <v>1153</v>
      </c>
      <c r="M42" s="34" t="s">
        <v>59</v>
      </c>
      <c r="N42" s="34">
        <v>2.1</v>
      </c>
    </row>
    <row r="43" spans="1:14">
      <c r="A43" s="24" t="s">
        <v>102</v>
      </c>
      <c r="B43" s="22">
        <v>67239</v>
      </c>
      <c r="C43" s="22">
        <v>8824</v>
      </c>
      <c r="D43" s="11">
        <v>355</v>
      </c>
      <c r="E43" s="11">
        <v>13.1</v>
      </c>
      <c r="F43" s="11">
        <v>0.5</v>
      </c>
      <c r="G43" s="22">
        <v>7934</v>
      </c>
      <c r="H43" s="11">
        <v>322</v>
      </c>
      <c r="I43" s="11">
        <v>11.8</v>
      </c>
      <c r="J43" s="11">
        <v>0.5</v>
      </c>
      <c r="K43" s="11" t="s">
        <v>59</v>
      </c>
      <c r="L43" s="25">
        <v>-890</v>
      </c>
      <c r="M43" s="11" t="s">
        <v>59</v>
      </c>
      <c r="N43" s="25">
        <v>-1.3</v>
      </c>
    </row>
    <row r="44" spans="1:14">
      <c r="A44" s="24" t="s">
        <v>103</v>
      </c>
      <c r="B44" s="22">
        <v>118339</v>
      </c>
      <c r="C44" s="22">
        <v>19677</v>
      </c>
      <c r="D44" s="11">
        <v>466</v>
      </c>
      <c r="E44" s="11">
        <v>16.600000000000001</v>
      </c>
      <c r="F44" s="11">
        <v>0.4</v>
      </c>
      <c r="G44" s="22">
        <v>18509</v>
      </c>
      <c r="H44" s="11">
        <v>507</v>
      </c>
      <c r="I44" s="11">
        <v>15.6</v>
      </c>
      <c r="J44" s="11">
        <v>0.4</v>
      </c>
      <c r="K44" s="11" t="s">
        <v>59</v>
      </c>
      <c r="L44" s="25">
        <v>-1167</v>
      </c>
      <c r="M44" s="11" t="s">
        <v>59</v>
      </c>
      <c r="N44" s="25">
        <v>-1</v>
      </c>
    </row>
    <row r="45" spans="1:14">
      <c r="A45" s="24" t="s">
        <v>104</v>
      </c>
      <c r="B45" s="22">
        <v>74824</v>
      </c>
      <c r="C45" s="22">
        <v>11459</v>
      </c>
      <c r="D45" s="11">
        <v>455</v>
      </c>
      <c r="E45" s="11">
        <v>15.3</v>
      </c>
      <c r="F45" s="11">
        <v>0.6</v>
      </c>
      <c r="G45" s="22">
        <v>13732</v>
      </c>
      <c r="H45" s="11">
        <v>479</v>
      </c>
      <c r="I45" s="11">
        <v>18.399999999999999</v>
      </c>
      <c r="J45" s="11">
        <v>0.6</v>
      </c>
      <c r="K45" s="11" t="s">
        <v>59</v>
      </c>
      <c r="L45" s="11">
        <v>2273</v>
      </c>
      <c r="M45" s="11" t="s">
        <v>59</v>
      </c>
      <c r="N45" s="11">
        <v>3</v>
      </c>
    </row>
    <row r="46" spans="1:14">
      <c r="A46" s="23" t="s">
        <v>105</v>
      </c>
      <c r="B46" s="22"/>
      <c r="C46" s="22"/>
      <c r="D46" s="11"/>
      <c r="E46" s="11"/>
      <c r="F46" s="11"/>
      <c r="G46" s="22"/>
      <c r="H46" s="11"/>
      <c r="I46" s="11"/>
      <c r="J46" s="11"/>
      <c r="K46" s="11"/>
      <c r="L46" s="11"/>
      <c r="M46" s="11"/>
      <c r="N46" s="11"/>
    </row>
    <row r="47" spans="1:14">
      <c r="A47" s="24" t="s">
        <v>106</v>
      </c>
      <c r="B47" s="22">
        <v>208600</v>
      </c>
      <c r="C47" s="22">
        <v>12610</v>
      </c>
      <c r="D47" s="11">
        <v>406</v>
      </c>
      <c r="E47" s="11">
        <v>6</v>
      </c>
      <c r="F47" s="11">
        <v>0.2</v>
      </c>
      <c r="G47" s="22">
        <v>18143</v>
      </c>
      <c r="H47" s="11">
        <v>541</v>
      </c>
      <c r="I47" s="11">
        <v>8.6999999999999993</v>
      </c>
      <c r="J47" s="11">
        <v>0.3</v>
      </c>
      <c r="K47" s="11" t="s">
        <v>59</v>
      </c>
      <c r="L47" s="11">
        <v>5534</v>
      </c>
      <c r="M47" s="11" t="s">
        <v>59</v>
      </c>
      <c r="N47" s="11">
        <v>2.7</v>
      </c>
    </row>
    <row r="48" spans="1:14">
      <c r="A48" s="24" t="s">
        <v>107</v>
      </c>
      <c r="B48" s="22">
        <v>74601</v>
      </c>
      <c r="C48" s="22">
        <v>25364</v>
      </c>
      <c r="D48" s="11">
        <v>637</v>
      </c>
      <c r="E48" s="11">
        <v>34</v>
      </c>
      <c r="F48" s="11">
        <v>0.7</v>
      </c>
      <c r="G48" s="22">
        <v>21128</v>
      </c>
      <c r="H48" s="11">
        <v>550</v>
      </c>
      <c r="I48" s="11">
        <v>28.3</v>
      </c>
      <c r="J48" s="11">
        <v>0.6</v>
      </c>
      <c r="K48" s="11" t="s">
        <v>59</v>
      </c>
      <c r="L48" s="25">
        <v>-4236</v>
      </c>
      <c r="M48" s="11" t="s">
        <v>59</v>
      </c>
      <c r="N48" s="25">
        <v>-5.7</v>
      </c>
    </row>
    <row r="49" spans="1:14">
      <c r="A49" s="24" t="s">
        <v>108</v>
      </c>
      <c r="B49" s="22">
        <v>32968</v>
      </c>
      <c r="C49" s="22">
        <v>9048</v>
      </c>
      <c r="D49" s="11">
        <v>350</v>
      </c>
      <c r="E49" s="11">
        <v>27.4</v>
      </c>
      <c r="F49" s="11">
        <v>0.9</v>
      </c>
      <c r="G49" s="22">
        <v>9119</v>
      </c>
      <c r="H49" s="11">
        <v>357</v>
      </c>
      <c r="I49" s="11">
        <v>27.7</v>
      </c>
      <c r="J49" s="11">
        <v>0.9</v>
      </c>
      <c r="K49" s="11"/>
      <c r="L49" s="11">
        <v>71</v>
      </c>
      <c r="M49" s="11"/>
      <c r="N49" s="11">
        <v>0.2</v>
      </c>
    </row>
    <row r="50" spans="1:14">
      <c r="A50" s="23" t="s">
        <v>109</v>
      </c>
      <c r="B50" s="22"/>
      <c r="C50" s="22"/>
      <c r="D50" s="11"/>
      <c r="E50" s="11"/>
      <c r="F50" s="11"/>
      <c r="G50" s="22"/>
      <c r="H50" s="11"/>
      <c r="I50" s="11"/>
      <c r="J50" s="11"/>
      <c r="K50" s="11"/>
      <c r="L50" s="11"/>
      <c r="M50" s="11"/>
      <c r="N50" s="11"/>
    </row>
    <row r="51" spans="1:14">
      <c r="A51" s="26" t="s">
        <v>110</v>
      </c>
      <c r="L51" s="15"/>
      <c r="M51" s="15"/>
      <c r="N51" s="15"/>
    </row>
    <row r="52" spans="1:14">
      <c r="A52" s="24" t="s">
        <v>111</v>
      </c>
      <c r="B52" s="22">
        <v>147712</v>
      </c>
      <c r="C52" s="22">
        <v>10155</v>
      </c>
      <c r="D52" s="11">
        <v>270</v>
      </c>
      <c r="E52" s="11">
        <v>6.9</v>
      </c>
      <c r="F52" s="11">
        <v>0.2</v>
      </c>
      <c r="G52" s="22">
        <v>13318</v>
      </c>
      <c r="H52" s="11">
        <v>330</v>
      </c>
      <c r="I52" s="11">
        <v>9</v>
      </c>
      <c r="J52" s="11">
        <v>0.2</v>
      </c>
      <c r="K52" s="11" t="s">
        <v>59</v>
      </c>
      <c r="L52" s="11">
        <v>3163</v>
      </c>
      <c r="M52" s="11" t="s">
        <v>59</v>
      </c>
      <c r="N52" s="11">
        <v>2.1</v>
      </c>
    </row>
    <row r="53" spans="1:14">
      <c r="A53" s="24" t="s">
        <v>112</v>
      </c>
      <c r="B53" s="22">
        <v>103379</v>
      </c>
      <c r="C53" s="22">
        <v>3091</v>
      </c>
      <c r="D53" s="11">
        <v>148</v>
      </c>
      <c r="E53" s="11">
        <v>3</v>
      </c>
      <c r="F53" s="11">
        <v>0.1</v>
      </c>
      <c r="G53" s="22">
        <v>5679</v>
      </c>
      <c r="H53" s="11">
        <v>213</v>
      </c>
      <c r="I53" s="11">
        <v>5.5</v>
      </c>
      <c r="J53" s="11">
        <v>0.2</v>
      </c>
      <c r="K53" s="11" t="s">
        <v>59</v>
      </c>
      <c r="L53" s="11">
        <v>2588</v>
      </c>
      <c r="M53" s="11" t="s">
        <v>59</v>
      </c>
      <c r="N53" s="11">
        <v>2.5</v>
      </c>
    </row>
    <row r="54" spans="1:14">
      <c r="A54" s="24" t="s">
        <v>113</v>
      </c>
      <c r="B54" s="22">
        <v>44332</v>
      </c>
      <c r="C54" s="22">
        <v>7064</v>
      </c>
      <c r="D54" s="11">
        <v>231</v>
      </c>
      <c r="E54" s="11">
        <v>15.9</v>
      </c>
      <c r="F54" s="11">
        <v>0.5</v>
      </c>
      <c r="G54" s="22">
        <v>7639</v>
      </c>
      <c r="H54" s="11">
        <v>238</v>
      </c>
      <c r="I54" s="11">
        <v>17.2</v>
      </c>
      <c r="J54" s="11">
        <v>0.5</v>
      </c>
      <c r="K54" s="11" t="s">
        <v>59</v>
      </c>
      <c r="L54" s="11">
        <v>575</v>
      </c>
      <c r="M54" s="11" t="s">
        <v>59</v>
      </c>
      <c r="N54" s="11">
        <v>1.3</v>
      </c>
    </row>
    <row r="55" spans="1:14">
      <c r="A55" s="24" t="s">
        <v>114</v>
      </c>
      <c r="B55" s="22">
        <v>48542</v>
      </c>
      <c r="C55" s="22">
        <v>16372</v>
      </c>
      <c r="D55" s="11">
        <v>424</v>
      </c>
      <c r="E55" s="11">
        <v>33.700000000000003</v>
      </c>
      <c r="F55" s="11">
        <v>0.7</v>
      </c>
      <c r="G55" s="22">
        <v>16083</v>
      </c>
      <c r="H55" s="11">
        <v>404</v>
      </c>
      <c r="I55" s="11">
        <v>33.1</v>
      </c>
      <c r="J55" s="11">
        <v>0.7</v>
      </c>
      <c r="K55" s="11" t="s">
        <v>59</v>
      </c>
      <c r="L55" s="25">
        <v>-289</v>
      </c>
      <c r="M55" s="11" t="s">
        <v>59</v>
      </c>
      <c r="N55" s="25">
        <v>-0.6</v>
      </c>
    </row>
    <row r="56" spans="1:14">
      <c r="A56" s="23" t="s">
        <v>136</v>
      </c>
      <c r="B56" s="22"/>
      <c r="C56" s="22"/>
      <c r="D56" s="11"/>
      <c r="E56" s="11"/>
      <c r="F56" s="11"/>
      <c r="G56" s="22"/>
      <c r="H56" s="11"/>
      <c r="I56" s="11"/>
      <c r="J56" s="11"/>
      <c r="K56" s="11"/>
      <c r="L56" s="25"/>
      <c r="M56" s="11"/>
      <c r="N56" s="25"/>
    </row>
    <row r="57" spans="1:14">
      <c r="A57" s="26" t="s">
        <v>110</v>
      </c>
      <c r="B57" s="22">
        <v>196254</v>
      </c>
      <c r="C57" s="22">
        <v>26527</v>
      </c>
      <c r="D57" s="11">
        <v>533</v>
      </c>
      <c r="E57" s="11">
        <v>13.5</v>
      </c>
      <c r="F57" s="11">
        <v>0.3</v>
      </c>
      <c r="G57" s="22">
        <v>29401</v>
      </c>
      <c r="H57" s="11">
        <v>570</v>
      </c>
      <c r="I57" s="11">
        <v>15</v>
      </c>
      <c r="J57" s="11">
        <v>0.3</v>
      </c>
      <c r="K57" s="11" t="s">
        <v>59</v>
      </c>
      <c r="L57" s="11">
        <v>2874</v>
      </c>
      <c r="M57" s="11" t="s">
        <v>59</v>
      </c>
      <c r="N57" s="11">
        <v>1.5</v>
      </c>
    </row>
    <row r="58" spans="1:14">
      <c r="A58" s="24" t="s">
        <v>116</v>
      </c>
      <c r="B58" s="22">
        <v>15429</v>
      </c>
      <c r="C58" s="22">
        <v>4403</v>
      </c>
      <c r="D58" s="11">
        <v>195</v>
      </c>
      <c r="E58" s="11">
        <v>28.5</v>
      </c>
      <c r="F58" s="11">
        <v>1.1000000000000001</v>
      </c>
      <c r="G58" s="22">
        <v>3997</v>
      </c>
      <c r="H58" s="11">
        <v>189</v>
      </c>
      <c r="I58" s="11">
        <v>25.9</v>
      </c>
      <c r="J58" s="11">
        <v>1</v>
      </c>
      <c r="K58" s="11" t="s">
        <v>59</v>
      </c>
      <c r="L58" s="25">
        <v>-406</v>
      </c>
      <c r="M58" s="11" t="s">
        <v>59</v>
      </c>
      <c r="N58" s="25">
        <v>-2.6</v>
      </c>
    </row>
    <row r="59" spans="1:14" ht="15.75" thickBot="1">
      <c r="A59" s="24" t="s">
        <v>117</v>
      </c>
      <c r="B59" s="35">
        <v>179905</v>
      </c>
      <c r="C59" s="35">
        <v>22055</v>
      </c>
      <c r="D59" s="36">
        <v>471</v>
      </c>
      <c r="E59" s="36">
        <v>12.3</v>
      </c>
      <c r="F59" s="36">
        <v>0.3</v>
      </c>
      <c r="G59" s="35">
        <v>25319</v>
      </c>
      <c r="H59" s="36">
        <v>527</v>
      </c>
      <c r="I59" s="36">
        <v>14.1</v>
      </c>
      <c r="J59" s="36">
        <v>0.3</v>
      </c>
      <c r="K59" s="36" t="s">
        <v>59</v>
      </c>
      <c r="L59" s="36">
        <v>3264</v>
      </c>
      <c r="M59" s="36" t="s">
        <v>59</v>
      </c>
      <c r="N59" s="36">
        <v>1.8</v>
      </c>
    </row>
    <row r="60" spans="1:14" ht="15.95" customHeight="1">
      <c r="A60" s="70" t="s">
        <v>118</v>
      </c>
      <c r="B60" s="70"/>
      <c r="C60" s="70"/>
      <c r="D60" s="70"/>
      <c r="E60" s="70"/>
      <c r="F60" s="70"/>
      <c r="G60" s="70"/>
      <c r="H60" s="70"/>
      <c r="I60" s="70"/>
      <c r="J60" s="70"/>
      <c r="K60" s="70"/>
      <c r="L60" s="70"/>
      <c r="M60" s="70"/>
      <c r="N60" s="70"/>
    </row>
    <row r="61" spans="1:14" ht="15.95" customHeight="1" thickBot="1">
      <c r="A61" s="65" t="s">
        <v>119</v>
      </c>
      <c r="B61" s="65"/>
      <c r="C61" s="65"/>
      <c r="D61" s="65"/>
      <c r="E61" s="65"/>
      <c r="F61" s="65"/>
      <c r="G61" s="65"/>
      <c r="H61" s="65"/>
      <c r="I61" s="65"/>
      <c r="J61" s="65"/>
      <c r="K61" s="65"/>
      <c r="L61" s="65"/>
      <c r="M61" s="65"/>
      <c r="N61" s="65"/>
    </row>
    <row r="62" spans="1:14" ht="53.25" customHeight="1">
      <c r="A62" s="64" t="s">
        <v>143</v>
      </c>
      <c r="B62" s="64"/>
      <c r="C62" s="64"/>
      <c r="D62" s="64"/>
      <c r="E62" s="64"/>
      <c r="F62" s="64"/>
      <c r="G62" s="64"/>
      <c r="H62" s="64"/>
      <c r="I62" s="64"/>
      <c r="J62" s="64"/>
      <c r="K62" s="64"/>
      <c r="L62" s="64"/>
      <c r="M62" s="64"/>
      <c r="N62" s="64"/>
    </row>
    <row r="63" spans="1:14" ht="15" customHeight="1">
      <c r="A63" s="65"/>
      <c r="B63" s="65"/>
      <c r="C63" s="65"/>
      <c r="D63" s="65"/>
      <c r="E63" s="65"/>
      <c r="F63" s="65"/>
      <c r="G63" s="65"/>
      <c r="H63" s="65"/>
      <c r="I63" s="65"/>
      <c r="J63" s="65"/>
      <c r="K63" s="65"/>
      <c r="L63" s="65"/>
      <c r="M63" s="65"/>
      <c r="N63" s="65"/>
    </row>
    <row r="64" spans="1:14" ht="12.95" customHeight="1"/>
    <row r="65" spans="1:1">
      <c r="A65" s="15" t="s">
        <v>139</v>
      </c>
    </row>
  </sheetData>
  <mergeCells count="18">
    <mergeCell ref="A1:N1"/>
    <mergeCell ref="A2:N2"/>
    <mergeCell ref="A3:N3"/>
    <mergeCell ref="A4:A6"/>
    <mergeCell ref="B4:B6"/>
    <mergeCell ref="C4:F4"/>
    <mergeCell ref="G4:J4"/>
    <mergeCell ref="L4:N4"/>
    <mergeCell ref="C5:D5"/>
    <mergeCell ref="E5:F5"/>
    <mergeCell ref="A62:N62"/>
    <mergeCell ref="A63:N63"/>
    <mergeCell ref="G5:H5"/>
    <mergeCell ref="I5:J5"/>
    <mergeCell ref="L5:L6"/>
    <mergeCell ref="N5:N6"/>
    <mergeCell ref="A60:N60"/>
    <mergeCell ref="A61:N61"/>
  </mergeCells>
  <hyperlinks>
    <hyperlink ref="A3" location="'SPMTable2'!A62" display="'SPMTable2'!A62"/>
  </hyperlinks>
  <printOptions horizontalCentered="1" verticalCentered="1"/>
  <pageMargins left="0" right="0" top="0" bottom="0" header="0.5" footer="0.5"/>
  <pageSetup scale="7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workbookViewId="0">
      <selection activeCell="B69" sqref="B69"/>
    </sheetView>
  </sheetViews>
  <sheetFormatPr defaultRowHeight="15"/>
  <cols>
    <col min="1" max="1" width="6.28515625" customWidth="1"/>
    <col min="2" max="2" width="59.140625" customWidth="1"/>
    <col min="3" max="3" width="14.7109375" bestFit="1" customWidth="1"/>
    <col min="4" max="4" width="12.5703125" customWidth="1"/>
    <col min="5" max="5" width="14.7109375" bestFit="1" customWidth="1"/>
    <col min="6" max="6" width="12.5703125" bestFit="1" customWidth="1"/>
  </cols>
  <sheetData>
    <row r="1" spans="1:6" ht="21">
      <c r="A1" s="78" t="s">
        <v>189</v>
      </c>
      <c r="B1" s="78"/>
      <c r="C1" s="78"/>
      <c r="D1" s="78"/>
      <c r="E1" s="78"/>
    </row>
    <row r="2" spans="1:6">
      <c r="C2" s="10" t="s">
        <v>30</v>
      </c>
    </row>
    <row r="3" spans="1:6" ht="60">
      <c r="C3" s="9" t="s">
        <v>29</v>
      </c>
      <c r="D3" s="9" t="s">
        <v>28</v>
      </c>
      <c r="E3" s="9" t="s">
        <v>27</v>
      </c>
      <c r="F3" s="6"/>
    </row>
    <row r="4" spans="1:6">
      <c r="A4" s="8" t="s">
        <v>26</v>
      </c>
      <c r="C4" s="7"/>
      <c r="D4" s="7"/>
      <c r="E4" s="7"/>
      <c r="F4" s="6"/>
    </row>
    <row r="5" spans="1:6">
      <c r="A5" t="s">
        <v>25</v>
      </c>
      <c r="C5" s="5">
        <v>344001</v>
      </c>
      <c r="D5" s="5"/>
      <c r="E5" s="5"/>
      <c r="F5" s="4"/>
    </row>
    <row r="6" spans="1:6">
      <c r="A6" t="s">
        <v>24</v>
      </c>
      <c r="C6" s="5">
        <v>150335</v>
      </c>
      <c r="D6" s="5"/>
      <c r="E6" s="5"/>
      <c r="F6" s="4"/>
    </row>
    <row r="7" spans="1:6">
      <c r="B7" t="s">
        <v>23</v>
      </c>
      <c r="C7" s="5"/>
      <c r="D7" s="5">
        <f>+E7</f>
        <v>5195</v>
      </c>
      <c r="E7" s="5">
        <v>5195</v>
      </c>
      <c r="F7" s="4"/>
    </row>
    <row r="8" spans="1:6">
      <c r="B8" t="s">
        <v>22</v>
      </c>
      <c r="C8" s="5"/>
      <c r="D8" s="5">
        <f>+E8</f>
        <v>6263</v>
      </c>
      <c r="E8" s="5">
        <v>6263</v>
      </c>
      <c r="F8" s="4"/>
    </row>
    <row r="9" spans="1:6">
      <c r="B9" t="s">
        <v>21</v>
      </c>
      <c r="C9" s="5"/>
      <c r="D9" s="5">
        <f>+E9</f>
        <v>59756</v>
      </c>
      <c r="E9" s="5">
        <v>59756</v>
      </c>
      <c r="F9" s="4"/>
    </row>
    <row r="10" spans="1:6">
      <c r="B10" t="s">
        <v>20</v>
      </c>
      <c r="C10" s="5"/>
      <c r="D10" s="5"/>
      <c r="E10" s="5">
        <v>21608</v>
      </c>
      <c r="F10" s="4"/>
    </row>
    <row r="11" spans="1:6">
      <c r="B11" t="s">
        <v>19</v>
      </c>
      <c r="C11" s="5"/>
      <c r="D11" s="5"/>
      <c r="E11" s="5">
        <v>57513</v>
      </c>
      <c r="F11" s="4"/>
    </row>
    <row r="12" spans="1:6">
      <c r="A12" t="s">
        <v>18</v>
      </c>
      <c r="C12" s="5">
        <v>107139</v>
      </c>
      <c r="D12" s="5"/>
      <c r="E12" s="5"/>
      <c r="F12" s="4"/>
    </row>
    <row r="13" spans="1:6">
      <c r="B13" t="s">
        <v>17</v>
      </c>
      <c r="C13" s="5"/>
      <c r="D13" s="5"/>
      <c r="E13" s="5">
        <v>79365</v>
      </c>
      <c r="F13" s="4"/>
    </row>
    <row r="14" spans="1:6">
      <c r="B14" t="s">
        <v>16</v>
      </c>
      <c r="C14" s="5"/>
      <c r="D14" s="5"/>
      <c r="E14" s="5">
        <v>10549</v>
      </c>
      <c r="F14" s="4"/>
    </row>
    <row r="15" spans="1:6">
      <c r="B15" t="s">
        <v>15</v>
      </c>
      <c r="C15" s="5"/>
      <c r="D15" s="5"/>
      <c r="E15" s="5">
        <v>6945</v>
      </c>
      <c r="F15" s="4"/>
    </row>
    <row r="16" spans="1:6">
      <c r="A16" t="s">
        <v>14</v>
      </c>
      <c r="C16" s="5">
        <v>54678</v>
      </c>
      <c r="D16" s="5"/>
      <c r="E16" s="5"/>
      <c r="F16" s="4"/>
    </row>
    <row r="17" spans="1:6">
      <c r="B17" t="s">
        <v>13</v>
      </c>
      <c r="C17" s="5"/>
      <c r="D17" s="5">
        <f>+E17</f>
        <v>934</v>
      </c>
      <c r="E17" s="5">
        <v>934</v>
      </c>
      <c r="F17" s="4"/>
    </row>
    <row r="18" spans="1:6">
      <c r="B18" t="s">
        <v>12</v>
      </c>
      <c r="C18" s="5"/>
      <c r="D18" s="5">
        <f>+E18</f>
        <v>31887</v>
      </c>
      <c r="E18" s="5">
        <v>31887</v>
      </c>
      <c r="F18" s="4"/>
    </row>
    <row r="19" spans="1:6">
      <c r="A19" t="s">
        <v>11</v>
      </c>
      <c r="C19" s="5">
        <v>41426</v>
      </c>
      <c r="D19" s="5"/>
      <c r="E19" s="5"/>
      <c r="F19" s="4"/>
    </row>
    <row r="20" spans="1:6">
      <c r="B20" t="s">
        <v>10</v>
      </c>
      <c r="C20" s="5"/>
      <c r="D20" s="5"/>
      <c r="E20" s="5">
        <v>837</v>
      </c>
      <c r="F20" s="4"/>
    </row>
    <row r="21" spans="1:6">
      <c r="B21" t="s">
        <v>9</v>
      </c>
      <c r="C21" s="5"/>
      <c r="D21" s="5"/>
      <c r="E21" s="5">
        <v>8818</v>
      </c>
      <c r="F21" s="4"/>
    </row>
    <row r="22" spans="1:6">
      <c r="B22" t="s">
        <v>8</v>
      </c>
      <c r="C22" s="5"/>
      <c r="D22" s="5"/>
      <c r="E22" s="5">
        <v>5954</v>
      </c>
      <c r="F22" s="4"/>
    </row>
    <row r="23" spans="1:6">
      <c r="B23" t="s">
        <v>7</v>
      </c>
      <c r="C23" s="5"/>
      <c r="D23" s="5"/>
      <c r="E23" s="5">
        <v>17897</v>
      </c>
      <c r="F23" s="4"/>
    </row>
    <row r="24" spans="1:6">
      <c r="A24" t="s">
        <v>6</v>
      </c>
      <c r="C24" s="5">
        <v>36819</v>
      </c>
      <c r="D24" s="5"/>
      <c r="E24" s="5"/>
      <c r="F24" s="4"/>
    </row>
    <row r="25" spans="1:6">
      <c r="A25" t="s">
        <v>5</v>
      </c>
      <c r="C25" s="5">
        <v>5984</v>
      </c>
      <c r="D25" s="5"/>
      <c r="E25" s="5"/>
      <c r="F25" s="4"/>
    </row>
    <row r="26" spans="1:6">
      <c r="A26" t="s">
        <v>4</v>
      </c>
      <c r="C26" s="5">
        <v>3437</v>
      </c>
      <c r="D26" s="5"/>
      <c r="E26" s="5"/>
      <c r="F26" s="4"/>
    </row>
    <row r="27" spans="1:6">
      <c r="B27" t="s">
        <v>3</v>
      </c>
      <c r="C27" s="5"/>
      <c r="D27" s="5"/>
      <c r="E27" s="5">
        <v>3255</v>
      </c>
      <c r="F27" s="4"/>
    </row>
    <row r="28" spans="1:6">
      <c r="C28" s="5"/>
      <c r="D28" s="5"/>
      <c r="E28" s="5"/>
      <c r="F28" s="4"/>
    </row>
    <row r="29" spans="1:6">
      <c r="A29" t="s">
        <v>2</v>
      </c>
      <c r="C29" s="5">
        <f>SUM(C5:C26)</f>
        <v>743819</v>
      </c>
      <c r="D29" s="5">
        <f>SUM(D5:D26)</f>
        <v>104035</v>
      </c>
      <c r="E29" s="5">
        <f>SUM(E5:E26)</f>
        <v>313521</v>
      </c>
      <c r="F29" s="4"/>
    </row>
    <row r="31" spans="1:6" ht="18.75">
      <c r="A31" s="3" t="s">
        <v>1</v>
      </c>
      <c r="B31" s="3"/>
      <c r="C31" s="3"/>
      <c r="D31" s="2">
        <f>+D29/C29</f>
        <v>0.13986601579147614</v>
      </c>
      <c r="E31" s="2">
        <f>+E29/C29</f>
        <v>0.42150173630950538</v>
      </c>
      <c r="F31" s="1"/>
    </row>
    <row r="33" spans="1:5" ht="34.5" customHeight="1">
      <c r="A33" s="79" t="s">
        <v>0</v>
      </c>
      <c r="B33" s="79"/>
      <c r="C33" s="79"/>
      <c r="D33" s="79"/>
      <c r="E33" s="79"/>
    </row>
  </sheetData>
  <mergeCells count="2">
    <mergeCell ref="A1:E1"/>
    <mergeCell ref="A33:E33"/>
  </mergeCells>
  <printOptions horizontalCentered="1" verticalCentered="1"/>
  <pageMargins left="0" right="0" top="0" bottom="0" header="0.5" footer="0.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workbookViewId="0">
      <selection activeCell="B69" sqref="B69"/>
    </sheetView>
  </sheetViews>
  <sheetFormatPr defaultRowHeight="15"/>
  <cols>
    <col min="1" max="1" width="25.140625" style="15" customWidth="1"/>
    <col min="2" max="2" width="11.5703125" style="15" bestFit="1" customWidth="1"/>
    <col min="3" max="3" width="9" style="15" bestFit="1" customWidth="1"/>
    <col min="4" max="5" width="11.5703125" style="15" bestFit="1" customWidth="1"/>
    <col min="6" max="6" width="11.28515625" style="15" customWidth="1"/>
    <col min="7" max="8" width="11.5703125" style="15" bestFit="1" customWidth="1"/>
    <col min="9" max="9" width="9" style="15" bestFit="1" customWidth="1"/>
    <col min="10" max="10" width="11.5703125" style="15" bestFit="1" customWidth="1"/>
    <col min="11" max="11" width="2.140625" style="15" customWidth="1"/>
    <col min="12" max="12" width="9" style="37" bestFit="1" customWidth="1"/>
    <col min="13" max="13" width="1.42578125" style="37" customWidth="1"/>
    <col min="14" max="14" width="7" style="37" customWidth="1"/>
    <col min="15" max="16384" width="9.140625" style="15"/>
  </cols>
  <sheetData>
    <row r="1" spans="1:14" ht="3" customHeight="1">
      <c r="A1" s="71" t="s">
        <v>61</v>
      </c>
      <c r="B1" s="71"/>
      <c r="C1" s="71"/>
      <c r="D1" s="71"/>
      <c r="E1" s="71"/>
      <c r="F1" s="71"/>
      <c r="G1" s="71"/>
      <c r="H1" s="71"/>
      <c r="I1" s="71"/>
      <c r="J1" s="71"/>
      <c r="K1" s="71"/>
      <c r="L1" s="71"/>
      <c r="M1" s="71"/>
      <c r="N1" s="71"/>
    </row>
    <row r="2" spans="1:14" ht="18" customHeight="1">
      <c r="A2" s="72" t="s">
        <v>140</v>
      </c>
      <c r="B2" s="72"/>
      <c r="C2" s="72"/>
      <c r="D2" s="72"/>
      <c r="E2" s="72"/>
      <c r="F2" s="72"/>
      <c r="G2" s="72"/>
      <c r="H2" s="72"/>
      <c r="I2" s="72"/>
      <c r="J2" s="72"/>
      <c r="K2" s="72"/>
      <c r="L2" s="72"/>
      <c r="M2" s="72"/>
      <c r="N2" s="72"/>
    </row>
    <row r="3" spans="1:14" ht="30" customHeight="1">
      <c r="A3" s="73" t="s">
        <v>62</v>
      </c>
      <c r="B3" s="73"/>
      <c r="C3" s="73"/>
      <c r="D3" s="73"/>
      <c r="E3" s="73"/>
      <c r="F3" s="73"/>
      <c r="G3" s="73"/>
      <c r="H3" s="73"/>
      <c r="I3" s="73"/>
      <c r="J3" s="73"/>
      <c r="K3" s="73"/>
      <c r="L3" s="73"/>
      <c r="M3" s="73"/>
      <c r="N3" s="73"/>
    </row>
    <row r="4" spans="1:14" ht="24" customHeight="1">
      <c r="A4" s="74" t="s">
        <v>63</v>
      </c>
      <c r="B4" s="75" t="s">
        <v>64</v>
      </c>
      <c r="C4" s="66" t="s">
        <v>120</v>
      </c>
      <c r="D4" s="66"/>
      <c r="E4" s="66"/>
      <c r="F4" s="67"/>
      <c r="G4" s="66" t="s">
        <v>39</v>
      </c>
      <c r="H4" s="66"/>
      <c r="I4" s="66"/>
      <c r="J4" s="67"/>
      <c r="K4" s="16"/>
      <c r="L4" s="76" t="s">
        <v>66</v>
      </c>
      <c r="M4" s="76"/>
      <c r="N4" s="77"/>
    </row>
    <row r="5" spans="1:14" ht="15" customHeight="1">
      <c r="A5" s="74"/>
      <c r="B5" s="75"/>
      <c r="C5" s="66" t="s">
        <v>67</v>
      </c>
      <c r="D5" s="67"/>
      <c r="E5" s="66" t="s">
        <v>68</v>
      </c>
      <c r="F5" s="67"/>
      <c r="G5" s="66" t="s">
        <v>67</v>
      </c>
      <c r="H5" s="67"/>
      <c r="I5" s="66" t="s">
        <v>68</v>
      </c>
      <c r="J5" s="67"/>
      <c r="K5" s="17"/>
      <c r="L5" s="68" t="s">
        <v>67</v>
      </c>
      <c r="M5" s="80" t="s">
        <v>68</v>
      </c>
      <c r="N5" s="81"/>
    </row>
    <row r="6" spans="1:14">
      <c r="A6" s="67"/>
      <c r="B6" s="69"/>
      <c r="C6" s="19" t="s">
        <v>37</v>
      </c>
      <c r="D6" s="19" t="s">
        <v>142</v>
      </c>
      <c r="E6" s="19" t="s">
        <v>37</v>
      </c>
      <c r="F6" s="19" t="s">
        <v>142</v>
      </c>
      <c r="G6" s="19" t="s">
        <v>37</v>
      </c>
      <c r="H6" s="19" t="s">
        <v>142</v>
      </c>
      <c r="I6" s="19" t="s">
        <v>37</v>
      </c>
      <c r="J6" s="19" t="s">
        <v>142</v>
      </c>
      <c r="K6" s="19"/>
      <c r="L6" s="69"/>
      <c r="M6" s="82"/>
      <c r="N6" s="67"/>
    </row>
    <row r="7" spans="1:14">
      <c r="A7" s="21" t="s">
        <v>69</v>
      </c>
      <c r="B7" s="22">
        <v>316168</v>
      </c>
      <c r="C7" s="22">
        <v>65845</v>
      </c>
      <c r="D7" s="11">
        <v>988</v>
      </c>
      <c r="E7" s="11">
        <v>20.8</v>
      </c>
      <c r="F7" s="11">
        <v>0.3</v>
      </c>
      <c r="G7" s="22">
        <v>48390</v>
      </c>
      <c r="H7" s="11">
        <v>868</v>
      </c>
      <c r="I7" s="11">
        <v>15.3</v>
      </c>
      <c r="J7" s="11">
        <v>0.3</v>
      </c>
      <c r="K7" s="11" t="s">
        <v>59</v>
      </c>
      <c r="L7" s="22">
        <v>-17455</v>
      </c>
      <c r="M7" s="11" t="s">
        <v>59</v>
      </c>
      <c r="N7" s="25">
        <v>-5.5</v>
      </c>
    </row>
    <row r="8" spans="1:14">
      <c r="A8" s="23" t="s">
        <v>70</v>
      </c>
      <c r="B8" s="22"/>
      <c r="C8" s="22"/>
      <c r="D8" s="11"/>
      <c r="E8" s="11"/>
      <c r="F8" s="11"/>
      <c r="G8" s="22"/>
      <c r="H8" s="11"/>
      <c r="I8" s="11"/>
      <c r="J8" s="11"/>
      <c r="K8" s="11"/>
      <c r="L8" s="22"/>
      <c r="M8" s="11"/>
      <c r="N8" s="25"/>
    </row>
    <row r="9" spans="1:14">
      <c r="A9" s="24" t="s">
        <v>71</v>
      </c>
      <c r="B9" s="22">
        <v>154815</v>
      </c>
      <c r="C9" s="22">
        <v>30234</v>
      </c>
      <c r="D9" s="11">
        <v>503</v>
      </c>
      <c r="E9" s="11">
        <v>19.5</v>
      </c>
      <c r="F9" s="11">
        <v>0.3</v>
      </c>
      <c r="G9" s="22">
        <v>22497</v>
      </c>
      <c r="H9" s="11">
        <v>438</v>
      </c>
      <c r="I9" s="11">
        <v>14.5</v>
      </c>
      <c r="J9" s="11">
        <v>0.3</v>
      </c>
      <c r="K9" s="11" t="s">
        <v>59</v>
      </c>
      <c r="L9" s="22">
        <v>-7737</v>
      </c>
      <c r="M9" s="11" t="s">
        <v>59</v>
      </c>
      <c r="N9" s="25">
        <v>-5</v>
      </c>
    </row>
    <row r="10" spans="1:14">
      <c r="A10" s="24" t="s">
        <v>72</v>
      </c>
      <c r="B10" s="22">
        <v>161353</v>
      </c>
      <c r="C10" s="22">
        <v>35611</v>
      </c>
      <c r="D10" s="11">
        <v>582</v>
      </c>
      <c r="E10" s="11">
        <v>22.1</v>
      </c>
      <c r="F10" s="11">
        <v>0.4</v>
      </c>
      <c r="G10" s="22">
        <v>25893</v>
      </c>
      <c r="H10" s="11">
        <v>517</v>
      </c>
      <c r="I10" s="11">
        <v>16</v>
      </c>
      <c r="J10" s="11">
        <v>0.3</v>
      </c>
      <c r="K10" s="11" t="s">
        <v>59</v>
      </c>
      <c r="L10" s="22">
        <v>-9718</v>
      </c>
      <c r="M10" s="11" t="s">
        <v>59</v>
      </c>
      <c r="N10" s="25">
        <v>-6</v>
      </c>
    </row>
    <row r="11" spans="1:14">
      <c r="A11" s="23" t="s">
        <v>73</v>
      </c>
      <c r="B11" s="22"/>
      <c r="C11" s="22"/>
      <c r="D11" s="11"/>
      <c r="E11" s="11"/>
      <c r="F11" s="11"/>
      <c r="G11" s="22"/>
      <c r="H11" s="11"/>
      <c r="I11" s="11"/>
      <c r="J11" s="11"/>
      <c r="K11" s="11"/>
      <c r="L11" s="22"/>
      <c r="M11" s="11"/>
      <c r="N11" s="25"/>
    </row>
    <row r="12" spans="1:14">
      <c r="A12" s="24" t="s">
        <v>34</v>
      </c>
      <c r="B12" s="22">
        <v>73920</v>
      </c>
      <c r="C12" s="22">
        <v>20660</v>
      </c>
      <c r="D12" s="11">
        <v>422</v>
      </c>
      <c r="E12" s="11">
        <v>27.9</v>
      </c>
      <c r="F12" s="11">
        <v>0.6</v>
      </c>
      <c r="G12" s="22">
        <v>12360</v>
      </c>
      <c r="H12" s="11">
        <v>369</v>
      </c>
      <c r="I12" s="11">
        <v>16.7</v>
      </c>
      <c r="J12" s="11">
        <v>0.5</v>
      </c>
      <c r="K12" s="11" t="s">
        <v>59</v>
      </c>
      <c r="L12" s="22">
        <v>-8301</v>
      </c>
      <c r="M12" s="11" t="s">
        <v>59</v>
      </c>
      <c r="N12" s="25">
        <v>-11.2</v>
      </c>
    </row>
    <row r="13" spans="1:14">
      <c r="A13" s="24" t="s">
        <v>35</v>
      </c>
      <c r="B13" s="22">
        <v>196254</v>
      </c>
      <c r="C13" s="22">
        <v>37578</v>
      </c>
      <c r="D13" s="11">
        <v>625</v>
      </c>
      <c r="E13" s="11">
        <v>19.100000000000001</v>
      </c>
      <c r="F13" s="11">
        <v>0.3</v>
      </c>
      <c r="G13" s="22">
        <v>29401</v>
      </c>
      <c r="H13" s="11">
        <v>570</v>
      </c>
      <c r="I13" s="11">
        <v>15</v>
      </c>
      <c r="J13" s="11">
        <v>0.3</v>
      </c>
      <c r="K13" s="11" t="s">
        <v>59</v>
      </c>
      <c r="L13" s="22">
        <v>-8177</v>
      </c>
      <c r="M13" s="11" t="s">
        <v>59</v>
      </c>
      <c r="N13" s="25">
        <v>-4.2</v>
      </c>
    </row>
    <row r="14" spans="1:14">
      <c r="A14" s="24" t="s">
        <v>36</v>
      </c>
      <c r="B14" s="22">
        <v>45994</v>
      </c>
      <c r="C14" s="22">
        <v>7607</v>
      </c>
      <c r="D14" s="11">
        <v>238</v>
      </c>
      <c r="E14" s="11">
        <v>16.5</v>
      </c>
      <c r="F14" s="11">
        <v>0.5</v>
      </c>
      <c r="G14" s="22">
        <v>6629</v>
      </c>
      <c r="H14" s="11">
        <v>223</v>
      </c>
      <c r="I14" s="11">
        <v>14.4</v>
      </c>
      <c r="J14" s="11">
        <v>0.5</v>
      </c>
      <c r="K14" s="11" t="s">
        <v>59</v>
      </c>
      <c r="L14" s="22">
        <v>-978</v>
      </c>
      <c r="M14" s="11" t="s">
        <v>59</v>
      </c>
      <c r="N14" s="25">
        <v>-2.1</v>
      </c>
    </row>
    <row r="15" spans="1:14">
      <c r="A15" s="21" t="s">
        <v>74</v>
      </c>
      <c r="B15" s="22"/>
      <c r="C15" s="22"/>
      <c r="D15" s="11"/>
      <c r="E15" s="11"/>
      <c r="F15" s="11"/>
      <c r="G15" s="22"/>
      <c r="H15" s="11"/>
      <c r="I15" s="11"/>
      <c r="J15" s="11"/>
      <c r="K15" s="11"/>
      <c r="L15" s="22"/>
      <c r="M15" s="11"/>
      <c r="N15" s="25"/>
    </row>
    <row r="16" spans="1:14">
      <c r="A16" s="24" t="s">
        <v>75</v>
      </c>
      <c r="B16" s="22">
        <v>189603</v>
      </c>
      <c r="C16" s="22">
        <v>25485</v>
      </c>
      <c r="D16" s="11">
        <v>690</v>
      </c>
      <c r="E16" s="11">
        <v>13.4</v>
      </c>
      <c r="F16" s="11">
        <v>0.3</v>
      </c>
      <c r="G16" s="22">
        <v>17878</v>
      </c>
      <c r="H16" s="11">
        <v>575</v>
      </c>
      <c r="I16" s="11">
        <v>9.4</v>
      </c>
      <c r="J16" s="11">
        <v>0.3</v>
      </c>
      <c r="K16" s="11" t="s">
        <v>59</v>
      </c>
      <c r="L16" s="22">
        <v>-7607</v>
      </c>
      <c r="M16" s="11" t="s">
        <v>59</v>
      </c>
      <c r="N16" s="25">
        <v>-4</v>
      </c>
    </row>
    <row r="17" spans="1:14">
      <c r="A17" s="24" t="s">
        <v>76</v>
      </c>
      <c r="B17" s="22">
        <v>64008</v>
      </c>
      <c r="C17" s="22">
        <v>25144</v>
      </c>
      <c r="D17" s="11">
        <v>688</v>
      </c>
      <c r="E17" s="11">
        <v>39.299999999999997</v>
      </c>
      <c r="F17" s="11">
        <v>0.8</v>
      </c>
      <c r="G17" s="22">
        <v>18366</v>
      </c>
      <c r="H17" s="11">
        <v>537</v>
      </c>
      <c r="I17" s="11">
        <v>28.7</v>
      </c>
      <c r="J17" s="11">
        <v>0.7</v>
      </c>
      <c r="K17" s="11" t="s">
        <v>59</v>
      </c>
      <c r="L17" s="22">
        <v>-6778</v>
      </c>
      <c r="M17" s="11" t="s">
        <v>59</v>
      </c>
      <c r="N17" s="25">
        <v>-10.6</v>
      </c>
    </row>
    <row r="18" spans="1:14">
      <c r="A18" s="24" t="s">
        <v>77</v>
      </c>
      <c r="B18" s="22">
        <v>34075</v>
      </c>
      <c r="C18" s="22">
        <v>8436</v>
      </c>
      <c r="D18" s="11">
        <v>310</v>
      </c>
      <c r="E18" s="11">
        <v>24.8</v>
      </c>
      <c r="F18" s="11">
        <v>0.8</v>
      </c>
      <c r="G18" s="22">
        <v>7420</v>
      </c>
      <c r="H18" s="11">
        <v>292</v>
      </c>
      <c r="I18" s="11">
        <v>21.8</v>
      </c>
      <c r="J18" s="11">
        <v>0.7</v>
      </c>
      <c r="K18" s="11" t="s">
        <v>59</v>
      </c>
      <c r="L18" s="22">
        <v>-1016</v>
      </c>
      <c r="M18" s="11" t="s">
        <v>59</v>
      </c>
      <c r="N18" s="25">
        <v>-3</v>
      </c>
    </row>
    <row r="19" spans="1:14">
      <c r="A19" s="24" t="s">
        <v>78</v>
      </c>
      <c r="B19" s="22">
        <v>28482</v>
      </c>
      <c r="C19" s="22">
        <v>6780</v>
      </c>
      <c r="D19" s="11">
        <v>376</v>
      </c>
      <c r="E19" s="11">
        <v>23.8</v>
      </c>
      <c r="F19" s="11">
        <v>1.1000000000000001</v>
      </c>
      <c r="G19" s="22">
        <v>4726</v>
      </c>
      <c r="H19" s="11">
        <v>305</v>
      </c>
      <c r="I19" s="11">
        <v>16.600000000000001</v>
      </c>
      <c r="J19" s="11">
        <v>1</v>
      </c>
      <c r="K19" s="11" t="s">
        <v>59</v>
      </c>
      <c r="L19" s="22">
        <v>-2053</v>
      </c>
      <c r="M19" s="11" t="s">
        <v>59</v>
      </c>
      <c r="N19" s="25">
        <v>-7.2</v>
      </c>
    </row>
    <row r="20" spans="1:14">
      <c r="A20" s="23" t="s">
        <v>79</v>
      </c>
      <c r="L20" s="22"/>
      <c r="M20" s="15"/>
      <c r="N20" s="15"/>
    </row>
    <row r="21" spans="1:14">
      <c r="A21" s="24" t="s">
        <v>80</v>
      </c>
      <c r="B21" s="22">
        <v>244468</v>
      </c>
      <c r="C21" s="22">
        <v>44567</v>
      </c>
      <c r="D21" s="11">
        <v>815</v>
      </c>
      <c r="E21" s="11">
        <v>18.2</v>
      </c>
      <c r="F21" s="11">
        <v>0.3</v>
      </c>
      <c r="G21" s="22">
        <v>33346</v>
      </c>
      <c r="H21" s="11">
        <v>683</v>
      </c>
      <c r="I21" s="11">
        <v>13.6</v>
      </c>
      <c r="J21" s="11">
        <v>0.3</v>
      </c>
      <c r="K21" s="11" t="s">
        <v>59</v>
      </c>
      <c r="L21" s="22">
        <v>-11220</v>
      </c>
      <c r="M21" s="11" t="s">
        <v>59</v>
      </c>
      <c r="N21" s="25">
        <v>-4.5999999999999996</v>
      </c>
    </row>
    <row r="22" spans="1:14">
      <c r="A22" s="26" t="s">
        <v>81</v>
      </c>
      <c r="B22" s="22">
        <v>195352</v>
      </c>
      <c r="C22" s="22">
        <v>27170</v>
      </c>
      <c r="D22" s="11">
        <v>674</v>
      </c>
      <c r="E22" s="11">
        <v>13.9</v>
      </c>
      <c r="F22" s="11">
        <v>0.3</v>
      </c>
      <c r="G22" s="22">
        <v>20943</v>
      </c>
      <c r="H22" s="11">
        <v>568</v>
      </c>
      <c r="I22" s="11">
        <v>10.7</v>
      </c>
      <c r="J22" s="11">
        <v>0.3</v>
      </c>
      <c r="K22" s="11" t="s">
        <v>59</v>
      </c>
      <c r="L22" s="22">
        <v>-6227</v>
      </c>
      <c r="M22" s="11" t="s">
        <v>59</v>
      </c>
      <c r="N22" s="25">
        <v>-3.2</v>
      </c>
    </row>
    <row r="23" spans="1:14">
      <c r="A23" s="24" t="s">
        <v>82</v>
      </c>
      <c r="B23" s="22">
        <v>41226</v>
      </c>
      <c r="C23" s="22">
        <v>14024</v>
      </c>
      <c r="D23" s="11">
        <v>410</v>
      </c>
      <c r="E23" s="11">
        <v>34</v>
      </c>
      <c r="F23" s="11">
        <v>1</v>
      </c>
      <c r="G23" s="22">
        <v>9662</v>
      </c>
      <c r="H23" s="11">
        <v>346</v>
      </c>
      <c r="I23" s="11">
        <v>23.4</v>
      </c>
      <c r="J23" s="11">
        <v>0.8</v>
      </c>
      <c r="K23" s="11" t="s">
        <v>59</v>
      </c>
      <c r="L23" s="22">
        <v>-4362</v>
      </c>
      <c r="M23" s="11" t="s">
        <v>59</v>
      </c>
      <c r="N23" s="25">
        <v>-10.6</v>
      </c>
    </row>
    <row r="24" spans="1:14">
      <c r="A24" s="24" t="s">
        <v>83</v>
      </c>
      <c r="B24" s="22">
        <v>17796</v>
      </c>
      <c r="C24" s="22">
        <v>3701</v>
      </c>
      <c r="D24" s="11">
        <v>264</v>
      </c>
      <c r="E24" s="11">
        <v>20.8</v>
      </c>
      <c r="F24" s="11">
        <v>1.5</v>
      </c>
      <c r="G24" s="22">
        <v>2999</v>
      </c>
      <c r="H24" s="11">
        <v>247</v>
      </c>
      <c r="I24" s="11">
        <v>16.8</v>
      </c>
      <c r="J24" s="11">
        <v>1.3</v>
      </c>
      <c r="K24" s="11" t="s">
        <v>59</v>
      </c>
      <c r="L24" s="22">
        <v>-703</v>
      </c>
      <c r="M24" s="11" t="s">
        <v>59</v>
      </c>
      <c r="N24" s="25">
        <v>-3.9</v>
      </c>
    </row>
    <row r="25" spans="1:14">
      <c r="A25" s="24" t="s">
        <v>84</v>
      </c>
      <c r="B25" s="22">
        <v>55614</v>
      </c>
      <c r="C25" s="22">
        <v>19879</v>
      </c>
      <c r="D25" s="11">
        <v>526</v>
      </c>
      <c r="E25" s="11">
        <v>35.700000000000003</v>
      </c>
      <c r="F25" s="11">
        <v>0.9</v>
      </c>
      <c r="G25" s="22">
        <v>14129</v>
      </c>
      <c r="H25" s="11">
        <v>442</v>
      </c>
      <c r="I25" s="11">
        <v>25.4</v>
      </c>
      <c r="J25" s="11">
        <v>0.8</v>
      </c>
      <c r="K25" s="11" t="s">
        <v>59</v>
      </c>
      <c r="L25" s="22">
        <v>-5750</v>
      </c>
      <c r="M25" s="11" t="s">
        <v>59</v>
      </c>
      <c r="N25" s="25">
        <v>-10.3</v>
      </c>
    </row>
    <row r="26" spans="1:14">
      <c r="A26" s="23" t="s">
        <v>85</v>
      </c>
      <c r="L26" s="22"/>
      <c r="M26" s="15"/>
      <c r="N26" s="15"/>
    </row>
    <row r="27" spans="1:14">
      <c r="A27" s="24" t="s">
        <v>86</v>
      </c>
      <c r="B27" s="22">
        <v>273984</v>
      </c>
      <c r="C27" s="22">
        <v>52924</v>
      </c>
      <c r="D27" s="11">
        <v>872</v>
      </c>
      <c r="E27" s="11">
        <v>19.3</v>
      </c>
      <c r="F27" s="11">
        <v>0.3</v>
      </c>
      <c r="G27" s="22">
        <v>38379</v>
      </c>
      <c r="H27" s="11">
        <v>762</v>
      </c>
      <c r="I27" s="11">
        <v>14</v>
      </c>
      <c r="J27" s="11">
        <v>0.3</v>
      </c>
      <c r="K27" s="11" t="s">
        <v>59</v>
      </c>
      <c r="L27" s="22">
        <v>-14545</v>
      </c>
      <c r="M27" s="11" t="s">
        <v>59</v>
      </c>
      <c r="N27" s="25">
        <v>-5.3</v>
      </c>
    </row>
    <row r="28" spans="1:14">
      <c r="A28" s="24" t="s">
        <v>87</v>
      </c>
      <c r="B28" s="22">
        <v>42184</v>
      </c>
      <c r="C28" s="22">
        <v>12921</v>
      </c>
      <c r="D28" s="11">
        <v>406</v>
      </c>
      <c r="E28" s="11">
        <v>30.6</v>
      </c>
      <c r="F28" s="11">
        <v>0.8</v>
      </c>
      <c r="G28" s="22">
        <v>10011</v>
      </c>
      <c r="H28" s="11">
        <v>355</v>
      </c>
      <c r="I28" s="11">
        <v>23.7</v>
      </c>
      <c r="J28" s="11">
        <v>0.7</v>
      </c>
      <c r="K28" s="11" t="s">
        <v>59</v>
      </c>
      <c r="L28" s="22">
        <v>-2910</v>
      </c>
      <c r="M28" s="11" t="s">
        <v>59</v>
      </c>
      <c r="N28" s="25">
        <v>-6.9</v>
      </c>
    </row>
    <row r="29" spans="1:14">
      <c r="A29" s="26" t="s">
        <v>88</v>
      </c>
      <c r="B29" s="22">
        <v>19733</v>
      </c>
      <c r="C29" s="22">
        <v>4448</v>
      </c>
      <c r="D29" s="11">
        <v>205</v>
      </c>
      <c r="E29" s="11">
        <v>22.5</v>
      </c>
      <c r="F29" s="11">
        <v>0.9</v>
      </c>
      <c r="G29" s="22">
        <v>3467</v>
      </c>
      <c r="H29" s="11">
        <v>184</v>
      </c>
      <c r="I29" s="11">
        <v>17.600000000000001</v>
      </c>
      <c r="J29" s="11">
        <v>0.8</v>
      </c>
      <c r="K29" s="11" t="s">
        <v>59</v>
      </c>
      <c r="L29" s="22">
        <v>-981</v>
      </c>
      <c r="M29" s="11" t="s">
        <v>59</v>
      </c>
      <c r="N29" s="25">
        <v>-5</v>
      </c>
    </row>
    <row r="30" spans="1:14">
      <c r="A30" s="26" t="s">
        <v>89</v>
      </c>
      <c r="B30" s="22">
        <v>22451</v>
      </c>
      <c r="C30" s="22">
        <v>8473</v>
      </c>
      <c r="D30" s="11">
        <v>332</v>
      </c>
      <c r="E30" s="11">
        <v>37.700000000000003</v>
      </c>
      <c r="F30" s="11">
        <v>1.2</v>
      </c>
      <c r="G30" s="22">
        <v>6544</v>
      </c>
      <c r="H30" s="11">
        <v>282</v>
      </c>
      <c r="I30" s="11">
        <v>29.1</v>
      </c>
      <c r="J30" s="11">
        <v>1</v>
      </c>
      <c r="K30" s="11" t="s">
        <v>59</v>
      </c>
      <c r="L30" s="22">
        <v>-1930</v>
      </c>
      <c r="M30" s="11" t="s">
        <v>59</v>
      </c>
      <c r="N30" s="25">
        <v>-8.6</v>
      </c>
    </row>
    <row r="31" spans="1:14">
      <c r="A31" s="23" t="s">
        <v>90</v>
      </c>
      <c r="L31" s="22"/>
      <c r="M31" s="15"/>
      <c r="N31" s="15"/>
    </row>
    <row r="32" spans="1:14">
      <c r="A32" s="24" t="s">
        <v>91</v>
      </c>
      <c r="B32" s="22">
        <v>206541</v>
      </c>
      <c r="C32" s="22">
        <v>24846</v>
      </c>
      <c r="D32" s="11">
        <v>639</v>
      </c>
      <c r="E32" s="11">
        <v>12</v>
      </c>
      <c r="F32" s="11">
        <v>0.3</v>
      </c>
      <c r="G32" s="22">
        <v>19846</v>
      </c>
      <c r="H32" s="11">
        <v>568</v>
      </c>
      <c r="I32" s="11">
        <v>9.6</v>
      </c>
      <c r="J32" s="11">
        <v>0.3</v>
      </c>
      <c r="K32" s="11" t="s">
        <v>59</v>
      </c>
      <c r="L32" s="22">
        <v>-5000</v>
      </c>
      <c r="M32" s="11" t="s">
        <v>59</v>
      </c>
      <c r="N32" s="25">
        <v>-2.4</v>
      </c>
    </row>
    <row r="33" spans="1:14">
      <c r="A33" s="26" t="s">
        <v>92</v>
      </c>
      <c r="B33" s="27">
        <v>132720</v>
      </c>
      <c r="C33" s="27">
        <v>13565</v>
      </c>
      <c r="D33" s="12">
        <v>453</v>
      </c>
      <c r="E33" s="12">
        <v>10.199999999999999</v>
      </c>
      <c r="F33" s="12">
        <v>0.3</v>
      </c>
      <c r="G33" s="27">
        <v>10688</v>
      </c>
      <c r="H33" s="12">
        <v>419</v>
      </c>
      <c r="I33" s="12">
        <v>8.1</v>
      </c>
      <c r="J33" s="12">
        <v>0.3</v>
      </c>
      <c r="K33" s="12" t="s">
        <v>59</v>
      </c>
      <c r="L33" s="22">
        <v>-2877</v>
      </c>
      <c r="M33" s="12" t="s">
        <v>59</v>
      </c>
      <c r="N33" s="28">
        <v>-2.2000000000000002</v>
      </c>
    </row>
    <row r="34" spans="1:14">
      <c r="A34" s="32" t="s">
        <v>93</v>
      </c>
      <c r="B34" s="30">
        <v>77561</v>
      </c>
      <c r="C34" s="30">
        <v>12492</v>
      </c>
      <c r="D34" s="14">
        <v>480</v>
      </c>
      <c r="E34" s="14">
        <v>16.100000000000001</v>
      </c>
      <c r="F34" s="14">
        <v>0.6</v>
      </c>
      <c r="G34" s="30">
        <v>10098</v>
      </c>
      <c r="H34" s="14">
        <v>401</v>
      </c>
      <c r="I34" s="14">
        <v>13</v>
      </c>
      <c r="J34" s="14">
        <v>0.5</v>
      </c>
      <c r="K34" s="14" t="s">
        <v>59</v>
      </c>
      <c r="L34" s="22">
        <v>-2394</v>
      </c>
      <c r="M34" s="14" t="s">
        <v>59</v>
      </c>
      <c r="N34" s="31">
        <v>-3.1</v>
      </c>
    </row>
    <row r="35" spans="1:14">
      <c r="A35" s="29" t="s">
        <v>94</v>
      </c>
      <c r="B35" s="30">
        <v>105887</v>
      </c>
      <c r="C35" s="30">
        <v>39788</v>
      </c>
      <c r="D35" s="14">
        <v>860</v>
      </c>
      <c r="E35" s="14">
        <v>37.6</v>
      </c>
      <c r="F35" s="14">
        <v>0.6</v>
      </c>
      <c r="G35" s="30">
        <v>27604</v>
      </c>
      <c r="H35" s="14">
        <v>713</v>
      </c>
      <c r="I35" s="14">
        <v>26.1</v>
      </c>
      <c r="J35" s="14">
        <v>0.6</v>
      </c>
      <c r="K35" s="14" t="s">
        <v>59</v>
      </c>
      <c r="L35" s="22">
        <v>-12184</v>
      </c>
      <c r="M35" s="14" t="s">
        <v>59</v>
      </c>
      <c r="N35" s="31">
        <v>-11.5</v>
      </c>
    </row>
    <row r="36" spans="1:14">
      <c r="A36" s="23" t="s">
        <v>95</v>
      </c>
      <c r="L36" s="22"/>
      <c r="M36" s="15"/>
      <c r="N36" s="15"/>
    </row>
    <row r="37" spans="1:14" ht="23.25">
      <c r="A37" s="24" t="s">
        <v>96</v>
      </c>
      <c r="B37" s="22">
        <v>266071</v>
      </c>
      <c r="C37" s="22">
        <v>56415</v>
      </c>
      <c r="D37" s="22">
        <v>1057</v>
      </c>
      <c r="E37" s="11">
        <v>21.2</v>
      </c>
      <c r="F37" s="11">
        <v>0.4</v>
      </c>
      <c r="G37" s="22">
        <v>41997</v>
      </c>
      <c r="H37" s="11">
        <v>919</v>
      </c>
      <c r="I37" s="11">
        <v>15.8</v>
      </c>
      <c r="J37" s="11">
        <v>0.3</v>
      </c>
      <c r="K37" s="11" t="s">
        <v>59</v>
      </c>
      <c r="L37" s="22">
        <v>-14418</v>
      </c>
      <c r="M37" s="11" t="s">
        <v>59</v>
      </c>
      <c r="N37" s="25">
        <v>-5.4</v>
      </c>
    </row>
    <row r="38" spans="1:14">
      <c r="A38" s="26" t="s">
        <v>97</v>
      </c>
      <c r="B38" s="22">
        <v>99298</v>
      </c>
      <c r="C38" s="22">
        <v>26950</v>
      </c>
      <c r="D38" s="11">
        <v>811</v>
      </c>
      <c r="E38" s="11">
        <v>27.1</v>
      </c>
      <c r="F38" s="11">
        <v>0.7</v>
      </c>
      <c r="G38" s="22">
        <v>20078</v>
      </c>
      <c r="H38" s="11">
        <v>699</v>
      </c>
      <c r="I38" s="11">
        <v>20.2</v>
      </c>
      <c r="J38" s="11">
        <v>0.6</v>
      </c>
      <c r="K38" s="11" t="s">
        <v>59</v>
      </c>
      <c r="L38" s="22">
        <v>-6871</v>
      </c>
      <c r="M38" s="11" t="s">
        <v>59</v>
      </c>
      <c r="N38" s="25">
        <v>-6.9</v>
      </c>
    </row>
    <row r="39" spans="1:14">
      <c r="A39" s="26" t="s">
        <v>98</v>
      </c>
      <c r="B39" s="22">
        <v>166773</v>
      </c>
      <c r="C39" s="22">
        <v>29466</v>
      </c>
      <c r="D39" s="11">
        <v>823</v>
      </c>
      <c r="E39" s="11">
        <v>17.7</v>
      </c>
      <c r="F39" s="11">
        <v>0.4</v>
      </c>
      <c r="G39" s="22">
        <v>21919</v>
      </c>
      <c r="H39" s="11">
        <v>668</v>
      </c>
      <c r="I39" s="11">
        <v>13.1</v>
      </c>
      <c r="J39" s="11">
        <v>0.4</v>
      </c>
      <c r="K39" s="11" t="s">
        <v>59</v>
      </c>
      <c r="L39" s="22">
        <v>-7547</v>
      </c>
      <c r="M39" s="11" t="s">
        <v>59</v>
      </c>
      <c r="N39" s="25">
        <v>-4.5</v>
      </c>
    </row>
    <row r="40" spans="1:14" ht="23.25">
      <c r="A40" s="24" t="s">
        <v>99</v>
      </c>
      <c r="B40" s="22">
        <v>50097</v>
      </c>
      <c r="C40" s="22">
        <v>9429</v>
      </c>
      <c r="D40" s="11">
        <v>599</v>
      </c>
      <c r="E40" s="11">
        <v>18.8</v>
      </c>
      <c r="F40" s="11">
        <v>0.8</v>
      </c>
      <c r="G40" s="22">
        <v>6393</v>
      </c>
      <c r="H40" s="11">
        <v>421</v>
      </c>
      <c r="I40" s="11">
        <v>12.8</v>
      </c>
      <c r="J40" s="11">
        <v>0.6</v>
      </c>
      <c r="K40" s="11" t="s">
        <v>59</v>
      </c>
      <c r="L40" s="22">
        <v>-3037</v>
      </c>
      <c r="M40" s="11" t="s">
        <v>59</v>
      </c>
      <c r="N40" s="25">
        <v>-6.1</v>
      </c>
    </row>
    <row r="41" spans="1:14">
      <c r="A41" s="23" t="s">
        <v>100</v>
      </c>
      <c r="B41" s="22"/>
      <c r="C41" s="22"/>
      <c r="D41" s="11"/>
      <c r="E41" s="11"/>
      <c r="F41" s="11"/>
      <c r="G41" s="22"/>
      <c r="H41" s="11"/>
      <c r="I41" s="11"/>
      <c r="J41" s="11"/>
      <c r="K41" s="11"/>
      <c r="L41" s="22"/>
      <c r="M41" s="11"/>
      <c r="N41" s="25"/>
    </row>
    <row r="42" spans="1:14">
      <c r="A42" s="24" t="s">
        <v>101</v>
      </c>
      <c r="B42" s="22">
        <v>55766</v>
      </c>
      <c r="C42" s="22">
        <v>11221</v>
      </c>
      <c r="D42" s="11">
        <v>436</v>
      </c>
      <c r="E42" s="11">
        <v>20.100000000000001</v>
      </c>
      <c r="F42" s="11">
        <v>0.8</v>
      </c>
      <c r="G42" s="22">
        <v>8215</v>
      </c>
      <c r="H42" s="11">
        <v>358</v>
      </c>
      <c r="I42" s="11">
        <v>14.7</v>
      </c>
      <c r="J42" s="11">
        <v>0.7</v>
      </c>
      <c r="K42" s="11" t="s">
        <v>59</v>
      </c>
      <c r="L42" s="22">
        <v>-3006</v>
      </c>
      <c r="M42" s="11" t="s">
        <v>59</v>
      </c>
      <c r="N42" s="25">
        <v>-5.4</v>
      </c>
    </row>
    <row r="43" spans="1:14">
      <c r="A43" s="24" t="s">
        <v>102</v>
      </c>
      <c r="B43" s="22">
        <v>67239</v>
      </c>
      <c r="C43" s="22">
        <v>11312</v>
      </c>
      <c r="D43" s="11">
        <v>391</v>
      </c>
      <c r="E43" s="11">
        <v>16.8</v>
      </c>
      <c r="F43" s="11">
        <v>0.6</v>
      </c>
      <c r="G43" s="22">
        <v>7934</v>
      </c>
      <c r="H43" s="11">
        <v>322</v>
      </c>
      <c r="I43" s="11">
        <v>11.8</v>
      </c>
      <c r="J43" s="11">
        <v>0.5</v>
      </c>
      <c r="K43" s="11" t="s">
        <v>59</v>
      </c>
      <c r="L43" s="22">
        <v>-3378</v>
      </c>
      <c r="M43" s="11" t="s">
        <v>59</v>
      </c>
      <c r="N43" s="25">
        <v>-5</v>
      </c>
    </row>
    <row r="44" spans="1:14">
      <c r="A44" s="24" t="s">
        <v>103</v>
      </c>
      <c r="B44" s="22">
        <v>118339</v>
      </c>
      <c r="C44" s="22">
        <v>25561</v>
      </c>
      <c r="D44" s="11">
        <v>569</v>
      </c>
      <c r="E44" s="11">
        <v>21.6</v>
      </c>
      <c r="F44" s="11">
        <v>0.5</v>
      </c>
      <c r="G44" s="22">
        <v>18509</v>
      </c>
      <c r="H44" s="11">
        <v>507</v>
      </c>
      <c r="I44" s="11">
        <v>15.6</v>
      </c>
      <c r="J44" s="11">
        <v>0.4</v>
      </c>
      <c r="K44" s="11" t="s">
        <v>59</v>
      </c>
      <c r="L44" s="22">
        <v>-7052</v>
      </c>
      <c r="M44" s="11" t="s">
        <v>59</v>
      </c>
      <c r="N44" s="25">
        <v>-6</v>
      </c>
    </row>
    <row r="45" spans="1:14">
      <c r="A45" s="24" t="s">
        <v>104</v>
      </c>
      <c r="B45" s="22">
        <v>74824</v>
      </c>
      <c r="C45" s="22">
        <v>17751</v>
      </c>
      <c r="D45" s="11">
        <v>542</v>
      </c>
      <c r="E45" s="11">
        <v>23.7</v>
      </c>
      <c r="F45" s="11">
        <v>0.7</v>
      </c>
      <c r="G45" s="22">
        <v>13732</v>
      </c>
      <c r="H45" s="11">
        <v>479</v>
      </c>
      <c r="I45" s="11">
        <v>18.399999999999999</v>
      </c>
      <c r="J45" s="11">
        <v>0.6</v>
      </c>
      <c r="K45" s="11" t="s">
        <v>59</v>
      </c>
      <c r="L45" s="22">
        <v>-4020</v>
      </c>
      <c r="M45" s="11" t="s">
        <v>59</v>
      </c>
      <c r="N45" s="25">
        <v>-5.4</v>
      </c>
    </row>
    <row r="46" spans="1:14">
      <c r="A46" s="23" t="s">
        <v>105</v>
      </c>
      <c r="B46" s="22"/>
      <c r="C46" s="22"/>
      <c r="D46" s="11"/>
      <c r="E46" s="11"/>
      <c r="F46" s="11"/>
      <c r="G46" s="22"/>
      <c r="H46" s="11"/>
      <c r="I46" s="11"/>
      <c r="J46" s="11"/>
      <c r="K46" s="11"/>
      <c r="L46" s="22"/>
      <c r="M46" s="11"/>
      <c r="N46" s="25"/>
    </row>
    <row r="47" spans="1:14">
      <c r="A47" s="24" t="s">
        <v>106</v>
      </c>
      <c r="B47" s="22">
        <v>208600</v>
      </c>
      <c r="C47" s="22">
        <v>23183</v>
      </c>
      <c r="D47" s="11">
        <v>598</v>
      </c>
      <c r="E47" s="11">
        <v>11.1</v>
      </c>
      <c r="F47" s="11">
        <v>0.3</v>
      </c>
      <c r="G47" s="22">
        <v>18143</v>
      </c>
      <c r="H47" s="11">
        <v>541</v>
      </c>
      <c r="I47" s="11">
        <v>8.6999999999999993</v>
      </c>
      <c r="J47" s="11">
        <v>0.3</v>
      </c>
      <c r="K47" s="11" t="s">
        <v>59</v>
      </c>
      <c r="L47" s="22">
        <v>-5040</v>
      </c>
      <c r="M47" s="11" t="s">
        <v>59</v>
      </c>
      <c r="N47" s="25">
        <v>-2.4</v>
      </c>
    </row>
    <row r="48" spans="1:14">
      <c r="A48" s="24" t="s">
        <v>107</v>
      </c>
      <c r="B48" s="22">
        <v>74601</v>
      </c>
      <c r="C48" s="22">
        <v>31136</v>
      </c>
      <c r="D48" s="11">
        <v>715</v>
      </c>
      <c r="E48" s="11">
        <v>41.7</v>
      </c>
      <c r="F48" s="11">
        <v>0.8</v>
      </c>
      <c r="G48" s="22">
        <v>21128</v>
      </c>
      <c r="H48" s="11">
        <v>550</v>
      </c>
      <c r="I48" s="11">
        <v>28.3</v>
      </c>
      <c r="J48" s="11">
        <v>0.6</v>
      </c>
      <c r="K48" s="11" t="s">
        <v>59</v>
      </c>
      <c r="L48" s="22">
        <v>-10009</v>
      </c>
      <c r="M48" s="11" t="s">
        <v>59</v>
      </c>
      <c r="N48" s="25">
        <v>-13.4</v>
      </c>
    </row>
    <row r="49" spans="1:14">
      <c r="A49" s="24" t="s">
        <v>108</v>
      </c>
      <c r="B49" s="22">
        <v>32968</v>
      </c>
      <c r="C49" s="22">
        <v>11525</v>
      </c>
      <c r="D49" s="11">
        <v>393</v>
      </c>
      <c r="E49" s="11">
        <v>35</v>
      </c>
      <c r="F49" s="11">
        <v>1</v>
      </c>
      <c r="G49" s="22">
        <v>9119</v>
      </c>
      <c r="H49" s="11">
        <v>357</v>
      </c>
      <c r="I49" s="11">
        <v>27.7</v>
      </c>
      <c r="J49" s="11">
        <v>0.9</v>
      </c>
      <c r="K49" s="11" t="s">
        <v>59</v>
      </c>
      <c r="L49" s="22">
        <v>-2406</v>
      </c>
      <c r="M49" s="11" t="s">
        <v>59</v>
      </c>
      <c r="N49" s="25">
        <v>-7.3</v>
      </c>
    </row>
    <row r="50" spans="1:14">
      <c r="A50" s="23" t="s">
        <v>109</v>
      </c>
      <c r="B50" s="22"/>
      <c r="C50" s="22"/>
      <c r="D50" s="11"/>
      <c r="E50" s="11"/>
      <c r="F50" s="11"/>
      <c r="G50" s="22"/>
      <c r="H50" s="11"/>
      <c r="I50" s="11"/>
      <c r="J50" s="11"/>
      <c r="K50" s="11"/>
      <c r="L50" s="22"/>
      <c r="M50" s="11"/>
      <c r="N50" s="25"/>
    </row>
    <row r="51" spans="1:14">
      <c r="A51" s="26" t="s">
        <v>110</v>
      </c>
      <c r="B51" s="22">
        <v>196254</v>
      </c>
      <c r="C51" s="22">
        <v>37578</v>
      </c>
      <c r="D51" s="11">
        <v>625</v>
      </c>
      <c r="E51" s="11">
        <v>19.100000000000001</v>
      </c>
      <c r="F51" s="11">
        <v>0.3</v>
      </c>
      <c r="G51" s="22">
        <v>29401</v>
      </c>
      <c r="H51" s="11">
        <v>570</v>
      </c>
      <c r="I51" s="11">
        <v>15</v>
      </c>
      <c r="J51" s="11">
        <v>0.3</v>
      </c>
      <c r="K51" s="11" t="s">
        <v>59</v>
      </c>
      <c r="L51" s="22">
        <v>-8177</v>
      </c>
      <c r="M51" s="11" t="s">
        <v>59</v>
      </c>
      <c r="N51" s="25">
        <v>-4.2</v>
      </c>
    </row>
    <row r="52" spans="1:14">
      <c r="A52" s="24" t="s">
        <v>111</v>
      </c>
      <c r="B52" s="22">
        <v>147712</v>
      </c>
      <c r="C52" s="22">
        <v>18447</v>
      </c>
      <c r="D52" s="11">
        <v>363</v>
      </c>
      <c r="E52" s="11">
        <v>12.5</v>
      </c>
      <c r="F52" s="11">
        <v>0.2</v>
      </c>
      <c r="G52" s="22">
        <v>13318</v>
      </c>
      <c r="H52" s="11">
        <v>330</v>
      </c>
      <c r="I52" s="11">
        <v>9</v>
      </c>
      <c r="J52" s="11">
        <v>0.2</v>
      </c>
      <c r="K52" s="11" t="s">
        <v>59</v>
      </c>
      <c r="L52" s="22">
        <v>-5129</v>
      </c>
      <c r="M52" s="11" t="s">
        <v>59</v>
      </c>
      <c r="N52" s="25">
        <v>-3.5</v>
      </c>
    </row>
    <row r="53" spans="1:14">
      <c r="A53" s="24" t="s">
        <v>112</v>
      </c>
      <c r="B53" s="22">
        <v>103379</v>
      </c>
      <c r="C53" s="22">
        <v>8331</v>
      </c>
      <c r="D53" s="11">
        <v>233</v>
      </c>
      <c r="E53" s="11">
        <v>8.1</v>
      </c>
      <c r="F53" s="11">
        <v>0.2</v>
      </c>
      <c r="G53" s="22">
        <v>5679</v>
      </c>
      <c r="H53" s="11">
        <v>213</v>
      </c>
      <c r="I53" s="11">
        <v>5.5</v>
      </c>
      <c r="J53" s="11">
        <v>0.2</v>
      </c>
      <c r="K53" s="11" t="s">
        <v>59</v>
      </c>
      <c r="L53" s="22">
        <v>-2652</v>
      </c>
      <c r="M53" s="11" t="s">
        <v>59</v>
      </c>
      <c r="N53" s="25">
        <v>-2.6</v>
      </c>
    </row>
    <row r="54" spans="1:14">
      <c r="A54" s="24" t="s">
        <v>113</v>
      </c>
      <c r="B54" s="22">
        <v>44332</v>
      </c>
      <c r="C54" s="22">
        <v>10116</v>
      </c>
      <c r="D54" s="11">
        <v>263</v>
      </c>
      <c r="E54" s="11">
        <v>22.8</v>
      </c>
      <c r="F54" s="11">
        <v>0.5</v>
      </c>
      <c r="G54" s="22">
        <v>7639</v>
      </c>
      <c r="H54" s="11">
        <v>238</v>
      </c>
      <c r="I54" s="11">
        <v>17.2</v>
      </c>
      <c r="J54" s="11">
        <v>0.5</v>
      </c>
      <c r="K54" s="11" t="s">
        <v>59</v>
      </c>
      <c r="L54" s="22">
        <v>-2477</v>
      </c>
      <c r="M54" s="11" t="s">
        <v>59</v>
      </c>
      <c r="N54" s="25">
        <v>-5.6</v>
      </c>
    </row>
    <row r="55" spans="1:14">
      <c r="A55" s="24" t="s">
        <v>114</v>
      </c>
      <c r="B55" s="22">
        <v>48542</v>
      </c>
      <c r="C55" s="22">
        <v>19131</v>
      </c>
      <c r="D55" s="11">
        <v>449</v>
      </c>
      <c r="E55" s="11">
        <v>39.4</v>
      </c>
      <c r="F55" s="11">
        <v>0.7</v>
      </c>
      <c r="G55" s="22">
        <v>16083</v>
      </c>
      <c r="H55" s="11">
        <v>404</v>
      </c>
      <c r="I55" s="11">
        <v>33.1</v>
      </c>
      <c r="J55" s="11">
        <v>0.7</v>
      </c>
      <c r="K55" s="11" t="s">
        <v>59</v>
      </c>
      <c r="L55" s="22">
        <v>-3048</v>
      </c>
      <c r="M55" s="11" t="s">
        <v>59</v>
      </c>
      <c r="N55" s="25">
        <v>-6.3</v>
      </c>
    </row>
    <row r="56" spans="1:14">
      <c r="A56" s="23" t="s">
        <v>115</v>
      </c>
      <c r="B56" s="22"/>
      <c r="C56" s="22"/>
      <c r="D56" s="11"/>
      <c r="E56" s="11"/>
      <c r="F56" s="11"/>
      <c r="G56" s="22"/>
      <c r="H56" s="11"/>
      <c r="I56" s="11"/>
      <c r="J56" s="11"/>
      <c r="K56" s="11"/>
      <c r="L56" s="22"/>
      <c r="M56" s="11"/>
      <c r="N56" s="25"/>
    </row>
    <row r="57" spans="1:14">
      <c r="A57" s="26" t="s">
        <v>110</v>
      </c>
      <c r="B57" s="22">
        <v>196254</v>
      </c>
      <c r="C57" s="22">
        <v>37578</v>
      </c>
      <c r="D57" s="11">
        <v>625</v>
      </c>
      <c r="E57" s="11">
        <v>19.100000000000001</v>
      </c>
      <c r="F57" s="11">
        <v>0.3</v>
      </c>
      <c r="G57" s="22">
        <v>29401</v>
      </c>
      <c r="H57" s="11">
        <v>570</v>
      </c>
      <c r="I57" s="11">
        <v>15</v>
      </c>
      <c r="J57" s="11">
        <v>0.3</v>
      </c>
      <c r="K57" s="11" t="s">
        <v>59</v>
      </c>
      <c r="L57" s="22">
        <v>-8177</v>
      </c>
      <c r="M57" s="11" t="s">
        <v>59</v>
      </c>
      <c r="N57" s="25">
        <v>-4.2</v>
      </c>
    </row>
    <row r="58" spans="1:14">
      <c r="A58" s="24" t="s">
        <v>116</v>
      </c>
      <c r="B58" s="22">
        <v>15429</v>
      </c>
      <c r="C58" s="22">
        <v>5231</v>
      </c>
      <c r="D58" s="11">
        <v>216</v>
      </c>
      <c r="E58" s="11">
        <v>33.9</v>
      </c>
      <c r="F58" s="11">
        <v>1.1000000000000001</v>
      </c>
      <c r="G58" s="22">
        <v>3997</v>
      </c>
      <c r="H58" s="11">
        <v>189</v>
      </c>
      <c r="I58" s="11">
        <v>25.9</v>
      </c>
      <c r="J58" s="11">
        <v>1</v>
      </c>
      <c r="K58" s="11" t="s">
        <v>59</v>
      </c>
      <c r="L58" s="22">
        <v>-1234</v>
      </c>
      <c r="M58" s="11" t="s">
        <v>59</v>
      </c>
      <c r="N58" s="25">
        <v>-8</v>
      </c>
    </row>
    <row r="59" spans="1:14" ht="15.75" thickBot="1">
      <c r="A59" s="24" t="s">
        <v>117</v>
      </c>
      <c r="B59" s="35">
        <v>179905</v>
      </c>
      <c r="C59" s="35">
        <v>32232</v>
      </c>
      <c r="D59" s="36">
        <v>563</v>
      </c>
      <c r="E59" s="36">
        <v>17.899999999999999</v>
      </c>
      <c r="F59" s="36">
        <v>0.3</v>
      </c>
      <c r="G59" s="35">
        <v>25319</v>
      </c>
      <c r="H59" s="36">
        <v>527</v>
      </c>
      <c r="I59" s="36">
        <v>14.1</v>
      </c>
      <c r="J59" s="36">
        <v>0.3</v>
      </c>
      <c r="K59" s="36" t="s">
        <v>59</v>
      </c>
      <c r="L59" s="22">
        <v>-6913</v>
      </c>
      <c r="M59" s="36" t="s">
        <v>59</v>
      </c>
      <c r="N59" s="38">
        <v>-3.8</v>
      </c>
    </row>
    <row r="60" spans="1:14" ht="15.95" customHeight="1">
      <c r="A60" s="70" t="s">
        <v>118</v>
      </c>
      <c r="B60" s="70"/>
      <c r="C60" s="70"/>
      <c r="D60" s="70"/>
      <c r="E60" s="70"/>
      <c r="F60" s="70"/>
      <c r="G60" s="70"/>
      <c r="H60" s="70"/>
      <c r="I60" s="70"/>
      <c r="J60" s="70"/>
      <c r="K60" s="70"/>
      <c r="L60" s="70"/>
      <c r="M60" s="70"/>
      <c r="N60" s="70"/>
    </row>
    <row r="61" spans="1:14" ht="15.95" customHeight="1">
      <c r="A61" s="65" t="s">
        <v>119</v>
      </c>
      <c r="B61" s="65"/>
      <c r="C61" s="65"/>
      <c r="D61" s="65"/>
      <c r="E61" s="65"/>
      <c r="F61" s="65"/>
      <c r="G61" s="65"/>
      <c r="H61" s="65"/>
      <c r="I61" s="65"/>
      <c r="J61" s="65"/>
      <c r="K61" s="65"/>
      <c r="L61" s="65"/>
      <c r="M61" s="65"/>
      <c r="N61" s="65"/>
    </row>
    <row r="62" spans="1:14" ht="56.25" customHeight="1">
      <c r="A62" s="65" t="s">
        <v>143</v>
      </c>
      <c r="B62" s="65"/>
      <c r="C62" s="65"/>
      <c r="D62" s="65"/>
      <c r="E62" s="65"/>
      <c r="F62" s="65"/>
      <c r="G62" s="65"/>
      <c r="H62" s="65"/>
      <c r="I62" s="65"/>
      <c r="J62" s="65"/>
      <c r="K62" s="65"/>
      <c r="L62" s="65"/>
      <c r="M62" s="65"/>
      <c r="N62" s="65"/>
    </row>
    <row r="63" spans="1:14" ht="30" customHeight="1">
      <c r="A63" s="65" t="s">
        <v>139</v>
      </c>
      <c r="B63" s="65"/>
      <c r="C63" s="65"/>
      <c r="D63" s="65"/>
      <c r="E63" s="65"/>
      <c r="F63" s="65"/>
      <c r="G63" s="65"/>
      <c r="H63" s="65"/>
      <c r="I63" s="65"/>
      <c r="J63" s="65"/>
      <c r="K63" s="65"/>
      <c r="L63" s="65"/>
      <c r="M63" s="65"/>
      <c r="N63" s="65"/>
    </row>
    <row r="64" spans="1:14" ht="15" customHeight="1">
      <c r="A64" s="65"/>
      <c r="B64" s="65"/>
      <c r="C64" s="65"/>
      <c r="D64" s="65"/>
      <c r="E64" s="65"/>
      <c r="F64" s="65"/>
      <c r="G64" s="65"/>
      <c r="H64" s="65"/>
      <c r="I64" s="65"/>
      <c r="J64" s="65"/>
      <c r="K64" s="65"/>
      <c r="L64" s="65"/>
      <c r="M64" s="65"/>
      <c r="N64" s="65"/>
    </row>
    <row r="65" ht="12.95" customHeight="1"/>
  </sheetData>
  <mergeCells count="19">
    <mergeCell ref="A1:N1"/>
    <mergeCell ref="A2:N2"/>
    <mergeCell ref="A3:N3"/>
    <mergeCell ref="A4:A6"/>
    <mergeCell ref="B4:B6"/>
    <mergeCell ref="C4:F4"/>
    <mergeCell ref="G4:J4"/>
    <mergeCell ref="L4:N4"/>
    <mergeCell ref="C5:D5"/>
    <mergeCell ref="E5:F5"/>
    <mergeCell ref="A62:N62"/>
    <mergeCell ref="A63:N63"/>
    <mergeCell ref="A64:N64"/>
    <mergeCell ref="M5:N6"/>
    <mergeCell ref="G5:H5"/>
    <mergeCell ref="I5:J5"/>
    <mergeCell ref="L5:L6"/>
    <mergeCell ref="A60:N60"/>
    <mergeCell ref="A61:N61"/>
  </mergeCells>
  <hyperlinks>
    <hyperlink ref="A3" location="'SPMTable2'!A62" display="'SPMTable2'!A62"/>
  </hyperlinks>
  <printOptions horizontalCentered="1" verticalCentered="1"/>
  <pageMargins left="0" right="0" top="0" bottom="0" header="0.5" footer="0.5"/>
  <pageSetup scale="7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election activeCell="B69" sqref="B69"/>
    </sheetView>
  </sheetViews>
  <sheetFormatPr defaultRowHeight="15"/>
  <cols>
    <col min="1" max="1" width="29.85546875" style="15" customWidth="1"/>
    <col min="2" max="2" width="11.5703125" style="15" bestFit="1" customWidth="1"/>
    <col min="3" max="3" width="11.5703125" style="15" customWidth="1"/>
    <col min="4" max="4" width="11.5703125" style="15" bestFit="1" customWidth="1"/>
    <col min="5" max="5" width="11.28515625" style="15" customWidth="1"/>
    <col min="6" max="6" width="9" style="15" bestFit="1" customWidth="1"/>
    <col min="7" max="7" width="11.5703125" style="15" bestFit="1" customWidth="1"/>
    <col min="8" max="8" width="2.140625" style="15" customWidth="1"/>
    <col min="9" max="9" width="11.85546875" style="37" customWidth="1"/>
    <col min="10" max="16384" width="9.140625" style="15"/>
  </cols>
  <sheetData>
    <row r="1" spans="1:9" ht="3" customHeight="1">
      <c r="A1" s="71" t="s">
        <v>61</v>
      </c>
      <c r="B1" s="71"/>
      <c r="C1" s="71"/>
      <c r="D1" s="71"/>
      <c r="E1" s="71"/>
      <c r="F1" s="71"/>
      <c r="G1" s="71"/>
      <c r="H1" s="71"/>
      <c r="I1" s="71"/>
    </row>
    <row r="2" spans="1:9" ht="18" customHeight="1">
      <c r="A2" s="72" t="s">
        <v>149</v>
      </c>
      <c r="B2" s="72"/>
      <c r="C2" s="72"/>
      <c r="D2" s="72"/>
      <c r="E2" s="72"/>
      <c r="F2" s="72"/>
      <c r="G2" s="72"/>
      <c r="H2" s="72"/>
      <c r="I2" s="72"/>
    </row>
    <row r="3" spans="1:9" ht="30" customHeight="1">
      <c r="A3" s="73" t="s">
        <v>62</v>
      </c>
      <c r="B3" s="73"/>
      <c r="C3" s="73"/>
      <c r="D3" s="73"/>
      <c r="E3" s="73"/>
      <c r="F3" s="73"/>
      <c r="G3" s="73"/>
      <c r="H3" s="73"/>
      <c r="I3" s="73"/>
    </row>
    <row r="4" spans="1:9" ht="24" customHeight="1">
      <c r="A4" s="74" t="s">
        <v>63</v>
      </c>
      <c r="B4" s="66" t="s">
        <v>121</v>
      </c>
      <c r="C4" s="67"/>
      <c r="D4" s="66" t="s">
        <v>123</v>
      </c>
      <c r="E4" s="67"/>
      <c r="F4" s="66" t="s">
        <v>39</v>
      </c>
      <c r="G4" s="67"/>
      <c r="H4" s="16"/>
      <c r="I4" s="16" t="s">
        <v>66</v>
      </c>
    </row>
    <row r="5" spans="1:9">
      <c r="A5" s="74"/>
      <c r="B5" s="66"/>
      <c r="C5" s="67" t="s">
        <v>122</v>
      </c>
      <c r="D5" s="66" t="s">
        <v>68</v>
      </c>
      <c r="E5" s="67"/>
      <c r="F5" s="66" t="s">
        <v>68</v>
      </c>
      <c r="G5" s="67"/>
      <c r="H5" s="17"/>
      <c r="I5" s="68" t="s">
        <v>124</v>
      </c>
    </row>
    <row r="6" spans="1:9">
      <c r="A6" s="67"/>
      <c r="B6" s="19" t="s">
        <v>37</v>
      </c>
      <c r="C6" s="19" t="s">
        <v>142</v>
      </c>
      <c r="D6" s="19" t="s">
        <v>37</v>
      </c>
      <c r="E6" s="19" t="s">
        <v>142</v>
      </c>
      <c r="F6" s="19" t="s">
        <v>37</v>
      </c>
      <c r="G6" s="19" t="s">
        <v>142</v>
      </c>
      <c r="H6" s="19"/>
      <c r="I6" s="69"/>
    </row>
    <row r="7" spans="1:9">
      <c r="A7" s="23" t="s">
        <v>70</v>
      </c>
      <c r="B7" s="22"/>
      <c r="C7" s="22"/>
      <c r="D7" s="11"/>
      <c r="E7" s="11"/>
      <c r="F7" s="11"/>
      <c r="G7" s="11"/>
      <c r="H7" s="11"/>
      <c r="I7" s="25"/>
    </row>
    <row r="8" spans="1:9">
      <c r="A8" s="24" t="s">
        <v>71</v>
      </c>
      <c r="B8" s="11">
        <v>49</v>
      </c>
      <c r="C8" s="11">
        <v>0</v>
      </c>
      <c r="D8" s="11">
        <v>45.9</v>
      </c>
      <c r="E8" s="11">
        <v>0.3</v>
      </c>
      <c r="F8" s="11">
        <v>46.5</v>
      </c>
      <c r="G8" s="11">
        <v>0.4</v>
      </c>
      <c r="H8" s="11" t="s">
        <v>59</v>
      </c>
      <c r="I8" s="39">
        <v>0.6</v>
      </c>
    </row>
    <row r="9" spans="1:9">
      <c r="A9" s="24" t="s">
        <v>72</v>
      </c>
      <c r="B9" s="11">
        <v>51</v>
      </c>
      <c r="C9" s="11">
        <v>0</v>
      </c>
      <c r="D9" s="11">
        <v>54.1</v>
      </c>
      <c r="E9" s="11">
        <v>0.3</v>
      </c>
      <c r="F9" s="11">
        <v>53.5</v>
      </c>
      <c r="G9" s="11">
        <v>0.4</v>
      </c>
      <c r="H9" s="11" t="s">
        <v>59</v>
      </c>
      <c r="I9" s="40">
        <v>-0.6</v>
      </c>
    </row>
    <row r="10" spans="1:9">
      <c r="A10" s="23" t="s">
        <v>73</v>
      </c>
      <c r="B10" s="11"/>
      <c r="C10" s="11"/>
      <c r="D10" s="11"/>
      <c r="E10" s="11"/>
      <c r="F10" s="11"/>
      <c r="G10" s="11"/>
      <c r="H10" s="11"/>
      <c r="I10" s="40"/>
    </row>
    <row r="11" spans="1:9">
      <c r="A11" s="24" t="s">
        <v>34</v>
      </c>
      <c r="B11" s="11">
        <v>23.4</v>
      </c>
      <c r="C11" s="11">
        <v>0</v>
      </c>
      <c r="D11" s="11">
        <v>31.4</v>
      </c>
      <c r="E11" s="11">
        <v>0.4</v>
      </c>
      <c r="F11" s="11">
        <v>25.5</v>
      </c>
      <c r="G11" s="11">
        <v>0.5</v>
      </c>
      <c r="H11" s="11" t="s">
        <v>59</v>
      </c>
      <c r="I11" s="40">
        <v>-5.8</v>
      </c>
    </row>
    <row r="12" spans="1:9">
      <c r="A12" s="24" t="s">
        <v>35</v>
      </c>
      <c r="B12" s="11">
        <v>62.1</v>
      </c>
      <c r="C12" s="11">
        <v>0.1</v>
      </c>
      <c r="D12" s="11">
        <v>57.1</v>
      </c>
      <c r="E12" s="11">
        <v>0.4</v>
      </c>
      <c r="F12" s="11">
        <v>60.8</v>
      </c>
      <c r="G12" s="11">
        <v>0.5</v>
      </c>
      <c r="H12" s="11" t="s">
        <v>59</v>
      </c>
      <c r="I12" s="39">
        <v>3.7</v>
      </c>
    </row>
    <row r="13" spans="1:9">
      <c r="A13" s="24" t="s">
        <v>36</v>
      </c>
      <c r="B13" s="11">
        <v>14.5</v>
      </c>
      <c r="C13" s="11">
        <v>0</v>
      </c>
      <c r="D13" s="11">
        <v>11.6</v>
      </c>
      <c r="E13" s="11">
        <v>0.3</v>
      </c>
      <c r="F13" s="11">
        <v>13.7</v>
      </c>
      <c r="G13" s="11">
        <v>0.4</v>
      </c>
      <c r="H13" s="11" t="s">
        <v>59</v>
      </c>
      <c r="I13" s="39">
        <v>2.1</v>
      </c>
    </row>
    <row r="14" spans="1:9">
      <c r="A14" s="21" t="s">
        <v>74</v>
      </c>
      <c r="B14" s="11"/>
      <c r="C14" s="11"/>
      <c r="D14" s="11"/>
      <c r="E14" s="11"/>
      <c r="F14" s="11"/>
      <c r="G14" s="11"/>
      <c r="H14" s="11"/>
      <c r="I14" s="39"/>
    </row>
    <row r="15" spans="1:9">
      <c r="A15" s="24" t="s">
        <v>75</v>
      </c>
      <c r="B15" s="11">
        <v>60</v>
      </c>
      <c r="C15" s="11">
        <v>0.4</v>
      </c>
      <c r="D15" s="11">
        <v>38.700000000000003</v>
      </c>
      <c r="E15" s="11">
        <v>0.9</v>
      </c>
      <c r="F15" s="11">
        <v>36.9</v>
      </c>
      <c r="G15" s="11">
        <v>0.9</v>
      </c>
      <c r="H15" s="11" t="s">
        <v>59</v>
      </c>
      <c r="I15" s="40">
        <v>-1.8</v>
      </c>
    </row>
    <row r="16" spans="1:9">
      <c r="A16" s="24" t="s">
        <v>76</v>
      </c>
      <c r="B16" s="11">
        <v>20.2</v>
      </c>
      <c r="C16" s="11">
        <v>0.3</v>
      </c>
      <c r="D16" s="11">
        <v>38.200000000000003</v>
      </c>
      <c r="E16" s="11">
        <v>0.8</v>
      </c>
      <c r="F16" s="11">
        <v>38</v>
      </c>
      <c r="G16" s="11">
        <v>0.8</v>
      </c>
      <c r="H16" s="11"/>
      <c r="I16" s="40">
        <v>-0.2</v>
      </c>
    </row>
    <row r="17" spans="1:9">
      <c r="A17" s="24" t="s">
        <v>77</v>
      </c>
      <c r="B17" s="11">
        <v>10.8</v>
      </c>
      <c r="C17" s="11">
        <v>0.2</v>
      </c>
      <c r="D17" s="11">
        <v>12.8</v>
      </c>
      <c r="E17" s="11">
        <v>0.5</v>
      </c>
      <c r="F17" s="11">
        <v>15.3</v>
      </c>
      <c r="G17" s="11">
        <v>0.6</v>
      </c>
      <c r="H17" s="11" t="s">
        <v>59</v>
      </c>
      <c r="I17" s="39">
        <v>2.5</v>
      </c>
    </row>
    <row r="18" spans="1:9">
      <c r="A18" s="24" t="s">
        <v>78</v>
      </c>
      <c r="B18" s="11">
        <v>9</v>
      </c>
      <c r="C18" s="11">
        <v>0.2</v>
      </c>
      <c r="D18" s="11">
        <v>10.3</v>
      </c>
      <c r="E18" s="11">
        <v>0.6</v>
      </c>
      <c r="F18" s="11">
        <v>9.8000000000000007</v>
      </c>
      <c r="G18" s="11">
        <v>0.6</v>
      </c>
      <c r="H18" s="11" t="s">
        <v>59</v>
      </c>
      <c r="I18" s="40">
        <v>-0.5</v>
      </c>
    </row>
    <row r="19" spans="1:9">
      <c r="A19" s="23" t="s">
        <v>79</v>
      </c>
      <c r="B19" s="11"/>
      <c r="C19" s="11"/>
      <c r="D19" s="11"/>
      <c r="E19" s="11"/>
      <c r="F19" s="11"/>
      <c r="G19" s="11"/>
      <c r="H19" s="11"/>
      <c r="I19" s="40"/>
    </row>
    <row r="20" spans="1:9">
      <c r="A20" s="24" t="s">
        <v>80</v>
      </c>
      <c r="B20" s="11">
        <v>77.3</v>
      </c>
      <c r="C20" s="11">
        <v>0</v>
      </c>
      <c r="D20" s="11">
        <v>67.7</v>
      </c>
      <c r="E20" s="11">
        <v>0.7</v>
      </c>
      <c r="F20" s="11">
        <v>68.900000000000006</v>
      </c>
      <c r="G20" s="11">
        <v>0.8</v>
      </c>
      <c r="H20" s="11" t="s">
        <v>59</v>
      </c>
      <c r="I20" s="39">
        <v>1.2</v>
      </c>
    </row>
    <row r="21" spans="1:9">
      <c r="A21" s="26" t="s">
        <v>81</v>
      </c>
      <c r="B21" s="11">
        <v>61.8</v>
      </c>
      <c r="C21" s="11">
        <v>0.1</v>
      </c>
      <c r="D21" s="11">
        <v>41.3</v>
      </c>
      <c r="E21" s="11">
        <v>0.8</v>
      </c>
      <c r="F21" s="11">
        <v>43.3</v>
      </c>
      <c r="G21" s="11">
        <v>0.9</v>
      </c>
      <c r="H21" s="11" t="s">
        <v>59</v>
      </c>
      <c r="I21" s="39">
        <v>2</v>
      </c>
    </row>
    <row r="22" spans="1:9">
      <c r="A22" s="24" t="s">
        <v>82</v>
      </c>
      <c r="B22" s="11">
        <v>13</v>
      </c>
      <c r="C22" s="11">
        <v>0</v>
      </c>
      <c r="D22" s="11">
        <v>21.3</v>
      </c>
      <c r="E22" s="11">
        <v>0.6</v>
      </c>
      <c r="F22" s="11">
        <v>20</v>
      </c>
      <c r="G22" s="11">
        <v>0.6</v>
      </c>
      <c r="H22" s="11" t="s">
        <v>59</v>
      </c>
      <c r="I22" s="40">
        <v>-1.3</v>
      </c>
    </row>
    <row r="23" spans="1:9">
      <c r="A23" s="24" t="s">
        <v>83</v>
      </c>
      <c r="B23" s="11">
        <v>5.6</v>
      </c>
      <c r="C23" s="11">
        <v>0.1</v>
      </c>
      <c r="D23" s="11">
        <v>5.6</v>
      </c>
      <c r="E23" s="11">
        <v>0.4</v>
      </c>
      <c r="F23" s="11">
        <v>6.2</v>
      </c>
      <c r="G23" s="11">
        <v>0.5</v>
      </c>
      <c r="H23" s="11" t="s">
        <v>59</v>
      </c>
      <c r="I23" s="39">
        <v>0.6</v>
      </c>
    </row>
    <row r="24" spans="1:9">
      <c r="A24" s="24" t="s">
        <v>84</v>
      </c>
      <c r="B24" s="11">
        <v>17.600000000000001</v>
      </c>
      <c r="C24" s="11">
        <v>0</v>
      </c>
      <c r="D24" s="11">
        <v>30.2</v>
      </c>
      <c r="E24" s="11">
        <v>0.7</v>
      </c>
      <c r="F24" s="11">
        <v>29.2</v>
      </c>
      <c r="G24" s="11">
        <v>0.8</v>
      </c>
      <c r="H24" s="11" t="s">
        <v>59</v>
      </c>
      <c r="I24" s="40">
        <v>-1</v>
      </c>
    </row>
    <row r="25" spans="1:9">
      <c r="A25" s="23" t="s">
        <v>85</v>
      </c>
      <c r="B25" s="11"/>
      <c r="C25" s="11"/>
      <c r="D25" s="11"/>
      <c r="E25" s="11"/>
      <c r="F25" s="11"/>
      <c r="G25" s="11"/>
      <c r="H25" s="11"/>
      <c r="I25" s="40"/>
    </row>
    <row r="26" spans="1:9">
      <c r="A26" s="24" t="s">
        <v>86</v>
      </c>
      <c r="B26" s="11">
        <v>86.7</v>
      </c>
      <c r="C26" s="11">
        <v>0.2</v>
      </c>
      <c r="D26" s="11">
        <v>80.400000000000006</v>
      </c>
      <c r="E26" s="11">
        <v>0.5</v>
      </c>
      <c r="F26" s="11">
        <v>79.3</v>
      </c>
      <c r="G26" s="11">
        <v>0.6</v>
      </c>
      <c r="H26" s="11" t="s">
        <v>59</v>
      </c>
      <c r="I26" s="40">
        <v>-1.1000000000000001</v>
      </c>
    </row>
    <row r="27" spans="1:9">
      <c r="A27" s="24" t="s">
        <v>87</v>
      </c>
      <c r="B27" s="11">
        <v>13.3</v>
      </c>
      <c r="C27" s="11">
        <v>0.2</v>
      </c>
      <c r="D27" s="11">
        <v>19.600000000000001</v>
      </c>
      <c r="E27" s="11">
        <v>0.5</v>
      </c>
      <c r="F27" s="11">
        <v>20.7</v>
      </c>
      <c r="G27" s="11">
        <v>0.6</v>
      </c>
      <c r="H27" s="11" t="s">
        <v>59</v>
      </c>
      <c r="I27" s="39">
        <v>1.1000000000000001</v>
      </c>
    </row>
    <row r="28" spans="1:9">
      <c r="A28" s="26" t="s">
        <v>88</v>
      </c>
      <c r="B28" s="11">
        <v>6.2</v>
      </c>
      <c r="C28" s="11">
        <v>0.1</v>
      </c>
      <c r="D28" s="11">
        <v>6.8</v>
      </c>
      <c r="E28" s="11">
        <v>0.3</v>
      </c>
      <c r="F28" s="11">
        <v>7.2</v>
      </c>
      <c r="G28" s="11">
        <v>0.4</v>
      </c>
      <c r="H28" s="11" t="s">
        <v>59</v>
      </c>
      <c r="I28" s="39">
        <v>0.4</v>
      </c>
    </row>
    <row r="29" spans="1:9">
      <c r="A29" s="26" t="s">
        <v>89</v>
      </c>
      <c r="B29" s="11">
        <v>7.1</v>
      </c>
      <c r="C29" s="11">
        <v>0.2</v>
      </c>
      <c r="D29" s="11">
        <v>12.9</v>
      </c>
      <c r="E29" s="11">
        <v>0.5</v>
      </c>
      <c r="F29" s="11">
        <v>13.5</v>
      </c>
      <c r="G29" s="11">
        <v>0.5</v>
      </c>
      <c r="H29" s="11" t="s">
        <v>59</v>
      </c>
      <c r="I29" s="39">
        <v>0.7</v>
      </c>
    </row>
    <row r="30" spans="1:9">
      <c r="A30" s="23" t="s">
        <v>90</v>
      </c>
      <c r="B30" s="11"/>
      <c r="C30" s="11"/>
      <c r="D30" s="11"/>
      <c r="E30" s="11"/>
      <c r="F30" s="11"/>
      <c r="G30" s="11"/>
      <c r="H30" s="11"/>
      <c r="I30" s="39"/>
    </row>
    <row r="31" spans="1:9">
      <c r="A31" s="24" t="s">
        <v>91</v>
      </c>
      <c r="B31" s="11">
        <v>65.3</v>
      </c>
      <c r="C31" s="11">
        <v>0.4</v>
      </c>
      <c r="D31" s="11">
        <v>37.700000000000003</v>
      </c>
      <c r="E31" s="11">
        <v>0.8</v>
      </c>
      <c r="F31" s="11">
        <v>41</v>
      </c>
      <c r="G31" s="11">
        <v>1</v>
      </c>
      <c r="H31" s="11" t="s">
        <v>59</v>
      </c>
      <c r="I31" s="39">
        <v>3.3</v>
      </c>
    </row>
    <row r="32" spans="1:9">
      <c r="A32" s="26" t="s">
        <v>92</v>
      </c>
      <c r="B32" s="11">
        <v>42</v>
      </c>
      <c r="C32" s="11">
        <v>0.4</v>
      </c>
      <c r="D32" s="11">
        <v>20.6</v>
      </c>
      <c r="E32" s="11">
        <v>0.6</v>
      </c>
      <c r="F32" s="11">
        <v>22.1</v>
      </c>
      <c r="G32" s="11">
        <v>0.8</v>
      </c>
      <c r="H32" s="11" t="s">
        <v>59</v>
      </c>
      <c r="I32" s="39">
        <v>1.5</v>
      </c>
    </row>
    <row r="33" spans="1:9">
      <c r="A33" s="32" t="s">
        <v>93</v>
      </c>
      <c r="B33" s="11">
        <v>24.5</v>
      </c>
      <c r="C33" s="11">
        <v>0.4</v>
      </c>
      <c r="D33" s="11">
        <v>19</v>
      </c>
      <c r="E33" s="11">
        <v>0.7</v>
      </c>
      <c r="F33" s="11">
        <v>20.9</v>
      </c>
      <c r="G33" s="11">
        <v>0.8</v>
      </c>
      <c r="H33" s="11" t="s">
        <v>59</v>
      </c>
      <c r="I33" s="39">
        <v>1.9</v>
      </c>
    </row>
    <row r="34" spans="1:9">
      <c r="A34" s="29" t="s">
        <v>94</v>
      </c>
      <c r="B34" s="11">
        <v>33.5</v>
      </c>
      <c r="C34" s="11">
        <v>0.4</v>
      </c>
      <c r="D34" s="11">
        <v>60.4</v>
      </c>
      <c r="E34" s="11">
        <v>0.9</v>
      </c>
      <c r="F34" s="11">
        <v>57</v>
      </c>
      <c r="G34" s="11">
        <v>1</v>
      </c>
      <c r="H34" s="11" t="s">
        <v>59</v>
      </c>
      <c r="I34" s="40">
        <v>-3.4</v>
      </c>
    </row>
    <row r="35" spans="1:9">
      <c r="A35" s="23" t="s">
        <v>95</v>
      </c>
      <c r="B35" s="11"/>
      <c r="C35" s="11"/>
      <c r="D35" s="11"/>
      <c r="E35" s="11"/>
      <c r="F35" s="11"/>
      <c r="G35" s="11"/>
      <c r="H35" s="11"/>
      <c r="I35" s="40"/>
    </row>
    <row r="36" spans="1:9">
      <c r="A36" s="24" t="s">
        <v>96</v>
      </c>
      <c r="B36" s="11">
        <v>84.2</v>
      </c>
      <c r="C36" s="11">
        <v>0.7</v>
      </c>
      <c r="D36" s="11">
        <v>85.7</v>
      </c>
      <c r="E36" s="11">
        <v>0.9</v>
      </c>
      <c r="F36" s="11">
        <v>86.8</v>
      </c>
      <c r="G36" s="11">
        <v>0.9</v>
      </c>
      <c r="H36" s="11" t="s">
        <v>59</v>
      </c>
      <c r="I36" s="39">
        <v>1.1000000000000001</v>
      </c>
    </row>
    <row r="37" spans="1:9">
      <c r="A37" s="26" t="s">
        <v>97</v>
      </c>
      <c r="B37" s="11">
        <v>31.4</v>
      </c>
      <c r="C37" s="11">
        <v>0.6</v>
      </c>
      <c r="D37" s="11">
        <v>40.9</v>
      </c>
      <c r="E37" s="11">
        <v>1</v>
      </c>
      <c r="F37" s="11">
        <v>41.5</v>
      </c>
      <c r="G37" s="11">
        <v>1.1000000000000001</v>
      </c>
      <c r="H37" s="11" t="s">
        <v>59</v>
      </c>
      <c r="I37" s="39">
        <v>0.6</v>
      </c>
    </row>
    <row r="38" spans="1:9">
      <c r="A38" s="26" t="s">
        <v>98</v>
      </c>
      <c r="B38" s="11">
        <v>52.7</v>
      </c>
      <c r="C38" s="11">
        <v>0.7</v>
      </c>
      <c r="D38" s="11">
        <v>44.8</v>
      </c>
      <c r="E38" s="11">
        <v>1.1000000000000001</v>
      </c>
      <c r="F38" s="11">
        <v>45.3</v>
      </c>
      <c r="G38" s="11">
        <v>1.2</v>
      </c>
      <c r="H38" s="11" t="s">
        <v>59</v>
      </c>
      <c r="I38" s="39">
        <v>0.5</v>
      </c>
    </row>
    <row r="39" spans="1:9">
      <c r="A39" s="24" t="s">
        <v>99</v>
      </c>
      <c r="B39" s="11">
        <v>15.8</v>
      </c>
      <c r="C39" s="11">
        <v>0.7</v>
      </c>
      <c r="D39" s="11">
        <v>14.3</v>
      </c>
      <c r="E39" s="11">
        <v>0.9</v>
      </c>
      <c r="F39" s="11">
        <v>13.2</v>
      </c>
      <c r="G39" s="11">
        <v>0.9</v>
      </c>
      <c r="H39" s="11" t="s">
        <v>59</v>
      </c>
      <c r="I39" s="40">
        <v>-1.1000000000000001</v>
      </c>
    </row>
    <row r="40" spans="1:9">
      <c r="A40" s="23" t="s">
        <v>100</v>
      </c>
      <c r="B40" s="11"/>
      <c r="C40" s="11"/>
      <c r="D40" s="11"/>
      <c r="E40" s="11"/>
      <c r="F40" s="11"/>
      <c r="G40" s="11"/>
      <c r="H40" s="11"/>
      <c r="I40" s="40"/>
    </row>
    <row r="41" spans="1:9">
      <c r="A41" s="24" t="s">
        <v>101</v>
      </c>
      <c r="B41" s="11">
        <v>17.600000000000001</v>
      </c>
      <c r="C41" s="11">
        <v>0.1</v>
      </c>
      <c r="D41" s="11">
        <v>17</v>
      </c>
      <c r="E41" s="11">
        <v>0.6</v>
      </c>
      <c r="F41" s="11">
        <v>17</v>
      </c>
      <c r="G41" s="11">
        <v>0.7</v>
      </c>
      <c r="H41" s="11"/>
      <c r="I41" s="40">
        <v>-0.1</v>
      </c>
    </row>
    <row r="42" spans="1:9">
      <c r="A42" s="24" t="s">
        <v>102</v>
      </c>
      <c r="B42" s="11">
        <v>21.3</v>
      </c>
      <c r="C42" s="11">
        <v>0.1</v>
      </c>
      <c r="D42" s="11">
        <v>17.2</v>
      </c>
      <c r="E42" s="11">
        <v>0.5</v>
      </c>
      <c r="F42" s="11">
        <v>16.399999999999999</v>
      </c>
      <c r="G42" s="11">
        <v>0.6</v>
      </c>
      <c r="H42" s="11" t="s">
        <v>59</v>
      </c>
      <c r="I42" s="40">
        <v>-0.8</v>
      </c>
    </row>
    <row r="43" spans="1:9">
      <c r="A43" s="24" t="s">
        <v>103</v>
      </c>
      <c r="B43" s="11">
        <v>37.4</v>
      </c>
      <c r="C43" s="11">
        <v>0.1</v>
      </c>
      <c r="D43" s="11">
        <v>38.799999999999997</v>
      </c>
      <c r="E43" s="11">
        <v>0.7</v>
      </c>
      <c r="F43" s="11">
        <v>38.299999999999997</v>
      </c>
      <c r="G43" s="11">
        <v>0.8</v>
      </c>
      <c r="H43" s="11" t="s">
        <v>59</v>
      </c>
      <c r="I43" s="40">
        <v>-0.6</v>
      </c>
    </row>
    <row r="44" spans="1:9">
      <c r="A44" s="24" t="s">
        <v>104</v>
      </c>
      <c r="B44" s="11">
        <v>23.7</v>
      </c>
      <c r="C44" s="11">
        <v>0.1</v>
      </c>
      <c r="D44" s="11">
        <v>27</v>
      </c>
      <c r="E44" s="11">
        <v>0.7</v>
      </c>
      <c r="F44" s="11">
        <v>28.4</v>
      </c>
      <c r="G44" s="11">
        <v>0.9</v>
      </c>
      <c r="H44" s="11" t="s">
        <v>59</v>
      </c>
      <c r="I44" s="39">
        <v>1.4</v>
      </c>
    </row>
    <row r="45" spans="1:9">
      <c r="A45" s="23" t="s">
        <v>105</v>
      </c>
      <c r="B45" s="11"/>
      <c r="C45" s="11"/>
      <c r="D45" s="11"/>
      <c r="E45" s="11"/>
      <c r="F45" s="11"/>
      <c r="G45" s="11"/>
      <c r="H45" s="11"/>
      <c r="I45" s="39"/>
    </row>
    <row r="46" spans="1:9">
      <c r="A46" s="24" t="s">
        <v>106</v>
      </c>
      <c r="B46" s="11">
        <v>66</v>
      </c>
      <c r="C46" s="11">
        <v>0.4</v>
      </c>
      <c r="D46" s="11">
        <v>35.200000000000003</v>
      </c>
      <c r="E46" s="11">
        <v>0.8</v>
      </c>
      <c r="F46" s="11">
        <v>37.5</v>
      </c>
      <c r="G46" s="11">
        <v>0.9</v>
      </c>
      <c r="H46" s="11" t="s">
        <v>59</v>
      </c>
      <c r="I46" s="39">
        <v>2.2999999999999998</v>
      </c>
    </row>
    <row r="47" spans="1:9">
      <c r="A47" s="24" t="s">
        <v>107</v>
      </c>
      <c r="B47" s="11">
        <v>23.6</v>
      </c>
      <c r="C47" s="11">
        <v>0.3</v>
      </c>
      <c r="D47" s="11">
        <v>47.3</v>
      </c>
      <c r="E47" s="11">
        <v>0.8</v>
      </c>
      <c r="F47" s="11">
        <v>43.7</v>
      </c>
      <c r="G47" s="11">
        <v>0.9</v>
      </c>
      <c r="H47" s="11" t="s">
        <v>59</v>
      </c>
      <c r="I47" s="40">
        <v>-3.6</v>
      </c>
    </row>
    <row r="48" spans="1:9">
      <c r="A48" s="24" t="s">
        <v>108</v>
      </c>
      <c r="B48" s="11">
        <v>10.4</v>
      </c>
      <c r="C48" s="11">
        <v>0.2</v>
      </c>
      <c r="D48" s="11">
        <v>17.5</v>
      </c>
      <c r="E48" s="11">
        <v>0.5</v>
      </c>
      <c r="F48" s="11">
        <v>18.8</v>
      </c>
      <c r="G48" s="11">
        <v>0.6</v>
      </c>
      <c r="H48" s="11" t="s">
        <v>59</v>
      </c>
      <c r="I48" s="39">
        <v>1.3</v>
      </c>
    </row>
    <row r="49" spans="1:14">
      <c r="A49" s="23" t="s">
        <v>109</v>
      </c>
      <c r="B49" s="11"/>
      <c r="C49" s="11"/>
      <c r="D49" s="11"/>
      <c r="E49" s="11"/>
      <c r="F49" s="11"/>
      <c r="G49" s="11"/>
      <c r="H49" s="11"/>
      <c r="I49" s="39"/>
    </row>
    <row r="50" spans="1:14">
      <c r="A50" s="26" t="s">
        <v>110</v>
      </c>
      <c r="B50" s="11">
        <v>62.1</v>
      </c>
      <c r="C50" s="11">
        <v>0.1</v>
      </c>
      <c r="D50" s="11">
        <v>57.1</v>
      </c>
      <c r="E50" s="11">
        <v>0.4</v>
      </c>
      <c r="F50" s="11">
        <v>60.8</v>
      </c>
      <c r="G50" s="11">
        <v>0.5</v>
      </c>
      <c r="H50" s="11" t="s">
        <v>59</v>
      </c>
      <c r="I50" s="39">
        <v>3.7</v>
      </c>
    </row>
    <row r="51" spans="1:14">
      <c r="A51" s="24" t="s">
        <v>111</v>
      </c>
      <c r="B51" s="11">
        <v>46.7</v>
      </c>
      <c r="C51" s="11">
        <v>0.2</v>
      </c>
      <c r="D51" s="11">
        <v>28</v>
      </c>
      <c r="E51" s="11">
        <v>0.4</v>
      </c>
      <c r="F51" s="11">
        <v>27.5</v>
      </c>
      <c r="G51" s="11">
        <v>0.5</v>
      </c>
      <c r="H51" s="11" t="s">
        <v>59</v>
      </c>
      <c r="I51" s="40">
        <v>-0.5</v>
      </c>
    </row>
    <row r="52" spans="1:14">
      <c r="A52" s="24" t="s">
        <v>112</v>
      </c>
      <c r="B52" s="11">
        <v>32.700000000000003</v>
      </c>
      <c r="C52" s="11">
        <v>0.2</v>
      </c>
      <c r="D52" s="11">
        <v>12.7</v>
      </c>
      <c r="E52" s="11">
        <v>0.3</v>
      </c>
      <c r="F52" s="11">
        <v>11.7</v>
      </c>
      <c r="G52" s="11">
        <v>0.4</v>
      </c>
      <c r="H52" s="11" t="s">
        <v>59</v>
      </c>
      <c r="I52" s="40">
        <v>-0.9</v>
      </c>
    </row>
    <row r="53" spans="1:14">
      <c r="A53" s="24" t="s">
        <v>113</v>
      </c>
      <c r="B53" s="11">
        <v>14</v>
      </c>
      <c r="C53" s="11">
        <v>0.2</v>
      </c>
      <c r="D53" s="11">
        <v>15.4</v>
      </c>
      <c r="E53" s="11">
        <v>0.4</v>
      </c>
      <c r="F53" s="11">
        <v>15.8</v>
      </c>
      <c r="G53" s="11">
        <v>0.4</v>
      </c>
      <c r="H53" s="11" t="s">
        <v>59</v>
      </c>
      <c r="I53" s="39">
        <v>0.4</v>
      </c>
    </row>
    <row r="54" spans="1:14">
      <c r="A54" s="24" t="s">
        <v>114</v>
      </c>
      <c r="B54" s="11">
        <v>15.4</v>
      </c>
      <c r="C54" s="11">
        <v>0.2</v>
      </c>
      <c r="D54" s="11">
        <v>29.1</v>
      </c>
      <c r="E54" s="11">
        <v>0.5</v>
      </c>
      <c r="F54" s="11">
        <v>33.200000000000003</v>
      </c>
      <c r="G54" s="11">
        <v>0.6</v>
      </c>
      <c r="H54" s="11" t="s">
        <v>59</v>
      </c>
      <c r="I54" s="39">
        <v>4.2</v>
      </c>
    </row>
    <row r="55" spans="1:14">
      <c r="A55" s="23" t="s">
        <v>115</v>
      </c>
      <c r="B55" s="11"/>
      <c r="C55" s="11"/>
      <c r="D55" s="11"/>
      <c r="E55" s="11"/>
      <c r="F55" s="11"/>
      <c r="G55" s="11"/>
      <c r="H55" s="11"/>
      <c r="I55" s="39"/>
    </row>
    <row r="56" spans="1:14">
      <c r="A56" s="26" t="s">
        <v>110</v>
      </c>
      <c r="B56" s="11">
        <v>62.1</v>
      </c>
      <c r="C56" s="11">
        <v>0.1</v>
      </c>
      <c r="D56" s="11">
        <v>57.1</v>
      </c>
      <c r="E56" s="11">
        <v>0.4</v>
      </c>
      <c r="F56" s="11">
        <v>60.8</v>
      </c>
      <c r="G56" s="11">
        <v>0.5</v>
      </c>
      <c r="H56" s="11" t="s">
        <v>59</v>
      </c>
      <c r="I56" s="39">
        <v>3.7</v>
      </c>
    </row>
    <row r="57" spans="1:14">
      <c r="A57" s="24" t="s">
        <v>116</v>
      </c>
      <c r="B57" s="11">
        <v>4.9000000000000004</v>
      </c>
      <c r="C57" s="11">
        <v>0.1</v>
      </c>
      <c r="D57" s="11">
        <v>7.9</v>
      </c>
      <c r="E57" s="11">
        <v>0.3</v>
      </c>
      <c r="F57" s="11">
        <v>8.3000000000000007</v>
      </c>
      <c r="G57" s="11">
        <v>0.4</v>
      </c>
      <c r="H57" s="11" t="s">
        <v>59</v>
      </c>
      <c r="I57" s="39">
        <v>0.3</v>
      </c>
    </row>
    <row r="58" spans="1:14" ht="15.75" thickBot="1">
      <c r="A58" s="24" t="s">
        <v>117</v>
      </c>
      <c r="B58" s="36">
        <v>56.9</v>
      </c>
      <c r="C58" s="36">
        <v>0.1</v>
      </c>
      <c r="D58" s="36">
        <v>49</v>
      </c>
      <c r="E58" s="36">
        <v>0.5</v>
      </c>
      <c r="F58" s="36">
        <v>52.3</v>
      </c>
      <c r="G58" s="36">
        <v>0.6</v>
      </c>
      <c r="H58" s="36" t="s">
        <v>59</v>
      </c>
      <c r="I58" s="41">
        <v>3.4</v>
      </c>
    </row>
    <row r="59" spans="1:14" ht="15.95" customHeight="1">
      <c r="A59" s="70" t="s">
        <v>118</v>
      </c>
      <c r="B59" s="70"/>
      <c r="C59" s="70"/>
      <c r="D59" s="70"/>
      <c r="E59" s="70"/>
      <c r="F59" s="70"/>
      <c r="G59" s="70"/>
      <c r="H59" s="70"/>
      <c r="I59" s="70"/>
    </row>
    <row r="60" spans="1:14" ht="57.75" customHeight="1">
      <c r="A60" s="65" t="s">
        <v>143</v>
      </c>
      <c r="B60" s="65"/>
      <c r="C60" s="65"/>
      <c r="D60" s="65"/>
      <c r="E60" s="65"/>
      <c r="F60" s="65"/>
      <c r="G60" s="65"/>
      <c r="H60" s="65"/>
      <c r="I60" s="65"/>
      <c r="J60" s="51"/>
      <c r="K60" s="51"/>
      <c r="L60" s="51"/>
      <c r="M60" s="51"/>
      <c r="N60" s="51"/>
    </row>
    <row r="61" spans="1:14" ht="30" customHeight="1">
      <c r="A61" s="65" t="s">
        <v>139</v>
      </c>
      <c r="B61" s="65"/>
      <c r="C61" s="65"/>
      <c r="D61" s="65"/>
      <c r="E61" s="65"/>
      <c r="F61" s="65"/>
      <c r="G61" s="65"/>
      <c r="H61" s="65"/>
      <c r="I61" s="65"/>
      <c r="J61" s="51"/>
      <c r="K61" s="51"/>
      <c r="L61" s="51"/>
      <c r="M61" s="51"/>
      <c r="N61" s="51"/>
    </row>
    <row r="62" spans="1:14" ht="15" customHeight="1">
      <c r="A62" s="65"/>
      <c r="B62" s="65"/>
      <c r="C62" s="65"/>
      <c r="D62" s="65"/>
      <c r="E62" s="65"/>
      <c r="F62" s="65"/>
      <c r="G62" s="65"/>
      <c r="H62" s="65"/>
      <c r="I62" s="65"/>
    </row>
    <row r="63" spans="1:14" ht="12.95" customHeight="1"/>
  </sheetData>
  <mergeCells count="15">
    <mergeCell ref="A1:I1"/>
    <mergeCell ref="A2:I2"/>
    <mergeCell ref="A3:I3"/>
    <mergeCell ref="A4:A6"/>
    <mergeCell ref="D4:E4"/>
    <mergeCell ref="D5:E5"/>
    <mergeCell ref="A61:I61"/>
    <mergeCell ref="A62:I62"/>
    <mergeCell ref="F4:G4"/>
    <mergeCell ref="B4:C4"/>
    <mergeCell ref="B5:C5"/>
    <mergeCell ref="A60:I60"/>
    <mergeCell ref="F5:G5"/>
    <mergeCell ref="I5:I6"/>
    <mergeCell ref="A59:I59"/>
  </mergeCells>
  <hyperlinks>
    <hyperlink ref="A3" location="'SPMTable2'!A62" display="'SPMTable2'!A62"/>
  </hyperlinks>
  <printOptions horizontalCentered="1" verticalCentered="1"/>
  <pageMargins left="0" right="0" top="0" bottom="0" header="0.5" footer="0.5"/>
  <pageSetup scale="8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workbookViewId="0">
      <selection activeCell="B69" sqref="B69"/>
    </sheetView>
  </sheetViews>
  <sheetFormatPr defaultRowHeight="15"/>
  <cols>
    <col min="1" max="1" width="25.42578125" style="15" customWidth="1"/>
    <col min="2" max="2" width="11.5703125" style="15" bestFit="1" customWidth="1"/>
    <col min="3" max="3" width="11.28515625" style="15" customWidth="1"/>
    <col min="4" max="4" width="9" style="15" bestFit="1" customWidth="1"/>
    <col min="5" max="5" width="8.42578125" style="15" customWidth="1"/>
    <col min="6" max="6" width="2.5703125" style="37" customWidth="1"/>
    <col min="7" max="7" width="7" style="15" customWidth="1"/>
    <col min="8" max="8" width="1.85546875" style="15" customWidth="1"/>
    <col min="9" max="9" width="22.28515625" style="15" customWidth="1"/>
    <col min="10" max="13" width="9.140625" style="15"/>
    <col min="14" max="14" width="2.7109375" style="15" customWidth="1"/>
    <col min="15" max="15" width="3.85546875" style="15" customWidth="1"/>
    <col min="16" max="16384" width="9.140625" style="15"/>
  </cols>
  <sheetData>
    <row r="1" spans="1:15" ht="3" customHeight="1">
      <c r="A1" s="71" t="s">
        <v>61</v>
      </c>
      <c r="B1" s="71"/>
      <c r="C1" s="71"/>
      <c r="D1" s="71"/>
      <c r="E1" s="71"/>
      <c r="F1" s="71"/>
    </row>
    <row r="2" spans="1:15" ht="45.75" customHeight="1">
      <c r="A2" s="72" t="s">
        <v>148</v>
      </c>
      <c r="B2" s="72"/>
      <c r="C2" s="72"/>
      <c r="D2" s="72"/>
      <c r="E2" s="72"/>
      <c r="F2" s="72"/>
      <c r="G2" s="72"/>
      <c r="H2" s="72"/>
      <c r="I2" s="72"/>
      <c r="J2" s="72"/>
      <c r="K2" s="72"/>
      <c r="L2" s="72"/>
      <c r="M2" s="72"/>
      <c r="N2" s="72"/>
      <c r="O2" s="72"/>
    </row>
    <row r="3" spans="1:15" ht="39.75" customHeight="1">
      <c r="A3" s="73" t="s">
        <v>125</v>
      </c>
      <c r="B3" s="73"/>
      <c r="C3" s="73"/>
      <c r="D3" s="73"/>
      <c r="E3" s="73"/>
      <c r="F3" s="73"/>
      <c r="G3" s="73"/>
      <c r="H3" s="73"/>
      <c r="I3" s="73"/>
      <c r="J3" s="73"/>
      <c r="K3" s="73"/>
      <c r="L3" s="73"/>
      <c r="M3" s="73"/>
      <c r="N3" s="73"/>
      <c r="O3" s="73"/>
    </row>
    <row r="4" spans="1:15" ht="55.5" customHeight="1">
      <c r="A4" s="74" t="s">
        <v>126</v>
      </c>
      <c r="B4" s="66" t="s">
        <v>39</v>
      </c>
      <c r="C4" s="67" t="s">
        <v>39</v>
      </c>
      <c r="D4" s="66" t="s">
        <v>127</v>
      </c>
      <c r="E4" s="67"/>
      <c r="F4" s="84" t="s">
        <v>66</v>
      </c>
      <c r="G4" s="85"/>
      <c r="I4" s="74" t="s">
        <v>126</v>
      </c>
      <c r="J4" s="66" t="s">
        <v>39</v>
      </c>
      <c r="K4" s="67" t="s">
        <v>39</v>
      </c>
      <c r="L4" s="66" t="s">
        <v>127</v>
      </c>
      <c r="M4" s="67"/>
      <c r="N4" s="84" t="s">
        <v>66</v>
      </c>
      <c r="O4" s="85"/>
    </row>
    <row r="5" spans="1:15">
      <c r="A5" s="74"/>
      <c r="B5" s="66" t="s">
        <v>68</v>
      </c>
      <c r="C5" s="67"/>
      <c r="D5" s="66" t="s">
        <v>68</v>
      </c>
      <c r="E5" s="67"/>
      <c r="F5" s="84" t="s">
        <v>68</v>
      </c>
      <c r="G5" s="85"/>
      <c r="I5" s="74"/>
      <c r="J5" s="66" t="s">
        <v>68</v>
      </c>
      <c r="K5" s="67"/>
      <c r="L5" s="66" t="s">
        <v>68</v>
      </c>
      <c r="M5" s="67"/>
      <c r="N5" s="84" t="s">
        <v>68</v>
      </c>
      <c r="O5" s="85"/>
    </row>
    <row r="6" spans="1:15">
      <c r="A6" s="67"/>
      <c r="B6" s="19" t="s">
        <v>37</v>
      </c>
      <c r="C6" s="19" t="s">
        <v>141</v>
      </c>
      <c r="D6" s="19" t="s">
        <v>37</v>
      </c>
      <c r="E6" s="19" t="s">
        <v>141</v>
      </c>
      <c r="F6" s="84"/>
      <c r="G6" s="85"/>
      <c r="I6" s="67"/>
      <c r="J6" s="19" t="s">
        <v>37</v>
      </c>
      <c r="K6" s="19" t="s">
        <v>141</v>
      </c>
      <c r="L6" s="19" t="s">
        <v>37</v>
      </c>
      <c r="M6" s="19" t="s">
        <v>141</v>
      </c>
      <c r="N6" s="84"/>
      <c r="O6" s="85"/>
    </row>
    <row r="7" spans="1:15" ht="30">
      <c r="A7" s="52" t="s">
        <v>144</v>
      </c>
      <c r="B7" s="11"/>
      <c r="C7" s="11"/>
      <c r="D7" s="11"/>
      <c r="E7" s="11"/>
      <c r="F7" s="11"/>
      <c r="G7" s="11"/>
      <c r="I7" s="42" t="s">
        <v>135</v>
      </c>
      <c r="J7" s="14"/>
      <c r="K7" s="14"/>
      <c r="L7" s="14"/>
      <c r="M7" s="14"/>
      <c r="N7" s="14"/>
      <c r="O7" s="14"/>
    </row>
    <row r="8" spans="1:15">
      <c r="A8" s="52"/>
      <c r="B8" s="11"/>
      <c r="C8" s="11"/>
      <c r="D8" s="11"/>
      <c r="E8" s="11"/>
      <c r="F8" s="11"/>
      <c r="G8" s="11"/>
      <c r="I8" s="43" t="s">
        <v>80</v>
      </c>
      <c r="J8"/>
      <c r="K8"/>
      <c r="L8"/>
      <c r="M8"/>
      <c r="N8"/>
      <c r="O8"/>
    </row>
    <row r="9" spans="1:15">
      <c r="A9" s="11" t="s">
        <v>128</v>
      </c>
      <c r="B9" s="11">
        <v>5.0999999999999996</v>
      </c>
      <c r="C9" s="11">
        <v>0.2</v>
      </c>
      <c r="D9" s="11">
        <v>8.6</v>
      </c>
      <c r="E9" s="11">
        <v>0.2</v>
      </c>
      <c r="F9" s="11" t="s">
        <v>59</v>
      </c>
      <c r="G9" s="11">
        <v>3.5</v>
      </c>
      <c r="I9" s="11" t="s">
        <v>128</v>
      </c>
      <c r="J9" s="11">
        <v>4.5999999999999996</v>
      </c>
      <c r="K9" s="11">
        <v>0.2</v>
      </c>
      <c r="L9" s="11">
        <v>7.3</v>
      </c>
      <c r="M9" s="11">
        <v>0.2</v>
      </c>
      <c r="N9" s="11" t="s">
        <v>59</v>
      </c>
      <c r="O9" s="11">
        <v>2.6</v>
      </c>
    </row>
    <row r="10" spans="1:15">
      <c r="A10" s="11" t="s">
        <v>129</v>
      </c>
      <c r="B10" s="11">
        <v>10.199999999999999</v>
      </c>
      <c r="C10" s="11">
        <v>0.2</v>
      </c>
      <c r="D10" s="11">
        <v>12.2</v>
      </c>
      <c r="E10" s="11">
        <v>0.2</v>
      </c>
      <c r="F10" s="11" t="s">
        <v>59</v>
      </c>
      <c r="G10" s="11">
        <v>2</v>
      </c>
      <c r="I10" s="11" t="s">
        <v>129</v>
      </c>
      <c r="J10" s="11">
        <v>9</v>
      </c>
      <c r="K10" s="11">
        <v>0.2</v>
      </c>
      <c r="L10" s="11">
        <v>11</v>
      </c>
      <c r="M10" s="11">
        <v>0.3</v>
      </c>
      <c r="N10" s="11" t="s">
        <v>59</v>
      </c>
      <c r="O10" s="11">
        <v>1.9</v>
      </c>
    </row>
    <row r="11" spans="1:15">
      <c r="A11" s="11" t="s">
        <v>130</v>
      </c>
      <c r="B11" s="11">
        <v>16.7</v>
      </c>
      <c r="C11" s="11">
        <v>0.3</v>
      </c>
      <c r="D11" s="11">
        <v>13.6</v>
      </c>
      <c r="E11" s="11">
        <v>0.2</v>
      </c>
      <c r="F11" s="11" t="s">
        <v>59</v>
      </c>
      <c r="G11" s="25">
        <v>-3.1</v>
      </c>
      <c r="I11" s="11" t="s">
        <v>130</v>
      </c>
      <c r="J11" s="11">
        <v>15.4</v>
      </c>
      <c r="K11" s="11">
        <v>0.3</v>
      </c>
      <c r="L11" s="11">
        <v>12.9</v>
      </c>
      <c r="M11" s="11">
        <v>0.3</v>
      </c>
      <c r="N11" s="11" t="s">
        <v>59</v>
      </c>
      <c r="O11" s="25">
        <v>-2.5</v>
      </c>
    </row>
    <row r="12" spans="1:15">
      <c r="A12" s="11" t="s">
        <v>131</v>
      </c>
      <c r="B12" s="11">
        <v>15.1</v>
      </c>
      <c r="C12" s="11">
        <v>0.3</v>
      </c>
      <c r="D12" s="11">
        <v>13.5</v>
      </c>
      <c r="E12" s="11">
        <v>0.3</v>
      </c>
      <c r="F12" s="11" t="s">
        <v>59</v>
      </c>
      <c r="G12" s="25">
        <v>-1.6</v>
      </c>
      <c r="I12" s="11" t="s">
        <v>131</v>
      </c>
      <c r="J12" s="11">
        <v>14.7</v>
      </c>
      <c r="K12" s="11">
        <v>0.3</v>
      </c>
      <c r="L12" s="11">
        <v>13.3</v>
      </c>
      <c r="M12" s="11">
        <v>0.3</v>
      </c>
      <c r="N12" s="11" t="s">
        <v>59</v>
      </c>
      <c r="O12" s="25">
        <v>-1.4</v>
      </c>
    </row>
    <row r="13" spans="1:15">
      <c r="A13" s="11" t="s">
        <v>132</v>
      </c>
      <c r="B13" s="11">
        <v>33.700000000000003</v>
      </c>
      <c r="C13" s="11">
        <v>0.3</v>
      </c>
      <c r="D13" s="11">
        <v>32.9</v>
      </c>
      <c r="E13" s="11">
        <v>0.3</v>
      </c>
      <c r="F13" s="11" t="s">
        <v>59</v>
      </c>
      <c r="G13" s="25">
        <v>-0.8</v>
      </c>
      <c r="I13" s="11" t="s">
        <v>132</v>
      </c>
      <c r="J13" s="11">
        <v>35</v>
      </c>
      <c r="K13" s="11">
        <v>0.4</v>
      </c>
      <c r="L13" s="11">
        <v>34.4</v>
      </c>
      <c r="M13" s="11">
        <v>0.4</v>
      </c>
      <c r="N13" s="11" t="s">
        <v>59</v>
      </c>
      <c r="O13" s="25">
        <v>-0.7</v>
      </c>
    </row>
    <row r="14" spans="1:15" ht="15.75" thickBot="1">
      <c r="A14" s="36" t="s">
        <v>133</v>
      </c>
      <c r="B14" s="36">
        <v>19.100000000000001</v>
      </c>
      <c r="C14" s="36">
        <v>0.3</v>
      </c>
      <c r="D14" s="36">
        <v>19.100000000000001</v>
      </c>
      <c r="E14" s="36">
        <v>0.3</v>
      </c>
      <c r="F14" s="36" t="s">
        <v>59</v>
      </c>
      <c r="G14" s="36">
        <v>0</v>
      </c>
      <c r="I14" s="36" t="s">
        <v>133</v>
      </c>
      <c r="J14" s="11">
        <v>21.2</v>
      </c>
      <c r="K14" s="11">
        <v>0.3</v>
      </c>
      <c r="L14" s="11">
        <v>21.2</v>
      </c>
      <c r="M14" s="11">
        <v>0.4</v>
      </c>
      <c r="N14" s="11" t="s">
        <v>59</v>
      </c>
      <c r="O14" s="11">
        <v>0</v>
      </c>
    </row>
    <row r="15" spans="1:15">
      <c r="A15" s="42" t="s">
        <v>134</v>
      </c>
      <c r="B15" s="14"/>
      <c r="C15" s="14"/>
      <c r="D15" s="14"/>
      <c r="E15" s="14"/>
      <c r="F15" s="14"/>
      <c r="G15" s="14"/>
    </row>
    <row r="16" spans="1:15">
      <c r="A16" s="43" t="s">
        <v>34</v>
      </c>
      <c r="B16"/>
      <c r="C16"/>
      <c r="D16"/>
      <c r="E16"/>
      <c r="F16"/>
      <c r="G16"/>
      <c r="I16" s="44" t="s">
        <v>82</v>
      </c>
      <c r="J16" s="11"/>
      <c r="K16" s="11"/>
      <c r="L16" s="11"/>
      <c r="M16" s="11"/>
      <c r="N16" s="11"/>
      <c r="O16" s="11"/>
    </row>
    <row r="17" spans="1:15">
      <c r="A17" s="11" t="s">
        <v>128</v>
      </c>
      <c r="B17" s="11">
        <v>4.3</v>
      </c>
      <c r="C17" s="11">
        <v>0.3</v>
      </c>
      <c r="D17" s="11">
        <v>11.8</v>
      </c>
      <c r="E17" s="11">
        <v>0.4</v>
      </c>
      <c r="F17" s="11" t="s">
        <v>59</v>
      </c>
      <c r="G17" s="11">
        <v>7.5</v>
      </c>
      <c r="I17" s="11" t="s">
        <v>128</v>
      </c>
      <c r="J17" s="11">
        <v>7.3</v>
      </c>
      <c r="K17" s="11">
        <v>0.5</v>
      </c>
      <c r="L17" s="11">
        <v>15.5</v>
      </c>
      <c r="M17" s="11">
        <v>0.7</v>
      </c>
      <c r="N17" s="11" t="s">
        <v>59</v>
      </c>
      <c r="O17" s="11">
        <v>8.1999999999999993</v>
      </c>
    </row>
    <row r="18" spans="1:15">
      <c r="A18" s="11" t="s">
        <v>129</v>
      </c>
      <c r="B18" s="11">
        <v>12.4</v>
      </c>
      <c r="C18" s="11">
        <v>0.5</v>
      </c>
      <c r="D18" s="11">
        <v>16.2</v>
      </c>
      <c r="E18" s="11">
        <v>0.4</v>
      </c>
      <c r="F18" s="11" t="s">
        <v>59</v>
      </c>
      <c r="G18" s="11">
        <v>3.8</v>
      </c>
      <c r="I18" s="11" t="s">
        <v>129</v>
      </c>
      <c r="J18" s="11">
        <v>16.100000000000001</v>
      </c>
      <c r="K18" s="11">
        <v>0.8</v>
      </c>
      <c r="L18" s="11">
        <v>18.600000000000001</v>
      </c>
      <c r="M18" s="11">
        <v>0.8</v>
      </c>
      <c r="N18" s="11" t="s">
        <v>59</v>
      </c>
      <c r="O18" s="11">
        <v>2.4</v>
      </c>
    </row>
    <row r="19" spans="1:15">
      <c r="A19" s="11" t="s">
        <v>130</v>
      </c>
      <c r="B19" s="11">
        <v>21.8</v>
      </c>
      <c r="C19" s="11">
        <v>0.5</v>
      </c>
      <c r="D19" s="11">
        <v>15.5</v>
      </c>
      <c r="E19" s="11">
        <v>0.4</v>
      </c>
      <c r="F19" s="11" t="s">
        <v>59</v>
      </c>
      <c r="G19" s="25">
        <v>-6.2</v>
      </c>
      <c r="I19" s="11" t="s">
        <v>130</v>
      </c>
      <c r="J19" s="11">
        <v>23.6</v>
      </c>
      <c r="K19" s="11">
        <v>0.9</v>
      </c>
      <c r="L19" s="11">
        <v>17</v>
      </c>
      <c r="M19" s="11">
        <v>0.9</v>
      </c>
      <c r="N19" s="11" t="s">
        <v>59</v>
      </c>
      <c r="O19" s="25">
        <v>-6.7</v>
      </c>
    </row>
    <row r="20" spans="1:15">
      <c r="A20" s="11" t="s">
        <v>131</v>
      </c>
      <c r="B20" s="11">
        <v>18.600000000000001</v>
      </c>
      <c r="C20" s="11">
        <v>0.5</v>
      </c>
      <c r="D20" s="11">
        <v>15.1</v>
      </c>
      <c r="E20" s="11">
        <v>0.5</v>
      </c>
      <c r="F20" s="11" t="s">
        <v>59</v>
      </c>
      <c r="G20" s="25">
        <v>-3.5</v>
      </c>
      <c r="I20" s="11" t="s">
        <v>131</v>
      </c>
      <c r="J20" s="11">
        <v>17.2</v>
      </c>
      <c r="K20" s="11">
        <v>0.9</v>
      </c>
      <c r="L20" s="11">
        <v>14.5</v>
      </c>
      <c r="M20" s="11">
        <v>0.8</v>
      </c>
      <c r="N20" s="11" t="s">
        <v>59</v>
      </c>
      <c r="O20" s="25">
        <v>-2.6</v>
      </c>
    </row>
    <row r="21" spans="1:15">
      <c r="A21" s="11" t="s">
        <v>132</v>
      </c>
      <c r="B21" s="11">
        <v>31.7</v>
      </c>
      <c r="C21" s="11">
        <v>0.6</v>
      </c>
      <c r="D21" s="11">
        <v>30.3</v>
      </c>
      <c r="E21" s="11">
        <v>0.5</v>
      </c>
      <c r="F21" s="11" t="s">
        <v>59</v>
      </c>
      <c r="G21" s="25">
        <v>-1.4</v>
      </c>
      <c r="I21" s="11" t="s">
        <v>132</v>
      </c>
      <c r="J21" s="11">
        <v>27</v>
      </c>
      <c r="K21" s="11">
        <v>0.9</v>
      </c>
      <c r="L21" s="11">
        <v>25.7</v>
      </c>
      <c r="M21" s="11">
        <v>0.9</v>
      </c>
      <c r="N21" s="11" t="s">
        <v>59</v>
      </c>
      <c r="O21" s="25">
        <v>-1.3</v>
      </c>
    </row>
    <row r="22" spans="1:15" ht="15.75" thickBot="1">
      <c r="A22" s="36" t="s">
        <v>133</v>
      </c>
      <c r="B22" s="11">
        <v>11.2</v>
      </c>
      <c r="C22" s="11">
        <v>0.4</v>
      </c>
      <c r="D22" s="11">
        <v>11.1</v>
      </c>
      <c r="E22" s="11">
        <v>0.4</v>
      </c>
      <c r="F22" s="11" t="s">
        <v>59</v>
      </c>
      <c r="G22" s="25">
        <v>-0.1</v>
      </c>
      <c r="I22" s="36" t="s">
        <v>133</v>
      </c>
      <c r="J22" s="11">
        <v>8.8000000000000007</v>
      </c>
      <c r="K22" s="11">
        <v>0.6</v>
      </c>
      <c r="L22" s="11">
        <v>8.6999999999999993</v>
      </c>
      <c r="M22" s="11">
        <v>0.6</v>
      </c>
      <c r="N22" s="11" t="s">
        <v>59</v>
      </c>
      <c r="O22" s="11">
        <v>0</v>
      </c>
    </row>
    <row r="23" spans="1:15">
      <c r="A23" s="44" t="s">
        <v>35</v>
      </c>
      <c r="B23" s="11"/>
      <c r="C23" s="11"/>
      <c r="D23" s="11"/>
      <c r="E23" s="11"/>
      <c r="F23" s="11"/>
      <c r="G23" s="25"/>
      <c r="I23" s="44" t="s">
        <v>83</v>
      </c>
      <c r="J23" s="11"/>
      <c r="K23" s="11"/>
      <c r="L23" s="11"/>
      <c r="M23" s="11"/>
      <c r="N23" s="11"/>
      <c r="O23" s="11"/>
    </row>
    <row r="24" spans="1:15">
      <c r="A24" s="11" t="s">
        <v>128</v>
      </c>
      <c r="B24" s="11">
        <v>5.4</v>
      </c>
      <c r="C24" s="11">
        <v>0.2</v>
      </c>
      <c r="D24" s="11">
        <v>8.1</v>
      </c>
      <c r="E24" s="11">
        <v>0.2</v>
      </c>
      <c r="F24" s="11" t="s">
        <v>59</v>
      </c>
      <c r="G24" s="11">
        <v>2.7</v>
      </c>
      <c r="I24" s="11" t="s">
        <v>128</v>
      </c>
      <c r="J24" s="11">
        <v>6</v>
      </c>
      <c r="K24" s="11">
        <v>0.7</v>
      </c>
      <c r="L24" s="11">
        <v>8.5</v>
      </c>
      <c r="M24" s="11">
        <v>0.9</v>
      </c>
      <c r="N24" s="11" t="s">
        <v>59</v>
      </c>
      <c r="O24" s="11">
        <v>2.4</v>
      </c>
    </row>
    <row r="25" spans="1:15">
      <c r="A25" s="11" t="s">
        <v>129</v>
      </c>
      <c r="B25" s="11">
        <v>9.6</v>
      </c>
      <c r="C25" s="11">
        <v>0.2</v>
      </c>
      <c r="D25" s="11">
        <v>11.1</v>
      </c>
      <c r="E25" s="11">
        <v>0.2</v>
      </c>
      <c r="F25" s="11" t="s">
        <v>59</v>
      </c>
      <c r="G25" s="11">
        <v>1.5</v>
      </c>
      <c r="I25" s="11" t="s">
        <v>129</v>
      </c>
      <c r="J25" s="11">
        <v>10.8</v>
      </c>
      <c r="K25" s="11">
        <v>1.1000000000000001</v>
      </c>
      <c r="L25" s="11">
        <v>12.3</v>
      </c>
      <c r="M25" s="11">
        <v>1.1000000000000001</v>
      </c>
      <c r="N25" s="11" t="s">
        <v>59</v>
      </c>
      <c r="O25" s="11">
        <v>1.5</v>
      </c>
    </row>
    <row r="26" spans="1:15">
      <c r="A26" s="11" t="s">
        <v>130</v>
      </c>
      <c r="B26" s="11">
        <v>15.1</v>
      </c>
      <c r="C26" s="11">
        <v>0.3</v>
      </c>
      <c r="D26" s="11">
        <v>12.8</v>
      </c>
      <c r="E26" s="11">
        <v>0.3</v>
      </c>
      <c r="F26" s="11" t="s">
        <v>59</v>
      </c>
      <c r="G26" s="25">
        <v>-2.2999999999999998</v>
      </c>
      <c r="I26" s="11" t="s">
        <v>130</v>
      </c>
      <c r="J26" s="11">
        <v>15.9</v>
      </c>
      <c r="K26" s="11">
        <v>1.3</v>
      </c>
      <c r="L26" s="11">
        <v>13.6</v>
      </c>
      <c r="M26" s="11">
        <v>1</v>
      </c>
      <c r="N26" s="11" t="s">
        <v>59</v>
      </c>
      <c r="O26" s="25">
        <v>-2.4</v>
      </c>
    </row>
    <row r="27" spans="1:15">
      <c r="A27" s="11" t="s">
        <v>131</v>
      </c>
      <c r="B27" s="11">
        <v>14.3</v>
      </c>
      <c r="C27" s="11">
        <v>0.3</v>
      </c>
      <c r="D27" s="11">
        <v>13.2</v>
      </c>
      <c r="E27" s="11">
        <v>0.3</v>
      </c>
      <c r="F27" s="11" t="s">
        <v>59</v>
      </c>
      <c r="G27" s="25">
        <v>-1.2</v>
      </c>
      <c r="I27" s="11" t="s">
        <v>131</v>
      </c>
      <c r="J27" s="11">
        <v>13.8</v>
      </c>
      <c r="K27" s="11">
        <v>1.2</v>
      </c>
      <c r="L27" s="11">
        <v>12.7</v>
      </c>
      <c r="M27" s="11">
        <v>1.1000000000000001</v>
      </c>
      <c r="N27" s="11" t="s">
        <v>59</v>
      </c>
      <c r="O27" s="25">
        <v>-1.1000000000000001</v>
      </c>
    </row>
    <row r="28" spans="1:15">
      <c r="A28" s="11" t="s">
        <v>132</v>
      </c>
      <c r="B28" s="11">
        <v>34.799999999999997</v>
      </c>
      <c r="C28" s="11">
        <v>0.3</v>
      </c>
      <c r="D28" s="11">
        <v>34.200000000000003</v>
      </c>
      <c r="E28" s="11">
        <v>0.3</v>
      </c>
      <c r="F28" s="11" t="s">
        <v>59</v>
      </c>
      <c r="G28" s="25">
        <v>-0.7</v>
      </c>
      <c r="I28" s="11" t="s">
        <v>132</v>
      </c>
      <c r="J28" s="11">
        <v>33.200000000000003</v>
      </c>
      <c r="K28" s="11">
        <v>1.5</v>
      </c>
      <c r="L28" s="11">
        <v>32.799999999999997</v>
      </c>
      <c r="M28" s="11">
        <v>1.5</v>
      </c>
      <c r="N28" s="11" t="s">
        <v>59</v>
      </c>
      <c r="O28" s="25">
        <v>-0.4</v>
      </c>
    </row>
    <row r="29" spans="1:15" ht="15.75" thickBot="1">
      <c r="A29" s="36" t="s">
        <v>133</v>
      </c>
      <c r="B29" s="11">
        <v>20.8</v>
      </c>
      <c r="C29" s="11">
        <v>0.4</v>
      </c>
      <c r="D29" s="11">
        <v>20.8</v>
      </c>
      <c r="E29" s="11">
        <v>0.4</v>
      </c>
      <c r="F29" s="11" t="s">
        <v>59</v>
      </c>
      <c r="G29" s="11">
        <v>0</v>
      </c>
      <c r="I29" s="36" t="s">
        <v>133</v>
      </c>
      <c r="J29" s="11">
        <v>20.2</v>
      </c>
      <c r="K29" s="11">
        <v>1.2</v>
      </c>
      <c r="L29" s="11">
        <v>20.2</v>
      </c>
      <c r="M29" s="11">
        <v>1.2</v>
      </c>
      <c r="N29" s="11"/>
      <c r="O29" s="25">
        <v>-0.1</v>
      </c>
    </row>
    <row r="30" spans="1:15">
      <c r="A30" s="44" t="s">
        <v>36</v>
      </c>
      <c r="B30" s="11"/>
      <c r="C30" s="11"/>
      <c r="D30" s="11"/>
      <c r="E30" s="11"/>
      <c r="F30" s="11"/>
      <c r="G30" s="11"/>
      <c r="I30" s="44" t="s">
        <v>84</v>
      </c>
      <c r="J30" s="11"/>
      <c r="K30" s="11"/>
      <c r="L30" s="11"/>
      <c r="M30" s="11"/>
      <c r="N30" s="11"/>
      <c r="O30" s="25"/>
    </row>
    <row r="31" spans="1:15">
      <c r="A31" s="11" t="s">
        <v>128</v>
      </c>
      <c r="B31" s="11">
        <v>5.0999999999999996</v>
      </c>
      <c r="C31" s="11">
        <v>0.3</v>
      </c>
      <c r="D31" s="11">
        <v>5.8</v>
      </c>
      <c r="E31" s="11">
        <v>0.3</v>
      </c>
      <c r="F31" s="11" t="s">
        <v>59</v>
      </c>
      <c r="G31" s="11">
        <v>0.8</v>
      </c>
      <c r="I31" s="11" t="s">
        <v>128</v>
      </c>
      <c r="J31" s="11">
        <v>6.7</v>
      </c>
      <c r="K31" s="11">
        <v>0.4</v>
      </c>
      <c r="L31" s="11">
        <v>13.7</v>
      </c>
      <c r="M31" s="11">
        <v>0.7</v>
      </c>
      <c r="N31" s="11" t="s">
        <v>59</v>
      </c>
      <c r="O31" s="11">
        <v>7</v>
      </c>
    </row>
    <row r="32" spans="1:15">
      <c r="A32" s="11" t="s">
        <v>129</v>
      </c>
      <c r="B32" s="11">
        <v>9.3000000000000007</v>
      </c>
      <c r="C32" s="11">
        <v>0.4</v>
      </c>
      <c r="D32" s="11">
        <v>10.7</v>
      </c>
      <c r="E32" s="11">
        <v>0.4</v>
      </c>
      <c r="F32" s="11" t="s">
        <v>59</v>
      </c>
      <c r="G32" s="11">
        <v>1.4</v>
      </c>
      <c r="I32" s="11" t="s">
        <v>129</v>
      </c>
      <c r="J32" s="11">
        <v>18.7</v>
      </c>
      <c r="K32" s="11">
        <v>0.7</v>
      </c>
      <c r="L32" s="11">
        <v>22</v>
      </c>
      <c r="M32" s="11">
        <v>0.8</v>
      </c>
      <c r="N32" s="11" t="s">
        <v>59</v>
      </c>
      <c r="O32" s="11">
        <v>3.4</v>
      </c>
    </row>
    <row r="33" spans="1:15">
      <c r="A33" s="11" t="s">
        <v>130</v>
      </c>
      <c r="B33" s="11">
        <v>15.9</v>
      </c>
      <c r="C33" s="11">
        <v>0.5</v>
      </c>
      <c r="D33" s="11">
        <v>14.4</v>
      </c>
      <c r="E33" s="11">
        <v>0.5</v>
      </c>
      <c r="F33" s="11" t="s">
        <v>59</v>
      </c>
      <c r="G33" s="25">
        <v>-1.5</v>
      </c>
      <c r="I33" s="11" t="s">
        <v>130</v>
      </c>
      <c r="J33" s="11">
        <v>26.8</v>
      </c>
      <c r="K33" s="11">
        <v>0.8</v>
      </c>
      <c r="L33" s="11">
        <v>20.3</v>
      </c>
      <c r="M33" s="11">
        <v>0.8</v>
      </c>
      <c r="N33" s="11" t="s">
        <v>59</v>
      </c>
      <c r="O33" s="25">
        <v>-6.6</v>
      </c>
    </row>
    <row r="34" spans="1:15">
      <c r="A34" s="11" t="s">
        <v>131</v>
      </c>
      <c r="B34" s="11">
        <v>12.7</v>
      </c>
      <c r="C34" s="11">
        <v>0.5</v>
      </c>
      <c r="D34" s="11">
        <v>12.2</v>
      </c>
      <c r="E34" s="11">
        <v>0.5</v>
      </c>
      <c r="F34" s="11" t="s">
        <v>59</v>
      </c>
      <c r="G34" s="25">
        <v>-0.4</v>
      </c>
      <c r="I34" s="11" t="s">
        <v>131</v>
      </c>
      <c r="J34" s="11">
        <v>17.5</v>
      </c>
      <c r="K34" s="11">
        <v>0.8</v>
      </c>
      <c r="L34" s="11">
        <v>14.8</v>
      </c>
      <c r="M34" s="11">
        <v>0.7</v>
      </c>
      <c r="N34" s="11" t="s">
        <v>59</v>
      </c>
      <c r="O34" s="25">
        <v>-2.7</v>
      </c>
    </row>
    <row r="35" spans="1:15">
      <c r="A35" s="11" t="s">
        <v>132</v>
      </c>
      <c r="B35" s="11">
        <v>32.200000000000003</v>
      </c>
      <c r="C35" s="11">
        <v>0.7</v>
      </c>
      <c r="D35" s="11">
        <v>32</v>
      </c>
      <c r="E35" s="11">
        <v>0.7</v>
      </c>
      <c r="F35" s="11" t="s">
        <v>59</v>
      </c>
      <c r="G35" s="25">
        <v>-0.2</v>
      </c>
      <c r="I35" s="11" t="s">
        <v>132</v>
      </c>
      <c r="J35" s="11">
        <v>24.1</v>
      </c>
      <c r="K35" s="11">
        <v>0.7</v>
      </c>
      <c r="L35" s="11">
        <v>23.1</v>
      </c>
      <c r="M35" s="11">
        <v>0.7</v>
      </c>
      <c r="N35" s="11" t="s">
        <v>59</v>
      </c>
      <c r="O35" s="25">
        <v>-1</v>
      </c>
    </row>
    <row r="36" spans="1:15" ht="15.75" thickBot="1">
      <c r="A36" s="36" t="s">
        <v>133</v>
      </c>
      <c r="B36" s="36">
        <v>24.8</v>
      </c>
      <c r="C36" s="36">
        <v>0.6</v>
      </c>
      <c r="D36" s="36">
        <v>24.8</v>
      </c>
      <c r="E36" s="36">
        <v>0.6</v>
      </c>
      <c r="F36" s="36" t="s">
        <v>59</v>
      </c>
      <c r="G36" s="36">
        <v>0</v>
      </c>
      <c r="I36" s="36" t="s">
        <v>133</v>
      </c>
      <c r="J36" s="36">
        <v>6.2</v>
      </c>
      <c r="K36" s="36">
        <v>0.3</v>
      </c>
      <c r="L36" s="36">
        <v>6.1</v>
      </c>
      <c r="M36" s="36">
        <v>0.3</v>
      </c>
      <c r="N36" s="36" t="s">
        <v>59</v>
      </c>
      <c r="O36" s="38">
        <v>-0.1</v>
      </c>
    </row>
    <row r="38" spans="1:15" ht="15.75" customHeight="1">
      <c r="A38" s="65" t="s">
        <v>118</v>
      </c>
      <c r="B38" s="65"/>
      <c r="C38" s="65"/>
      <c r="D38" s="65"/>
      <c r="E38" s="65"/>
      <c r="F38" s="65"/>
      <c r="G38" s="65"/>
      <c r="H38" s="65"/>
      <c r="I38" s="65"/>
      <c r="J38" s="65"/>
      <c r="K38" s="65"/>
      <c r="L38" s="65"/>
      <c r="M38" s="65"/>
      <c r="N38" s="65"/>
      <c r="O38" s="65"/>
    </row>
    <row r="39" spans="1:15" ht="39" customHeight="1">
      <c r="A39" s="65" t="s">
        <v>143</v>
      </c>
      <c r="B39" s="65"/>
      <c r="C39" s="65"/>
      <c r="D39" s="65"/>
      <c r="E39" s="65"/>
      <c r="F39" s="65"/>
      <c r="G39" s="65"/>
      <c r="H39" s="65"/>
      <c r="I39" s="65"/>
      <c r="J39" s="65"/>
      <c r="K39" s="65"/>
      <c r="L39" s="65"/>
      <c r="M39" s="65"/>
      <c r="N39" s="65"/>
      <c r="O39" s="65"/>
    </row>
    <row r="40" spans="1:15">
      <c r="A40" s="65" t="s">
        <v>139</v>
      </c>
      <c r="B40" s="65"/>
      <c r="C40" s="65"/>
      <c r="D40" s="65"/>
      <c r="E40" s="65"/>
      <c r="F40" s="65"/>
      <c r="G40" s="65"/>
    </row>
    <row r="62" ht="15.95" customHeight="1"/>
    <row r="63" ht="15.95" customHeight="1"/>
    <row r="64" ht="19.5" customHeight="1"/>
    <row r="65" spans="1:15" ht="20.25" customHeight="1"/>
    <row r="66" spans="1:15" ht="18.75" customHeight="1">
      <c r="I66" s="51"/>
    </row>
    <row r="67" spans="1:15" ht="15" customHeight="1">
      <c r="I67" s="51"/>
      <c r="J67" s="65"/>
      <c r="K67" s="65"/>
      <c r="L67" s="65"/>
      <c r="M67" s="65"/>
    </row>
    <row r="68" spans="1:15" ht="12.95" customHeight="1">
      <c r="I68" s="51"/>
      <c r="J68" s="45"/>
      <c r="K68" s="45"/>
      <c r="L68" s="45"/>
      <c r="M68" s="45"/>
      <c r="N68"/>
      <c r="O68"/>
    </row>
    <row r="72" spans="1:15" ht="15.75" thickBot="1"/>
    <row r="73" spans="1:15" ht="30.75" customHeight="1" thickBot="1">
      <c r="A73" s="83" t="s">
        <v>118</v>
      </c>
      <c r="B73" s="83"/>
      <c r="C73" s="83"/>
      <c r="D73" s="83"/>
      <c r="E73" s="83"/>
      <c r="F73" s="83"/>
      <c r="G73" s="83"/>
      <c r="H73" s="51"/>
    </row>
    <row r="74" spans="1:15" ht="77.25" customHeight="1">
      <c r="A74" s="64" t="s">
        <v>143</v>
      </c>
      <c r="B74" s="64"/>
      <c r="C74" s="64"/>
      <c r="D74" s="64"/>
      <c r="E74" s="64"/>
      <c r="F74" s="64"/>
      <c r="G74" s="64"/>
      <c r="H74" s="51"/>
    </row>
    <row r="75" spans="1:15" customFormat="1" ht="20.25" customHeight="1">
      <c r="A75" s="65" t="s">
        <v>139</v>
      </c>
      <c r="B75" s="65"/>
      <c r="C75" s="65"/>
      <c r="D75" s="65"/>
      <c r="E75" s="65"/>
      <c r="F75" s="65"/>
      <c r="G75" s="65"/>
      <c r="H75" s="51"/>
      <c r="I75" s="15"/>
      <c r="J75" s="15"/>
      <c r="K75" s="15"/>
      <c r="L75" s="15"/>
      <c r="M75" s="15"/>
      <c r="N75" s="15"/>
      <c r="O75" s="15"/>
    </row>
  </sheetData>
  <mergeCells count="24">
    <mergeCell ref="A1:F1"/>
    <mergeCell ref="A4:A6"/>
    <mergeCell ref="B4:C4"/>
    <mergeCell ref="D4:E4"/>
    <mergeCell ref="F4:G4"/>
    <mergeCell ref="B5:C5"/>
    <mergeCell ref="D5:E5"/>
    <mergeCell ref="F5:G6"/>
    <mergeCell ref="A2:O2"/>
    <mergeCell ref="A3:O3"/>
    <mergeCell ref="A75:G75"/>
    <mergeCell ref="I4:I6"/>
    <mergeCell ref="J4:K4"/>
    <mergeCell ref="L4:M4"/>
    <mergeCell ref="A40:G40"/>
    <mergeCell ref="A73:G73"/>
    <mergeCell ref="A74:G74"/>
    <mergeCell ref="J67:M67"/>
    <mergeCell ref="A38:O38"/>
    <mergeCell ref="A39:O39"/>
    <mergeCell ref="N4:O4"/>
    <mergeCell ref="J5:K5"/>
    <mergeCell ref="L5:M5"/>
    <mergeCell ref="N5:O6"/>
  </mergeCells>
  <hyperlinks>
    <hyperlink ref="A3" location="'SPMTable2'!A62" display="'SPMTable2'!A62"/>
  </hyperlinks>
  <printOptions horizontalCentered="1" verticalCentered="1"/>
  <pageMargins left="0" right="0" top="0" bottom="0" header="0.5" footer="0.5"/>
  <pageSetup scale="7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Normal="100" workbookViewId="0">
      <selection activeCell="B69" sqref="B69"/>
    </sheetView>
  </sheetViews>
  <sheetFormatPr defaultRowHeight="15"/>
  <cols>
    <col min="1" max="1" width="32.42578125" customWidth="1"/>
  </cols>
  <sheetData>
    <row r="1" spans="1:15" ht="21">
      <c r="A1" s="46" t="s">
        <v>147</v>
      </c>
      <c r="B1" s="13"/>
      <c r="C1" s="13"/>
      <c r="D1" s="13"/>
      <c r="E1" s="13"/>
      <c r="F1" s="13"/>
      <c r="G1" s="13"/>
      <c r="H1" s="13"/>
      <c r="I1" s="13"/>
      <c r="J1" s="13"/>
      <c r="K1" s="13"/>
      <c r="L1" s="13"/>
      <c r="M1" s="13"/>
      <c r="N1" s="13"/>
      <c r="O1" s="13"/>
    </row>
    <row r="2" spans="1:15" ht="28.5" customHeight="1">
      <c r="A2" s="86" t="s">
        <v>31</v>
      </c>
      <c r="B2" s="86"/>
      <c r="C2" s="86"/>
      <c r="D2" s="86"/>
      <c r="E2" s="86"/>
      <c r="F2" s="86"/>
      <c r="G2" s="86"/>
      <c r="H2" s="86"/>
      <c r="I2" s="86"/>
      <c r="J2" s="13"/>
      <c r="K2" s="13"/>
      <c r="L2" s="13"/>
      <c r="M2" s="13"/>
      <c r="N2" s="13"/>
      <c r="O2" s="13"/>
    </row>
    <row r="3" spans="1:15">
      <c r="A3" s="47" t="s">
        <v>32</v>
      </c>
      <c r="B3" s="87" t="s">
        <v>33</v>
      </c>
      <c r="C3" s="87"/>
      <c r="D3" s="87" t="s">
        <v>34</v>
      </c>
      <c r="E3" s="87"/>
      <c r="F3" s="87" t="s">
        <v>35</v>
      </c>
      <c r="G3" s="87"/>
      <c r="H3" s="87" t="s">
        <v>36</v>
      </c>
      <c r="I3" s="87"/>
      <c r="J3" s="13"/>
      <c r="K3" s="13"/>
      <c r="L3" s="13"/>
      <c r="M3" s="13"/>
      <c r="N3" s="13"/>
      <c r="O3" s="13"/>
    </row>
    <row r="4" spans="1:15">
      <c r="A4" s="13"/>
      <c r="B4" s="19" t="s">
        <v>37</v>
      </c>
      <c r="C4" s="19" t="s">
        <v>141</v>
      </c>
      <c r="D4" s="19" t="s">
        <v>37</v>
      </c>
      <c r="E4" s="19" t="s">
        <v>38</v>
      </c>
      <c r="F4" s="19" t="s">
        <v>37</v>
      </c>
      <c r="G4" s="19" t="s">
        <v>38</v>
      </c>
      <c r="H4" s="19" t="s">
        <v>37</v>
      </c>
      <c r="I4" s="19" t="s">
        <v>38</v>
      </c>
      <c r="J4" s="13"/>
      <c r="K4" s="13"/>
      <c r="L4" s="13"/>
      <c r="M4" s="13"/>
      <c r="N4" s="13"/>
      <c r="O4" s="13"/>
    </row>
    <row r="5" spans="1:15">
      <c r="A5" s="13" t="s">
        <v>39</v>
      </c>
      <c r="B5" s="13">
        <v>15.3</v>
      </c>
      <c r="C5" s="13">
        <v>0.3</v>
      </c>
      <c r="D5" s="13">
        <v>16.7</v>
      </c>
      <c r="E5" s="13">
        <v>0.5</v>
      </c>
      <c r="F5" s="13">
        <v>15</v>
      </c>
      <c r="G5" s="13">
        <v>0.3</v>
      </c>
      <c r="H5" s="13">
        <v>14.4</v>
      </c>
      <c r="I5" s="13">
        <v>0.5</v>
      </c>
      <c r="J5" s="13"/>
      <c r="K5" s="13"/>
      <c r="L5" s="13"/>
      <c r="M5" s="13"/>
      <c r="N5" s="13"/>
      <c r="O5" s="13"/>
    </row>
    <row r="6" spans="1:15">
      <c r="A6" s="47" t="s">
        <v>40</v>
      </c>
      <c r="B6" s="13"/>
      <c r="C6" s="13"/>
      <c r="D6" s="13"/>
      <c r="E6" s="13"/>
      <c r="F6" s="13"/>
      <c r="G6" s="13"/>
      <c r="H6" s="13"/>
      <c r="I6" s="13"/>
      <c r="J6" s="13"/>
      <c r="K6" s="13"/>
      <c r="L6" s="13"/>
      <c r="M6" s="13"/>
      <c r="N6" s="13"/>
      <c r="O6" s="13"/>
    </row>
    <row r="7" spans="1:15">
      <c r="A7" s="13" t="s">
        <v>41</v>
      </c>
      <c r="B7" s="13">
        <v>23.5</v>
      </c>
      <c r="C7" s="13">
        <v>0.3</v>
      </c>
      <c r="D7" s="13">
        <v>18.899999999999999</v>
      </c>
      <c r="E7" s="13">
        <v>0.5</v>
      </c>
      <c r="F7" s="13">
        <v>19.100000000000001</v>
      </c>
      <c r="G7" s="13">
        <v>0.3</v>
      </c>
      <c r="H7" s="13">
        <v>50</v>
      </c>
      <c r="I7" s="13">
        <v>0.7</v>
      </c>
      <c r="J7" s="13"/>
      <c r="K7" s="13"/>
      <c r="L7" s="13"/>
      <c r="M7" s="13"/>
      <c r="N7" s="13"/>
      <c r="O7" s="13"/>
    </row>
    <row r="8" spans="1:15">
      <c r="A8" s="13" t="s">
        <v>42</v>
      </c>
      <c r="B8" s="13">
        <v>18.399999999999999</v>
      </c>
      <c r="C8" s="13">
        <v>0.3</v>
      </c>
      <c r="D8" s="13">
        <v>23.8</v>
      </c>
      <c r="E8" s="13">
        <v>0.6</v>
      </c>
      <c r="F8" s="13">
        <v>17.2</v>
      </c>
      <c r="G8" s="13">
        <v>0.3</v>
      </c>
      <c r="H8" s="13">
        <v>14.6</v>
      </c>
      <c r="I8" s="13">
        <v>0.5</v>
      </c>
      <c r="J8" s="13"/>
      <c r="K8" s="13"/>
      <c r="L8" s="13"/>
      <c r="M8" s="13"/>
      <c r="N8" s="13"/>
      <c r="O8" s="13"/>
    </row>
    <row r="9" spans="1:15">
      <c r="A9" s="13" t="s">
        <v>43</v>
      </c>
      <c r="B9" s="13">
        <v>16.8</v>
      </c>
      <c r="C9" s="13">
        <v>0.3</v>
      </c>
      <c r="D9" s="13">
        <v>19.5</v>
      </c>
      <c r="E9" s="13">
        <v>0.5</v>
      </c>
      <c r="F9" s="13">
        <v>16.2</v>
      </c>
      <c r="G9" s="13">
        <v>0.3</v>
      </c>
      <c r="H9" s="13">
        <v>15.1</v>
      </c>
      <c r="I9" s="13">
        <v>0.5</v>
      </c>
      <c r="J9" s="13"/>
      <c r="K9" s="13"/>
      <c r="L9" s="13"/>
      <c r="M9" s="13"/>
      <c r="N9" s="13"/>
      <c r="O9" s="13"/>
    </row>
    <row r="10" spans="1:15">
      <c r="A10" s="13" t="s">
        <v>44</v>
      </c>
      <c r="B10" s="13">
        <v>15.6</v>
      </c>
      <c r="C10" s="13">
        <v>0.3</v>
      </c>
      <c r="D10" s="13">
        <v>17.100000000000001</v>
      </c>
      <c r="E10" s="13">
        <v>0.5</v>
      </c>
      <c r="F10" s="13">
        <v>15.3</v>
      </c>
      <c r="G10" s="13">
        <v>0.3</v>
      </c>
      <c r="H10" s="13">
        <v>14.5</v>
      </c>
      <c r="I10" s="13">
        <v>0.5</v>
      </c>
      <c r="J10" s="13"/>
      <c r="K10" s="13"/>
      <c r="L10" s="13"/>
      <c r="M10" s="13"/>
      <c r="N10" s="13"/>
      <c r="O10" s="13"/>
    </row>
    <row r="11" spans="1:15">
      <c r="A11" s="13" t="s">
        <v>45</v>
      </c>
      <c r="B11" s="13">
        <v>16.5</v>
      </c>
      <c r="C11" s="13">
        <v>0.3</v>
      </c>
      <c r="D11" s="13">
        <v>17.600000000000001</v>
      </c>
      <c r="E11" s="13">
        <v>0.5</v>
      </c>
      <c r="F11" s="13">
        <v>16.3</v>
      </c>
      <c r="G11" s="13">
        <v>0.3</v>
      </c>
      <c r="H11" s="13">
        <v>15.8</v>
      </c>
      <c r="I11" s="13">
        <v>0.5</v>
      </c>
      <c r="J11" s="13"/>
      <c r="K11" s="13"/>
      <c r="L11" s="13"/>
      <c r="M11" s="13"/>
      <c r="N11" s="13"/>
      <c r="O11" s="13"/>
    </row>
    <row r="12" spans="1:15">
      <c r="A12" s="13" t="s">
        <v>46</v>
      </c>
      <c r="B12" s="48">
        <v>16.2</v>
      </c>
      <c r="C12" s="13">
        <v>0.3</v>
      </c>
      <c r="D12" s="13">
        <v>17.899999999999999</v>
      </c>
      <c r="E12" s="13">
        <v>0.5</v>
      </c>
      <c r="F12" s="13">
        <v>15.7</v>
      </c>
      <c r="G12" s="13">
        <v>0.3</v>
      </c>
      <c r="H12" s="13">
        <v>15.6</v>
      </c>
      <c r="I12" s="13">
        <v>0.5</v>
      </c>
      <c r="J12" s="13"/>
      <c r="K12" s="13"/>
      <c r="L12" s="13"/>
      <c r="M12" s="13"/>
      <c r="N12" s="13"/>
      <c r="O12" s="13"/>
    </row>
    <row r="13" spans="1:15">
      <c r="A13" s="13" t="s">
        <v>47</v>
      </c>
      <c r="B13" s="49">
        <v>15.6</v>
      </c>
      <c r="C13" s="13">
        <v>0.3</v>
      </c>
      <c r="D13" s="13">
        <v>17.399999999999999</v>
      </c>
      <c r="E13" s="13">
        <v>0.5</v>
      </c>
      <c r="F13" s="13">
        <v>15.2</v>
      </c>
      <c r="G13" s="13">
        <v>0.3</v>
      </c>
      <c r="H13" s="13">
        <v>14.4</v>
      </c>
      <c r="I13" s="13">
        <v>0.5</v>
      </c>
      <c r="J13" s="13"/>
      <c r="K13" s="13"/>
      <c r="L13" s="13"/>
      <c r="M13" s="13"/>
      <c r="N13" s="13"/>
      <c r="O13" s="13"/>
    </row>
    <row r="14" spans="1:15">
      <c r="A14" s="13" t="s">
        <v>48</v>
      </c>
      <c r="B14" s="13">
        <v>15.7</v>
      </c>
      <c r="C14" s="13">
        <v>0.3</v>
      </c>
      <c r="D14" s="13">
        <v>17.8</v>
      </c>
      <c r="E14" s="13">
        <v>0.5</v>
      </c>
      <c r="F14" s="13">
        <v>15.3</v>
      </c>
      <c r="G14" s="13">
        <v>0.3</v>
      </c>
      <c r="H14" s="13">
        <v>14.4</v>
      </c>
      <c r="I14" s="13">
        <v>0.5</v>
      </c>
      <c r="J14" s="13"/>
      <c r="K14" s="13"/>
      <c r="L14" s="13"/>
      <c r="M14" s="13"/>
      <c r="N14" s="13"/>
      <c r="O14" s="13"/>
    </row>
    <row r="15" spans="1:15">
      <c r="A15" s="13" t="s">
        <v>49</v>
      </c>
      <c r="B15" s="13">
        <v>15.5</v>
      </c>
      <c r="C15" s="13">
        <v>0.3</v>
      </c>
      <c r="D15" s="13">
        <v>17.2</v>
      </c>
      <c r="E15" s="13">
        <v>0.5</v>
      </c>
      <c r="F15" s="13">
        <v>15.2</v>
      </c>
      <c r="G15" s="13">
        <v>0.3</v>
      </c>
      <c r="H15" s="13">
        <v>14.5</v>
      </c>
      <c r="I15" s="13">
        <v>0.5</v>
      </c>
      <c r="J15" s="13"/>
      <c r="K15" s="13"/>
      <c r="L15" s="13"/>
      <c r="M15" s="13"/>
      <c r="N15" s="13"/>
      <c r="O15" s="13"/>
    </row>
    <row r="16" spans="1:15">
      <c r="A16" s="13" t="s">
        <v>15</v>
      </c>
      <c r="B16" s="13">
        <v>15.4</v>
      </c>
      <c r="C16" s="13">
        <v>0.3</v>
      </c>
      <c r="D16" s="13">
        <v>17</v>
      </c>
      <c r="E16" s="13">
        <v>0.5</v>
      </c>
      <c r="F16" s="13">
        <v>15.1</v>
      </c>
      <c r="G16" s="13">
        <v>0.3</v>
      </c>
      <c r="H16" s="13">
        <v>14.4</v>
      </c>
      <c r="I16" s="13">
        <v>0.5</v>
      </c>
      <c r="J16" s="13"/>
      <c r="K16" s="13"/>
      <c r="L16" s="13"/>
      <c r="M16" s="13"/>
      <c r="N16" s="13"/>
      <c r="O16" s="13"/>
    </row>
    <row r="17" spans="1:15">
      <c r="A17" s="13" t="s">
        <v>50</v>
      </c>
      <c r="B17" s="13">
        <v>15.4</v>
      </c>
      <c r="C17" s="13">
        <v>0.3</v>
      </c>
      <c r="D17" s="13">
        <v>16.8</v>
      </c>
      <c r="E17" s="13">
        <v>0.5</v>
      </c>
      <c r="F17" s="13">
        <v>15</v>
      </c>
      <c r="G17" s="13">
        <v>0.3</v>
      </c>
      <c r="H17" s="13">
        <v>14.5</v>
      </c>
      <c r="I17" s="13">
        <v>0.5</v>
      </c>
      <c r="J17" s="13"/>
      <c r="K17" s="13"/>
      <c r="L17" s="13"/>
      <c r="M17" s="13"/>
      <c r="N17" s="13"/>
      <c r="O17" s="13"/>
    </row>
    <row r="18" spans="1:15">
      <c r="A18" s="13" t="s">
        <v>51</v>
      </c>
      <c r="B18" s="13">
        <v>15.4</v>
      </c>
      <c r="C18" s="13">
        <v>0.3</v>
      </c>
      <c r="D18" s="13">
        <v>16.8</v>
      </c>
      <c r="E18" s="13">
        <v>0.5</v>
      </c>
      <c r="F18" s="13">
        <v>15.1</v>
      </c>
      <c r="G18" s="13">
        <v>0.3</v>
      </c>
      <c r="H18" s="13">
        <v>14.5</v>
      </c>
      <c r="I18" s="13">
        <v>0.5</v>
      </c>
      <c r="J18" s="13"/>
      <c r="K18" s="13"/>
      <c r="L18" s="13"/>
      <c r="M18" s="13"/>
      <c r="N18" s="13"/>
      <c r="O18" s="13"/>
    </row>
    <row r="19" spans="1:15">
      <c r="A19" s="13"/>
      <c r="B19" s="13"/>
      <c r="C19" s="13"/>
      <c r="D19" s="13"/>
      <c r="E19" s="13"/>
      <c r="F19" s="13"/>
      <c r="G19" s="13"/>
      <c r="H19" s="13"/>
      <c r="I19" s="13"/>
      <c r="J19" s="13"/>
      <c r="K19" s="13"/>
      <c r="L19" s="13"/>
      <c r="M19" s="13"/>
      <c r="N19" s="13"/>
      <c r="O19" s="13"/>
    </row>
    <row r="20" spans="1:15" hidden="1">
      <c r="A20" s="47" t="s">
        <v>52</v>
      </c>
      <c r="B20" s="13"/>
      <c r="C20" s="13"/>
      <c r="D20" s="13"/>
      <c r="E20" s="13"/>
      <c r="F20" s="13"/>
      <c r="G20" s="13"/>
      <c r="H20" s="13"/>
      <c r="I20" s="13"/>
      <c r="J20" s="13"/>
      <c r="K20" s="13"/>
      <c r="L20" s="13"/>
      <c r="M20" s="13"/>
      <c r="N20" s="13"/>
      <c r="O20" s="13"/>
    </row>
    <row r="21" spans="1:15" hidden="1">
      <c r="A21" s="13" t="s">
        <v>53</v>
      </c>
      <c r="B21" s="13">
        <v>15.2</v>
      </c>
      <c r="C21" s="13">
        <v>0.3</v>
      </c>
      <c r="D21" s="13">
        <v>16.600000000000001</v>
      </c>
      <c r="E21" s="13">
        <v>0.5</v>
      </c>
      <c r="F21" s="13">
        <v>14.9</v>
      </c>
      <c r="G21" s="13">
        <v>0.3</v>
      </c>
      <c r="H21" s="13">
        <v>14.4</v>
      </c>
      <c r="I21" s="13">
        <v>0.5</v>
      </c>
      <c r="J21" s="13"/>
      <c r="K21" s="13"/>
      <c r="L21" s="13"/>
      <c r="M21" s="13"/>
      <c r="N21" s="13"/>
      <c r="O21" s="13"/>
    </row>
    <row r="22" spans="1:15" hidden="1">
      <c r="A22" s="13" t="s">
        <v>54</v>
      </c>
      <c r="B22" s="13">
        <v>14.8</v>
      </c>
      <c r="C22" s="13">
        <v>0.3</v>
      </c>
      <c r="D22" s="13">
        <v>16.399999999999999</v>
      </c>
      <c r="E22" s="13">
        <v>0.5</v>
      </c>
      <c r="F22" s="13">
        <v>14.4</v>
      </c>
      <c r="G22" s="13">
        <v>0.3</v>
      </c>
      <c r="H22" s="13">
        <v>14.3</v>
      </c>
      <c r="I22" s="13">
        <v>0.5</v>
      </c>
      <c r="J22" s="13"/>
      <c r="K22" s="13"/>
      <c r="L22" s="13"/>
      <c r="M22" s="13"/>
      <c r="N22" s="13"/>
      <c r="O22" s="13"/>
    </row>
    <row r="23" spans="1:15" hidden="1">
      <c r="A23" s="13" t="s">
        <v>55</v>
      </c>
      <c r="B23" s="13">
        <v>13.7</v>
      </c>
      <c r="C23" s="13">
        <v>0.3</v>
      </c>
      <c r="D23" s="13">
        <v>14.6</v>
      </c>
      <c r="E23" s="13">
        <v>0.5</v>
      </c>
      <c r="F23" s="13">
        <v>13.2</v>
      </c>
      <c r="G23" s="13">
        <v>0.3</v>
      </c>
      <c r="H23" s="13">
        <v>14.1</v>
      </c>
      <c r="I23" s="13">
        <v>0.5</v>
      </c>
      <c r="J23" s="13"/>
      <c r="K23" s="13"/>
      <c r="L23" s="13"/>
      <c r="M23" s="13"/>
      <c r="N23" s="13"/>
      <c r="O23" s="13"/>
    </row>
    <row r="24" spans="1:15" hidden="1">
      <c r="A24" s="13" t="s">
        <v>56</v>
      </c>
      <c r="B24" s="13">
        <v>13.3</v>
      </c>
      <c r="C24" s="13">
        <v>0.3</v>
      </c>
      <c r="D24" s="13">
        <v>14.1</v>
      </c>
      <c r="E24" s="13">
        <v>0.5</v>
      </c>
      <c r="F24" s="13">
        <v>12.9</v>
      </c>
      <c r="G24" s="13">
        <v>0.3</v>
      </c>
      <c r="H24" s="13">
        <v>14</v>
      </c>
      <c r="I24" s="13">
        <v>0.5</v>
      </c>
      <c r="J24" s="13"/>
      <c r="K24" s="13"/>
      <c r="L24" s="13"/>
      <c r="M24" s="13"/>
      <c r="N24" s="13"/>
      <c r="O24" s="13"/>
    </row>
    <row r="25" spans="1:15" hidden="1">
      <c r="A25" s="13" t="s">
        <v>57</v>
      </c>
      <c r="B25" s="13">
        <v>11.8</v>
      </c>
      <c r="C25" s="13">
        <v>0.3</v>
      </c>
      <c r="D25" s="13">
        <v>13.5</v>
      </c>
      <c r="E25" s="13">
        <v>0.4</v>
      </c>
      <c r="F25" s="13">
        <v>11.9</v>
      </c>
      <c r="G25" s="13">
        <v>0.3</v>
      </c>
      <c r="H25" s="13">
        <v>8.8000000000000007</v>
      </c>
      <c r="I25" s="13">
        <v>0.5</v>
      </c>
      <c r="J25" s="13"/>
      <c r="K25" s="13"/>
      <c r="L25" s="13"/>
      <c r="M25" s="13"/>
      <c r="N25" s="13"/>
      <c r="O25" s="13"/>
    </row>
    <row r="26" spans="1:15">
      <c r="A26" s="13"/>
      <c r="B26" s="13"/>
      <c r="C26" s="13"/>
      <c r="D26" s="13"/>
      <c r="E26" s="13"/>
      <c r="F26" s="13"/>
      <c r="G26" s="13"/>
      <c r="H26" s="13"/>
      <c r="I26" s="13"/>
      <c r="J26" s="13"/>
      <c r="K26" s="13"/>
      <c r="L26" s="13"/>
      <c r="M26" s="13"/>
      <c r="N26" s="13"/>
      <c r="O26" s="13"/>
    </row>
    <row r="27" spans="1:15">
      <c r="A27" s="47" t="s">
        <v>58</v>
      </c>
      <c r="B27" s="13"/>
      <c r="C27" s="13"/>
      <c r="D27" s="13"/>
      <c r="E27" s="13"/>
      <c r="F27" s="13"/>
      <c r="G27" s="13"/>
      <c r="H27" s="13"/>
      <c r="I27" s="13"/>
      <c r="J27" s="13"/>
      <c r="K27" s="13"/>
      <c r="L27" s="13"/>
      <c r="M27" s="13"/>
      <c r="N27" s="13"/>
      <c r="O27" s="13"/>
    </row>
    <row r="28" spans="1:15">
      <c r="A28" s="13" t="s">
        <v>41</v>
      </c>
      <c r="B28" s="13">
        <f>+B7-B$5</f>
        <v>8.1999999999999993</v>
      </c>
      <c r="C28" s="14" t="s">
        <v>59</v>
      </c>
      <c r="D28" s="13">
        <f>+D7-D$5</f>
        <v>2.1999999999999993</v>
      </c>
      <c r="E28" s="14" t="s">
        <v>59</v>
      </c>
      <c r="F28" s="13">
        <f>+F7-F$5</f>
        <v>4.1000000000000014</v>
      </c>
      <c r="G28" s="14" t="s">
        <v>59</v>
      </c>
      <c r="H28" s="13">
        <f>+H7-H$5</f>
        <v>35.6</v>
      </c>
      <c r="I28" s="14" t="s">
        <v>59</v>
      </c>
      <c r="J28" s="13"/>
      <c r="K28" s="13"/>
      <c r="L28" s="13"/>
      <c r="M28" s="13"/>
      <c r="N28" s="13"/>
      <c r="O28" s="13"/>
    </row>
    <row r="29" spans="1:15">
      <c r="A29" s="13" t="s">
        <v>42</v>
      </c>
      <c r="B29" s="13">
        <f>+B8-B$5</f>
        <v>3.0999999999999979</v>
      </c>
      <c r="C29" s="14" t="s">
        <v>59</v>
      </c>
      <c r="D29" s="13">
        <f>+D8-D$5</f>
        <v>7.1000000000000014</v>
      </c>
      <c r="E29" s="14" t="s">
        <v>59</v>
      </c>
      <c r="F29" s="13">
        <f>+F8-F$5</f>
        <v>2.1999999999999993</v>
      </c>
      <c r="G29" s="14" t="s">
        <v>59</v>
      </c>
      <c r="H29" s="13">
        <f>+H8-H$5</f>
        <v>0.19999999999999929</v>
      </c>
      <c r="I29" s="14" t="s">
        <v>59</v>
      </c>
      <c r="J29" s="13"/>
      <c r="K29" s="13"/>
      <c r="L29" s="13"/>
      <c r="M29" s="13"/>
      <c r="N29" s="13"/>
      <c r="O29" s="13"/>
    </row>
    <row r="30" spans="1:15">
      <c r="A30" s="13" t="s">
        <v>43</v>
      </c>
      <c r="B30" s="13">
        <f>+B9-B$5</f>
        <v>1.5</v>
      </c>
      <c r="C30" s="14" t="s">
        <v>59</v>
      </c>
      <c r="D30" s="13">
        <f>+D9-D$5</f>
        <v>2.8000000000000007</v>
      </c>
      <c r="E30" s="14" t="s">
        <v>59</v>
      </c>
      <c r="F30" s="13">
        <f>+F9-F$5</f>
        <v>1.1999999999999993</v>
      </c>
      <c r="G30" s="14" t="s">
        <v>59</v>
      </c>
      <c r="H30" s="13">
        <f>+H9-H$5</f>
        <v>0.69999999999999929</v>
      </c>
      <c r="I30" s="14" t="s">
        <v>59</v>
      </c>
      <c r="J30" s="13"/>
      <c r="K30" s="13"/>
      <c r="L30" s="13"/>
      <c r="M30" s="13"/>
      <c r="N30" s="13"/>
      <c r="O30" s="13"/>
    </row>
    <row r="31" spans="1:15">
      <c r="A31" s="13" t="s">
        <v>44</v>
      </c>
      <c r="B31" s="13">
        <f>+B10-B$5</f>
        <v>0.29999999999999893</v>
      </c>
      <c r="C31" s="14" t="s">
        <v>59</v>
      </c>
      <c r="D31" s="13">
        <f>+D10-D$5</f>
        <v>0.40000000000000213</v>
      </c>
      <c r="E31" s="14" t="s">
        <v>59</v>
      </c>
      <c r="F31" s="13">
        <f>+F10-F$5</f>
        <v>0.30000000000000071</v>
      </c>
      <c r="G31" s="14" t="s">
        <v>59</v>
      </c>
      <c r="H31" s="13">
        <f>+H10-H$5</f>
        <v>9.9999999999999645E-2</v>
      </c>
      <c r="I31" s="14" t="s">
        <v>59</v>
      </c>
      <c r="J31" s="13"/>
      <c r="K31" s="13"/>
      <c r="L31" s="13"/>
      <c r="M31" s="13"/>
      <c r="N31" s="13"/>
      <c r="O31" s="13"/>
    </row>
    <row r="32" spans="1:15">
      <c r="A32" s="13" t="s">
        <v>45</v>
      </c>
      <c r="B32" s="13">
        <f t="shared" ref="B32:D39" si="0">+B11-B$5</f>
        <v>1.1999999999999993</v>
      </c>
      <c r="C32" s="14" t="s">
        <v>59</v>
      </c>
      <c r="D32" s="13">
        <f t="shared" si="0"/>
        <v>0.90000000000000213</v>
      </c>
      <c r="E32" s="14" t="s">
        <v>59</v>
      </c>
      <c r="F32" s="13">
        <f t="shared" ref="F32:F39" si="1">+F11-F$5</f>
        <v>1.3000000000000007</v>
      </c>
      <c r="G32" s="14" t="s">
        <v>59</v>
      </c>
      <c r="H32" s="13">
        <f t="shared" ref="H32:H39" si="2">+H11-H$5</f>
        <v>1.4000000000000004</v>
      </c>
      <c r="I32" s="14" t="s">
        <v>59</v>
      </c>
      <c r="J32" s="13"/>
      <c r="K32" s="13"/>
      <c r="L32" s="13"/>
      <c r="M32" s="13"/>
      <c r="N32" s="13"/>
      <c r="O32" s="13"/>
    </row>
    <row r="33" spans="1:15">
      <c r="A33" s="13" t="s">
        <v>46</v>
      </c>
      <c r="B33" s="13">
        <f t="shared" si="0"/>
        <v>0.89999999999999858</v>
      </c>
      <c r="C33" s="14" t="s">
        <v>59</v>
      </c>
      <c r="D33" s="13">
        <f t="shared" si="0"/>
        <v>1.1999999999999993</v>
      </c>
      <c r="E33" s="14" t="s">
        <v>59</v>
      </c>
      <c r="F33" s="13">
        <f t="shared" si="1"/>
        <v>0.69999999999999929</v>
      </c>
      <c r="G33" s="14" t="s">
        <v>59</v>
      </c>
      <c r="H33" s="13">
        <f t="shared" si="2"/>
        <v>1.1999999999999993</v>
      </c>
      <c r="I33" s="14" t="s">
        <v>59</v>
      </c>
      <c r="J33" s="13"/>
      <c r="K33" s="13"/>
      <c r="L33" s="13"/>
      <c r="M33" s="13"/>
      <c r="N33" s="13"/>
      <c r="O33" s="13"/>
    </row>
    <row r="34" spans="1:15">
      <c r="A34" s="13" t="s">
        <v>47</v>
      </c>
      <c r="B34" s="13">
        <f t="shared" si="0"/>
        <v>0.29999999999999893</v>
      </c>
      <c r="C34" s="14" t="s">
        <v>59</v>
      </c>
      <c r="D34" s="13">
        <f t="shared" si="0"/>
        <v>0.69999999999999929</v>
      </c>
      <c r="E34" s="14" t="s">
        <v>59</v>
      </c>
      <c r="F34" s="13">
        <f t="shared" si="1"/>
        <v>0.19999999999999929</v>
      </c>
      <c r="G34" s="14" t="s">
        <v>59</v>
      </c>
      <c r="H34" s="13">
        <f t="shared" si="2"/>
        <v>0</v>
      </c>
      <c r="I34" s="14" t="s">
        <v>59</v>
      </c>
      <c r="J34" s="13"/>
      <c r="K34" s="13"/>
      <c r="L34" s="13"/>
      <c r="M34" s="13"/>
      <c r="N34" s="13"/>
      <c r="O34" s="13"/>
    </row>
    <row r="35" spans="1:15">
      <c r="A35" s="13" t="s">
        <v>48</v>
      </c>
      <c r="B35" s="13">
        <f t="shared" si="0"/>
        <v>0.39999999999999858</v>
      </c>
      <c r="C35" s="14" t="s">
        <v>59</v>
      </c>
      <c r="D35" s="13">
        <f t="shared" si="0"/>
        <v>1.1000000000000014</v>
      </c>
      <c r="E35" s="14" t="s">
        <v>59</v>
      </c>
      <c r="F35" s="13">
        <f t="shared" si="1"/>
        <v>0.30000000000000071</v>
      </c>
      <c r="G35" s="14" t="s">
        <v>59</v>
      </c>
      <c r="H35" s="13">
        <f t="shared" si="2"/>
        <v>0</v>
      </c>
      <c r="I35" s="14" t="s">
        <v>59</v>
      </c>
      <c r="J35" s="13"/>
      <c r="K35" s="13"/>
      <c r="L35" s="13"/>
      <c r="M35" s="13"/>
      <c r="N35" s="13"/>
      <c r="O35" s="13"/>
    </row>
    <row r="36" spans="1:15">
      <c r="A36" s="13" t="s">
        <v>49</v>
      </c>
      <c r="B36" s="13">
        <f t="shared" si="0"/>
        <v>0.19999999999999929</v>
      </c>
      <c r="C36" s="14" t="s">
        <v>59</v>
      </c>
      <c r="D36" s="13">
        <f t="shared" si="0"/>
        <v>0.5</v>
      </c>
      <c r="E36" s="14" t="s">
        <v>59</v>
      </c>
      <c r="F36" s="13">
        <f t="shared" si="1"/>
        <v>0.19999999999999929</v>
      </c>
      <c r="G36" s="14" t="s">
        <v>59</v>
      </c>
      <c r="H36" s="13">
        <f t="shared" si="2"/>
        <v>9.9999999999999645E-2</v>
      </c>
      <c r="I36" s="14" t="s">
        <v>59</v>
      </c>
      <c r="J36" s="13"/>
      <c r="K36" s="13"/>
      <c r="L36" s="13"/>
      <c r="M36" s="13"/>
      <c r="N36" s="13"/>
      <c r="O36" s="13"/>
    </row>
    <row r="37" spans="1:15">
      <c r="A37" s="13" t="s">
        <v>15</v>
      </c>
      <c r="B37" s="13">
        <f t="shared" si="0"/>
        <v>9.9999999999999645E-2</v>
      </c>
      <c r="C37" s="14" t="s">
        <v>59</v>
      </c>
      <c r="D37" s="13">
        <f t="shared" si="0"/>
        <v>0.30000000000000071</v>
      </c>
      <c r="E37" s="14" t="s">
        <v>59</v>
      </c>
      <c r="F37" s="13">
        <f t="shared" si="1"/>
        <v>9.9999999999999645E-2</v>
      </c>
      <c r="G37" s="14" t="s">
        <v>59</v>
      </c>
      <c r="H37" s="13">
        <f t="shared" si="2"/>
        <v>0</v>
      </c>
      <c r="I37" s="14"/>
      <c r="J37" s="13"/>
      <c r="K37" s="13"/>
      <c r="L37" s="13"/>
      <c r="M37" s="13"/>
      <c r="N37" s="13"/>
      <c r="O37" s="13"/>
    </row>
    <row r="38" spans="1:15">
      <c r="A38" s="13" t="s">
        <v>50</v>
      </c>
      <c r="B38" s="13">
        <f t="shared" si="0"/>
        <v>9.9999999999999645E-2</v>
      </c>
      <c r="C38" s="14" t="s">
        <v>59</v>
      </c>
      <c r="D38" s="13">
        <f t="shared" si="0"/>
        <v>0.10000000000000142</v>
      </c>
      <c r="E38" s="14" t="s">
        <v>59</v>
      </c>
      <c r="F38" s="13">
        <f t="shared" si="1"/>
        <v>0</v>
      </c>
      <c r="G38" s="14" t="s">
        <v>59</v>
      </c>
      <c r="H38" s="13">
        <f t="shared" si="2"/>
        <v>9.9999999999999645E-2</v>
      </c>
      <c r="I38" s="14" t="s">
        <v>59</v>
      </c>
      <c r="J38" s="13"/>
      <c r="K38" s="13"/>
      <c r="L38" s="13"/>
      <c r="M38" s="13"/>
      <c r="N38" s="13"/>
      <c r="O38" s="13"/>
    </row>
    <row r="39" spans="1:15">
      <c r="A39" s="13" t="s">
        <v>51</v>
      </c>
      <c r="B39" s="13">
        <f t="shared" si="0"/>
        <v>9.9999999999999645E-2</v>
      </c>
      <c r="C39" s="14" t="s">
        <v>59</v>
      </c>
      <c r="D39" s="13">
        <f t="shared" si="0"/>
        <v>0.10000000000000142</v>
      </c>
      <c r="E39" s="14" t="s">
        <v>59</v>
      </c>
      <c r="F39" s="13">
        <f t="shared" si="1"/>
        <v>9.9999999999999645E-2</v>
      </c>
      <c r="G39" s="14" t="s">
        <v>59</v>
      </c>
      <c r="H39" s="13">
        <f t="shared" si="2"/>
        <v>9.9999999999999645E-2</v>
      </c>
      <c r="I39" s="14" t="s">
        <v>59</v>
      </c>
      <c r="J39" s="13"/>
      <c r="K39" s="13"/>
      <c r="L39" s="13"/>
      <c r="M39" s="13"/>
      <c r="N39" s="13"/>
      <c r="O39" s="13"/>
    </row>
    <row r="40" spans="1:15" ht="21.75" customHeight="1" thickBot="1">
      <c r="A40" s="13"/>
      <c r="B40" s="13"/>
      <c r="C40" s="13"/>
      <c r="D40" s="13"/>
      <c r="E40" s="13"/>
      <c r="F40" s="13"/>
      <c r="G40" s="13"/>
      <c r="H40" s="13"/>
      <c r="I40" s="13"/>
      <c r="J40" s="13"/>
      <c r="K40" s="13"/>
      <c r="L40" s="13"/>
      <c r="M40" s="13"/>
      <c r="N40" s="13"/>
      <c r="O40" s="13"/>
    </row>
    <row r="41" spans="1:15" hidden="1">
      <c r="A41" s="47" t="s">
        <v>52</v>
      </c>
      <c r="B41" s="13"/>
      <c r="C41" s="13"/>
      <c r="D41" s="13"/>
      <c r="E41" s="13"/>
      <c r="F41" s="13"/>
      <c r="G41" s="13"/>
      <c r="H41" s="13"/>
      <c r="I41" s="13"/>
      <c r="J41" s="13"/>
      <c r="K41" s="13"/>
      <c r="L41" s="13"/>
      <c r="M41" s="13"/>
      <c r="N41" s="13"/>
      <c r="O41" s="13"/>
    </row>
    <row r="42" spans="1:15" hidden="1">
      <c r="A42" s="13" t="s">
        <v>53</v>
      </c>
      <c r="B42" s="13">
        <f t="shared" ref="B42:D46" si="3">+B21-B$5</f>
        <v>-0.10000000000000142</v>
      </c>
      <c r="C42" s="50"/>
      <c r="D42" s="13">
        <f t="shared" si="3"/>
        <v>-9.9999999999997868E-2</v>
      </c>
      <c r="E42" s="50"/>
      <c r="F42" s="13">
        <f t="shared" ref="F42:F46" si="4">+F21-F$5</f>
        <v>-9.9999999999999645E-2</v>
      </c>
      <c r="G42" s="50"/>
      <c r="H42" s="13">
        <f t="shared" ref="H42:H46" si="5">+H21-H$5</f>
        <v>0</v>
      </c>
      <c r="I42" s="50"/>
      <c r="J42" s="13"/>
      <c r="K42" s="13"/>
      <c r="L42" s="13"/>
      <c r="M42" s="13"/>
      <c r="N42" s="13"/>
      <c r="O42" s="13"/>
    </row>
    <row r="43" spans="1:15" hidden="1">
      <c r="A43" s="13" t="s">
        <v>54</v>
      </c>
      <c r="B43" s="13">
        <f t="shared" si="3"/>
        <v>-0.5</v>
      </c>
      <c r="C43" s="50" t="s">
        <v>59</v>
      </c>
      <c r="D43" s="13">
        <f t="shared" si="3"/>
        <v>-0.30000000000000071</v>
      </c>
      <c r="E43" s="50"/>
      <c r="F43" s="13">
        <f t="shared" si="4"/>
        <v>-0.59999999999999964</v>
      </c>
      <c r="G43" s="50" t="s">
        <v>59</v>
      </c>
      <c r="H43" s="13">
        <f t="shared" si="5"/>
        <v>-9.9999999999999645E-2</v>
      </c>
      <c r="I43" s="50"/>
      <c r="J43" s="13"/>
      <c r="K43" s="13"/>
      <c r="L43" s="13"/>
      <c r="M43" s="13"/>
      <c r="N43" s="13"/>
      <c r="O43" s="13"/>
    </row>
    <row r="44" spans="1:15" hidden="1">
      <c r="A44" s="13" t="s">
        <v>55</v>
      </c>
      <c r="B44" s="13">
        <f t="shared" si="3"/>
        <v>-1.6000000000000014</v>
      </c>
      <c r="C44" s="50" t="s">
        <v>59</v>
      </c>
      <c r="D44" s="13">
        <f t="shared" si="3"/>
        <v>-2.0999999999999996</v>
      </c>
      <c r="E44" s="50" t="s">
        <v>59</v>
      </c>
      <c r="F44" s="13">
        <f t="shared" si="4"/>
        <v>-1.8000000000000007</v>
      </c>
      <c r="G44" s="50" t="s">
        <v>59</v>
      </c>
      <c r="H44" s="13">
        <f t="shared" si="5"/>
        <v>-0.30000000000000071</v>
      </c>
      <c r="I44" s="50"/>
      <c r="J44" s="13"/>
      <c r="K44" s="13"/>
      <c r="L44" s="13"/>
      <c r="M44" s="13"/>
      <c r="N44" s="13"/>
      <c r="O44" s="13"/>
    </row>
    <row r="45" spans="1:15" hidden="1">
      <c r="A45" s="13" t="s">
        <v>56</v>
      </c>
      <c r="B45" s="13">
        <f t="shared" si="3"/>
        <v>-2</v>
      </c>
      <c r="C45" s="50" t="s">
        <v>59</v>
      </c>
      <c r="D45" s="13">
        <f t="shared" si="3"/>
        <v>-2.5999999999999996</v>
      </c>
      <c r="E45" s="50" t="s">
        <v>59</v>
      </c>
      <c r="F45" s="13">
        <f t="shared" si="4"/>
        <v>-2.0999999999999996</v>
      </c>
      <c r="G45" s="50" t="s">
        <v>59</v>
      </c>
      <c r="H45" s="13">
        <f t="shared" si="5"/>
        <v>-0.40000000000000036</v>
      </c>
      <c r="I45" s="50"/>
      <c r="J45" s="13"/>
      <c r="K45" s="13"/>
      <c r="L45" s="13"/>
      <c r="M45" s="13"/>
      <c r="N45" s="13"/>
      <c r="O45" s="13"/>
    </row>
    <row r="46" spans="1:15" hidden="1">
      <c r="A46" s="13" t="s">
        <v>57</v>
      </c>
      <c r="B46" s="13">
        <f t="shared" si="3"/>
        <v>-3.5</v>
      </c>
      <c r="C46" s="50" t="s">
        <v>59</v>
      </c>
      <c r="D46" s="13">
        <f t="shared" si="3"/>
        <v>-3.1999999999999993</v>
      </c>
      <c r="E46" s="50" t="s">
        <v>59</v>
      </c>
      <c r="F46" s="13">
        <f t="shared" si="4"/>
        <v>-3.0999999999999996</v>
      </c>
      <c r="G46" s="50" t="s">
        <v>59</v>
      </c>
      <c r="H46" s="13">
        <f t="shared" si="5"/>
        <v>-5.6</v>
      </c>
      <c r="I46" s="50" t="s">
        <v>59</v>
      </c>
      <c r="J46" s="13"/>
      <c r="K46" s="13"/>
      <c r="L46" s="13"/>
      <c r="M46" s="13"/>
      <c r="N46" s="13"/>
      <c r="O46" s="13"/>
    </row>
    <row r="47" spans="1:15" ht="61.5" customHeight="1">
      <c r="A47" s="64" t="s">
        <v>143</v>
      </c>
      <c r="B47" s="64"/>
      <c r="C47" s="64"/>
      <c r="D47" s="64"/>
      <c r="E47" s="64"/>
      <c r="F47" s="64"/>
      <c r="G47" s="64"/>
      <c r="H47" s="13"/>
      <c r="I47" s="13"/>
      <c r="J47" s="13"/>
      <c r="K47" s="13"/>
      <c r="L47" s="13"/>
      <c r="M47" s="13"/>
      <c r="N47" s="13"/>
      <c r="O47" s="13"/>
    </row>
    <row r="48" spans="1:15">
      <c r="A48" s="13" t="s">
        <v>60</v>
      </c>
      <c r="B48" s="13"/>
      <c r="C48" s="13"/>
      <c r="D48" s="13"/>
      <c r="E48" s="13"/>
      <c r="F48" s="13"/>
      <c r="G48" s="13"/>
      <c r="H48" s="13"/>
      <c r="I48" s="13"/>
      <c r="J48" s="13"/>
      <c r="K48" s="13"/>
      <c r="L48" s="13"/>
      <c r="M48" s="13"/>
      <c r="N48" s="13"/>
      <c r="O48" s="13"/>
    </row>
    <row r="49" spans="1:15">
      <c r="A49" s="15" t="s">
        <v>139</v>
      </c>
      <c r="B49" s="13"/>
      <c r="C49" s="13"/>
      <c r="D49" s="13"/>
      <c r="E49" s="13"/>
      <c r="F49" s="13"/>
      <c r="G49" s="13"/>
      <c r="H49" s="13"/>
      <c r="I49" s="13"/>
      <c r="J49" s="13"/>
      <c r="K49" s="13"/>
      <c r="L49" s="13"/>
      <c r="M49" s="13"/>
      <c r="N49" s="13"/>
      <c r="O49" s="13"/>
    </row>
    <row r="50" spans="1:15">
      <c r="A50" s="13"/>
      <c r="B50" s="13"/>
      <c r="C50" s="13"/>
      <c r="D50" s="13"/>
      <c r="E50" s="13"/>
      <c r="F50" s="13"/>
      <c r="G50" s="13"/>
      <c r="H50" s="13"/>
      <c r="I50" s="13"/>
      <c r="J50" s="13"/>
      <c r="K50" s="13"/>
      <c r="L50" s="13"/>
      <c r="M50" s="13"/>
      <c r="N50" s="13"/>
      <c r="O50" s="13"/>
    </row>
  </sheetData>
  <mergeCells count="6">
    <mergeCell ref="A47:G47"/>
    <mergeCell ref="A2:I2"/>
    <mergeCell ref="B3:C3"/>
    <mergeCell ref="D3:E3"/>
    <mergeCell ref="F3:G3"/>
    <mergeCell ref="H3:I3"/>
  </mergeCells>
  <printOptions horizontalCentered="1" verticalCentered="1"/>
  <pageMargins left="0" right="0" top="0" bottom="0" header="0.5" footer="0.5"/>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Normal="100" workbookViewId="0">
      <selection activeCell="B69" sqref="B69"/>
    </sheetView>
  </sheetViews>
  <sheetFormatPr defaultRowHeight="15"/>
  <cols>
    <col min="1" max="1" width="32.42578125" customWidth="1"/>
    <col min="4" max="4" width="12.140625" customWidth="1"/>
    <col min="7" max="7" width="2.42578125" customWidth="1"/>
  </cols>
  <sheetData>
    <row r="1" spans="1:14" ht="61.5" customHeight="1">
      <c r="A1" s="88" t="s">
        <v>191</v>
      </c>
      <c r="B1" s="88"/>
      <c r="C1" s="88"/>
      <c r="D1" s="88"/>
      <c r="E1" s="88"/>
      <c r="F1" s="88"/>
      <c r="G1" s="88"/>
      <c r="H1" s="88"/>
      <c r="I1" s="13"/>
      <c r="J1" s="13"/>
      <c r="K1" s="13"/>
      <c r="L1" s="13"/>
      <c r="M1" s="13"/>
      <c r="N1" s="13"/>
    </row>
    <row r="2" spans="1:14" ht="28.5" customHeight="1">
      <c r="A2" s="86" t="s">
        <v>31</v>
      </c>
      <c r="B2" s="86"/>
      <c r="C2" s="86"/>
      <c r="D2" s="86"/>
      <c r="E2" s="86"/>
      <c r="F2" s="86"/>
      <c r="G2" s="86"/>
      <c r="H2" s="86"/>
      <c r="I2" s="13"/>
      <c r="J2" s="13"/>
      <c r="K2" s="13"/>
      <c r="L2" s="13"/>
      <c r="M2" s="13"/>
      <c r="N2" s="13"/>
    </row>
    <row r="3" spans="1:14" ht="29.25" customHeight="1">
      <c r="A3" s="47" t="s">
        <v>32</v>
      </c>
      <c r="B3" s="89" t="s">
        <v>145</v>
      </c>
      <c r="C3" s="89"/>
      <c r="D3" s="89" t="s">
        <v>146</v>
      </c>
      <c r="E3" s="89"/>
      <c r="F3" s="87" t="s">
        <v>66</v>
      </c>
      <c r="G3" s="87"/>
      <c r="H3" s="87"/>
      <c r="I3" s="13"/>
      <c r="J3" s="13"/>
      <c r="K3" s="13"/>
      <c r="L3" s="13"/>
      <c r="M3" s="13"/>
      <c r="N3" s="13"/>
    </row>
    <row r="4" spans="1:14">
      <c r="A4" s="13"/>
      <c r="B4" s="19" t="s">
        <v>37</v>
      </c>
      <c r="C4" s="19" t="s">
        <v>141</v>
      </c>
      <c r="D4" s="19" t="s">
        <v>37</v>
      </c>
      <c r="E4" s="19" t="s">
        <v>38</v>
      </c>
      <c r="F4" s="19" t="s">
        <v>37</v>
      </c>
      <c r="G4" s="53"/>
      <c r="H4" s="19" t="s">
        <v>38</v>
      </c>
      <c r="I4" s="13"/>
      <c r="J4" s="13"/>
      <c r="K4" s="13"/>
      <c r="L4" s="13"/>
      <c r="M4" s="13"/>
      <c r="N4" s="13"/>
    </row>
    <row r="5" spans="1:14">
      <c r="A5" s="13" t="s">
        <v>41</v>
      </c>
      <c r="B5" s="54">
        <v>48.4</v>
      </c>
      <c r="C5" s="11">
        <v>0.8</v>
      </c>
      <c r="D5" s="11">
        <v>14.1</v>
      </c>
      <c r="E5" s="11">
        <v>0.5</v>
      </c>
      <c r="F5" s="11">
        <v>34.299999999999997</v>
      </c>
      <c r="G5" s="14" t="s">
        <v>59</v>
      </c>
      <c r="H5" s="11">
        <v>0.7</v>
      </c>
      <c r="I5" s="13"/>
      <c r="J5" s="13"/>
      <c r="K5" s="13"/>
      <c r="L5" s="13"/>
      <c r="M5" s="13"/>
      <c r="N5" s="13"/>
    </row>
    <row r="6" spans="1:14">
      <c r="A6" s="13" t="s">
        <v>42</v>
      </c>
      <c r="B6" s="54">
        <v>40</v>
      </c>
      <c r="C6" s="54">
        <v>0.8</v>
      </c>
      <c r="D6" s="54">
        <v>27.2</v>
      </c>
      <c r="E6" s="54">
        <v>0.7</v>
      </c>
      <c r="F6" s="54">
        <v>12.8</v>
      </c>
      <c r="G6" s="14" t="s">
        <v>59</v>
      </c>
      <c r="H6" s="11">
        <v>0.5</v>
      </c>
      <c r="I6" s="13"/>
      <c r="J6" s="13"/>
      <c r="K6" s="13"/>
      <c r="L6" s="13"/>
      <c r="M6" s="13"/>
      <c r="N6" s="13"/>
    </row>
    <row r="7" spans="1:14">
      <c r="A7" s="13" t="s">
        <v>43</v>
      </c>
      <c r="B7" s="54">
        <v>51</v>
      </c>
      <c r="C7" s="54">
        <v>1.2</v>
      </c>
      <c r="D7" s="54">
        <v>39.799999999999997</v>
      </c>
      <c r="E7" s="54">
        <v>1.1000000000000001</v>
      </c>
      <c r="F7" s="54">
        <v>11.2</v>
      </c>
      <c r="G7" s="14" t="s">
        <v>59</v>
      </c>
      <c r="H7" s="11">
        <v>0.7</v>
      </c>
      <c r="I7" s="13"/>
      <c r="J7" s="13"/>
      <c r="K7" s="13"/>
      <c r="L7" s="13"/>
      <c r="M7" s="13"/>
      <c r="N7" s="13"/>
    </row>
    <row r="8" spans="1:14">
      <c r="A8" s="13" t="s">
        <v>44</v>
      </c>
      <c r="B8" s="54">
        <v>19</v>
      </c>
      <c r="C8" s="54">
        <v>1.5</v>
      </c>
      <c r="D8" s="54">
        <v>12.5</v>
      </c>
      <c r="E8" s="54">
        <v>1.3</v>
      </c>
      <c r="F8" s="54">
        <v>6.6</v>
      </c>
      <c r="G8" s="14" t="s">
        <v>59</v>
      </c>
      <c r="H8" s="11">
        <v>0.9</v>
      </c>
      <c r="I8" s="13"/>
      <c r="J8" s="13"/>
      <c r="K8" s="13"/>
      <c r="L8" s="13"/>
      <c r="M8" s="13"/>
      <c r="N8" s="13"/>
    </row>
    <row r="9" spans="1:14">
      <c r="A9" s="13" t="s">
        <v>45</v>
      </c>
      <c r="B9" s="54">
        <v>53.5</v>
      </c>
      <c r="C9" s="54">
        <v>1.7</v>
      </c>
      <c r="D9" s="54">
        <v>27.6</v>
      </c>
      <c r="E9" s="54">
        <v>1.6</v>
      </c>
      <c r="F9" s="54">
        <v>25.9</v>
      </c>
      <c r="G9" s="14" t="s">
        <v>59</v>
      </c>
      <c r="H9" s="11">
        <v>1.5</v>
      </c>
      <c r="I9" s="13"/>
      <c r="J9" s="13"/>
      <c r="K9" s="13"/>
      <c r="L9" s="13"/>
      <c r="M9" s="13"/>
      <c r="N9" s="13"/>
    </row>
    <row r="10" spans="1:14">
      <c r="A10" s="13" t="s">
        <v>46</v>
      </c>
      <c r="B10" s="54">
        <v>66.900000000000006</v>
      </c>
      <c r="C10" s="54">
        <v>1.8</v>
      </c>
      <c r="D10" s="54">
        <v>39.4</v>
      </c>
      <c r="E10" s="54">
        <v>2</v>
      </c>
      <c r="F10" s="54">
        <v>27.5</v>
      </c>
      <c r="G10" s="14" t="s">
        <v>59</v>
      </c>
      <c r="H10" s="11">
        <v>1.7</v>
      </c>
      <c r="I10" s="13"/>
      <c r="J10" s="13"/>
      <c r="K10" s="13"/>
      <c r="L10" s="13"/>
      <c r="M10" s="13"/>
      <c r="N10" s="13"/>
    </row>
    <row r="11" spans="1:14">
      <c r="A11" s="13" t="s">
        <v>47</v>
      </c>
      <c r="B11" s="54">
        <v>21.5</v>
      </c>
      <c r="C11" s="54">
        <v>1.5</v>
      </c>
      <c r="D11" s="54">
        <v>15.2</v>
      </c>
      <c r="E11" s="54">
        <v>1.3</v>
      </c>
      <c r="F11" s="54">
        <v>6.3</v>
      </c>
      <c r="G11" s="14" t="s">
        <v>59</v>
      </c>
      <c r="H11" s="11">
        <v>0.8</v>
      </c>
      <c r="I11" s="13"/>
      <c r="J11" s="13"/>
      <c r="K11" s="13"/>
      <c r="L11" s="13"/>
      <c r="M11" s="13"/>
      <c r="N11" s="13"/>
    </row>
    <row r="12" spans="1:14">
      <c r="A12" s="13" t="s">
        <v>48</v>
      </c>
      <c r="B12" s="54">
        <v>19.600000000000001</v>
      </c>
      <c r="C12" s="54">
        <v>0.6</v>
      </c>
      <c r="D12" s="54">
        <v>18.100000000000001</v>
      </c>
      <c r="E12" s="54">
        <v>0.6</v>
      </c>
      <c r="F12" s="54">
        <v>1.5</v>
      </c>
      <c r="G12" s="14" t="s">
        <v>59</v>
      </c>
      <c r="H12" s="11">
        <v>0.2</v>
      </c>
      <c r="I12" s="13"/>
      <c r="J12" s="13"/>
      <c r="K12" s="13"/>
      <c r="L12" s="13"/>
      <c r="M12" s="13"/>
      <c r="N12" s="13"/>
    </row>
    <row r="13" spans="1:14">
      <c r="A13" s="13" t="s">
        <v>49</v>
      </c>
      <c r="B13" s="54">
        <v>50.7</v>
      </c>
      <c r="C13" s="54">
        <v>3.2</v>
      </c>
      <c r="D13" s="54">
        <v>39.4</v>
      </c>
      <c r="E13" s="54">
        <v>2.9</v>
      </c>
      <c r="F13" s="54">
        <v>11.3</v>
      </c>
      <c r="G13" s="14" t="s">
        <v>59</v>
      </c>
      <c r="H13" s="11">
        <v>1.7</v>
      </c>
      <c r="I13" s="13"/>
      <c r="J13" s="13"/>
      <c r="K13" s="13"/>
      <c r="L13" s="13"/>
      <c r="M13" s="13"/>
      <c r="N13" s="13"/>
    </row>
    <row r="14" spans="1:14">
      <c r="A14" s="13" t="s">
        <v>15</v>
      </c>
      <c r="B14" s="54">
        <v>32.9</v>
      </c>
      <c r="C14" s="54">
        <v>1.7</v>
      </c>
      <c r="D14" s="54">
        <v>30.5</v>
      </c>
      <c r="E14" s="54">
        <v>1.7</v>
      </c>
      <c r="F14" s="54">
        <v>2.4</v>
      </c>
      <c r="G14" s="14" t="s">
        <v>59</v>
      </c>
      <c r="H14" s="11">
        <v>0.5</v>
      </c>
      <c r="I14" s="13"/>
      <c r="J14" s="13"/>
      <c r="K14" s="13"/>
      <c r="L14" s="13"/>
      <c r="M14" s="13"/>
      <c r="N14" s="13"/>
    </row>
    <row r="15" spans="1:14">
      <c r="A15" s="13" t="s">
        <v>50</v>
      </c>
      <c r="B15" s="54">
        <v>43.8</v>
      </c>
      <c r="C15" s="54">
        <v>2.1</v>
      </c>
      <c r="D15" s="54">
        <v>42.2</v>
      </c>
      <c r="E15" s="54">
        <v>2.1</v>
      </c>
      <c r="F15" s="54">
        <v>1.6</v>
      </c>
      <c r="G15" s="14" t="s">
        <v>59</v>
      </c>
      <c r="H15" s="11">
        <v>0.5</v>
      </c>
      <c r="I15" s="13"/>
      <c r="J15" s="13"/>
      <c r="K15" s="13"/>
      <c r="L15" s="13"/>
      <c r="M15" s="13"/>
      <c r="N15" s="13"/>
    </row>
    <row r="16" spans="1:14" ht="15.75" thickBot="1">
      <c r="A16" s="13" t="s">
        <v>51</v>
      </c>
      <c r="B16" s="54">
        <v>17.600000000000001</v>
      </c>
      <c r="C16" s="54">
        <v>3.3</v>
      </c>
      <c r="D16" s="54">
        <v>8.5</v>
      </c>
      <c r="E16" s="54">
        <v>2.2999999999999998</v>
      </c>
      <c r="F16" s="54">
        <v>9.1</v>
      </c>
      <c r="G16" s="36" t="s">
        <v>59</v>
      </c>
      <c r="H16" s="36">
        <v>2.2000000000000002</v>
      </c>
      <c r="I16" s="13"/>
      <c r="J16" s="13"/>
      <c r="K16" s="13"/>
      <c r="L16" s="13"/>
      <c r="M16" s="13"/>
      <c r="N16" s="13"/>
    </row>
    <row r="17" spans="1:14">
      <c r="A17" s="13"/>
      <c r="B17" s="13"/>
      <c r="C17" s="13"/>
      <c r="D17" s="13"/>
      <c r="E17" s="13"/>
      <c r="F17" s="13"/>
      <c r="G17" s="13"/>
      <c r="H17" s="13"/>
      <c r="I17" s="13"/>
      <c r="J17" s="13"/>
      <c r="K17" s="13"/>
      <c r="L17" s="13"/>
      <c r="M17" s="13"/>
      <c r="N17" s="13"/>
    </row>
    <row r="18" spans="1:14" hidden="1">
      <c r="A18" s="47" t="s">
        <v>52</v>
      </c>
      <c r="B18" s="13"/>
      <c r="C18" s="13"/>
      <c r="D18" s="13"/>
      <c r="E18" s="13"/>
      <c r="F18" s="13"/>
      <c r="G18" s="13"/>
      <c r="H18" s="13"/>
      <c r="I18" s="13"/>
      <c r="J18" s="13"/>
      <c r="K18" s="13"/>
      <c r="L18" s="13"/>
      <c r="M18" s="13"/>
      <c r="N18" s="13"/>
    </row>
    <row r="19" spans="1:14" hidden="1">
      <c r="A19" s="13" t="s">
        <v>53</v>
      </c>
      <c r="B19" s="13">
        <v>15.2</v>
      </c>
      <c r="C19" s="13">
        <v>0.3</v>
      </c>
      <c r="D19" s="13">
        <v>16.600000000000001</v>
      </c>
      <c r="E19" s="13">
        <v>0.5</v>
      </c>
      <c r="F19" s="13">
        <v>14.9</v>
      </c>
      <c r="G19" s="13"/>
      <c r="H19" s="13">
        <v>0.3</v>
      </c>
      <c r="I19" s="13"/>
      <c r="J19" s="13"/>
      <c r="K19" s="13"/>
      <c r="L19" s="13"/>
      <c r="M19" s="13"/>
      <c r="N19" s="13"/>
    </row>
    <row r="20" spans="1:14" hidden="1">
      <c r="A20" s="13" t="s">
        <v>54</v>
      </c>
      <c r="B20" s="13">
        <v>14.8</v>
      </c>
      <c r="C20" s="13">
        <v>0.3</v>
      </c>
      <c r="D20" s="13">
        <v>16.399999999999999</v>
      </c>
      <c r="E20" s="13">
        <v>0.5</v>
      </c>
      <c r="F20" s="13">
        <v>14.4</v>
      </c>
      <c r="G20" s="13"/>
      <c r="H20" s="13">
        <v>0.3</v>
      </c>
      <c r="I20" s="13"/>
      <c r="J20" s="13"/>
      <c r="K20" s="13"/>
      <c r="L20" s="13"/>
      <c r="M20" s="13"/>
      <c r="N20" s="13"/>
    </row>
    <row r="21" spans="1:14" hidden="1">
      <c r="A21" s="13" t="s">
        <v>55</v>
      </c>
      <c r="B21" s="13">
        <v>13.7</v>
      </c>
      <c r="C21" s="13">
        <v>0.3</v>
      </c>
      <c r="D21" s="13">
        <v>14.6</v>
      </c>
      <c r="E21" s="13">
        <v>0.5</v>
      </c>
      <c r="F21" s="13">
        <v>13.2</v>
      </c>
      <c r="G21" s="13"/>
      <c r="H21" s="13">
        <v>0.3</v>
      </c>
      <c r="I21" s="13"/>
      <c r="J21" s="13"/>
      <c r="K21" s="13"/>
      <c r="L21" s="13"/>
      <c r="M21" s="13"/>
      <c r="N21" s="13"/>
    </row>
    <row r="22" spans="1:14" hidden="1">
      <c r="A22" s="13" t="s">
        <v>56</v>
      </c>
      <c r="B22" s="13">
        <v>13.3</v>
      </c>
      <c r="C22" s="13">
        <v>0.3</v>
      </c>
      <c r="D22" s="13">
        <v>14.1</v>
      </c>
      <c r="E22" s="13">
        <v>0.5</v>
      </c>
      <c r="F22" s="13">
        <v>12.9</v>
      </c>
      <c r="G22" s="13"/>
      <c r="H22" s="13">
        <v>0.3</v>
      </c>
      <c r="I22" s="13"/>
      <c r="J22" s="13"/>
      <c r="K22" s="13"/>
      <c r="L22" s="13"/>
      <c r="M22" s="13"/>
      <c r="N22" s="13"/>
    </row>
    <row r="23" spans="1:14" hidden="1">
      <c r="A23" s="13" t="s">
        <v>57</v>
      </c>
      <c r="B23" s="13">
        <v>11.8</v>
      </c>
      <c r="C23" s="13">
        <v>0.3</v>
      </c>
      <c r="D23" s="13">
        <v>13.5</v>
      </c>
      <c r="E23" s="13">
        <v>0.4</v>
      </c>
      <c r="F23" s="13">
        <v>11.9</v>
      </c>
      <c r="G23" s="13"/>
      <c r="H23" s="13">
        <v>0.3</v>
      </c>
      <c r="I23" s="13"/>
      <c r="J23" s="13"/>
      <c r="K23" s="13"/>
      <c r="L23" s="13"/>
      <c r="M23" s="13"/>
      <c r="N23" s="13"/>
    </row>
    <row r="24" spans="1:14" ht="21.75" customHeight="1" thickBot="1">
      <c r="A24" s="13"/>
      <c r="B24" s="13"/>
      <c r="C24" s="13"/>
      <c r="D24" s="13"/>
      <c r="E24" s="13"/>
      <c r="F24" s="13"/>
      <c r="G24" s="13"/>
      <c r="H24" s="13"/>
      <c r="I24" s="13"/>
      <c r="J24" s="13"/>
      <c r="K24" s="13"/>
      <c r="L24" s="13"/>
      <c r="M24" s="13"/>
      <c r="N24" s="13"/>
    </row>
    <row r="25" spans="1:14" ht="15.75" hidden="1" thickBot="1">
      <c r="A25" s="47" t="s">
        <v>52</v>
      </c>
      <c r="B25" s="13"/>
      <c r="C25" s="13"/>
      <c r="D25" s="13"/>
      <c r="E25" s="13"/>
      <c r="F25" s="13"/>
      <c r="G25" s="13"/>
      <c r="H25" s="13"/>
      <c r="I25" s="13"/>
      <c r="J25" s="13"/>
      <c r="K25" s="13"/>
      <c r="L25" s="13"/>
      <c r="M25" s="13"/>
      <c r="N25" s="13"/>
    </row>
    <row r="26" spans="1:14" ht="15.75" hidden="1" thickBot="1">
      <c r="A26" s="13" t="s">
        <v>53</v>
      </c>
      <c r="B26" s="13" t="e">
        <f>+B19-#REF!</f>
        <v>#REF!</v>
      </c>
      <c r="C26" s="50"/>
      <c r="D26" s="13" t="e">
        <f>+D19-#REF!</f>
        <v>#REF!</v>
      </c>
      <c r="E26" s="50"/>
      <c r="F26" s="13" t="e">
        <f>+F19-#REF!</f>
        <v>#REF!</v>
      </c>
      <c r="G26" s="13"/>
      <c r="H26" s="50"/>
      <c r="I26" s="13"/>
      <c r="J26" s="13"/>
      <c r="K26" s="13"/>
      <c r="L26" s="13"/>
      <c r="M26" s="13"/>
      <c r="N26" s="13"/>
    </row>
    <row r="27" spans="1:14" ht="15.75" hidden="1" thickBot="1">
      <c r="A27" s="13" t="s">
        <v>54</v>
      </c>
      <c r="B27" s="13" t="e">
        <f>+B20-#REF!</f>
        <v>#REF!</v>
      </c>
      <c r="C27" s="50" t="s">
        <v>59</v>
      </c>
      <c r="D27" s="13" t="e">
        <f>+D20-#REF!</f>
        <v>#REF!</v>
      </c>
      <c r="E27" s="50"/>
      <c r="F27" s="13" t="e">
        <f>+F20-#REF!</f>
        <v>#REF!</v>
      </c>
      <c r="G27" s="13"/>
      <c r="H27" s="50" t="s">
        <v>59</v>
      </c>
      <c r="I27" s="13"/>
      <c r="J27" s="13"/>
      <c r="K27" s="13"/>
      <c r="L27" s="13"/>
      <c r="M27" s="13"/>
      <c r="N27" s="13"/>
    </row>
    <row r="28" spans="1:14" ht="15.75" hidden="1" thickBot="1">
      <c r="A28" s="13" t="s">
        <v>55</v>
      </c>
      <c r="B28" s="13" t="e">
        <f>+B21-#REF!</f>
        <v>#REF!</v>
      </c>
      <c r="C28" s="50" t="s">
        <v>59</v>
      </c>
      <c r="D28" s="13" t="e">
        <f>+D21-#REF!</f>
        <v>#REF!</v>
      </c>
      <c r="E28" s="50" t="s">
        <v>59</v>
      </c>
      <c r="F28" s="13" t="e">
        <f>+F21-#REF!</f>
        <v>#REF!</v>
      </c>
      <c r="G28" s="13"/>
      <c r="H28" s="50" t="s">
        <v>59</v>
      </c>
      <c r="I28" s="13"/>
      <c r="J28" s="13"/>
      <c r="K28" s="13"/>
      <c r="L28" s="13"/>
      <c r="M28" s="13"/>
      <c r="N28" s="13"/>
    </row>
    <row r="29" spans="1:14" ht="15.75" hidden="1" thickBot="1">
      <c r="A29" s="13" t="s">
        <v>56</v>
      </c>
      <c r="B29" s="13" t="e">
        <f>+B22-#REF!</f>
        <v>#REF!</v>
      </c>
      <c r="C29" s="50" t="s">
        <v>59</v>
      </c>
      <c r="D29" s="13" t="e">
        <f>+D22-#REF!</f>
        <v>#REF!</v>
      </c>
      <c r="E29" s="50" t="s">
        <v>59</v>
      </c>
      <c r="F29" s="13" t="e">
        <f>+F22-#REF!</f>
        <v>#REF!</v>
      </c>
      <c r="G29" s="13"/>
      <c r="H29" s="50" t="s">
        <v>59</v>
      </c>
      <c r="I29" s="13"/>
      <c r="J29" s="13"/>
      <c r="K29" s="13"/>
      <c r="L29" s="13"/>
      <c r="M29" s="13"/>
      <c r="N29" s="13"/>
    </row>
    <row r="30" spans="1:14" ht="15.75" hidden="1" thickBot="1">
      <c r="A30" s="13" t="s">
        <v>57</v>
      </c>
      <c r="B30" s="13" t="e">
        <f>+B23-#REF!</f>
        <v>#REF!</v>
      </c>
      <c r="C30" s="50" t="s">
        <v>59</v>
      </c>
      <c r="D30" s="13" t="e">
        <f>+D23-#REF!</f>
        <v>#REF!</v>
      </c>
      <c r="E30" s="50" t="s">
        <v>59</v>
      </c>
      <c r="F30" s="13" t="e">
        <f>+F23-#REF!</f>
        <v>#REF!</v>
      </c>
      <c r="G30" s="13"/>
      <c r="H30" s="50" t="s">
        <v>59</v>
      </c>
      <c r="I30" s="13"/>
      <c r="J30" s="13"/>
      <c r="K30" s="13"/>
      <c r="L30" s="13"/>
      <c r="M30" s="13"/>
      <c r="N30" s="13"/>
    </row>
    <row r="31" spans="1:14" ht="61.5" customHeight="1">
      <c r="A31" s="64" t="s">
        <v>143</v>
      </c>
      <c r="B31" s="64"/>
      <c r="C31" s="64"/>
      <c r="D31" s="64"/>
      <c r="E31" s="64"/>
      <c r="F31" s="64"/>
      <c r="G31" s="64"/>
      <c r="H31" s="64"/>
      <c r="I31" s="13"/>
      <c r="J31" s="13"/>
      <c r="K31" s="13"/>
      <c r="L31" s="13"/>
      <c r="M31" s="13"/>
      <c r="N31" s="13"/>
    </row>
    <row r="32" spans="1:14">
      <c r="A32" s="13" t="s">
        <v>60</v>
      </c>
      <c r="B32" s="13"/>
      <c r="C32" s="13"/>
      <c r="D32" s="13"/>
      <c r="E32" s="13"/>
      <c r="F32" s="13"/>
      <c r="G32" s="13"/>
      <c r="H32" s="13"/>
      <c r="I32" s="13"/>
      <c r="J32" s="13"/>
      <c r="K32" s="13"/>
      <c r="L32" s="13"/>
      <c r="M32" s="13"/>
      <c r="N32" s="13"/>
    </row>
    <row r="33" spans="1:14">
      <c r="A33" s="15" t="s">
        <v>139</v>
      </c>
      <c r="B33" s="13"/>
      <c r="C33" s="13"/>
      <c r="D33" s="13"/>
      <c r="E33" s="13"/>
      <c r="F33" s="13"/>
      <c r="G33" s="13"/>
      <c r="H33" s="13"/>
      <c r="I33" s="13"/>
      <c r="J33" s="13"/>
      <c r="K33" s="13"/>
      <c r="L33" s="13"/>
      <c r="M33" s="13"/>
      <c r="N33" s="13"/>
    </row>
    <row r="34" spans="1:14">
      <c r="A34" s="13"/>
      <c r="B34" s="13"/>
      <c r="C34" s="13"/>
      <c r="D34" s="13"/>
      <c r="E34" s="13"/>
      <c r="F34" s="13"/>
      <c r="G34" s="13"/>
      <c r="H34" s="13"/>
      <c r="I34" s="13"/>
      <c r="J34" s="13"/>
      <c r="K34" s="13"/>
      <c r="L34" s="13"/>
      <c r="M34" s="13"/>
      <c r="N34" s="13"/>
    </row>
  </sheetData>
  <mergeCells count="6">
    <mergeCell ref="A31:H31"/>
    <mergeCell ref="A1:H1"/>
    <mergeCell ref="A2:H2"/>
    <mergeCell ref="B3:C3"/>
    <mergeCell ref="D3:E3"/>
    <mergeCell ref="F3:H3"/>
  </mergeCells>
  <printOptions horizontalCentered="1" verticalCentered="1"/>
  <pageMargins left="0" right="0" top="0" bottom="0"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abSelected="1" workbookViewId="0">
      <selection activeCell="B69" sqref="B69"/>
    </sheetView>
  </sheetViews>
  <sheetFormatPr defaultRowHeight="15"/>
  <cols>
    <col min="1" max="1" width="22.7109375" customWidth="1"/>
    <col min="2" max="2" width="20" hidden="1" customWidth="1"/>
    <col min="3" max="3" width="17" hidden="1" customWidth="1"/>
    <col min="4" max="4" width="11.5703125" customWidth="1"/>
    <col min="6" max="6" width="14" customWidth="1"/>
    <col min="7" max="7" width="10.5703125" customWidth="1"/>
    <col min="8" max="8" width="41.42578125" customWidth="1"/>
    <col min="9" max="9" width="53.28515625" customWidth="1"/>
    <col min="14" max="14" width="16.28515625" bestFit="1" customWidth="1"/>
  </cols>
  <sheetData>
    <row r="1" spans="1:15" ht="33.75" customHeight="1">
      <c r="A1" s="72" t="s">
        <v>182</v>
      </c>
      <c r="B1" s="72"/>
      <c r="C1" s="72"/>
      <c r="D1" s="72"/>
      <c r="E1" s="72"/>
      <c r="F1" s="72"/>
      <c r="G1" s="72"/>
      <c r="H1" s="72"/>
      <c r="I1" s="72"/>
      <c r="J1" s="58"/>
      <c r="K1" s="58"/>
      <c r="L1" s="58"/>
      <c r="M1" s="58"/>
      <c r="N1" s="58"/>
      <c r="O1" s="58"/>
    </row>
    <row r="2" spans="1:15" s="60" customFormat="1">
      <c r="A2" s="59"/>
      <c r="B2" s="59"/>
      <c r="C2" s="59"/>
      <c r="D2" s="90" t="s">
        <v>155</v>
      </c>
      <c r="E2" s="90"/>
      <c r="F2" s="61" t="s">
        <v>156</v>
      </c>
      <c r="G2" s="61" t="s">
        <v>68</v>
      </c>
      <c r="H2" s="62" t="s">
        <v>157</v>
      </c>
    </row>
    <row r="3" spans="1:15" s="60" customFormat="1">
      <c r="A3" s="59"/>
      <c r="B3" s="59" t="s">
        <v>37</v>
      </c>
      <c r="C3" s="59" t="s">
        <v>154</v>
      </c>
      <c r="D3" s="59" t="s">
        <v>37</v>
      </c>
      <c r="E3" s="59" t="s">
        <v>154</v>
      </c>
      <c r="F3" s="59"/>
      <c r="G3" s="59"/>
    </row>
    <row r="4" spans="1:15" ht="30">
      <c r="A4" s="14" t="s">
        <v>43</v>
      </c>
      <c r="B4" s="56">
        <v>38519301543</v>
      </c>
      <c r="C4" s="56">
        <v>845771313.61000001</v>
      </c>
      <c r="D4" s="56">
        <v>39561.009503499998</v>
      </c>
      <c r="E4" s="56">
        <v>664.87904901000002</v>
      </c>
      <c r="F4" s="56">
        <v>69655.429999999993</v>
      </c>
      <c r="G4" s="55">
        <f>+D4/F4</f>
        <v>0.56795298663004457</v>
      </c>
      <c r="H4" s="6" t="s">
        <v>159</v>
      </c>
      <c r="I4" s="6" t="s">
        <v>158</v>
      </c>
    </row>
    <row r="5" spans="1:15" ht="33.75" customHeight="1">
      <c r="A5" s="14" t="s">
        <v>184</v>
      </c>
      <c r="B5" s="56">
        <v>5599332697</v>
      </c>
      <c r="C5" s="56">
        <v>337023540.06999999</v>
      </c>
      <c r="D5" s="56">
        <v>6756.8022282000002</v>
      </c>
      <c r="E5" s="56">
        <v>331.16535524</v>
      </c>
      <c r="F5" s="56">
        <f>0.265*31889.253821</f>
        <v>8450.6522625649995</v>
      </c>
      <c r="G5" s="55">
        <f>+D5/F5</f>
        <v>0.79955984677437542</v>
      </c>
      <c r="H5" s="6" t="s">
        <v>160</v>
      </c>
      <c r="I5" s="6" t="s">
        <v>161</v>
      </c>
    </row>
    <row r="6" spans="1:15" ht="30">
      <c r="A6" s="14" t="s">
        <v>150</v>
      </c>
      <c r="B6" s="56">
        <v>42923660905.199997</v>
      </c>
      <c r="C6" s="56">
        <v>631552015.78999996</v>
      </c>
      <c r="D6" s="56">
        <v>45089.6842426</v>
      </c>
      <c r="E6" s="56">
        <v>480.24538875999997</v>
      </c>
      <c r="F6" s="56">
        <f>69740827/1000</f>
        <v>69740.827000000005</v>
      </c>
      <c r="G6" s="55">
        <f>+D6/F6</f>
        <v>0.64653211299888935</v>
      </c>
      <c r="H6" s="6" t="s">
        <v>163</v>
      </c>
      <c r="I6" s="6" t="s">
        <v>162</v>
      </c>
    </row>
    <row r="7" spans="1:15" ht="30">
      <c r="A7" s="14" t="s">
        <v>185</v>
      </c>
      <c r="B7" s="56">
        <v>15711000763.9</v>
      </c>
      <c r="C7" s="56">
        <v>282212883.38</v>
      </c>
      <c r="D7" s="56">
        <v>16440.782833000001</v>
      </c>
      <c r="E7" s="56">
        <v>204.09954786</v>
      </c>
      <c r="F7" s="56">
        <f>27466889/1000</f>
        <v>27466.888999999999</v>
      </c>
      <c r="G7" s="55">
        <f>+D7/F7</f>
        <v>0.59856734532258105</v>
      </c>
      <c r="H7" s="6" t="s">
        <v>188</v>
      </c>
      <c r="I7" s="6" t="s">
        <v>162</v>
      </c>
    </row>
    <row r="8" spans="1:15" ht="30">
      <c r="A8" s="14" t="s">
        <v>186</v>
      </c>
      <c r="B8" s="56">
        <v>22963899603.099998</v>
      </c>
      <c r="C8" s="56">
        <v>919156991.49000001</v>
      </c>
      <c r="D8" s="56">
        <v>31001.722938400002</v>
      </c>
      <c r="E8" s="56">
        <v>955.77429742999993</v>
      </c>
      <c r="F8" s="56">
        <f>+N26</f>
        <v>26431.031666880001</v>
      </c>
      <c r="G8" s="55">
        <f t="shared" ref="G8:G15" si="0">+D8/F8</f>
        <v>1.1729289771631355</v>
      </c>
      <c r="H8" s="6" t="s">
        <v>172</v>
      </c>
      <c r="I8" s="6" t="s">
        <v>164</v>
      </c>
    </row>
    <row r="9" spans="1:15" ht="30">
      <c r="A9" s="14" t="s">
        <v>187</v>
      </c>
      <c r="B9" s="56"/>
      <c r="C9" s="56"/>
      <c r="D9" s="56">
        <v>22503.947991500001</v>
      </c>
      <c r="E9" s="56">
        <v>744.50820171000009</v>
      </c>
      <c r="F9" s="56">
        <f>+F8</f>
        <v>26431.031666880001</v>
      </c>
      <c r="G9" s="55">
        <f t="shared" ref="G9" si="1">+D9/F9</f>
        <v>0.85142147590474415</v>
      </c>
      <c r="H9" s="6"/>
      <c r="I9" s="6"/>
    </row>
    <row r="10" spans="1:15">
      <c r="A10" s="14" t="s">
        <v>151</v>
      </c>
      <c r="B10" s="56">
        <v>11034801685.799999</v>
      </c>
      <c r="C10" s="56">
        <v>166672895.53999999</v>
      </c>
      <c r="D10" s="56">
        <v>12032.210024600001</v>
      </c>
      <c r="E10" s="56">
        <v>131.41863209000002</v>
      </c>
      <c r="F10" s="56">
        <v>13013</v>
      </c>
      <c r="G10" s="55">
        <f t="shared" si="0"/>
        <v>0.92462998728963353</v>
      </c>
      <c r="H10" s="6" t="s">
        <v>173</v>
      </c>
      <c r="I10" s="6" t="s">
        <v>174</v>
      </c>
    </row>
    <row r="11" spans="1:15" ht="60">
      <c r="A11" s="14" t="s">
        <v>50</v>
      </c>
      <c r="B11" s="56">
        <v>1647266670.7</v>
      </c>
      <c r="C11" s="56">
        <v>56216985.909999996</v>
      </c>
      <c r="D11" s="56">
        <v>1771.8790289999999</v>
      </c>
      <c r="E11" s="56">
        <v>62.310285490000005</v>
      </c>
      <c r="F11" s="56">
        <v>3390</v>
      </c>
      <c r="G11" s="55">
        <f t="shared" si="0"/>
        <v>0.5226781796460177</v>
      </c>
      <c r="H11" s="63" t="s">
        <v>176</v>
      </c>
      <c r="I11" s="57" t="s">
        <v>177</v>
      </c>
    </row>
    <row r="12" spans="1:15">
      <c r="A12" s="14" t="s">
        <v>15</v>
      </c>
      <c r="B12" s="56">
        <v>2744916805.1999998</v>
      </c>
      <c r="C12" s="56">
        <v>87443149.019999996</v>
      </c>
      <c r="D12" s="56">
        <v>3358.1448627</v>
      </c>
      <c r="E12" s="56">
        <v>87.978231309999998</v>
      </c>
      <c r="F12" s="56">
        <v>4174</v>
      </c>
      <c r="G12" s="55">
        <f t="shared" si="0"/>
        <v>0.80453877879731672</v>
      </c>
      <c r="H12" s="6" t="s">
        <v>175</v>
      </c>
      <c r="I12" s="6" t="s">
        <v>174</v>
      </c>
    </row>
    <row r="13" spans="1:15" ht="30">
      <c r="A13" s="14" t="s">
        <v>152</v>
      </c>
      <c r="B13" s="56">
        <v>674433825555.5</v>
      </c>
      <c r="C13" s="56">
        <v>5405600619.3299999</v>
      </c>
      <c r="D13" s="56">
        <v>711112.61466369999</v>
      </c>
      <c r="E13" s="56">
        <v>4172.0252230999995</v>
      </c>
      <c r="F13" s="56">
        <v>733716</v>
      </c>
      <c r="G13" s="55">
        <f t="shared" si="0"/>
        <v>0.96919327732215188</v>
      </c>
      <c r="H13" s="6" t="s">
        <v>178</v>
      </c>
      <c r="I13" s="6" t="s">
        <v>179</v>
      </c>
    </row>
    <row r="14" spans="1:15" ht="30">
      <c r="A14" s="14" t="s">
        <v>153</v>
      </c>
      <c r="B14" s="56">
        <v>39138998566.599998</v>
      </c>
      <c r="C14" s="56">
        <v>1346712853.45</v>
      </c>
      <c r="D14" s="56">
        <v>22063.198665400003</v>
      </c>
      <c r="E14" s="56">
        <v>961.33075291</v>
      </c>
      <c r="F14" s="56">
        <f>32388423/1000</f>
        <v>32388.422999999999</v>
      </c>
      <c r="G14" s="55">
        <f t="shared" si="0"/>
        <v>0.6812063268841464</v>
      </c>
      <c r="H14" s="6" t="s">
        <v>181</v>
      </c>
      <c r="I14" s="6" t="s">
        <v>183</v>
      </c>
    </row>
    <row r="15" spans="1:15" ht="30">
      <c r="A15" s="14" t="s">
        <v>45</v>
      </c>
      <c r="B15" s="56">
        <v>45346782888.400002</v>
      </c>
      <c r="C15" s="56">
        <v>1386996664.21</v>
      </c>
      <c r="D15" s="56">
        <v>52837.103178199999</v>
      </c>
      <c r="E15" s="56">
        <v>1359.8547360099999</v>
      </c>
      <c r="F15" s="56">
        <v>58901</v>
      </c>
      <c r="G15" s="55">
        <f t="shared" si="0"/>
        <v>0.89704934004855608</v>
      </c>
      <c r="H15" s="6" t="s">
        <v>180</v>
      </c>
      <c r="I15" s="6" t="s">
        <v>179</v>
      </c>
    </row>
    <row r="16" spans="1:15">
      <c r="A16" s="13"/>
      <c r="B16" s="13"/>
      <c r="C16" s="13"/>
      <c r="D16" s="13"/>
      <c r="E16" s="13"/>
      <c r="F16" s="13"/>
      <c r="G16" s="13"/>
    </row>
    <row r="17" spans="1:14">
      <c r="A17" s="65" t="s">
        <v>139</v>
      </c>
      <c r="B17" s="65"/>
      <c r="C17" s="65"/>
      <c r="D17" s="65"/>
      <c r="E17" s="65"/>
      <c r="F17" s="65"/>
      <c r="G17" s="65"/>
    </row>
    <row r="18" spans="1:14">
      <c r="A18" s="13"/>
      <c r="B18" s="13"/>
      <c r="C18" s="13"/>
      <c r="D18" s="13"/>
      <c r="E18" s="13"/>
      <c r="F18" s="13"/>
      <c r="G18" s="13"/>
    </row>
    <row r="19" spans="1:14">
      <c r="A19" s="13"/>
      <c r="B19" s="13"/>
      <c r="C19" s="13"/>
      <c r="D19" s="13"/>
      <c r="E19" s="13"/>
      <c r="F19" s="13"/>
      <c r="G19" s="13"/>
    </row>
    <row r="23" spans="1:14">
      <c r="E23" t="s">
        <v>165</v>
      </c>
      <c r="F23" t="s">
        <v>166</v>
      </c>
      <c r="H23" t="s">
        <v>167</v>
      </c>
      <c r="I23" t="s">
        <v>168</v>
      </c>
      <c r="J23" t="s">
        <v>169</v>
      </c>
      <c r="K23" t="s">
        <v>170</v>
      </c>
      <c r="L23" t="s">
        <v>171</v>
      </c>
    </row>
    <row r="24" spans="1:14">
      <c r="E24">
        <v>1</v>
      </c>
      <c r="F24" t="str">
        <f>"Public Housing"</f>
        <v>Public Housing</v>
      </c>
      <c r="H24">
        <v>2</v>
      </c>
      <c r="I24" t="str">
        <f>"U.S. Total Public Housing"</f>
        <v>U.S. Total Public Housing</v>
      </c>
      <c r="J24">
        <v>1119864</v>
      </c>
      <c r="K24">
        <v>94</v>
      </c>
      <c r="L24">
        <v>489</v>
      </c>
      <c r="N24">
        <f>+J24*12*(K24/100)*L24</f>
        <v>6177080234.8800001</v>
      </c>
    </row>
    <row r="25" spans="1:14">
      <c r="E25">
        <v>1</v>
      </c>
      <c r="F25" t="str">
        <f>"Housing Choice Vouchers"</f>
        <v>Housing Choice Vouchers</v>
      </c>
      <c r="H25">
        <v>3</v>
      </c>
      <c r="I25" t="str">
        <f>"U.S. Total Housing Choice Vouchers"</f>
        <v>U.S. Total Housing Choice Vouchers</v>
      </c>
      <c r="J25">
        <v>2447016</v>
      </c>
      <c r="K25">
        <v>89</v>
      </c>
      <c r="L25">
        <v>775</v>
      </c>
      <c r="N25">
        <f>+J25*12*(K25/100)*L25</f>
        <v>20253951432</v>
      </c>
    </row>
    <row r="26" spans="1:14">
      <c r="N26" s="4">
        <f>SUM(N24:N25)/1000000</f>
        <v>26431.031666880001</v>
      </c>
    </row>
  </sheetData>
  <mergeCells count="3">
    <mergeCell ref="D2:E2"/>
    <mergeCell ref="A17:G17"/>
    <mergeCell ref="A1:I1"/>
  </mergeCells>
  <hyperlinks>
    <hyperlink ref="I11" r:id="rId1"/>
  </hyperlinks>
  <pageMargins left="0.7" right="0.7" top="0.75" bottom="0.75" header="0.3" footer="0.3"/>
  <pageSetup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Table2</vt:lpstr>
      <vt:lpstr>Table3</vt:lpstr>
      <vt:lpstr>Table4</vt:lpstr>
      <vt:lpstr>Table5</vt:lpstr>
      <vt:lpstr>Table6</vt:lpstr>
      <vt:lpstr>Table 7a</vt:lpstr>
      <vt:lpstr>Table7b</vt:lpstr>
      <vt:lpstr>Table8</vt:lpstr>
      <vt:lpstr>'Table 7a'!Print_Area</vt:lpstr>
      <vt:lpstr>Table2!Print_Area</vt:lpstr>
      <vt:lpstr>Table3!Print_Area</vt:lpstr>
      <vt:lpstr>Table4!Print_Area</vt:lpstr>
      <vt:lpstr>Table5!Print_Area</vt:lpstr>
      <vt:lpstr>Table6!Print_Area</vt:lpstr>
      <vt:lpstr>Table7b!Print_Area</vt:lpstr>
      <vt:lpstr>Table8!Print_Area</vt:lpstr>
    </vt:vector>
  </TitlesOfParts>
  <Company>U.S. Department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Trudi J Renwick</dc:creator>
  <cp:lastModifiedBy>Trudi J Renwick</cp:lastModifiedBy>
  <cp:lastPrinted>2016-05-06T18:07:11Z</cp:lastPrinted>
  <dcterms:created xsi:type="dcterms:W3CDTF">2016-03-30T18:16:39Z</dcterms:created>
  <dcterms:modified xsi:type="dcterms:W3CDTF">2016-06-09T20:38:23Z</dcterms:modified>
</cp:coreProperties>
</file>