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45" firstSheet="4" activeTab="6"/>
  </bookViews>
  <sheets>
    <sheet name="Chart_water_abstr_losses" sheetId="1" r:id="rId1"/>
    <sheet name="Water_losses" sheetId="2" r:id="rId2"/>
    <sheet name="Water_abstraction" sheetId="3" r:id="rId3"/>
    <sheet name="WEI" sheetId="4" r:id="rId4"/>
    <sheet name="Household_water_consumption" sheetId="5" r:id="rId5"/>
    <sheet name="Polluted_wastewater" sheetId="6" r:id="rId6"/>
    <sheet name="Reused_recycled_water" sheetId="7" r:id="rId7"/>
  </sheets>
  <definedNames/>
  <calcPr fullCalcOnLoad="1"/>
</workbook>
</file>

<file path=xl/sharedStrings.xml><?xml version="1.0" encoding="utf-8"?>
<sst xmlns="http://schemas.openxmlformats.org/spreadsheetml/2006/main" count="350" uniqueCount="53">
  <si>
    <t>...</t>
  </si>
  <si>
    <t>Azerbaijan</t>
  </si>
  <si>
    <t>Armenia</t>
  </si>
  <si>
    <t>Belarus</t>
  </si>
  <si>
    <t>Kazakhstan</t>
  </si>
  <si>
    <t>Moldova</t>
  </si>
  <si>
    <t>Russia</t>
  </si>
  <si>
    <t>Turkmenistan</t>
  </si>
  <si>
    <t>Georgia</t>
  </si>
  <si>
    <t>Uzbekistan</t>
  </si>
  <si>
    <t>Ukraine</t>
  </si>
  <si>
    <t>EECCA 12</t>
  </si>
  <si>
    <t>Kyrgyzstan</t>
  </si>
  <si>
    <t>Russian Federation</t>
  </si>
  <si>
    <t>Tajikistan</t>
  </si>
  <si>
    <t>Water abstraction 1990</t>
  </si>
  <si>
    <t>Water abstraction 2002</t>
  </si>
  <si>
    <t>Water abstraction 2004</t>
  </si>
  <si>
    <t>WEI 2002</t>
  </si>
  <si>
    <t>WEI 2004</t>
  </si>
  <si>
    <t>WEI 1990</t>
  </si>
  <si>
    <t>Water abstraction 2005</t>
  </si>
  <si>
    <t>WEI 2005</t>
  </si>
  <si>
    <t>Freshwater abstraction, million cubic meters</t>
  </si>
  <si>
    <t>Water losses, milion cubic meters</t>
  </si>
  <si>
    <t>Water losses in percentage of freshwater abstraction</t>
  </si>
  <si>
    <t> 31084</t>
  </si>
  <si>
    <t> 28256</t>
  </si>
  <si>
    <t> 32407</t>
  </si>
  <si>
    <t> 36710</t>
  </si>
  <si>
    <t>Water losses</t>
  </si>
  <si>
    <t>Water abstraction</t>
  </si>
  <si>
    <t>Water abstraction minus losses</t>
  </si>
  <si>
    <t xml:space="preserve"> </t>
  </si>
  <si>
    <t>Mio. cub. m</t>
  </si>
  <si>
    <t>%</t>
  </si>
  <si>
    <t xml:space="preserve">Long-term annual average renewable freshwater resources </t>
  </si>
  <si>
    <t>Water consumption for public needs, mln cub. m</t>
  </si>
  <si>
    <r>
      <t xml:space="preserve">Data sources: </t>
    </r>
    <r>
      <rPr>
        <i/>
        <sz val="9"/>
        <rFont val="Arial"/>
        <family val="2"/>
      </rPr>
      <t>data from the CIS STAT CD 2005 and 2006 verified by available national statistics data (Statistical Yearbooks of Armenia, Azerbaijan, Belarus, Kazakhstan, Moldova, Russia and Ukraine), available SoERs, UNECE EPRs, UNSD Questionnaire 2006, EIS for Uzbekistan, data provided by the national experts of Georgia.</t>
    </r>
  </si>
  <si>
    <t>Population, 1000 inhabitants</t>
  </si>
  <si>
    <r>
      <t>Data sources</t>
    </r>
    <r>
      <rPr>
        <sz val="10"/>
        <rFont val="Arial"/>
        <family val="0"/>
      </rPr>
      <t>:</t>
    </r>
    <r>
      <rPr>
        <i/>
        <sz val="10"/>
        <rFont val="Arial"/>
        <family val="2"/>
      </rPr>
      <t xml:space="preserve"> data from the World Bank. World Development Indicators Database 2006. </t>
    </r>
  </si>
  <si>
    <t>Household water use per capita, cub. m/year/capita</t>
  </si>
  <si>
    <t>Household water use per capita, l/day/capita</t>
  </si>
  <si>
    <t>Polluted waste water, mln. cubic meters</t>
  </si>
  <si>
    <t>Total generation of wastewater, mln. cubic meters</t>
  </si>
  <si>
    <t>Share of polluted waste water in total volume of wastewater discharge to surface water bodies, %</t>
  </si>
  <si>
    <r>
      <t xml:space="preserve">Data sources: </t>
    </r>
    <r>
      <rPr>
        <i/>
        <sz val="9"/>
        <rFont val="Arial"/>
        <family val="2"/>
      </rPr>
      <t>data from the CIS STAT CD 2005 and 2006 verified by available national statistics data (Statistical Yearbooks of Armenia, Azerbaijan, Belarus, Kazakhstan, Moldova, Russia and Ukraine).</t>
    </r>
  </si>
  <si>
    <t>Reuse and recycled fresh waters, mln. cubic meters</t>
  </si>
  <si>
    <t>EECCA 8</t>
  </si>
  <si>
    <t>Water use for production needs, mln. cubic meters</t>
  </si>
  <si>
    <t>Total volume of water used to cover production needs, mln. cubic meters</t>
  </si>
  <si>
    <t>Share of reused and recycled freshwater in total volume of water used to cover production needs, percentage</t>
  </si>
  <si>
    <r>
      <t xml:space="preserve">Data sources: </t>
    </r>
    <r>
      <rPr>
        <i/>
        <sz val="9"/>
        <rFont val="Arial"/>
        <family val="2"/>
      </rPr>
      <t>data from the CIS STAT CD 2005 and 2006 verified by available national statistics data (Statistical Yearbooks of Armenia, Azerbaijan, Belarus, Kazakhstan, Moldova, Russia and Ukraine) and data provided by the national experts of Georgia.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</si>
</sst>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0.0"/>
  </numFmts>
  <fonts count="17">
    <font>
      <sz val="10"/>
      <name val="Arial"/>
      <family val="0"/>
    </font>
    <font>
      <b/>
      <sz val="10"/>
      <name val="Arial"/>
      <family val="2"/>
    </font>
    <font>
      <sz val="10"/>
      <color indexed="10"/>
      <name val="Arial"/>
      <family val="0"/>
    </font>
    <font>
      <sz val="8"/>
      <name val="Arial"/>
      <family val="0"/>
    </font>
    <font>
      <b/>
      <sz val="8"/>
      <name val="Arial"/>
      <family val="0"/>
    </font>
    <font>
      <sz val="9"/>
      <name val="Times New Roman"/>
      <family val="1"/>
    </font>
    <font>
      <sz val="8"/>
      <name val="Times New Roman"/>
      <family val="1"/>
    </font>
    <font>
      <sz val="10"/>
      <color indexed="12"/>
      <name val="Arial"/>
      <family val="0"/>
    </font>
    <font>
      <b/>
      <sz val="11.75"/>
      <name val="Arial"/>
      <family val="0"/>
    </font>
    <font>
      <sz val="9.75"/>
      <name val="Arial"/>
      <family val="0"/>
    </font>
    <font>
      <sz val="5.75"/>
      <name val="Arial"/>
      <family val="2"/>
    </font>
    <font>
      <u val="single"/>
      <sz val="10"/>
      <color indexed="12"/>
      <name val="Arial"/>
      <family val="0"/>
    </font>
    <font>
      <u val="single"/>
      <sz val="10"/>
      <color indexed="36"/>
      <name val="Arial"/>
      <family val="0"/>
    </font>
    <font>
      <b/>
      <sz val="9"/>
      <name val="Arial"/>
      <family val="2"/>
    </font>
    <font>
      <sz val="10"/>
      <color indexed="17"/>
      <name val="Arial"/>
      <family val="0"/>
    </font>
    <font>
      <i/>
      <sz val="9"/>
      <name val="Arial"/>
      <family val="2"/>
    </font>
    <font>
      <i/>
      <sz val="10"/>
      <name val="Arial"/>
      <family val="2"/>
    </font>
  </fonts>
  <fills count="4">
    <fill>
      <patternFill/>
    </fill>
    <fill>
      <patternFill patternType="gray125"/>
    </fill>
    <fill>
      <patternFill patternType="solid">
        <fgColor indexed="10"/>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0" fillId="0" borderId="0" xfId="0" applyFont="1" applyAlignment="1">
      <alignment vertical="top"/>
    </xf>
    <xf numFmtId="1" fontId="2" fillId="0" borderId="0" xfId="0" applyNumberFormat="1" applyFont="1" applyAlignment="1">
      <alignment/>
    </xf>
    <xf numFmtId="1" fontId="0" fillId="0" borderId="0" xfId="0" applyNumberFormat="1" applyFont="1" applyAlignment="1">
      <alignment vertical="top"/>
    </xf>
    <xf numFmtId="1" fontId="0" fillId="0" borderId="0" xfId="0" applyNumberFormat="1" applyFont="1" applyFill="1" applyAlignment="1">
      <alignment vertical="top"/>
    </xf>
    <xf numFmtId="0" fontId="0"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0" borderId="0" xfId="0" applyFill="1" applyAlignment="1">
      <alignment/>
    </xf>
    <xf numFmtId="0" fontId="1"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vertical="top" wrapText="1"/>
    </xf>
    <xf numFmtId="0" fontId="0" fillId="2" borderId="0" xfId="0" applyFill="1" applyAlignment="1">
      <alignment vertical="top"/>
    </xf>
    <xf numFmtId="0" fontId="0" fillId="0" borderId="0" xfId="0" applyFont="1" applyAlignment="1">
      <alignment horizontal="center" vertical="top" wrapText="1"/>
    </xf>
    <xf numFmtId="0" fontId="0" fillId="0" borderId="0" xfId="0" applyFont="1" applyAlignment="1">
      <alignment/>
    </xf>
    <xf numFmtId="167" fontId="0" fillId="0" borderId="0" xfId="0" applyNumberFormat="1" applyAlignment="1">
      <alignment/>
    </xf>
    <xf numFmtId="1" fontId="0" fillId="0" borderId="0" xfId="0" applyNumberFormat="1" applyAlignment="1">
      <alignment/>
    </xf>
    <xf numFmtId="0" fontId="1" fillId="0" borderId="0" xfId="0" applyFont="1" applyAlignment="1">
      <alignment wrapText="1"/>
    </xf>
    <xf numFmtId="0" fontId="0" fillId="0" borderId="0" xfId="0" applyFont="1" applyFill="1" applyAlignment="1">
      <alignment vertical="top" wrapText="1"/>
    </xf>
    <xf numFmtId="2" fontId="0" fillId="0" borderId="0" xfId="0" applyNumberFormat="1" applyAlignment="1">
      <alignment/>
    </xf>
    <xf numFmtId="0" fontId="0" fillId="3" borderId="0" xfId="0" applyFont="1" applyFill="1" applyBorder="1" applyAlignment="1">
      <alignment horizontal="right" vertical="top" wrapText="1"/>
    </xf>
    <xf numFmtId="0" fontId="0" fillId="0" borderId="0" xfId="0" applyFont="1" applyAlignment="1">
      <alignment wrapText="1"/>
    </xf>
    <xf numFmtId="0" fontId="7" fillId="0" borderId="0" xfId="0" applyFont="1" applyAlignment="1">
      <alignment vertical="top"/>
    </xf>
    <xf numFmtId="0" fontId="7" fillId="0" borderId="0" xfId="0" applyFont="1" applyAlignment="1">
      <alignment/>
    </xf>
    <xf numFmtId="167" fontId="0" fillId="0" borderId="0" xfId="0" applyNumberFormat="1" applyFill="1" applyAlignment="1">
      <alignment vertical="top"/>
    </xf>
    <xf numFmtId="167" fontId="0" fillId="0" borderId="0" xfId="0" applyNumberFormat="1" applyAlignment="1">
      <alignment wrapText="1"/>
    </xf>
    <xf numFmtId="167" fontId="0" fillId="0" borderId="0" xfId="0" applyNumberFormat="1" applyFont="1" applyAlignment="1">
      <alignment vertical="top"/>
    </xf>
    <xf numFmtId="0" fontId="0" fillId="0" borderId="0" xfId="0" applyFont="1" applyAlignment="1">
      <alignment/>
    </xf>
    <xf numFmtId="167" fontId="0" fillId="0" borderId="0" xfId="0" applyNumberFormat="1" applyAlignment="1">
      <alignment vertical="top" wrapText="1"/>
    </xf>
    <xf numFmtId="167" fontId="0" fillId="0" borderId="0" xfId="0" applyNumberFormat="1" applyFill="1" applyAlignment="1">
      <alignment/>
    </xf>
    <xf numFmtId="0" fontId="0" fillId="0" borderId="0" xfId="0"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xf>
    <xf numFmtId="1" fontId="0" fillId="0" borderId="0" xfId="0" applyNumberFormat="1" applyFont="1" applyAlignment="1">
      <alignment/>
    </xf>
    <xf numFmtId="0" fontId="14" fillId="0" borderId="0" xfId="0" applyFont="1" applyAlignment="1">
      <alignment/>
    </xf>
    <xf numFmtId="0" fontId="13" fillId="0" borderId="0" xfId="0" applyFont="1" applyAlignment="1">
      <alignment horizontal="centerContinuous" wrapText="1"/>
    </xf>
    <xf numFmtId="1" fontId="0" fillId="0" borderId="0" xfId="0" applyNumberFormat="1" applyAlignment="1">
      <alignment horizontal="centerContinuous" wrapText="1"/>
    </xf>
    <xf numFmtId="0" fontId="0" fillId="0" borderId="0" xfId="0" applyAlignment="1">
      <alignment horizontal="centerContinuous" wrapText="1"/>
    </xf>
    <xf numFmtId="0" fontId="1" fillId="0" borderId="0" xfId="0" applyFont="1" applyAlignment="1">
      <alignment horizontal="centerContinuous"/>
    </xf>
    <xf numFmtId="0" fontId="0" fillId="0" borderId="0" xfId="0" applyAlignment="1">
      <alignment vertical="center"/>
    </xf>
    <xf numFmtId="0" fontId="0" fillId="0" borderId="0" xfId="0" applyAlignment="1">
      <alignment horizontal="centerContinuous"/>
    </xf>
    <xf numFmtId="0" fontId="1" fillId="0" borderId="0" xfId="0" applyFont="1" applyAlignment="1">
      <alignment horizontal="centerContinuous" vertical="top" wrapText="1"/>
    </xf>
    <xf numFmtId="0" fontId="0" fillId="0" borderId="0" xfId="0" applyFont="1" applyAlignment="1">
      <alignment horizontal="centerContinuous" vertical="top"/>
    </xf>
    <xf numFmtId="0" fontId="0" fillId="0" borderId="0" xfId="0" applyFont="1" applyFill="1" applyAlignment="1">
      <alignment vertical="top"/>
    </xf>
    <xf numFmtId="0" fontId="0" fillId="0" borderId="0" xfId="0" applyFont="1" applyAlignment="1">
      <alignment vertical="top"/>
    </xf>
    <xf numFmtId="0" fontId="0" fillId="0" borderId="0" xfId="0" applyFont="1" applyAlignment="1">
      <alignment wrapText="1"/>
    </xf>
    <xf numFmtId="0" fontId="1" fillId="0" borderId="0" xfId="0" applyFont="1" applyAlignment="1">
      <alignment horizontal="centerContinuous"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4.2. Freshwater abstraction and water losses in Belarus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Chart_water_abstr_losses!$C$37:$R$37</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Chart_water_abstr_losses!$C$36:$R$36</c:f>
              <c:numCache/>
            </c:numRef>
          </c:val>
        </c:ser>
        <c:axId val="30855949"/>
        <c:axId val="9268086"/>
      </c:areaChart>
      <c:catAx>
        <c:axId val="30855949"/>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9268086"/>
        <c:crosses val="autoZero"/>
        <c:auto val="1"/>
        <c:lblOffset val="100"/>
        <c:tickLblSkip val="1"/>
        <c:noMultiLvlLbl val="0"/>
      </c:catAx>
      <c:valAx>
        <c:axId val="9268086"/>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30855949"/>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4.4. Freshwater abstraction and water losses in Kazakhstan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Chart_water_abstr_losses!$C$106:$R$106</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Chart_water_abstr_losses!$C$105:$R$105</c:f>
              <c:numCache/>
            </c:numRef>
          </c:val>
        </c:ser>
        <c:axId val="16303911"/>
        <c:axId val="12517472"/>
      </c:areaChart>
      <c:catAx>
        <c:axId val="16303911"/>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12517472"/>
        <c:crosses val="autoZero"/>
        <c:auto val="1"/>
        <c:lblOffset val="100"/>
        <c:tickLblSkip val="1"/>
        <c:noMultiLvlLbl val="0"/>
      </c:catAx>
      <c:valAx>
        <c:axId val="12517472"/>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16303911"/>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4.5. Freshwater abstraction and water losses in Kyrgyzstan in 1990-1995, 1997, 1999-2005</a:t>
            </a:r>
          </a:p>
        </c:rich>
      </c:tx>
      <c:layout>
        <c:manualLayout>
          <c:xMode val="factor"/>
          <c:yMode val="factor"/>
          <c:x val="0"/>
          <c:y val="0"/>
        </c:manualLayout>
      </c:layout>
      <c:spPr>
        <a:noFill/>
        <a:ln>
          <a:noFill/>
        </a:ln>
      </c:spPr>
    </c:title>
    <c:plotArea>
      <c:layout>
        <c:manualLayout>
          <c:xMode val="edge"/>
          <c:yMode val="edge"/>
          <c:x val="0.093"/>
          <c:y val="0.1965"/>
          <c:w val="0.878"/>
          <c:h val="0.6585"/>
        </c:manualLayout>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Chart_water_abstr_losses!$E$144:$R$144</c:f>
              <c:numCache/>
            </c:numRef>
          </c:cat>
          <c:val>
            <c:numRef>
              <c:f>Chart_water_abstr_losses!$E$147:$R$147</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Chart_water_abstr_losses!$E$144:$R$144</c:f>
              <c:numCache/>
            </c:numRef>
          </c:cat>
          <c:val>
            <c:numRef>
              <c:f>Chart_water_abstr_losses!$E$146:$R$146</c:f>
              <c:numCache/>
            </c:numRef>
          </c:val>
        </c:ser>
        <c:axId val="45548385"/>
        <c:axId val="7282282"/>
      </c:areaChart>
      <c:catAx>
        <c:axId val="45548385"/>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7282282"/>
        <c:crosses val="autoZero"/>
        <c:auto val="1"/>
        <c:lblOffset val="100"/>
        <c:tickLblSkip val="1"/>
        <c:noMultiLvlLbl val="0"/>
      </c:catAx>
      <c:valAx>
        <c:axId val="7282282"/>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45548385"/>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4.6. Freshwater abstraction and water losses in Moldova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Chart_water_abstr_losses!$C$177:$R$177</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Chart_water_abstr_losses!$C$176:$R$176</c:f>
              <c:numCache/>
            </c:numRef>
          </c:val>
        </c:ser>
        <c:axId val="65540539"/>
        <c:axId val="52993940"/>
      </c:areaChart>
      <c:catAx>
        <c:axId val="65540539"/>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2993940"/>
        <c:crosses val="autoZero"/>
        <c:auto val="1"/>
        <c:lblOffset val="100"/>
        <c:tickLblSkip val="1"/>
        <c:noMultiLvlLbl val="0"/>
      </c:catAx>
      <c:valAx>
        <c:axId val="52993940"/>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65540539"/>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4.7. Freshwater abstraction and water losses in Russian Federation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Chart_water_abstr_losses!$C$208:$R$208</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Chart_water_abstr_losses!$C$207:$R$207</c:f>
              <c:numCache/>
            </c:numRef>
          </c:val>
        </c:ser>
        <c:axId val="7183413"/>
        <c:axId val="64650718"/>
      </c:areaChart>
      <c:catAx>
        <c:axId val="7183413"/>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64650718"/>
        <c:crosses val="autoZero"/>
        <c:auto val="1"/>
        <c:lblOffset val="100"/>
        <c:tickLblSkip val="1"/>
        <c:noMultiLvlLbl val="0"/>
      </c:catAx>
      <c:valAx>
        <c:axId val="64650718"/>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7183413"/>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4.8. Freshwater abstraction and water losses in Ukraine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Chart_water_abstr_losses!$C$240:$R$240</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Chart_water_abstr_losses!$C$239:$R$239</c:f>
              <c:numCache/>
            </c:numRef>
          </c:val>
        </c:ser>
        <c:axId val="44985551"/>
        <c:axId val="2216776"/>
      </c:areaChart>
      <c:catAx>
        <c:axId val="44985551"/>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216776"/>
        <c:crosses val="autoZero"/>
        <c:auto val="1"/>
        <c:lblOffset val="100"/>
        <c:tickLblSkip val="1"/>
        <c:noMultiLvlLbl val="0"/>
      </c:catAx>
      <c:valAx>
        <c:axId val="2216776"/>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44985551"/>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Freshwater abstraction and water losses in Azerbaijan in 1990-2005</a:t>
            </a:r>
          </a:p>
        </c:rich>
      </c:tx>
      <c:layout/>
      <c:spPr>
        <a:noFill/>
        <a:ln>
          <a:noFill/>
        </a:ln>
      </c:spPr>
    </c:title>
    <c:plotArea>
      <c:layout/>
      <c:lineChart>
        <c:grouping val="standard"/>
        <c:varyColors val="0"/>
        <c:ser>
          <c:idx val="0"/>
          <c:order val="0"/>
          <c:tx>
            <c:v>Water abstraction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v>Water losses</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19950985"/>
        <c:axId val="45341138"/>
      </c:lineChart>
      <c:catAx>
        <c:axId val="199509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341138"/>
        <c:crosses val="autoZero"/>
        <c:auto val="1"/>
        <c:lblOffset val="100"/>
        <c:tickLblSkip val="1"/>
        <c:noMultiLvlLbl val="0"/>
      </c:catAx>
      <c:valAx>
        <c:axId val="45341138"/>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95098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4.1. Freshwater abstraction and water losses in Azerbaijan in 1990-2005</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Chart_water_abstr_losses!$C$5:$R$5</c:f>
              <c:numCache/>
            </c:numRef>
          </c:val>
        </c:ser>
        <c:ser>
          <c:idx val="0"/>
          <c:order val="1"/>
          <c:tx>
            <c:v>Freshwater abstraction minus water losses</c:v>
          </c:tx>
          <c:extLst>
            <c:ext xmlns:c14="http://schemas.microsoft.com/office/drawing/2007/8/2/chart" uri="{6F2FDCE9-48DA-4B69-8628-5D25D57E5C99}">
              <c14:invertSolidFillFmt>
                <c14:spPr>
                  <a:solidFill>
                    <a:srgbClr val="000000"/>
                  </a:solidFill>
                </c14:spPr>
              </c14:invertSolidFillFmt>
            </c:ext>
          </c:extLst>
          <c:cat>
            <c:numRef>
              <c:f>Chart_water_abstr_losses!$C$3:$R$3</c:f>
              <c:numCache/>
            </c:numRef>
          </c:cat>
          <c:val>
            <c:numRef>
              <c:f>Chart_water_abstr_losses!$C$4:$R$4</c:f>
              <c:numCache/>
            </c:numRef>
          </c:val>
        </c:ser>
        <c:axId val="5417059"/>
        <c:axId val="48753532"/>
      </c:areaChart>
      <c:catAx>
        <c:axId val="5417059"/>
        <c:scaling>
          <c:orientation val="minMax"/>
        </c:scaling>
        <c:axPos val="b"/>
        <c:title>
          <c:tx>
            <c:rich>
              <a:bodyPr vert="horz" rot="0" anchor="ctr"/>
              <a:lstStyle/>
              <a:p>
                <a:pPr algn="ctr">
                  <a:defRPr/>
                </a:pPr>
                <a:r>
                  <a:rPr lang="en-US" cap="none" sz="8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48753532"/>
        <c:crosses val="autoZero"/>
        <c:auto val="1"/>
        <c:lblOffset val="100"/>
        <c:tickLblSkip val="1"/>
        <c:noMultiLvlLbl val="0"/>
      </c:catAx>
      <c:valAx>
        <c:axId val="48753532"/>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5417059"/>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Fig 4.3. Freshwater abstraction and water losses in Georgia in 1991-1992, 1994-2004</a:t>
            </a:r>
          </a:p>
        </c:rich>
      </c:tx>
      <c:layout/>
      <c:spPr>
        <a:noFill/>
        <a:ln>
          <a:noFill/>
        </a:ln>
      </c:spPr>
    </c:title>
    <c:plotArea>
      <c:layout/>
      <c:areaChart>
        <c:grouping val="stacked"/>
        <c:varyColors val="0"/>
        <c:ser>
          <c:idx val="1"/>
          <c:order val="0"/>
          <c:tx>
            <c:v>Water losses</c:v>
          </c:tx>
          <c:extLst>
            <c:ext xmlns:c14="http://schemas.microsoft.com/office/drawing/2007/8/2/chart" uri="{6F2FDCE9-48DA-4B69-8628-5D25D57E5C99}">
              <c14:invertSolidFillFmt>
                <c14:spPr>
                  <a:solidFill>
                    <a:srgbClr val="000000"/>
                  </a:solidFill>
                </c14:spPr>
              </c14:invertSolidFillFmt>
            </c:ext>
          </c:extLst>
          <c:cat>
            <c:numRef>
              <c:f>Chart_water_abstr_losses!$C$73:$P$73</c:f>
              <c:numCache/>
            </c:numRef>
          </c:cat>
          <c:val>
            <c:numRef>
              <c:f>Chart_water_abstr_losses!$C$76:$P$76</c:f>
              <c:numCache/>
            </c:numRef>
          </c:val>
        </c:ser>
        <c:ser>
          <c:idx val="0"/>
          <c:order val="1"/>
          <c:tx>
            <c:v>Water abstraction minus losses</c:v>
          </c:tx>
          <c:extLst>
            <c:ext xmlns:c14="http://schemas.microsoft.com/office/drawing/2007/8/2/chart" uri="{6F2FDCE9-48DA-4B69-8628-5D25D57E5C99}">
              <c14:invertSolidFillFmt>
                <c14:spPr>
                  <a:solidFill>
                    <a:srgbClr val="000000"/>
                  </a:solidFill>
                </c14:spPr>
              </c14:invertSolidFillFmt>
            </c:ext>
          </c:extLst>
          <c:cat>
            <c:numRef>
              <c:f>Chart_water_abstr_losses!$C$73:$P$73</c:f>
              <c:numCache/>
            </c:numRef>
          </c:cat>
          <c:val>
            <c:numRef>
              <c:f>Chart_water_abstr_losses!$C$75:$P$75</c:f>
              <c:numCache/>
            </c:numRef>
          </c:val>
        </c:ser>
        <c:axId val="36128605"/>
        <c:axId val="56721990"/>
      </c:areaChart>
      <c:catAx>
        <c:axId val="36128605"/>
        <c:scaling>
          <c:orientation val="minMax"/>
        </c:scaling>
        <c:axPos val="b"/>
        <c:delete val="0"/>
        <c:numFmt formatCode="General" sourceLinked="1"/>
        <c:majorTickMark val="out"/>
        <c:minorTickMark val="none"/>
        <c:tickLblPos val="nextTo"/>
        <c:crossAx val="56721990"/>
        <c:crosses val="autoZero"/>
        <c:auto val="1"/>
        <c:lblOffset val="100"/>
        <c:tickLblSkip val="1"/>
        <c:noMultiLvlLbl val="0"/>
      </c:catAx>
      <c:valAx>
        <c:axId val="56721990"/>
        <c:scaling>
          <c:orientation val="minMax"/>
        </c:scaling>
        <c:axPos val="l"/>
        <c:title>
          <c:tx>
            <c:rich>
              <a:bodyPr vert="horz" rot="-5400000" anchor="ctr"/>
              <a:lstStyle/>
              <a:p>
                <a:pPr algn="ctr">
                  <a:defRPr/>
                </a:pPr>
                <a:r>
                  <a:rPr lang="en-US" cap="none" sz="800" b="1" i="0" u="none" baseline="0">
                    <a:latin typeface="Arial"/>
                    <a:ea typeface="Arial"/>
                    <a:cs typeface="Arial"/>
                  </a:rPr>
                  <a:t>mln. cub. m</a:t>
                </a:r>
              </a:p>
            </c:rich>
          </c:tx>
          <c:layout/>
          <c:overlay val="0"/>
          <c:spPr>
            <a:noFill/>
            <a:ln>
              <a:noFill/>
            </a:ln>
          </c:spPr>
        </c:title>
        <c:majorGridlines/>
        <c:delete val="0"/>
        <c:numFmt formatCode="General" sourceLinked="1"/>
        <c:majorTickMark val="out"/>
        <c:minorTickMark val="none"/>
        <c:tickLblPos val="nextTo"/>
        <c:crossAx val="36128605"/>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40</xdr:row>
      <xdr:rowOff>0</xdr:rowOff>
    </xdr:from>
    <xdr:to>
      <xdr:col>14</xdr:col>
      <xdr:colOff>295275</xdr:colOff>
      <xdr:row>64</xdr:row>
      <xdr:rowOff>57150</xdr:rowOff>
    </xdr:to>
    <xdr:graphicFrame>
      <xdr:nvGraphicFramePr>
        <xdr:cNvPr id="1" name="Chart 2"/>
        <xdr:cNvGraphicFramePr/>
      </xdr:nvGraphicFramePr>
      <xdr:xfrm>
        <a:off x="6867525" y="6477000"/>
        <a:ext cx="3343275" cy="39433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109</xdr:row>
      <xdr:rowOff>0</xdr:rowOff>
    </xdr:from>
    <xdr:to>
      <xdr:col>14</xdr:col>
      <xdr:colOff>304800</xdr:colOff>
      <xdr:row>133</xdr:row>
      <xdr:rowOff>66675</xdr:rowOff>
    </xdr:to>
    <xdr:graphicFrame>
      <xdr:nvGraphicFramePr>
        <xdr:cNvPr id="2" name="Chart 3"/>
        <xdr:cNvGraphicFramePr/>
      </xdr:nvGraphicFramePr>
      <xdr:xfrm>
        <a:off x="6867525" y="17649825"/>
        <a:ext cx="3352800" cy="39528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147</xdr:row>
      <xdr:rowOff>0</xdr:rowOff>
    </xdr:from>
    <xdr:to>
      <xdr:col>14</xdr:col>
      <xdr:colOff>314325</xdr:colOff>
      <xdr:row>171</xdr:row>
      <xdr:rowOff>76200</xdr:rowOff>
    </xdr:to>
    <xdr:graphicFrame>
      <xdr:nvGraphicFramePr>
        <xdr:cNvPr id="3" name="Chart 4"/>
        <xdr:cNvGraphicFramePr/>
      </xdr:nvGraphicFramePr>
      <xdr:xfrm>
        <a:off x="6867525" y="23802975"/>
        <a:ext cx="3362325" cy="39624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179</xdr:row>
      <xdr:rowOff>0</xdr:rowOff>
    </xdr:from>
    <xdr:to>
      <xdr:col>14</xdr:col>
      <xdr:colOff>314325</xdr:colOff>
      <xdr:row>203</xdr:row>
      <xdr:rowOff>76200</xdr:rowOff>
    </xdr:to>
    <xdr:graphicFrame>
      <xdr:nvGraphicFramePr>
        <xdr:cNvPr id="4" name="Chart 5"/>
        <xdr:cNvGraphicFramePr/>
      </xdr:nvGraphicFramePr>
      <xdr:xfrm>
        <a:off x="6867525" y="28984575"/>
        <a:ext cx="3362325" cy="396240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210</xdr:row>
      <xdr:rowOff>0</xdr:rowOff>
    </xdr:from>
    <xdr:to>
      <xdr:col>14</xdr:col>
      <xdr:colOff>323850</xdr:colOff>
      <xdr:row>234</xdr:row>
      <xdr:rowOff>85725</xdr:rowOff>
    </xdr:to>
    <xdr:graphicFrame>
      <xdr:nvGraphicFramePr>
        <xdr:cNvPr id="5" name="Chart 6"/>
        <xdr:cNvGraphicFramePr/>
      </xdr:nvGraphicFramePr>
      <xdr:xfrm>
        <a:off x="6867525" y="34004250"/>
        <a:ext cx="3371850" cy="39719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242</xdr:row>
      <xdr:rowOff>0</xdr:rowOff>
    </xdr:from>
    <xdr:to>
      <xdr:col>14</xdr:col>
      <xdr:colOff>333375</xdr:colOff>
      <xdr:row>266</xdr:row>
      <xdr:rowOff>95250</xdr:rowOff>
    </xdr:to>
    <xdr:graphicFrame>
      <xdr:nvGraphicFramePr>
        <xdr:cNvPr id="6" name="Chart 7"/>
        <xdr:cNvGraphicFramePr/>
      </xdr:nvGraphicFramePr>
      <xdr:xfrm>
        <a:off x="6867525" y="39185850"/>
        <a:ext cx="3381375" cy="398145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7</xdr:row>
      <xdr:rowOff>152400</xdr:rowOff>
    </xdr:from>
    <xdr:to>
      <xdr:col>5</xdr:col>
      <xdr:colOff>257175</xdr:colOff>
      <xdr:row>30</xdr:row>
      <xdr:rowOff>104775</xdr:rowOff>
    </xdr:to>
    <xdr:graphicFrame>
      <xdr:nvGraphicFramePr>
        <xdr:cNvPr id="7" name="Chart 8"/>
        <xdr:cNvGraphicFramePr/>
      </xdr:nvGraphicFramePr>
      <xdr:xfrm>
        <a:off x="123825" y="1285875"/>
        <a:ext cx="4562475" cy="3676650"/>
      </xdr:xfrm>
      <a:graphic>
        <a:graphicData uri="http://schemas.openxmlformats.org/drawingml/2006/chart">
          <c:chart xmlns:c="http://schemas.openxmlformats.org/drawingml/2006/chart" r:id="rId7"/>
        </a:graphicData>
      </a:graphic>
    </xdr:graphicFrame>
    <xdr:clientData/>
  </xdr:twoCellAnchor>
  <xdr:twoCellAnchor>
    <xdr:from>
      <xdr:col>9</xdr:col>
      <xdr:colOff>390525</xdr:colOff>
      <xdr:row>7</xdr:row>
      <xdr:rowOff>114300</xdr:rowOff>
    </xdr:from>
    <xdr:to>
      <xdr:col>15</xdr:col>
      <xdr:colOff>85725</xdr:colOff>
      <xdr:row>32</xdr:row>
      <xdr:rowOff>19050</xdr:rowOff>
    </xdr:to>
    <xdr:graphicFrame>
      <xdr:nvGraphicFramePr>
        <xdr:cNvPr id="8" name="Chart 15"/>
        <xdr:cNvGraphicFramePr/>
      </xdr:nvGraphicFramePr>
      <xdr:xfrm>
        <a:off x="7258050" y="1247775"/>
        <a:ext cx="3352800" cy="3952875"/>
      </xdr:xfrm>
      <a:graphic>
        <a:graphicData uri="http://schemas.openxmlformats.org/drawingml/2006/chart">
          <c:chart xmlns:c="http://schemas.openxmlformats.org/drawingml/2006/chart" r:id="rId8"/>
        </a:graphicData>
      </a:graphic>
    </xdr:graphicFrame>
    <xdr:clientData/>
  </xdr:twoCellAnchor>
  <xdr:twoCellAnchor>
    <xdr:from>
      <xdr:col>8</xdr:col>
      <xdr:colOff>590550</xdr:colOff>
      <xdr:row>76</xdr:row>
      <xdr:rowOff>38100</xdr:rowOff>
    </xdr:from>
    <xdr:to>
      <xdr:col>14</xdr:col>
      <xdr:colOff>314325</xdr:colOff>
      <xdr:row>99</xdr:row>
      <xdr:rowOff>57150</xdr:rowOff>
    </xdr:to>
    <xdr:graphicFrame>
      <xdr:nvGraphicFramePr>
        <xdr:cNvPr id="9" name="Chart 16"/>
        <xdr:cNvGraphicFramePr/>
      </xdr:nvGraphicFramePr>
      <xdr:xfrm>
        <a:off x="6848475" y="12344400"/>
        <a:ext cx="3381375" cy="374332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42"/>
  <sheetViews>
    <sheetView workbookViewId="0" topLeftCell="A1">
      <selection activeCell="Q255" sqref="Q255"/>
    </sheetView>
  </sheetViews>
  <sheetFormatPr defaultColWidth="9.140625" defaultRowHeight="12.75"/>
  <cols>
    <col min="1" max="1" width="27.57421875" style="0" customWidth="1"/>
    <col min="2" max="2" width="11.421875" style="0" customWidth="1"/>
  </cols>
  <sheetData>
    <row r="1" spans="1:18" ht="12.75">
      <c r="A1" t="s">
        <v>30</v>
      </c>
      <c r="C1" s="11">
        <v>4206</v>
      </c>
      <c r="D1" s="11">
        <v>4449</v>
      </c>
      <c r="E1" s="11">
        <v>4383</v>
      </c>
      <c r="F1" s="11">
        <v>4195</v>
      </c>
      <c r="G1" s="11">
        <v>3835</v>
      </c>
      <c r="H1" s="11">
        <v>3747</v>
      </c>
      <c r="I1" s="11">
        <v>3550</v>
      </c>
      <c r="J1" s="11">
        <v>3477</v>
      </c>
      <c r="K1" s="11">
        <v>2941</v>
      </c>
      <c r="L1" s="11">
        <v>2704</v>
      </c>
      <c r="M1" s="11">
        <v>3053</v>
      </c>
      <c r="N1" s="11">
        <v>2936</v>
      </c>
      <c r="O1" s="11">
        <v>3321</v>
      </c>
      <c r="P1" s="11">
        <v>3402</v>
      </c>
      <c r="Q1" s="11">
        <v>3421</v>
      </c>
      <c r="R1" s="12">
        <v>3462</v>
      </c>
    </row>
    <row r="2" spans="1:18" ht="12.75">
      <c r="A2" t="s">
        <v>32</v>
      </c>
      <c r="C2" s="26">
        <v>11970</v>
      </c>
      <c r="D2" s="26">
        <v>12025</v>
      </c>
      <c r="E2" s="26">
        <v>11822</v>
      </c>
      <c r="F2" s="26">
        <v>12449</v>
      </c>
      <c r="G2" s="26">
        <v>10796</v>
      </c>
      <c r="H2" s="26">
        <v>10224</v>
      </c>
      <c r="I2" s="26">
        <v>9912</v>
      </c>
      <c r="J2" s="26">
        <v>9037</v>
      </c>
      <c r="K2" s="26">
        <v>7294</v>
      </c>
      <c r="L2" s="26">
        <v>9264</v>
      </c>
      <c r="M2" s="26">
        <v>8057</v>
      </c>
      <c r="N2" s="26">
        <v>7076</v>
      </c>
      <c r="O2" s="26">
        <v>6754</v>
      </c>
      <c r="P2" s="26">
        <v>7370</v>
      </c>
      <c r="Q2" s="26">
        <v>8019</v>
      </c>
      <c r="R2" s="26">
        <v>8588</v>
      </c>
    </row>
    <row r="3" spans="3:18" ht="12.75">
      <c r="C3" s="22">
        <v>1990</v>
      </c>
      <c r="D3" s="22">
        <v>1991</v>
      </c>
      <c r="E3" s="22">
        <v>1992</v>
      </c>
      <c r="F3" s="22">
        <v>1993</v>
      </c>
      <c r="G3" s="22">
        <v>1994</v>
      </c>
      <c r="H3" s="22">
        <v>1995</v>
      </c>
      <c r="I3" s="22">
        <v>1996</v>
      </c>
      <c r="J3" s="22">
        <v>1997</v>
      </c>
      <c r="K3" s="22">
        <v>1998</v>
      </c>
      <c r="L3" s="22">
        <v>1999</v>
      </c>
      <c r="M3" s="22">
        <v>2000</v>
      </c>
      <c r="N3" s="22">
        <v>2001</v>
      </c>
      <c r="O3" s="22">
        <v>2002</v>
      </c>
      <c r="P3" s="22">
        <v>2003</v>
      </c>
      <c r="Q3" s="22">
        <v>2004</v>
      </c>
      <c r="R3" s="22">
        <v>2005</v>
      </c>
    </row>
    <row r="4" spans="1:18" ht="12.75">
      <c r="A4" t="s">
        <v>32</v>
      </c>
      <c r="C4" s="26">
        <v>11970</v>
      </c>
      <c r="D4" s="26">
        <v>12025</v>
      </c>
      <c r="E4" s="26">
        <v>11822</v>
      </c>
      <c r="F4" s="26">
        <v>12449</v>
      </c>
      <c r="G4" s="26">
        <v>10796</v>
      </c>
      <c r="H4" s="26">
        <v>10224</v>
      </c>
      <c r="I4" s="26">
        <v>9912</v>
      </c>
      <c r="J4" s="26">
        <v>9037</v>
      </c>
      <c r="K4" s="26">
        <v>7294</v>
      </c>
      <c r="L4" s="26">
        <v>9264</v>
      </c>
      <c r="M4" s="26">
        <v>8057</v>
      </c>
      <c r="N4" s="26">
        <v>7076</v>
      </c>
      <c r="O4" s="26">
        <v>6754</v>
      </c>
      <c r="P4" s="26">
        <v>7370</v>
      </c>
      <c r="Q4" s="26">
        <v>8019</v>
      </c>
      <c r="R4" s="26">
        <v>8588</v>
      </c>
    </row>
    <row r="5" spans="1:18" ht="12.75">
      <c r="A5" t="s">
        <v>30</v>
      </c>
      <c r="B5" t="s">
        <v>1</v>
      </c>
      <c r="C5" s="11">
        <v>4206</v>
      </c>
      <c r="D5" s="11">
        <v>4449</v>
      </c>
      <c r="E5" s="11">
        <v>4383</v>
      </c>
      <c r="F5" s="11">
        <v>4195</v>
      </c>
      <c r="G5" s="11">
        <v>3835</v>
      </c>
      <c r="H5" s="11">
        <v>3747</v>
      </c>
      <c r="I5" s="11">
        <v>3550</v>
      </c>
      <c r="J5" s="11">
        <v>3477</v>
      </c>
      <c r="K5" s="11">
        <v>2941</v>
      </c>
      <c r="L5" s="11">
        <v>2704</v>
      </c>
      <c r="M5" s="11">
        <v>3053</v>
      </c>
      <c r="N5" s="11">
        <v>2936</v>
      </c>
      <c r="O5" s="11">
        <v>3321</v>
      </c>
      <c r="P5" s="11">
        <v>3402</v>
      </c>
      <c r="Q5" s="11">
        <v>3421</v>
      </c>
      <c r="R5" s="12">
        <v>3462</v>
      </c>
    </row>
    <row r="6" spans="1:18" ht="12.75">
      <c r="A6" t="s">
        <v>31</v>
      </c>
      <c r="B6" t="s">
        <v>1</v>
      </c>
      <c r="C6">
        <v>16176</v>
      </c>
      <c r="D6">
        <v>16474</v>
      </c>
      <c r="E6">
        <v>16205</v>
      </c>
      <c r="F6">
        <v>16644</v>
      </c>
      <c r="G6">
        <v>14631</v>
      </c>
      <c r="H6">
        <v>13971</v>
      </c>
      <c r="I6">
        <v>13462</v>
      </c>
      <c r="J6">
        <v>12514</v>
      </c>
      <c r="K6">
        <v>10235</v>
      </c>
      <c r="L6">
        <v>11968</v>
      </c>
      <c r="M6">
        <v>11110</v>
      </c>
      <c r="N6">
        <v>10012</v>
      </c>
      <c r="O6">
        <v>10075</v>
      </c>
      <c r="P6">
        <v>10772</v>
      </c>
      <c r="Q6">
        <v>11440</v>
      </c>
      <c r="R6">
        <v>12050</v>
      </c>
    </row>
    <row r="7" spans="3:18" ht="12.75">
      <c r="C7">
        <f aca="true" t="shared" si="0" ref="C7:R7">SUM(C6-C5)</f>
        <v>11970</v>
      </c>
      <c r="D7">
        <f t="shared" si="0"/>
        <v>12025</v>
      </c>
      <c r="E7">
        <f t="shared" si="0"/>
        <v>11822</v>
      </c>
      <c r="F7">
        <f t="shared" si="0"/>
        <v>12449</v>
      </c>
      <c r="G7">
        <f t="shared" si="0"/>
        <v>10796</v>
      </c>
      <c r="H7">
        <f t="shared" si="0"/>
        <v>10224</v>
      </c>
      <c r="I7">
        <f t="shared" si="0"/>
        <v>9912</v>
      </c>
      <c r="J7">
        <f t="shared" si="0"/>
        <v>9037</v>
      </c>
      <c r="K7">
        <f t="shared" si="0"/>
        <v>7294</v>
      </c>
      <c r="L7">
        <f t="shared" si="0"/>
        <v>9264</v>
      </c>
      <c r="M7">
        <f t="shared" si="0"/>
        <v>8057</v>
      </c>
      <c r="N7">
        <f t="shared" si="0"/>
        <v>7076</v>
      </c>
      <c r="O7">
        <f t="shared" si="0"/>
        <v>6754</v>
      </c>
      <c r="P7">
        <f t="shared" si="0"/>
        <v>7370</v>
      </c>
      <c r="Q7">
        <f t="shared" si="0"/>
        <v>8019</v>
      </c>
      <c r="R7">
        <f t="shared" si="0"/>
        <v>8588</v>
      </c>
    </row>
    <row r="34" spans="3:18" ht="12.75">
      <c r="C34" s="22">
        <v>1990</v>
      </c>
      <c r="D34" s="22">
        <v>1991</v>
      </c>
      <c r="E34" s="22">
        <v>1992</v>
      </c>
      <c r="F34" s="22">
        <v>1993</v>
      </c>
      <c r="G34" s="22">
        <v>1994</v>
      </c>
      <c r="H34" s="22">
        <v>1995</v>
      </c>
      <c r="I34" s="22">
        <v>1996</v>
      </c>
      <c r="J34" s="22">
        <v>1997</v>
      </c>
      <c r="K34" s="22">
        <v>1998</v>
      </c>
      <c r="L34" s="22">
        <v>1999</v>
      </c>
      <c r="M34" s="22">
        <v>2000</v>
      </c>
      <c r="N34" s="22">
        <v>2001</v>
      </c>
      <c r="O34" s="22">
        <v>2002</v>
      </c>
      <c r="P34" s="22">
        <v>2003</v>
      </c>
      <c r="Q34" s="22">
        <v>2004</v>
      </c>
      <c r="R34" s="22">
        <v>2005</v>
      </c>
    </row>
    <row r="36" spans="1:18" ht="12.75">
      <c r="A36" t="s">
        <v>32</v>
      </c>
      <c r="B36" t="s">
        <v>3</v>
      </c>
      <c r="C36">
        <v>2800</v>
      </c>
      <c r="D36">
        <v>2821</v>
      </c>
      <c r="E36">
        <v>2646</v>
      </c>
      <c r="F36">
        <v>2649</v>
      </c>
      <c r="G36">
        <v>2344</v>
      </c>
      <c r="H36">
        <v>1889</v>
      </c>
      <c r="I36">
        <v>1811</v>
      </c>
      <c r="J36">
        <v>1752</v>
      </c>
      <c r="K36">
        <v>1739</v>
      </c>
      <c r="L36">
        <v>1733</v>
      </c>
      <c r="M36">
        <v>1720</v>
      </c>
      <c r="N36">
        <v>1720</v>
      </c>
      <c r="O36">
        <v>1707</v>
      </c>
      <c r="P36">
        <v>1681</v>
      </c>
      <c r="Q36">
        <v>1653</v>
      </c>
      <c r="R36">
        <v>1605</v>
      </c>
    </row>
    <row r="37" spans="1:18" ht="12.75">
      <c r="A37" t="s">
        <v>30</v>
      </c>
      <c r="B37" t="s">
        <v>3</v>
      </c>
      <c r="C37" s="11">
        <v>83</v>
      </c>
      <c r="D37" s="11">
        <v>84</v>
      </c>
      <c r="E37" s="11">
        <v>99</v>
      </c>
      <c r="F37" s="11">
        <v>108</v>
      </c>
      <c r="G37" s="11">
        <v>98</v>
      </c>
      <c r="H37" s="11">
        <v>91</v>
      </c>
      <c r="I37" s="11">
        <v>109</v>
      </c>
      <c r="J37" s="11">
        <v>107</v>
      </c>
      <c r="K37" s="11">
        <v>112</v>
      </c>
      <c r="L37" s="11">
        <v>118</v>
      </c>
      <c r="M37" s="11">
        <v>117</v>
      </c>
      <c r="N37" s="11">
        <v>113</v>
      </c>
      <c r="O37" s="11">
        <v>117</v>
      </c>
      <c r="P37" s="11">
        <v>116</v>
      </c>
      <c r="Q37" s="11">
        <v>107</v>
      </c>
      <c r="R37" s="11">
        <v>101</v>
      </c>
    </row>
    <row r="38" spans="1:18" ht="12.75">
      <c r="A38" t="s">
        <v>31</v>
      </c>
      <c r="B38" t="s">
        <v>3</v>
      </c>
      <c r="C38" s="2">
        <v>2883</v>
      </c>
      <c r="D38" s="2">
        <v>2905</v>
      </c>
      <c r="E38" s="2">
        <v>2745</v>
      </c>
      <c r="F38" s="2">
        <v>2757</v>
      </c>
      <c r="G38" s="2">
        <v>2442</v>
      </c>
      <c r="H38" s="2">
        <v>1980</v>
      </c>
      <c r="I38" s="2">
        <v>1920</v>
      </c>
      <c r="J38" s="2">
        <v>1859</v>
      </c>
      <c r="K38" s="2">
        <v>1851</v>
      </c>
      <c r="L38" s="2">
        <v>1851</v>
      </c>
      <c r="M38" s="2">
        <v>1837</v>
      </c>
      <c r="N38" s="2">
        <v>1833</v>
      </c>
      <c r="O38" s="2">
        <v>1824</v>
      </c>
      <c r="P38" s="2">
        <v>1797</v>
      </c>
      <c r="Q38" s="2">
        <v>1760</v>
      </c>
      <c r="R38" s="2">
        <v>1706</v>
      </c>
    </row>
    <row r="39" spans="3:18" ht="12.75">
      <c r="C39">
        <f aca="true" t="shared" si="1" ref="C39:R39">SUM(C38-C37)</f>
        <v>2800</v>
      </c>
      <c r="D39">
        <f t="shared" si="1"/>
        <v>2821</v>
      </c>
      <c r="E39">
        <f t="shared" si="1"/>
        <v>2646</v>
      </c>
      <c r="F39">
        <f t="shared" si="1"/>
        <v>2649</v>
      </c>
      <c r="G39">
        <f t="shared" si="1"/>
        <v>2344</v>
      </c>
      <c r="H39">
        <f t="shared" si="1"/>
        <v>1889</v>
      </c>
      <c r="I39">
        <f t="shared" si="1"/>
        <v>1811</v>
      </c>
      <c r="J39">
        <f t="shared" si="1"/>
        <v>1752</v>
      </c>
      <c r="K39">
        <f t="shared" si="1"/>
        <v>1739</v>
      </c>
      <c r="L39">
        <f t="shared" si="1"/>
        <v>1733</v>
      </c>
      <c r="M39">
        <f t="shared" si="1"/>
        <v>1720</v>
      </c>
      <c r="N39">
        <f t="shared" si="1"/>
        <v>1720</v>
      </c>
      <c r="O39">
        <f t="shared" si="1"/>
        <v>1707</v>
      </c>
      <c r="P39">
        <f t="shared" si="1"/>
        <v>1681</v>
      </c>
      <c r="Q39">
        <f t="shared" si="1"/>
        <v>1653</v>
      </c>
      <c r="R39">
        <f t="shared" si="1"/>
        <v>1605</v>
      </c>
    </row>
    <row r="66" spans="3:18" ht="12.75">
      <c r="C66" s="22">
        <v>1990</v>
      </c>
      <c r="D66" s="22">
        <v>1991</v>
      </c>
      <c r="E66" s="22">
        <v>1992</v>
      </c>
      <c r="F66" s="22">
        <v>1993</v>
      </c>
      <c r="G66" s="22">
        <v>1994</v>
      </c>
      <c r="H66" s="22">
        <v>1995</v>
      </c>
      <c r="I66" s="22">
        <v>1996</v>
      </c>
      <c r="J66" s="22">
        <v>1997</v>
      </c>
      <c r="K66" s="22">
        <v>1998</v>
      </c>
      <c r="L66" s="22">
        <v>1999</v>
      </c>
      <c r="M66" s="22">
        <v>2000</v>
      </c>
      <c r="N66" s="22">
        <v>2001</v>
      </c>
      <c r="O66" s="22">
        <v>2002</v>
      </c>
      <c r="P66" s="22">
        <v>2003</v>
      </c>
      <c r="Q66" s="22">
        <v>2004</v>
      </c>
      <c r="R66" s="22">
        <v>2005</v>
      </c>
    </row>
    <row r="68" spans="1:2" ht="12.75">
      <c r="A68" t="s">
        <v>32</v>
      </c>
      <c r="B68" t="s">
        <v>8</v>
      </c>
    </row>
    <row r="69" spans="1:18" ht="12.75">
      <c r="A69" t="s">
        <v>30</v>
      </c>
      <c r="B69" t="s">
        <v>8</v>
      </c>
      <c r="C69" s="11">
        <v>541</v>
      </c>
      <c r="D69" s="11">
        <v>524</v>
      </c>
      <c r="E69" s="11" t="s">
        <v>0</v>
      </c>
      <c r="F69" s="11">
        <v>645</v>
      </c>
      <c r="G69" s="11">
        <v>592</v>
      </c>
      <c r="H69" s="11">
        <v>494</v>
      </c>
      <c r="I69" s="11">
        <v>544</v>
      </c>
      <c r="J69" s="11">
        <v>591</v>
      </c>
      <c r="K69" s="11">
        <v>609</v>
      </c>
      <c r="L69" s="11">
        <v>572</v>
      </c>
      <c r="M69" s="11">
        <v>505</v>
      </c>
      <c r="N69" s="11">
        <v>616</v>
      </c>
      <c r="O69" s="11">
        <v>504</v>
      </c>
      <c r="P69" s="11">
        <v>434</v>
      </c>
      <c r="Q69" s="11">
        <v>460</v>
      </c>
      <c r="R69" s="11">
        <v>412</v>
      </c>
    </row>
    <row r="70" spans="1:17" ht="12.75">
      <c r="A70" t="s">
        <v>31</v>
      </c>
      <c r="B70" t="s">
        <v>8</v>
      </c>
      <c r="C70" s="5">
        <v>3638</v>
      </c>
      <c r="D70" s="5">
        <v>3637</v>
      </c>
      <c r="E70" s="9">
        <v>3303</v>
      </c>
      <c r="F70" s="8">
        <v>2724</v>
      </c>
      <c r="G70" s="8">
        <v>2252</v>
      </c>
      <c r="H70" s="8">
        <v>2000</v>
      </c>
      <c r="I70" s="8">
        <v>2142</v>
      </c>
      <c r="J70" s="5">
        <v>1634</v>
      </c>
      <c r="K70" s="27">
        <v>1507</v>
      </c>
      <c r="L70" s="27">
        <v>1517</v>
      </c>
      <c r="M70" s="27">
        <v>1210</v>
      </c>
      <c r="N70" s="6">
        <v>1316</v>
      </c>
      <c r="O70" s="6">
        <v>1255</v>
      </c>
      <c r="P70" s="6">
        <v>1209</v>
      </c>
      <c r="Q70" s="6">
        <v>1193</v>
      </c>
    </row>
    <row r="71" spans="3:17" ht="12.75">
      <c r="C71">
        <f>SUM(C70-C69)</f>
        <v>3097</v>
      </c>
      <c r="D71">
        <f>SUM(D70-D69)</f>
        <v>3113</v>
      </c>
      <c r="F71">
        <f aca="true" t="shared" si="2" ref="F71:Q71">SUM(F70-F69)</f>
        <v>2079</v>
      </c>
      <c r="G71">
        <f t="shared" si="2"/>
        <v>1660</v>
      </c>
      <c r="H71">
        <f t="shared" si="2"/>
        <v>1506</v>
      </c>
      <c r="I71">
        <f t="shared" si="2"/>
        <v>1598</v>
      </c>
      <c r="J71">
        <f t="shared" si="2"/>
        <v>1043</v>
      </c>
      <c r="K71">
        <f t="shared" si="2"/>
        <v>898</v>
      </c>
      <c r="L71">
        <f t="shared" si="2"/>
        <v>945</v>
      </c>
      <c r="M71">
        <f t="shared" si="2"/>
        <v>705</v>
      </c>
      <c r="N71">
        <f t="shared" si="2"/>
        <v>700</v>
      </c>
      <c r="O71">
        <f t="shared" si="2"/>
        <v>751</v>
      </c>
      <c r="P71">
        <f t="shared" si="2"/>
        <v>775</v>
      </c>
      <c r="Q71">
        <f t="shared" si="2"/>
        <v>733</v>
      </c>
    </row>
    <row r="73" spans="3:17" ht="12.75">
      <c r="C73">
        <v>1990</v>
      </c>
      <c r="D73" s="22">
        <v>1991</v>
      </c>
      <c r="E73" s="22">
        <v>1993</v>
      </c>
      <c r="F73" s="22">
        <v>1994</v>
      </c>
      <c r="G73" s="22">
        <v>1995</v>
      </c>
      <c r="H73" s="22">
        <v>1996</v>
      </c>
      <c r="I73" s="22">
        <v>1997</v>
      </c>
      <c r="J73" s="22">
        <v>1998</v>
      </c>
      <c r="K73" s="22">
        <v>1999</v>
      </c>
      <c r="L73" s="22">
        <v>2000</v>
      </c>
      <c r="M73" s="22">
        <v>2001</v>
      </c>
      <c r="N73" s="22">
        <v>2002</v>
      </c>
      <c r="O73" s="22">
        <v>2003</v>
      </c>
      <c r="P73" s="22">
        <v>2004</v>
      </c>
      <c r="Q73" s="22"/>
    </row>
    <row r="75" spans="1:16" ht="12.75">
      <c r="A75" t="s">
        <v>32</v>
      </c>
      <c r="B75" t="s">
        <v>8</v>
      </c>
      <c r="C75">
        <v>3097</v>
      </c>
      <c r="D75">
        <v>3113</v>
      </c>
      <c r="E75">
        <v>2079</v>
      </c>
      <c r="F75">
        <v>1660</v>
      </c>
      <c r="G75">
        <v>1506</v>
      </c>
      <c r="H75">
        <v>1598</v>
      </c>
      <c r="I75">
        <v>1043</v>
      </c>
      <c r="J75">
        <v>898</v>
      </c>
      <c r="K75">
        <v>945</v>
      </c>
      <c r="L75">
        <v>705</v>
      </c>
      <c r="M75">
        <v>700</v>
      </c>
      <c r="N75">
        <v>751</v>
      </c>
      <c r="O75">
        <v>775</v>
      </c>
      <c r="P75">
        <v>733</v>
      </c>
    </row>
    <row r="76" spans="1:16" ht="12.75">
      <c r="A76" t="s">
        <v>30</v>
      </c>
      <c r="B76" t="s">
        <v>8</v>
      </c>
      <c r="C76" s="11">
        <v>541</v>
      </c>
      <c r="D76" s="11">
        <v>524</v>
      </c>
      <c r="E76" s="11">
        <v>645</v>
      </c>
      <c r="F76" s="11">
        <v>592</v>
      </c>
      <c r="G76" s="11">
        <v>494</v>
      </c>
      <c r="H76" s="11">
        <v>544</v>
      </c>
      <c r="I76" s="11">
        <v>591</v>
      </c>
      <c r="J76" s="11">
        <v>609</v>
      </c>
      <c r="K76" s="11">
        <v>572</v>
      </c>
      <c r="L76" s="11">
        <v>505</v>
      </c>
      <c r="M76" s="11">
        <v>616</v>
      </c>
      <c r="N76" s="11">
        <v>504</v>
      </c>
      <c r="O76" s="11">
        <v>434</v>
      </c>
      <c r="P76" s="11">
        <v>460</v>
      </c>
    </row>
    <row r="77" ht="12.75">
      <c r="G77" t="s">
        <v>33</v>
      </c>
    </row>
    <row r="79" ht="12.75">
      <c r="P79" t="s">
        <v>33</v>
      </c>
    </row>
    <row r="103" spans="3:18" ht="12.75">
      <c r="C103" s="22">
        <v>1990</v>
      </c>
      <c r="D103" s="22">
        <v>1991</v>
      </c>
      <c r="E103" s="22">
        <v>1992</v>
      </c>
      <c r="F103" s="22">
        <v>1993</v>
      </c>
      <c r="G103" s="22">
        <v>1994</v>
      </c>
      <c r="H103" s="22">
        <v>1995</v>
      </c>
      <c r="I103" s="22">
        <v>1996</v>
      </c>
      <c r="J103" s="22">
        <v>1997</v>
      </c>
      <c r="K103" s="22">
        <v>1998</v>
      </c>
      <c r="L103" s="22">
        <v>1999</v>
      </c>
      <c r="M103" s="22">
        <v>2000</v>
      </c>
      <c r="N103" s="22">
        <v>2001</v>
      </c>
      <c r="O103" s="22">
        <v>2002</v>
      </c>
      <c r="P103" s="22">
        <v>2003</v>
      </c>
      <c r="Q103" s="22">
        <v>2004</v>
      </c>
      <c r="R103" s="22">
        <v>2005</v>
      </c>
    </row>
    <row r="105" spans="1:18" ht="12.75">
      <c r="A105" t="s">
        <v>32</v>
      </c>
      <c r="B105" t="s">
        <v>4</v>
      </c>
      <c r="C105">
        <v>29777</v>
      </c>
      <c r="D105">
        <v>29686</v>
      </c>
      <c r="E105">
        <v>27549</v>
      </c>
      <c r="F105">
        <v>27291</v>
      </c>
      <c r="G105">
        <v>24603</v>
      </c>
      <c r="H105">
        <v>22000</v>
      </c>
      <c r="I105">
        <v>21310</v>
      </c>
      <c r="J105">
        <v>19742</v>
      </c>
      <c r="K105">
        <v>17538</v>
      </c>
      <c r="L105">
        <v>15356</v>
      </c>
      <c r="M105">
        <v>14884</v>
      </c>
      <c r="N105">
        <v>14717</v>
      </c>
      <c r="O105">
        <v>15619</v>
      </c>
      <c r="P105">
        <v>15707</v>
      </c>
      <c r="Q105">
        <v>21040</v>
      </c>
      <c r="R105">
        <v>21021</v>
      </c>
    </row>
    <row r="106" spans="1:18" ht="12.75">
      <c r="A106" t="s">
        <v>30</v>
      </c>
      <c r="B106" t="s">
        <v>4</v>
      </c>
      <c r="C106" s="23">
        <v>5406</v>
      </c>
      <c r="D106" s="12">
        <v>5218</v>
      </c>
      <c r="E106" s="12">
        <v>5168</v>
      </c>
      <c r="F106" s="12">
        <v>4987</v>
      </c>
      <c r="G106" s="12">
        <v>6221</v>
      </c>
      <c r="H106" s="12">
        <v>5522</v>
      </c>
      <c r="I106" s="12">
        <v>5173</v>
      </c>
      <c r="J106" s="12">
        <v>5236</v>
      </c>
      <c r="K106" s="12">
        <v>5580</v>
      </c>
      <c r="L106" s="12">
        <v>5392</v>
      </c>
      <c r="M106" s="12">
        <v>4946</v>
      </c>
      <c r="N106" s="12">
        <v>4978</v>
      </c>
      <c r="O106" s="12">
        <v>5486</v>
      </c>
      <c r="P106" s="12">
        <v>6149</v>
      </c>
      <c r="Q106" s="12">
        <v>3814</v>
      </c>
      <c r="R106" s="4">
        <v>3777</v>
      </c>
    </row>
    <row r="107" spans="1:18" ht="12.75">
      <c r="A107" t="s">
        <v>31</v>
      </c>
      <c r="B107" t="s">
        <v>4</v>
      </c>
      <c r="C107" s="4">
        <v>35183</v>
      </c>
      <c r="D107" s="4">
        <v>34904</v>
      </c>
      <c r="E107" s="4">
        <v>32717</v>
      </c>
      <c r="F107" s="4">
        <v>32278</v>
      </c>
      <c r="G107" s="4">
        <v>30824</v>
      </c>
      <c r="H107" s="4">
        <v>27522</v>
      </c>
      <c r="I107" s="3">
        <v>26483</v>
      </c>
      <c r="J107" s="4">
        <v>24978</v>
      </c>
      <c r="K107" s="4">
        <v>23118</v>
      </c>
      <c r="L107" s="4">
        <v>20748</v>
      </c>
      <c r="M107" s="4">
        <v>19830</v>
      </c>
      <c r="N107" s="4">
        <v>19695</v>
      </c>
      <c r="O107" s="4">
        <v>21105</v>
      </c>
      <c r="P107" s="4">
        <v>21856</v>
      </c>
      <c r="Q107" s="4">
        <v>24854</v>
      </c>
      <c r="R107" s="4">
        <v>24798</v>
      </c>
    </row>
    <row r="108" spans="3:18" ht="12.75">
      <c r="C108">
        <f aca="true" t="shared" si="3" ref="C108:R108">SUM(C107-C106)</f>
        <v>29777</v>
      </c>
      <c r="D108">
        <f t="shared" si="3"/>
        <v>29686</v>
      </c>
      <c r="E108">
        <f t="shared" si="3"/>
        <v>27549</v>
      </c>
      <c r="F108">
        <f t="shared" si="3"/>
        <v>27291</v>
      </c>
      <c r="G108">
        <f t="shared" si="3"/>
        <v>24603</v>
      </c>
      <c r="H108">
        <f t="shared" si="3"/>
        <v>22000</v>
      </c>
      <c r="I108">
        <f t="shared" si="3"/>
        <v>21310</v>
      </c>
      <c r="J108">
        <f t="shared" si="3"/>
        <v>19742</v>
      </c>
      <c r="K108">
        <f t="shared" si="3"/>
        <v>17538</v>
      </c>
      <c r="L108">
        <f t="shared" si="3"/>
        <v>15356</v>
      </c>
      <c r="M108">
        <f t="shared" si="3"/>
        <v>14884</v>
      </c>
      <c r="N108">
        <f t="shared" si="3"/>
        <v>14717</v>
      </c>
      <c r="O108">
        <f t="shared" si="3"/>
        <v>15619</v>
      </c>
      <c r="P108">
        <f t="shared" si="3"/>
        <v>15707</v>
      </c>
      <c r="Q108">
        <f t="shared" si="3"/>
        <v>21040</v>
      </c>
      <c r="R108">
        <f t="shared" si="3"/>
        <v>21021</v>
      </c>
    </row>
    <row r="136" spans="3:18" ht="12.75">
      <c r="C136" s="22">
        <v>1990</v>
      </c>
      <c r="D136" s="22">
        <v>1991</v>
      </c>
      <c r="E136" s="22">
        <v>1992</v>
      </c>
      <c r="F136" s="22">
        <v>1993</v>
      </c>
      <c r="G136" s="22">
        <v>1994</v>
      </c>
      <c r="H136" s="22">
        <v>1995</v>
      </c>
      <c r="I136" s="22">
        <v>1996</v>
      </c>
      <c r="J136" s="22">
        <v>1997</v>
      </c>
      <c r="K136" s="22">
        <v>1998</v>
      </c>
      <c r="L136" s="22">
        <v>1999</v>
      </c>
      <c r="M136" s="22">
        <v>2000</v>
      </c>
      <c r="N136" s="22">
        <v>2001</v>
      </c>
      <c r="O136" s="22">
        <v>2002</v>
      </c>
      <c r="P136" s="22">
        <v>2003</v>
      </c>
      <c r="Q136" s="22">
        <v>2004</v>
      </c>
      <c r="R136" s="22">
        <v>2005</v>
      </c>
    </row>
    <row r="138" spans="1:18" ht="12.75">
      <c r="A138" t="s">
        <v>32</v>
      </c>
      <c r="B138" t="s">
        <v>12</v>
      </c>
      <c r="C138">
        <v>9150</v>
      </c>
      <c r="D138">
        <v>9387</v>
      </c>
      <c r="E138">
        <v>9199</v>
      </c>
      <c r="F138">
        <v>8945</v>
      </c>
      <c r="G138">
        <v>9051</v>
      </c>
      <c r="H138">
        <v>7139</v>
      </c>
      <c r="J138">
        <v>6687</v>
      </c>
      <c r="L138">
        <v>7142</v>
      </c>
      <c r="M138">
        <v>6358</v>
      </c>
      <c r="N138">
        <v>8896</v>
      </c>
      <c r="O138">
        <v>6727</v>
      </c>
      <c r="P138">
        <v>5883</v>
      </c>
      <c r="Q138">
        <v>7257</v>
      </c>
      <c r="R138">
        <v>6107</v>
      </c>
    </row>
    <row r="139" spans="1:18" ht="12.75">
      <c r="A139" t="s">
        <v>30</v>
      </c>
      <c r="B139" t="s">
        <v>12</v>
      </c>
      <c r="C139" s="11">
        <v>1733</v>
      </c>
      <c r="D139" s="11">
        <v>1758</v>
      </c>
      <c r="E139" s="11">
        <v>1995</v>
      </c>
      <c r="F139" s="11">
        <v>2031</v>
      </c>
      <c r="G139" s="11">
        <v>1864</v>
      </c>
      <c r="H139" s="11">
        <v>1850</v>
      </c>
      <c r="I139" s="11" t="s">
        <v>0</v>
      </c>
      <c r="J139" s="11">
        <v>1780</v>
      </c>
      <c r="K139" s="11" t="s">
        <v>0</v>
      </c>
      <c r="L139" s="11">
        <v>2035</v>
      </c>
      <c r="M139" s="11">
        <v>1667</v>
      </c>
      <c r="N139" s="11">
        <v>1494</v>
      </c>
      <c r="O139" s="11">
        <v>1740</v>
      </c>
      <c r="P139" s="11">
        <v>1672</v>
      </c>
      <c r="Q139" s="11">
        <v>1769</v>
      </c>
      <c r="R139" s="11">
        <v>1781</v>
      </c>
    </row>
    <row r="140" spans="1:18" ht="12.75">
      <c r="A140" t="s">
        <v>31</v>
      </c>
      <c r="B140" t="s">
        <v>12</v>
      </c>
      <c r="C140" s="4">
        <v>10883</v>
      </c>
      <c r="D140" s="4">
        <v>11145</v>
      </c>
      <c r="E140" s="4">
        <v>11194</v>
      </c>
      <c r="F140" s="4">
        <v>10976</v>
      </c>
      <c r="G140" s="4">
        <v>10915</v>
      </c>
      <c r="H140" s="4">
        <v>8989</v>
      </c>
      <c r="I140" s="3">
        <v>9400</v>
      </c>
      <c r="J140" s="4">
        <v>8467</v>
      </c>
      <c r="K140" s="3">
        <v>8321</v>
      </c>
      <c r="L140" s="4">
        <v>9177</v>
      </c>
      <c r="M140" s="4">
        <v>8025</v>
      </c>
      <c r="N140" s="4">
        <v>10390</v>
      </c>
      <c r="O140" s="4">
        <v>8467</v>
      </c>
      <c r="P140" s="4">
        <v>7555</v>
      </c>
      <c r="Q140" s="4">
        <v>9026</v>
      </c>
      <c r="R140" s="4">
        <v>7888</v>
      </c>
    </row>
    <row r="141" spans="2:18" ht="12.75">
      <c r="B141" t="s">
        <v>12</v>
      </c>
      <c r="C141">
        <f aca="true" t="shared" si="4" ref="C141:H141">SUM(C140-C139)</f>
        <v>9150</v>
      </c>
      <c r="D141">
        <f t="shared" si="4"/>
        <v>9387</v>
      </c>
      <c r="E141">
        <f t="shared" si="4"/>
        <v>9199</v>
      </c>
      <c r="F141">
        <f t="shared" si="4"/>
        <v>8945</v>
      </c>
      <c r="G141">
        <f t="shared" si="4"/>
        <v>9051</v>
      </c>
      <c r="H141">
        <f t="shared" si="4"/>
        <v>7139</v>
      </c>
      <c r="J141">
        <f>SUM(J140-J139)</f>
        <v>6687</v>
      </c>
      <c r="L141">
        <f aca="true" t="shared" si="5" ref="L141:R141">SUM(L140-L139)</f>
        <v>7142</v>
      </c>
      <c r="M141">
        <f t="shared" si="5"/>
        <v>6358</v>
      </c>
      <c r="N141">
        <f t="shared" si="5"/>
        <v>8896</v>
      </c>
      <c r="O141">
        <f t="shared" si="5"/>
        <v>6727</v>
      </c>
      <c r="P141">
        <f t="shared" si="5"/>
        <v>5883</v>
      </c>
      <c r="Q141">
        <f t="shared" si="5"/>
        <v>7257</v>
      </c>
      <c r="R141">
        <f t="shared" si="5"/>
        <v>6107</v>
      </c>
    </row>
    <row r="144" spans="5:18" ht="12.75">
      <c r="E144" s="22">
        <v>1990</v>
      </c>
      <c r="F144" s="22">
        <v>1991</v>
      </c>
      <c r="G144" s="22">
        <v>1992</v>
      </c>
      <c r="H144" s="22">
        <v>1993</v>
      </c>
      <c r="I144" s="22">
        <v>1994</v>
      </c>
      <c r="J144" s="22">
        <v>1995</v>
      </c>
      <c r="K144" s="22">
        <v>1997</v>
      </c>
      <c r="L144" s="22">
        <v>1999</v>
      </c>
      <c r="M144" s="22">
        <v>2000</v>
      </c>
      <c r="N144" s="22">
        <v>2001</v>
      </c>
      <c r="O144" s="22">
        <v>2002</v>
      </c>
      <c r="P144" s="22">
        <v>2003</v>
      </c>
      <c r="Q144" s="22">
        <v>2004</v>
      </c>
      <c r="R144" s="22">
        <v>2005</v>
      </c>
    </row>
    <row r="146" spans="1:18" ht="12.75">
      <c r="A146" t="s">
        <v>32</v>
      </c>
      <c r="B146" t="s">
        <v>12</v>
      </c>
      <c r="E146">
        <v>9150</v>
      </c>
      <c r="F146">
        <v>9387</v>
      </c>
      <c r="G146">
        <v>9199</v>
      </c>
      <c r="H146">
        <v>8945</v>
      </c>
      <c r="I146">
        <v>9051</v>
      </c>
      <c r="J146">
        <v>7139</v>
      </c>
      <c r="K146">
        <v>6687</v>
      </c>
      <c r="L146">
        <v>7142</v>
      </c>
      <c r="M146">
        <v>6358</v>
      </c>
      <c r="N146">
        <v>8896</v>
      </c>
      <c r="O146">
        <v>6727</v>
      </c>
      <c r="P146">
        <v>5883</v>
      </c>
      <c r="Q146">
        <v>7257</v>
      </c>
      <c r="R146">
        <v>6107</v>
      </c>
    </row>
    <row r="147" spans="1:18" ht="12.75">
      <c r="A147" t="s">
        <v>30</v>
      </c>
      <c r="B147" t="s">
        <v>12</v>
      </c>
      <c r="E147" s="11">
        <v>1733</v>
      </c>
      <c r="F147" s="11">
        <v>1758</v>
      </c>
      <c r="G147" s="11">
        <v>1995</v>
      </c>
      <c r="H147" s="11">
        <v>2031</v>
      </c>
      <c r="I147" s="11">
        <v>1864</v>
      </c>
      <c r="J147" s="11">
        <v>1850</v>
      </c>
      <c r="K147" s="11">
        <v>1780</v>
      </c>
      <c r="L147" s="11">
        <v>2035</v>
      </c>
      <c r="M147" s="11">
        <v>1667</v>
      </c>
      <c r="N147" s="11">
        <v>1494</v>
      </c>
      <c r="O147" s="11">
        <v>1740</v>
      </c>
      <c r="P147" s="11">
        <v>1672</v>
      </c>
      <c r="Q147" s="11">
        <v>1769</v>
      </c>
      <c r="R147" s="11">
        <v>1781</v>
      </c>
    </row>
    <row r="174" spans="3:18" ht="12.75">
      <c r="C174" s="22">
        <v>1990</v>
      </c>
      <c r="D174" s="22">
        <v>1991</v>
      </c>
      <c r="E174" s="22">
        <v>1992</v>
      </c>
      <c r="F174" s="22">
        <v>1993</v>
      </c>
      <c r="G174" s="22">
        <v>1994</v>
      </c>
      <c r="H174" s="22">
        <v>1995</v>
      </c>
      <c r="I174" s="22">
        <v>1996</v>
      </c>
      <c r="J174" s="22">
        <v>1997</v>
      </c>
      <c r="K174" s="22">
        <v>1998</v>
      </c>
      <c r="L174" s="22">
        <v>1999</v>
      </c>
      <c r="M174" s="22">
        <v>2000</v>
      </c>
      <c r="N174" s="22">
        <v>2001</v>
      </c>
      <c r="O174" s="22">
        <v>2002</v>
      </c>
      <c r="P174" s="22">
        <v>2003</v>
      </c>
      <c r="Q174" s="22">
        <v>2004</v>
      </c>
      <c r="R174" s="22">
        <v>2005</v>
      </c>
    </row>
    <row r="176" spans="1:18" ht="12.75">
      <c r="A176" t="s">
        <v>32</v>
      </c>
      <c r="B176" t="s">
        <v>5</v>
      </c>
      <c r="C176">
        <v>3841</v>
      </c>
      <c r="D176">
        <v>3021</v>
      </c>
      <c r="E176">
        <v>3026</v>
      </c>
      <c r="F176">
        <v>2618</v>
      </c>
      <c r="G176">
        <v>2602</v>
      </c>
      <c r="H176">
        <v>1915</v>
      </c>
      <c r="I176">
        <v>1792</v>
      </c>
      <c r="J176">
        <v>1423</v>
      </c>
      <c r="K176">
        <v>1182</v>
      </c>
      <c r="L176">
        <v>925</v>
      </c>
      <c r="M176">
        <v>854</v>
      </c>
      <c r="N176">
        <v>803</v>
      </c>
      <c r="O176">
        <v>798</v>
      </c>
      <c r="P176">
        <v>800</v>
      </c>
      <c r="Q176">
        <v>790</v>
      </c>
      <c r="R176">
        <v>791</v>
      </c>
    </row>
    <row r="177" spans="1:18" ht="12.75">
      <c r="A177" t="s">
        <v>30</v>
      </c>
      <c r="B177" t="s">
        <v>5</v>
      </c>
      <c r="C177" s="11">
        <v>77</v>
      </c>
      <c r="D177" s="11">
        <v>73</v>
      </c>
      <c r="E177" s="11">
        <v>90</v>
      </c>
      <c r="F177" s="11">
        <v>95</v>
      </c>
      <c r="G177" s="11">
        <v>110</v>
      </c>
      <c r="H177" s="11">
        <v>90</v>
      </c>
      <c r="I177" s="11">
        <v>99</v>
      </c>
      <c r="J177" s="11">
        <v>90</v>
      </c>
      <c r="K177" s="11">
        <v>81</v>
      </c>
      <c r="L177" s="11">
        <v>74</v>
      </c>
      <c r="M177" s="11">
        <v>64</v>
      </c>
      <c r="N177" s="11">
        <v>71</v>
      </c>
      <c r="O177" s="11">
        <v>68</v>
      </c>
      <c r="P177" s="11">
        <v>64</v>
      </c>
      <c r="Q177" s="11">
        <v>62</v>
      </c>
      <c r="R177" s="11">
        <v>61</v>
      </c>
    </row>
    <row r="178" spans="1:18" ht="12.75">
      <c r="A178" t="s">
        <v>31</v>
      </c>
      <c r="B178" t="s">
        <v>5</v>
      </c>
      <c r="C178" s="3">
        <v>3918</v>
      </c>
      <c r="D178" s="10">
        <v>3094</v>
      </c>
      <c r="E178" s="10">
        <v>3116</v>
      </c>
      <c r="F178" s="10">
        <v>2713</v>
      </c>
      <c r="G178" s="10">
        <v>2712</v>
      </c>
      <c r="H178" s="3">
        <v>2005</v>
      </c>
      <c r="I178" s="3">
        <v>1891</v>
      </c>
      <c r="J178" s="4">
        <v>1513</v>
      </c>
      <c r="K178" s="4">
        <v>1263</v>
      </c>
      <c r="L178" s="4">
        <v>999</v>
      </c>
      <c r="M178" s="4">
        <v>918</v>
      </c>
      <c r="N178" s="4">
        <v>874</v>
      </c>
      <c r="O178" s="4">
        <v>866</v>
      </c>
      <c r="P178" s="4">
        <v>864</v>
      </c>
      <c r="Q178" s="4">
        <v>852</v>
      </c>
      <c r="R178" s="4">
        <v>852</v>
      </c>
    </row>
    <row r="179" spans="3:18" ht="12.75">
      <c r="C179">
        <f aca="true" t="shared" si="6" ref="C179:R179">SUM(C178-C177)</f>
        <v>3841</v>
      </c>
      <c r="D179">
        <f t="shared" si="6"/>
        <v>3021</v>
      </c>
      <c r="E179">
        <f t="shared" si="6"/>
        <v>3026</v>
      </c>
      <c r="F179">
        <f t="shared" si="6"/>
        <v>2618</v>
      </c>
      <c r="G179">
        <f t="shared" si="6"/>
        <v>2602</v>
      </c>
      <c r="H179">
        <f t="shared" si="6"/>
        <v>1915</v>
      </c>
      <c r="I179">
        <f t="shared" si="6"/>
        <v>1792</v>
      </c>
      <c r="J179">
        <f t="shared" si="6"/>
        <v>1423</v>
      </c>
      <c r="K179">
        <f t="shared" si="6"/>
        <v>1182</v>
      </c>
      <c r="L179">
        <f t="shared" si="6"/>
        <v>925</v>
      </c>
      <c r="M179">
        <f t="shared" si="6"/>
        <v>854</v>
      </c>
      <c r="N179">
        <f t="shared" si="6"/>
        <v>803</v>
      </c>
      <c r="O179">
        <f t="shared" si="6"/>
        <v>798</v>
      </c>
      <c r="P179">
        <f t="shared" si="6"/>
        <v>800</v>
      </c>
      <c r="Q179">
        <f t="shared" si="6"/>
        <v>790</v>
      </c>
      <c r="R179">
        <f t="shared" si="6"/>
        <v>791</v>
      </c>
    </row>
    <row r="205" spans="3:18" ht="12.75">
      <c r="C205" s="22">
        <v>1990</v>
      </c>
      <c r="D205" s="22">
        <v>1991</v>
      </c>
      <c r="E205" s="22">
        <v>1992</v>
      </c>
      <c r="F205" s="22">
        <v>1993</v>
      </c>
      <c r="G205" s="22">
        <v>1994</v>
      </c>
      <c r="H205" s="22">
        <v>1995</v>
      </c>
      <c r="I205" s="22">
        <v>1996</v>
      </c>
      <c r="J205" s="22">
        <v>1997</v>
      </c>
      <c r="K205" s="22">
        <v>1998</v>
      </c>
      <c r="L205" s="22">
        <v>1999</v>
      </c>
      <c r="M205" s="22">
        <v>2000</v>
      </c>
      <c r="N205" s="22">
        <v>2001</v>
      </c>
      <c r="O205" s="22">
        <v>2002</v>
      </c>
      <c r="P205" s="22">
        <v>2003</v>
      </c>
      <c r="Q205" s="22">
        <v>2004</v>
      </c>
      <c r="R205" s="22">
        <v>2005</v>
      </c>
    </row>
    <row r="207" spans="1:18" ht="12.75">
      <c r="A207" t="s">
        <v>32</v>
      </c>
      <c r="B207" t="s">
        <v>6</v>
      </c>
      <c r="C207">
        <v>97658</v>
      </c>
      <c r="D207">
        <v>98349</v>
      </c>
      <c r="E207">
        <v>91212</v>
      </c>
      <c r="F207">
        <v>87086</v>
      </c>
      <c r="G207">
        <v>78316</v>
      </c>
      <c r="H207">
        <v>78435</v>
      </c>
      <c r="I207">
        <v>74649</v>
      </c>
      <c r="J207">
        <v>73618</v>
      </c>
      <c r="K207">
        <v>68862</v>
      </c>
      <c r="L207">
        <v>69488</v>
      </c>
      <c r="M207">
        <v>67423</v>
      </c>
      <c r="N207">
        <v>66077</v>
      </c>
      <c r="O207">
        <v>64334</v>
      </c>
      <c r="P207">
        <v>63749</v>
      </c>
      <c r="Q207">
        <v>61215</v>
      </c>
      <c r="R207">
        <v>61348</v>
      </c>
    </row>
    <row r="208" spans="1:18" ht="12.75">
      <c r="A208" t="s">
        <v>30</v>
      </c>
      <c r="B208" t="s">
        <v>6</v>
      </c>
      <c r="C208" s="2">
        <v>8421</v>
      </c>
      <c r="D208" s="2">
        <v>9120</v>
      </c>
      <c r="E208" s="2">
        <v>8409</v>
      </c>
      <c r="F208" s="2">
        <v>7833</v>
      </c>
      <c r="G208" s="2">
        <v>8548</v>
      </c>
      <c r="H208" s="2">
        <v>8122</v>
      </c>
      <c r="I208" s="2">
        <v>7951</v>
      </c>
      <c r="J208" s="2">
        <v>7682</v>
      </c>
      <c r="K208" s="2">
        <v>8071</v>
      </c>
      <c r="L208" s="2">
        <v>8425</v>
      </c>
      <c r="M208" s="2">
        <v>8464</v>
      </c>
      <c r="N208" s="2">
        <v>8567</v>
      </c>
      <c r="O208" s="2">
        <v>8370</v>
      </c>
      <c r="P208" s="2">
        <v>8430</v>
      </c>
      <c r="Q208" s="2">
        <v>8020</v>
      </c>
      <c r="R208" s="2">
        <v>7963</v>
      </c>
    </row>
    <row r="209" spans="1:18" ht="12.75">
      <c r="A209" t="s">
        <v>31</v>
      </c>
      <c r="B209" t="s">
        <v>6</v>
      </c>
      <c r="C209" s="11">
        <v>106079</v>
      </c>
      <c r="D209" s="11">
        <v>107469</v>
      </c>
      <c r="E209" s="11">
        <v>99621</v>
      </c>
      <c r="F209" s="11">
        <v>94919</v>
      </c>
      <c r="G209" s="11">
        <v>86864</v>
      </c>
      <c r="H209" s="11">
        <v>86557</v>
      </c>
      <c r="I209" s="11">
        <v>82600</v>
      </c>
      <c r="J209" s="11">
        <v>81300</v>
      </c>
      <c r="K209" s="11">
        <v>76933</v>
      </c>
      <c r="L209" s="11">
        <v>77913</v>
      </c>
      <c r="M209" s="11">
        <v>75887</v>
      </c>
      <c r="N209" s="11">
        <v>74644</v>
      </c>
      <c r="O209" s="11">
        <v>72704</v>
      </c>
      <c r="P209" s="11">
        <v>72179</v>
      </c>
      <c r="Q209" s="11">
        <v>69235</v>
      </c>
      <c r="R209" s="11">
        <v>69311</v>
      </c>
    </row>
    <row r="210" spans="3:18" ht="12.75">
      <c r="C210">
        <f aca="true" t="shared" si="7" ref="C210:R210">SUM(C209-C208)</f>
        <v>97658</v>
      </c>
      <c r="D210">
        <f t="shared" si="7"/>
        <v>98349</v>
      </c>
      <c r="E210">
        <f t="shared" si="7"/>
        <v>91212</v>
      </c>
      <c r="F210">
        <f t="shared" si="7"/>
        <v>87086</v>
      </c>
      <c r="G210">
        <f t="shared" si="7"/>
        <v>78316</v>
      </c>
      <c r="H210">
        <f t="shared" si="7"/>
        <v>78435</v>
      </c>
      <c r="I210">
        <f t="shared" si="7"/>
        <v>74649</v>
      </c>
      <c r="J210">
        <f t="shared" si="7"/>
        <v>73618</v>
      </c>
      <c r="K210">
        <f t="shared" si="7"/>
        <v>68862</v>
      </c>
      <c r="L210">
        <f t="shared" si="7"/>
        <v>69488</v>
      </c>
      <c r="M210">
        <f t="shared" si="7"/>
        <v>67423</v>
      </c>
      <c r="N210">
        <f t="shared" si="7"/>
        <v>66077</v>
      </c>
      <c r="O210">
        <f t="shared" si="7"/>
        <v>64334</v>
      </c>
      <c r="P210">
        <f t="shared" si="7"/>
        <v>63749</v>
      </c>
      <c r="Q210">
        <f t="shared" si="7"/>
        <v>61215</v>
      </c>
      <c r="R210">
        <f t="shared" si="7"/>
        <v>61348</v>
      </c>
    </row>
    <row r="237" spans="3:18" ht="12.75">
      <c r="C237" s="22">
        <v>1990</v>
      </c>
      <c r="D237" s="22">
        <v>1991</v>
      </c>
      <c r="E237" s="22">
        <v>1992</v>
      </c>
      <c r="F237" s="22">
        <v>1993</v>
      </c>
      <c r="G237" s="22">
        <v>1994</v>
      </c>
      <c r="H237" s="22">
        <v>1995</v>
      </c>
      <c r="I237" s="22">
        <v>1996</v>
      </c>
      <c r="J237" s="22">
        <v>1997</v>
      </c>
      <c r="K237" s="22">
        <v>1998</v>
      </c>
      <c r="L237" s="22">
        <v>1999</v>
      </c>
      <c r="M237" s="22">
        <v>2000</v>
      </c>
      <c r="N237" s="22">
        <v>2001</v>
      </c>
      <c r="O237" s="22">
        <v>2002</v>
      </c>
      <c r="P237" s="22">
        <v>2003</v>
      </c>
      <c r="Q237" s="22">
        <v>2004</v>
      </c>
      <c r="R237" s="22">
        <v>2005</v>
      </c>
    </row>
    <row r="239" spans="1:18" ht="12.75">
      <c r="A239" t="s">
        <v>32</v>
      </c>
      <c r="B239" t="s">
        <v>10</v>
      </c>
      <c r="C239">
        <v>30439</v>
      </c>
      <c r="D239">
        <v>24741</v>
      </c>
      <c r="E239">
        <v>24019</v>
      </c>
      <c r="F239">
        <v>22084</v>
      </c>
      <c r="G239">
        <v>19352</v>
      </c>
      <c r="H239">
        <v>17737</v>
      </c>
      <c r="I239">
        <v>16733</v>
      </c>
      <c r="J239">
        <v>14051</v>
      </c>
      <c r="K239">
        <v>12472</v>
      </c>
      <c r="L239">
        <v>11977</v>
      </c>
      <c r="M239">
        <v>10825</v>
      </c>
      <c r="N239">
        <v>10230</v>
      </c>
      <c r="O239">
        <v>9635</v>
      </c>
      <c r="P239">
        <v>9006</v>
      </c>
      <c r="Q239">
        <v>7736</v>
      </c>
      <c r="R239">
        <v>7645</v>
      </c>
    </row>
    <row r="240" spans="1:18" ht="12.75">
      <c r="A240" t="s">
        <v>30</v>
      </c>
      <c r="B240" t="s">
        <v>10</v>
      </c>
      <c r="C240" s="11">
        <v>2590</v>
      </c>
      <c r="D240" s="11">
        <v>2503</v>
      </c>
      <c r="E240" s="11">
        <v>2508</v>
      </c>
      <c r="F240" s="11">
        <v>2297</v>
      </c>
      <c r="G240" s="11">
        <v>1646</v>
      </c>
      <c r="H240" s="11">
        <v>1437</v>
      </c>
      <c r="I240" s="11">
        <v>1535</v>
      </c>
      <c r="J240" s="11">
        <v>1380</v>
      </c>
      <c r="K240" s="11">
        <v>1463</v>
      </c>
      <c r="L240" s="11">
        <v>2584</v>
      </c>
      <c r="M240" s="11">
        <v>2477</v>
      </c>
      <c r="N240" s="11">
        <v>2328</v>
      </c>
      <c r="O240" s="11">
        <v>2331</v>
      </c>
      <c r="P240" s="11">
        <v>2460</v>
      </c>
      <c r="Q240" s="11">
        <v>2145</v>
      </c>
      <c r="R240" s="11">
        <v>2327</v>
      </c>
    </row>
    <row r="241" spans="1:18" ht="12.75">
      <c r="A241" t="s">
        <v>31</v>
      </c>
      <c r="B241" t="s">
        <v>10</v>
      </c>
      <c r="C241" s="13">
        <v>33029</v>
      </c>
      <c r="D241" s="13">
        <v>27244</v>
      </c>
      <c r="E241" s="13">
        <v>26527</v>
      </c>
      <c r="F241" s="13">
        <v>24381</v>
      </c>
      <c r="G241" s="13">
        <v>20998</v>
      </c>
      <c r="H241" s="13">
        <v>19174</v>
      </c>
      <c r="I241" s="13">
        <v>18268</v>
      </c>
      <c r="J241" s="13">
        <v>15431</v>
      </c>
      <c r="K241" s="13">
        <v>13935</v>
      </c>
      <c r="L241" s="13">
        <v>14561</v>
      </c>
      <c r="M241" s="13">
        <v>13302</v>
      </c>
      <c r="N241" s="13">
        <v>12558</v>
      </c>
      <c r="O241" s="13">
        <v>11966</v>
      </c>
      <c r="P241" s="13">
        <v>11466</v>
      </c>
      <c r="Q241" s="13">
        <v>9881</v>
      </c>
      <c r="R241" s="13">
        <v>9972</v>
      </c>
    </row>
    <row r="242" spans="3:18" ht="12.75">
      <c r="C242">
        <f aca="true" t="shared" si="8" ref="C242:R242">SUM(C241-C240)</f>
        <v>30439</v>
      </c>
      <c r="D242">
        <f t="shared" si="8"/>
        <v>24741</v>
      </c>
      <c r="E242">
        <f t="shared" si="8"/>
        <v>24019</v>
      </c>
      <c r="F242">
        <f t="shared" si="8"/>
        <v>22084</v>
      </c>
      <c r="G242">
        <f t="shared" si="8"/>
        <v>19352</v>
      </c>
      <c r="H242">
        <f t="shared" si="8"/>
        <v>17737</v>
      </c>
      <c r="I242">
        <f t="shared" si="8"/>
        <v>16733</v>
      </c>
      <c r="J242">
        <f t="shared" si="8"/>
        <v>14051</v>
      </c>
      <c r="K242">
        <f t="shared" si="8"/>
        <v>12472</v>
      </c>
      <c r="L242">
        <f t="shared" si="8"/>
        <v>11977</v>
      </c>
      <c r="M242">
        <f t="shared" si="8"/>
        <v>10825</v>
      </c>
      <c r="N242">
        <f t="shared" si="8"/>
        <v>10230</v>
      </c>
      <c r="O242">
        <f t="shared" si="8"/>
        <v>9635</v>
      </c>
      <c r="P242">
        <f t="shared" si="8"/>
        <v>9006</v>
      </c>
      <c r="Q242">
        <f t="shared" si="8"/>
        <v>7736</v>
      </c>
      <c r="R242">
        <f t="shared" si="8"/>
        <v>7645</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71"/>
  <sheetViews>
    <sheetView workbookViewId="0" topLeftCell="A31">
      <selection activeCell="C52" sqref="C52"/>
    </sheetView>
  </sheetViews>
  <sheetFormatPr defaultColWidth="9.140625" defaultRowHeight="12.75"/>
  <cols>
    <col min="1" max="1" width="17.57421875" style="0" customWidth="1"/>
  </cols>
  <sheetData>
    <row r="1" spans="1:3" ht="12.75">
      <c r="A1" s="1" t="s">
        <v>24</v>
      </c>
      <c r="B1" s="1"/>
      <c r="C1" s="1"/>
    </row>
    <row r="3" spans="2:17" ht="12.75">
      <c r="B3" s="22">
        <v>1990</v>
      </c>
      <c r="C3" s="22">
        <v>1991</v>
      </c>
      <c r="D3" s="22">
        <v>1992</v>
      </c>
      <c r="E3" s="22">
        <v>1993</v>
      </c>
      <c r="F3" s="22">
        <v>1994</v>
      </c>
      <c r="G3" s="22">
        <v>1995</v>
      </c>
      <c r="H3" s="22">
        <v>1996</v>
      </c>
      <c r="I3" s="22">
        <v>1997</v>
      </c>
      <c r="J3" s="22">
        <v>1998</v>
      </c>
      <c r="K3" s="22">
        <v>1999</v>
      </c>
      <c r="L3" s="22">
        <v>2000</v>
      </c>
      <c r="M3" s="22">
        <v>2001</v>
      </c>
      <c r="N3" s="22">
        <v>2002</v>
      </c>
      <c r="O3" s="22">
        <v>2003</v>
      </c>
      <c r="P3" s="22">
        <v>2004</v>
      </c>
      <c r="Q3" s="22">
        <v>2005</v>
      </c>
    </row>
    <row r="5" spans="1:17" ht="12.75">
      <c r="A5" t="s">
        <v>2</v>
      </c>
      <c r="B5" s="11">
        <v>621</v>
      </c>
      <c r="C5" s="11">
        <v>711</v>
      </c>
      <c r="D5" s="11">
        <v>683</v>
      </c>
      <c r="E5" s="11" t="s">
        <v>0</v>
      </c>
      <c r="F5" s="11" t="s">
        <v>0</v>
      </c>
      <c r="G5" s="11">
        <v>637</v>
      </c>
      <c r="H5" s="11" t="s">
        <v>0</v>
      </c>
      <c r="I5" s="11">
        <v>167</v>
      </c>
      <c r="J5" s="11">
        <v>194</v>
      </c>
      <c r="K5" s="11">
        <v>573</v>
      </c>
      <c r="L5" s="11">
        <v>759</v>
      </c>
      <c r="M5" s="11">
        <v>696</v>
      </c>
      <c r="N5" s="11">
        <v>338</v>
      </c>
      <c r="O5" s="11">
        <v>460</v>
      </c>
      <c r="P5" s="11">
        <v>797</v>
      </c>
      <c r="Q5" s="11">
        <v>772</v>
      </c>
    </row>
    <row r="6" spans="1:17" ht="12.75">
      <c r="A6" t="s">
        <v>1</v>
      </c>
      <c r="B6" s="11">
        <v>4206</v>
      </c>
      <c r="C6" s="11">
        <v>4449</v>
      </c>
      <c r="D6" s="11">
        <v>4383</v>
      </c>
      <c r="E6" s="11">
        <v>4195</v>
      </c>
      <c r="F6" s="11">
        <v>3835</v>
      </c>
      <c r="G6" s="11">
        <v>3747</v>
      </c>
      <c r="H6" s="11">
        <v>3550</v>
      </c>
      <c r="I6" s="11">
        <v>3477</v>
      </c>
      <c r="J6" s="11">
        <v>2941</v>
      </c>
      <c r="K6" s="11">
        <v>2704</v>
      </c>
      <c r="L6" s="11">
        <v>3053</v>
      </c>
      <c r="M6" s="11">
        <v>2936</v>
      </c>
      <c r="N6" s="11">
        <v>3321</v>
      </c>
      <c r="O6" s="11">
        <v>3402</v>
      </c>
      <c r="P6" s="11">
        <v>3421</v>
      </c>
      <c r="Q6" s="12">
        <v>3462</v>
      </c>
    </row>
    <row r="7" spans="1:17" ht="12.75">
      <c r="A7" t="s">
        <v>3</v>
      </c>
      <c r="B7" s="11">
        <v>83</v>
      </c>
      <c r="C7" s="11">
        <v>84</v>
      </c>
      <c r="D7" s="11">
        <v>99</v>
      </c>
      <c r="E7" s="11">
        <v>108</v>
      </c>
      <c r="F7" s="11">
        <v>98</v>
      </c>
      <c r="G7" s="11">
        <v>91</v>
      </c>
      <c r="H7" s="11">
        <v>109</v>
      </c>
      <c r="I7" s="11">
        <v>107</v>
      </c>
      <c r="J7" s="11">
        <v>112</v>
      </c>
      <c r="K7" s="11">
        <v>118</v>
      </c>
      <c r="L7" s="11">
        <v>117</v>
      </c>
      <c r="M7" s="11">
        <v>113</v>
      </c>
      <c r="N7" s="11">
        <v>117</v>
      </c>
      <c r="O7" s="11">
        <v>116</v>
      </c>
      <c r="P7" s="11">
        <v>107</v>
      </c>
      <c r="Q7" s="11">
        <v>101</v>
      </c>
    </row>
    <row r="8" spans="1:17" ht="12.75">
      <c r="A8" t="s">
        <v>8</v>
      </c>
      <c r="B8" s="11">
        <v>541</v>
      </c>
      <c r="C8" s="11">
        <v>524</v>
      </c>
      <c r="D8" s="11" t="s">
        <v>0</v>
      </c>
      <c r="E8" s="11">
        <v>645</v>
      </c>
      <c r="F8" s="11">
        <v>592</v>
      </c>
      <c r="G8" s="11">
        <v>494</v>
      </c>
      <c r="H8" s="11">
        <v>544</v>
      </c>
      <c r="I8" s="11">
        <v>591</v>
      </c>
      <c r="J8" s="11">
        <v>609</v>
      </c>
      <c r="K8" s="11">
        <v>572</v>
      </c>
      <c r="L8" s="11">
        <v>505</v>
      </c>
      <c r="M8" s="11">
        <v>616</v>
      </c>
      <c r="N8" s="11">
        <v>504</v>
      </c>
      <c r="O8" s="11">
        <v>434</v>
      </c>
      <c r="P8" s="11">
        <v>460</v>
      </c>
      <c r="Q8" s="11">
        <v>412</v>
      </c>
    </row>
    <row r="9" spans="1:17" ht="12.75">
      <c r="A9" t="s">
        <v>4</v>
      </c>
      <c r="B9" s="23">
        <v>5406</v>
      </c>
      <c r="C9" s="12">
        <v>5218</v>
      </c>
      <c r="D9" s="12">
        <v>5168</v>
      </c>
      <c r="E9" s="12">
        <v>4987</v>
      </c>
      <c r="F9" s="12">
        <v>6221</v>
      </c>
      <c r="G9" s="12">
        <v>5522</v>
      </c>
      <c r="H9" s="12">
        <v>5173</v>
      </c>
      <c r="I9" s="12">
        <v>5236</v>
      </c>
      <c r="J9" s="12">
        <v>5580</v>
      </c>
      <c r="K9" s="12">
        <v>5392</v>
      </c>
      <c r="L9" s="12">
        <v>4946</v>
      </c>
      <c r="M9" s="12">
        <v>4978</v>
      </c>
      <c r="N9" s="12">
        <v>5486</v>
      </c>
      <c r="O9" s="12">
        <v>6149</v>
      </c>
      <c r="P9" s="12">
        <v>3814</v>
      </c>
      <c r="Q9" s="4">
        <v>3777</v>
      </c>
    </row>
    <row r="10" spans="1:17" ht="12.75">
      <c r="A10" t="s">
        <v>12</v>
      </c>
      <c r="B10" s="11">
        <v>1733</v>
      </c>
      <c r="C10" s="11">
        <v>1758</v>
      </c>
      <c r="D10" s="11">
        <v>1995</v>
      </c>
      <c r="E10" s="11">
        <v>2031</v>
      </c>
      <c r="F10" s="11">
        <v>1864</v>
      </c>
      <c r="G10" s="11">
        <v>1850</v>
      </c>
      <c r="H10" s="11" t="s">
        <v>0</v>
      </c>
      <c r="I10" s="11">
        <v>1780</v>
      </c>
      <c r="J10" s="11" t="s">
        <v>0</v>
      </c>
      <c r="K10" s="11">
        <v>2035</v>
      </c>
      <c r="L10" s="11">
        <v>1667</v>
      </c>
      <c r="M10" s="11">
        <v>1494</v>
      </c>
      <c r="N10" s="11">
        <v>1740</v>
      </c>
      <c r="O10" s="11">
        <v>1672</v>
      </c>
      <c r="P10" s="11">
        <v>1769</v>
      </c>
      <c r="Q10" s="11">
        <v>1781</v>
      </c>
    </row>
    <row r="11" spans="1:17" ht="12.75">
      <c r="A11" t="s">
        <v>5</v>
      </c>
      <c r="B11" s="11">
        <v>77</v>
      </c>
      <c r="C11" s="11">
        <v>73</v>
      </c>
      <c r="D11" s="11">
        <v>90</v>
      </c>
      <c r="E11" s="11">
        <v>95</v>
      </c>
      <c r="F11" s="11">
        <v>110</v>
      </c>
      <c r="G11" s="11">
        <v>90</v>
      </c>
      <c r="H11" s="11">
        <v>99</v>
      </c>
      <c r="I11" s="11">
        <v>90</v>
      </c>
      <c r="J11" s="11">
        <v>81</v>
      </c>
      <c r="K11" s="11">
        <v>74</v>
      </c>
      <c r="L11" s="11">
        <v>64</v>
      </c>
      <c r="M11" s="11">
        <v>71</v>
      </c>
      <c r="N11" s="11">
        <v>68</v>
      </c>
      <c r="O11" s="11">
        <v>64</v>
      </c>
      <c r="P11" s="11">
        <v>62</v>
      </c>
      <c r="Q11" s="11">
        <v>61</v>
      </c>
    </row>
    <row r="12" spans="1:17" ht="12.75">
      <c r="A12" t="s">
        <v>13</v>
      </c>
      <c r="B12" s="2">
        <v>8421</v>
      </c>
      <c r="C12" s="2">
        <v>9120</v>
      </c>
      <c r="D12" s="2">
        <v>8409</v>
      </c>
      <c r="E12" s="2">
        <v>7833</v>
      </c>
      <c r="F12" s="2">
        <v>8548</v>
      </c>
      <c r="G12" s="2">
        <v>8122</v>
      </c>
      <c r="H12" s="2">
        <v>7951</v>
      </c>
      <c r="I12" s="2">
        <v>7682</v>
      </c>
      <c r="J12" s="2">
        <v>8071</v>
      </c>
      <c r="K12" s="2">
        <v>8425</v>
      </c>
      <c r="L12" s="2">
        <v>8464</v>
      </c>
      <c r="M12" s="2">
        <v>8567</v>
      </c>
      <c r="N12" s="2">
        <v>8370</v>
      </c>
      <c r="O12" s="2">
        <v>8430</v>
      </c>
      <c r="P12" s="2">
        <v>8020</v>
      </c>
      <c r="Q12" s="2">
        <v>7963</v>
      </c>
    </row>
    <row r="13" spans="1:17" ht="12.75">
      <c r="A13" t="s">
        <v>14</v>
      </c>
      <c r="B13" s="2">
        <v>2260</v>
      </c>
      <c r="C13" s="2">
        <v>2341</v>
      </c>
      <c r="D13" s="2">
        <v>2279</v>
      </c>
      <c r="E13" s="2">
        <v>2319</v>
      </c>
      <c r="F13" s="2">
        <v>2479</v>
      </c>
      <c r="G13" s="2">
        <v>1853</v>
      </c>
      <c r="H13" s="2">
        <v>2472</v>
      </c>
      <c r="I13" s="2">
        <v>2715</v>
      </c>
      <c r="J13" s="2">
        <v>2705</v>
      </c>
      <c r="K13" s="2">
        <v>2313</v>
      </c>
      <c r="L13" s="2" t="s">
        <v>0</v>
      </c>
      <c r="M13" s="2" t="s">
        <v>0</v>
      </c>
      <c r="N13" s="2" t="s">
        <v>0</v>
      </c>
      <c r="O13" s="2" t="s">
        <v>0</v>
      </c>
      <c r="P13" s="2" t="s">
        <v>0</v>
      </c>
      <c r="Q13" s="2" t="s">
        <v>0</v>
      </c>
    </row>
    <row r="14" spans="1:16" ht="12.75">
      <c r="A14" t="s">
        <v>7</v>
      </c>
      <c r="B14" s="2">
        <v>7467</v>
      </c>
      <c r="C14" s="2">
        <v>7728</v>
      </c>
      <c r="D14" s="2">
        <v>5818</v>
      </c>
      <c r="E14" s="2">
        <v>5559</v>
      </c>
      <c r="F14" s="2" t="s">
        <v>0</v>
      </c>
      <c r="G14" s="2" t="s">
        <v>0</v>
      </c>
      <c r="H14" s="2" t="s">
        <v>0</v>
      </c>
      <c r="I14" s="2" t="s">
        <v>0</v>
      </c>
      <c r="J14" s="2" t="s">
        <v>0</v>
      </c>
      <c r="K14" s="2" t="s">
        <v>0</v>
      </c>
      <c r="L14" s="2" t="s">
        <v>0</v>
      </c>
      <c r="M14" s="2" t="s">
        <v>0</v>
      </c>
      <c r="N14" s="2" t="s">
        <v>0</v>
      </c>
      <c r="O14" s="2" t="s">
        <v>0</v>
      </c>
      <c r="P14" s="2" t="s">
        <v>0</v>
      </c>
    </row>
    <row r="15" spans="1:17" ht="12.75">
      <c r="A15" t="s">
        <v>10</v>
      </c>
      <c r="B15" s="11">
        <v>2590</v>
      </c>
      <c r="C15" s="11">
        <v>2503</v>
      </c>
      <c r="D15" s="11">
        <v>2508</v>
      </c>
      <c r="E15" s="11">
        <v>2297</v>
      </c>
      <c r="F15" s="11">
        <v>1646</v>
      </c>
      <c r="G15" s="11">
        <v>1437</v>
      </c>
      <c r="H15" s="11">
        <v>1535</v>
      </c>
      <c r="I15" s="11">
        <v>1380</v>
      </c>
      <c r="J15" s="11">
        <v>1463</v>
      </c>
      <c r="K15" s="11">
        <v>2584</v>
      </c>
      <c r="L15" s="11">
        <v>2477</v>
      </c>
      <c r="M15" s="11">
        <v>2328</v>
      </c>
      <c r="N15" s="11">
        <v>2331</v>
      </c>
      <c r="O15" s="11">
        <v>2460</v>
      </c>
      <c r="P15" s="11">
        <v>2145</v>
      </c>
      <c r="Q15" s="11">
        <v>2327</v>
      </c>
    </row>
    <row r="16" spans="1:17" ht="12.75">
      <c r="A16" t="s">
        <v>9</v>
      </c>
      <c r="B16" s="11">
        <v>14437</v>
      </c>
      <c r="C16" s="11">
        <v>14526</v>
      </c>
      <c r="D16" s="11">
        <v>14488</v>
      </c>
      <c r="E16" s="11">
        <v>14883</v>
      </c>
      <c r="F16" s="11" t="s">
        <v>0</v>
      </c>
      <c r="G16" s="11" t="s">
        <v>0</v>
      </c>
      <c r="H16" s="11" t="s">
        <v>0</v>
      </c>
      <c r="I16" s="11" t="s">
        <v>0</v>
      </c>
      <c r="J16" s="11" t="s">
        <v>0</v>
      </c>
      <c r="K16" s="11" t="s">
        <v>0</v>
      </c>
      <c r="L16" s="25">
        <v>31084</v>
      </c>
      <c r="M16" s="25">
        <v>28256</v>
      </c>
      <c r="N16" s="25">
        <v>32407</v>
      </c>
      <c r="O16" s="25">
        <v>36710</v>
      </c>
      <c r="P16" s="11" t="s">
        <v>0</v>
      </c>
      <c r="Q16" s="5"/>
    </row>
    <row r="17" spans="12:15" ht="12.75">
      <c r="L17" s="25" t="s">
        <v>26</v>
      </c>
      <c r="M17" s="25" t="s">
        <v>27</v>
      </c>
      <c r="N17" s="25" t="s">
        <v>28</v>
      </c>
      <c r="O17" s="25" t="s">
        <v>29</v>
      </c>
    </row>
    <row r="18" spans="1:17" ht="12.75">
      <c r="A18" s="14" t="s">
        <v>23</v>
      </c>
      <c r="B18" s="14"/>
      <c r="C18" s="14"/>
      <c r="D18" s="13"/>
      <c r="E18" s="13"/>
      <c r="F18" s="13"/>
      <c r="G18" s="13"/>
      <c r="H18" s="13"/>
      <c r="I18" s="13"/>
      <c r="J18" s="13"/>
      <c r="K18" s="13"/>
      <c r="L18" s="13"/>
      <c r="M18" s="13"/>
      <c r="N18" s="13"/>
      <c r="O18" s="13"/>
      <c r="P18" s="13"/>
      <c r="Q18" s="13"/>
    </row>
    <row r="19" spans="2:17" ht="12.75">
      <c r="B19" s="1">
        <v>1990</v>
      </c>
      <c r="C19" s="1">
        <v>1991</v>
      </c>
      <c r="D19" s="1">
        <v>1992</v>
      </c>
      <c r="E19" s="1">
        <v>1993</v>
      </c>
      <c r="F19" s="1">
        <v>1994</v>
      </c>
      <c r="G19" s="1">
        <v>1995</v>
      </c>
      <c r="H19" s="1">
        <v>1996</v>
      </c>
      <c r="I19" s="1">
        <v>1997</v>
      </c>
      <c r="J19" s="1">
        <v>1998</v>
      </c>
      <c r="K19" s="1">
        <v>1999</v>
      </c>
      <c r="L19" s="1">
        <v>2000</v>
      </c>
      <c r="M19" s="1">
        <v>2001</v>
      </c>
      <c r="N19" s="1">
        <v>2002</v>
      </c>
      <c r="O19" s="1">
        <v>2003</v>
      </c>
      <c r="P19" s="1">
        <v>2004</v>
      </c>
      <c r="Q19" s="1">
        <v>2005</v>
      </c>
    </row>
    <row r="20" spans="2:17" ht="12.75">
      <c r="B20" s="2"/>
      <c r="C20" s="2"/>
      <c r="D20" s="2"/>
      <c r="E20" s="2"/>
      <c r="F20" s="2"/>
      <c r="G20" s="2"/>
      <c r="H20" s="2"/>
      <c r="I20" s="2"/>
      <c r="J20" s="2"/>
      <c r="K20" s="2"/>
      <c r="L20" s="2"/>
      <c r="M20" s="2"/>
      <c r="N20" s="2"/>
      <c r="O20" s="2"/>
      <c r="P20" s="2"/>
      <c r="Q20" s="2"/>
    </row>
    <row r="21" spans="1:17" ht="12.75">
      <c r="A21" t="s">
        <v>2</v>
      </c>
      <c r="B21" s="3">
        <v>3995</v>
      </c>
      <c r="C21" s="4">
        <v>3696</v>
      </c>
      <c r="D21" s="5">
        <v>3949</v>
      </c>
      <c r="E21" s="6">
        <v>3950</v>
      </c>
      <c r="F21" s="7"/>
      <c r="G21" s="8">
        <v>2531</v>
      </c>
      <c r="H21" s="5">
        <v>2277</v>
      </c>
      <c r="I21" s="5">
        <v>1850</v>
      </c>
      <c r="J21" s="5">
        <v>1994</v>
      </c>
      <c r="K21" s="3">
        <v>1966</v>
      </c>
      <c r="L21" s="4">
        <v>1871</v>
      </c>
      <c r="M21" s="4">
        <v>1726</v>
      </c>
      <c r="N21" s="4">
        <v>1733</v>
      </c>
      <c r="O21" s="4">
        <v>1976</v>
      </c>
      <c r="P21" s="9">
        <v>2803</v>
      </c>
      <c r="Q21" s="4">
        <v>2342</v>
      </c>
    </row>
    <row r="22" spans="1:17" ht="12.75">
      <c r="A22" t="s">
        <v>1</v>
      </c>
      <c r="B22">
        <v>16176</v>
      </c>
      <c r="C22">
        <v>16474</v>
      </c>
      <c r="D22">
        <v>16205</v>
      </c>
      <c r="E22">
        <v>16644</v>
      </c>
      <c r="F22">
        <v>14631</v>
      </c>
      <c r="G22">
        <v>13971</v>
      </c>
      <c r="H22">
        <v>13462</v>
      </c>
      <c r="I22">
        <v>12514</v>
      </c>
      <c r="J22">
        <v>10235</v>
      </c>
      <c r="K22">
        <v>11968</v>
      </c>
      <c r="L22">
        <v>11110</v>
      </c>
      <c r="M22">
        <v>10012</v>
      </c>
      <c r="N22">
        <v>10075</v>
      </c>
      <c r="O22">
        <v>10772</v>
      </c>
      <c r="P22">
        <v>11440</v>
      </c>
      <c r="Q22">
        <v>12050</v>
      </c>
    </row>
    <row r="23" spans="1:17" ht="12.75">
      <c r="A23" t="s">
        <v>3</v>
      </c>
      <c r="B23" s="2">
        <v>2883</v>
      </c>
      <c r="C23" s="2">
        <v>2905</v>
      </c>
      <c r="D23" s="2">
        <v>2745</v>
      </c>
      <c r="E23" s="2">
        <v>2757</v>
      </c>
      <c r="F23" s="2">
        <v>2442</v>
      </c>
      <c r="G23" s="2">
        <v>1980</v>
      </c>
      <c r="H23" s="2">
        <v>1920</v>
      </c>
      <c r="I23" s="2">
        <v>1859</v>
      </c>
      <c r="J23" s="2">
        <v>1851</v>
      </c>
      <c r="K23" s="2">
        <v>1851</v>
      </c>
      <c r="L23" s="2">
        <v>1837</v>
      </c>
      <c r="M23" s="2">
        <v>1833</v>
      </c>
      <c r="N23" s="2">
        <v>1824</v>
      </c>
      <c r="O23" s="2">
        <v>1797</v>
      </c>
      <c r="P23" s="2">
        <v>1760</v>
      </c>
      <c r="Q23" s="2">
        <v>1706</v>
      </c>
    </row>
    <row r="24" spans="1:16" ht="12.75">
      <c r="A24" t="s">
        <v>8</v>
      </c>
      <c r="B24" s="5">
        <v>3638</v>
      </c>
      <c r="C24" s="5">
        <v>3637</v>
      </c>
      <c r="D24" s="9">
        <v>3303</v>
      </c>
      <c r="E24" s="8">
        <v>2724</v>
      </c>
      <c r="F24" s="8">
        <v>2252</v>
      </c>
      <c r="G24" s="8">
        <v>2000</v>
      </c>
      <c r="H24" s="8">
        <v>2142</v>
      </c>
      <c r="I24" s="5">
        <v>1634</v>
      </c>
      <c r="J24" s="27">
        <v>1507</v>
      </c>
      <c r="K24" s="27">
        <v>1517</v>
      </c>
      <c r="L24" s="27">
        <v>1210</v>
      </c>
      <c r="M24" s="6">
        <v>1316</v>
      </c>
      <c r="N24" s="6">
        <v>1255</v>
      </c>
      <c r="O24" s="6">
        <v>1209</v>
      </c>
      <c r="P24" s="6">
        <v>1193</v>
      </c>
    </row>
    <row r="25" spans="1:17" ht="12.75">
      <c r="A25" t="s">
        <v>4</v>
      </c>
      <c r="B25" s="4">
        <v>35183</v>
      </c>
      <c r="C25" s="4">
        <v>34904</v>
      </c>
      <c r="D25" s="4">
        <v>32717</v>
      </c>
      <c r="E25" s="4">
        <v>32278</v>
      </c>
      <c r="F25" s="4">
        <v>30824</v>
      </c>
      <c r="G25" s="4">
        <v>27522</v>
      </c>
      <c r="H25" s="3">
        <v>26483</v>
      </c>
      <c r="I25" s="4">
        <v>24978</v>
      </c>
      <c r="J25" s="4">
        <v>23118</v>
      </c>
      <c r="K25" s="4">
        <v>20748</v>
      </c>
      <c r="L25" s="4">
        <v>19830</v>
      </c>
      <c r="M25" s="4">
        <v>19695</v>
      </c>
      <c r="N25" s="4">
        <v>21105</v>
      </c>
      <c r="O25" s="4">
        <v>21856</v>
      </c>
      <c r="P25" s="4">
        <v>24854</v>
      </c>
      <c r="Q25" s="4">
        <v>24798</v>
      </c>
    </row>
    <row r="26" spans="1:17" ht="12.75">
      <c r="A26" t="s">
        <v>12</v>
      </c>
      <c r="B26" s="4">
        <v>10883</v>
      </c>
      <c r="C26" s="4">
        <v>11145</v>
      </c>
      <c r="D26" s="4">
        <v>11194</v>
      </c>
      <c r="E26" s="4">
        <v>10976</v>
      </c>
      <c r="F26" s="4">
        <v>10915</v>
      </c>
      <c r="G26" s="4">
        <v>8989</v>
      </c>
      <c r="H26" s="3">
        <v>9400</v>
      </c>
      <c r="I26" s="4">
        <v>8467</v>
      </c>
      <c r="J26" s="3">
        <v>8321</v>
      </c>
      <c r="K26" s="4">
        <v>9177</v>
      </c>
      <c r="L26" s="4">
        <v>8025</v>
      </c>
      <c r="M26" s="4">
        <v>10390</v>
      </c>
      <c r="N26" s="4">
        <v>8467</v>
      </c>
      <c r="O26" s="4">
        <v>7555</v>
      </c>
      <c r="P26" s="4">
        <v>9026</v>
      </c>
      <c r="Q26" s="4">
        <v>7888</v>
      </c>
    </row>
    <row r="27" spans="1:17" ht="12.75">
      <c r="A27" t="s">
        <v>5</v>
      </c>
      <c r="B27" s="3">
        <v>3918</v>
      </c>
      <c r="C27" s="10">
        <v>3094</v>
      </c>
      <c r="D27" s="10">
        <v>3116</v>
      </c>
      <c r="E27" s="10">
        <v>2713</v>
      </c>
      <c r="F27" s="10">
        <v>2712</v>
      </c>
      <c r="G27" s="3">
        <v>2005</v>
      </c>
      <c r="H27" s="3">
        <v>1891</v>
      </c>
      <c r="I27" s="4">
        <v>1513</v>
      </c>
      <c r="J27" s="4">
        <v>1263</v>
      </c>
      <c r="K27" s="4">
        <v>999</v>
      </c>
      <c r="L27" s="4">
        <v>918</v>
      </c>
      <c r="M27" s="4">
        <v>874</v>
      </c>
      <c r="N27" s="4">
        <v>866</v>
      </c>
      <c r="O27" s="4">
        <v>864</v>
      </c>
      <c r="P27" s="4">
        <v>852</v>
      </c>
      <c r="Q27" s="4">
        <v>852</v>
      </c>
    </row>
    <row r="28" spans="1:17" ht="12.75">
      <c r="A28" t="s">
        <v>13</v>
      </c>
      <c r="B28" s="11">
        <v>106079</v>
      </c>
      <c r="C28" s="11">
        <v>107469</v>
      </c>
      <c r="D28" s="11">
        <v>99621</v>
      </c>
      <c r="E28" s="11">
        <v>94919</v>
      </c>
      <c r="F28" s="11">
        <v>86864</v>
      </c>
      <c r="G28" s="11">
        <v>86557</v>
      </c>
      <c r="H28" s="11">
        <v>82600</v>
      </c>
      <c r="I28" s="11">
        <v>81300</v>
      </c>
      <c r="J28" s="11">
        <v>76933</v>
      </c>
      <c r="K28" s="11">
        <v>77913</v>
      </c>
      <c r="L28" s="11">
        <v>75887</v>
      </c>
      <c r="M28" s="11">
        <v>74644</v>
      </c>
      <c r="N28" s="11">
        <v>72704</v>
      </c>
      <c r="O28" s="11">
        <v>72179</v>
      </c>
      <c r="P28" s="11">
        <v>69235</v>
      </c>
      <c r="Q28" s="11">
        <v>69311</v>
      </c>
    </row>
    <row r="29" spans="1:17" ht="12.75">
      <c r="A29" t="s">
        <v>14</v>
      </c>
      <c r="B29" s="11">
        <v>13662</v>
      </c>
      <c r="C29" s="11">
        <v>13710</v>
      </c>
      <c r="D29" s="11">
        <v>12804</v>
      </c>
      <c r="E29" s="11">
        <v>13135</v>
      </c>
      <c r="F29" s="11">
        <v>13535</v>
      </c>
      <c r="G29" s="11">
        <v>12909</v>
      </c>
      <c r="H29" s="16"/>
      <c r="I29" s="16"/>
      <c r="J29" s="16"/>
      <c r="K29" s="3">
        <v>13168</v>
      </c>
      <c r="L29" s="3">
        <v>13379</v>
      </c>
      <c r="M29" s="3">
        <v>13152</v>
      </c>
      <c r="N29" s="3">
        <v>10700</v>
      </c>
      <c r="O29" s="16"/>
      <c r="P29" s="16"/>
      <c r="Q29" s="11" t="s">
        <v>0</v>
      </c>
    </row>
    <row r="30" spans="1:17" ht="12.75">
      <c r="A30" t="s">
        <v>7</v>
      </c>
      <c r="B30" s="11">
        <v>22641</v>
      </c>
      <c r="C30" s="11">
        <v>26775</v>
      </c>
      <c r="D30" s="11">
        <v>24929</v>
      </c>
      <c r="E30" s="11">
        <v>25707</v>
      </c>
      <c r="F30" s="11">
        <v>24000</v>
      </c>
      <c r="G30" s="11">
        <v>27608</v>
      </c>
      <c r="H30" s="11">
        <v>26350</v>
      </c>
      <c r="I30" s="11">
        <v>24205</v>
      </c>
      <c r="J30" s="11">
        <v>25953</v>
      </c>
      <c r="K30" s="16"/>
      <c r="L30" s="11">
        <v>24917</v>
      </c>
      <c r="M30" s="11">
        <v>24223</v>
      </c>
      <c r="N30" s="11">
        <v>27153</v>
      </c>
      <c r="O30" s="11">
        <v>26673</v>
      </c>
      <c r="P30" s="16"/>
      <c r="Q30" s="11" t="s">
        <v>0</v>
      </c>
    </row>
    <row r="31" spans="1:17" ht="12.75">
      <c r="A31" t="s">
        <v>10</v>
      </c>
      <c r="B31" s="13">
        <v>33029</v>
      </c>
      <c r="C31" s="13">
        <v>27244</v>
      </c>
      <c r="D31" s="13">
        <v>26527</v>
      </c>
      <c r="E31" s="13">
        <v>24381</v>
      </c>
      <c r="F31" s="13">
        <v>20998</v>
      </c>
      <c r="G31" s="13">
        <v>19174</v>
      </c>
      <c r="H31" s="13">
        <v>18268</v>
      </c>
      <c r="I31" s="13">
        <v>15431</v>
      </c>
      <c r="J31" s="13">
        <v>13935</v>
      </c>
      <c r="K31" s="13">
        <v>14561</v>
      </c>
      <c r="L31" s="13">
        <v>13302</v>
      </c>
      <c r="M31" s="13">
        <v>12558</v>
      </c>
      <c r="N31" s="13">
        <v>11966</v>
      </c>
      <c r="O31" s="13">
        <v>11466</v>
      </c>
      <c r="P31" s="13">
        <v>9881</v>
      </c>
      <c r="Q31" s="13">
        <v>9972</v>
      </c>
    </row>
    <row r="32" spans="1:17" ht="12.75">
      <c r="A32" t="s">
        <v>9</v>
      </c>
      <c r="B32" s="12">
        <v>69012</v>
      </c>
      <c r="C32" s="12">
        <v>69897</v>
      </c>
      <c r="D32" s="12">
        <v>71292</v>
      </c>
      <c r="E32" s="12">
        <v>71470</v>
      </c>
      <c r="F32" s="15"/>
      <c r="G32" s="15"/>
      <c r="H32" s="15"/>
      <c r="I32" s="15"/>
      <c r="J32" s="15"/>
      <c r="K32" s="4">
        <v>60705</v>
      </c>
      <c r="L32" s="4">
        <v>48070</v>
      </c>
      <c r="M32" s="4">
        <v>44012</v>
      </c>
      <c r="N32" s="4">
        <v>50259</v>
      </c>
      <c r="O32" s="4">
        <v>56500</v>
      </c>
      <c r="P32" s="16"/>
      <c r="Q32" s="11" t="s">
        <v>0</v>
      </c>
    </row>
    <row r="34" spans="1:5" ht="12.75">
      <c r="A34" s="1" t="s">
        <v>25</v>
      </c>
      <c r="B34" s="1"/>
      <c r="C34" s="1"/>
      <c r="D34" s="1"/>
      <c r="E34" s="1"/>
    </row>
    <row r="35" spans="2:17" ht="12.75">
      <c r="B35" s="1">
        <v>1990</v>
      </c>
      <c r="C35" s="1">
        <v>1991</v>
      </c>
      <c r="D35" s="1">
        <v>1992</v>
      </c>
      <c r="E35" s="1">
        <v>1993</v>
      </c>
      <c r="F35" s="1">
        <v>1994</v>
      </c>
      <c r="G35" s="1">
        <v>1995</v>
      </c>
      <c r="H35" s="1">
        <v>1996</v>
      </c>
      <c r="I35" s="1">
        <v>1997</v>
      </c>
      <c r="J35" s="1">
        <v>1998</v>
      </c>
      <c r="K35" s="1">
        <v>1999</v>
      </c>
      <c r="L35" s="1">
        <v>2000</v>
      </c>
      <c r="M35" s="1">
        <v>2001</v>
      </c>
      <c r="N35" s="1">
        <v>2002</v>
      </c>
      <c r="O35" s="1">
        <v>2003</v>
      </c>
      <c r="P35" s="1">
        <v>2004</v>
      </c>
      <c r="Q35" s="1">
        <v>2005</v>
      </c>
    </row>
    <row r="38" spans="1:17" ht="12.75">
      <c r="A38" t="s">
        <v>2</v>
      </c>
      <c r="B38" s="20">
        <f>SUM(B5/B21)*100</f>
        <v>15.544430538172715</v>
      </c>
      <c r="C38" s="24">
        <f>SUM(C5/C21)*100</f>
        <v>19.237012987012985</v>
      </c>
      <c r="D38" s="24">
        <f>SUM(D5/D21)*100</f>
        <v>17.295517852620918</v>
      </c>
      <c r="E38" s="24"/>
      <c r="F38" s="24"/>
      <c r="G38" s="20">
        <f>SUM(G5/G21)*100</f>
        <v>25.167917819043854</v>
      </c>
      <c r="H38" s="24"/>
      <c r="I38" s="24">
        <f>SUM(I5/I21)*100</f>
        <v>9.027027027027026</v>
      </c>
      <c r="J38" s="24">
        <f>SUM(J5/J21)*100</f>
        <v>9.729187562688065</v>
      </c>
      <c r="K38" s="24">
        <f>SUM(K5/K21)*100</f>
        <v>29.145473041709053</v>
      </c>
      <c r="L38" s="20">
        <f>SUM(L5/L21)*100</f>
        <v>40.56654195617317</v>
      </c>
      <c r="M38" s="24">
        <f>SUM(M5/M21)*100</f>
        <v>40.32444959443801</v>
      </c>
      <c r="N38" s="20">
        <f>SUM(N5/N21)*100</f>
        <v>19.503750721292555</v>
      </c>
      <c r="O38" s="24">
        <f>SUM(O5/O21)*100</f>
        <v>23.279352226720647</v>
      </c>
      <c r="P38" s="24">
        <f>SUM(P5/P21)*100</f>
        <v>28.43382090617196</v>
      </c>
      <c r="Q38" s="20">
        <f>SUM(Q5/Q21)*100</f>
        <v>32.96327924850555</v>
      </c>
    </row>
    <row r="39" spans="1:17" ht="12.75">
      <c r="A39" t="s">
        <v>1</v>
      </c>
      <c r="B39" s="20">
        <f>SUM(B6/B22)*100</f>
        <v>26.001483679525222</v>
      </c>
      <c r="C39" s="24">
        <f>SUM(C6/C22)*100</f>
        <v>27.006191574602408</v>
      </c>
      <c r="D39" s="24">
        <f>SUM(D6/D22)*100</f>
        <v>27.04720765195927</v>
      </c>
      <c r="E39" s="24">
        <f>SUM(E6/E22)*100</f>
        <v>25.204277817832256</v>
      </c>
      <c r="F39" s="24">
        <f>SUM(F6/F22)*100</f>
        <v>26.211468799125143</v>
      </c>
      <c r="G39" s="20">
        <f>SUM(G6/G22)*100</f>
        <v>26.819841099420227</v>
      </c>
      <c r="H39" s="24">
        <f>SUM(H6/H22)*100</f>
        <v>26.370524439162086</v>
      </c>
      <c r="I39" s="24">
        <f>SUM(I6/I22)*100</f>
        <v>27.784880933354643</v>
      </c>
      <c r="J39" s="24">
        <f>SUM(J6/J22)*100</f>
        <v>28.734733756717144</v>
      </c>
      <c r="K39" s="24">
        <f>SUM(K6/K22)*100</f>
        <v>22.593582887700535</v>
      </c>
      <c r="L39" s="20">
        <f>SUM(L6/L22)*100</f>
        <v>27.47974797479748</v>
      </c>
      <c r="M39" s="24">
        <f>SUM(M6/M22)*100</f>
        <v>29.32481022772673</v>
      </c>
      <c r="N39" s="20">
        <f>SUM(N6/N22)*100</f>
        <v>32.96277915632754</v>
      </c>
      <c r="O39" s="24">
        <f>SUM(O6/O22)*100</f>
        <v>31.581878945414037</v>
      </c>
      <c r="P39" s="24">
        <f>SUM(P6/P22)*100</f>
        <v>29.903846153846153</v>
      </c>
      <c r="Q39" s="20">
        <f>SUM(Q6/Q22)*100</f>
        <v>28.730290456431533</v>
      </c>
    </row>
    <row r="40" spans="1:17" ht="12.75">
      <c r="A40" t="s">
        <v>3</v>
      </c>
      <c r="B40" s="20">
        <f>SUM(B7/B23)*100</f>
        <v>2.878945542837322</v>
      </c>
      <c r="C40" s="24">
        <f>SUM(C7/C23)*100</f>
        <v>2.891566265060241</v>
      </c>
      <c r="D40" s="24">
        <f>SUM(D7/D23)*100</f>
        <v>3.606557377049181</v>
      </c>
      <c r="E40" s="24">
        <f>SUM(E7/E23)*100</f>
        <v>3.917301414581066</v>
      </c>
      <c r="F40" s="24">
        <f>SUM(F7/F23)*100</f>
        <v>4.013104013104013</v>
      </c>
      <c r="G40" s="20">
        <f>SUM(G7/G23)*100</f>
        <v>4.595959595959596</v>
      </c>
      <c r="H40" s="24">
        <f>SUM(H7/H23)*100</f>
        <v>5.677083333333333</v>
      </c>
      <c r="I40" s="24">
        <f>SUM(I7/I23)*100</f>
        <v>5.755782678859602</v>
      </c>
      <c r="J40" s="24">
        <f>SUM(J7/J23)*100</f>
        <v>6.0507833603457595</v>
      </c>
      <c r="K40" s="24">
        <f>SUM(K7/K23)*100</f>
        <v>6.374932468935711</v>
      </c>
      <c r="L40" s="20">
        <f>SUM(L7/L23)*100</f>
        <v>6.369080021774633</v>
      </c>
      <c r="M40" s="24">
        <f>SUM(M7/M23)*100</f>
        <v>6.164757228587016</v>
      </c>
      <c r="N40" s="20">
        <f>SUM(N7/N23)*100</f>
        <v>6.4144736842105265</v>
      </c>
      <c r="O40" s="24">
        <f>SUM(O7/O23)*100</f>
        <v>6.455203116304952</v>
      </c>
      <c r="P40" s="24">
        <f>SUM(P7/P23)*100</f>
        <v>6.079545454545455</v>
      </c>
      <c r="Q40" s="20">
        <f>SUM(Q7/Q23)*100</f>
        <v>5.920281359906213</v>
      </c>
    </row>
    <row r="41" spans="1:17" ht="12.75">
      <c r="A41" t="s">
        <v>8</v>
      </c>
      <c r="B41" s="20">
        <f>SUM(B8/B24)*100</f>
        <v>14.870808136338647</v>
      </c>
      <c r="C41" s="24">
        <f>SUM(C8/C24)*100</f>
        <v>14.407478691229034</v>
      </c>
      <c r="D41" s="24"/>
      <c r="E41" s="24">
        <f>SUM(E8/E24)*100</f>
        <v>23.6784140969163</v>
      </c>
      <c r="F41" s="24">
        <f>SUM(F8/F24)*100</f>
        <v>26.287744227353464</v>
      </c>
      <c r="G41" s="20">
        <f>SUM(G8/G24)*100</f>
        <v>24.7</v>
      </c>
      <c r="H41" s="24">
        <f>SUM(H8/H24)*100</f>
        <v>25.396825396825395</v>
      </c>
      <c r="I41" s="24">
        <f>SUM(I8/I24)*100</f>
        <v>36.16891064871481</v>
      </c>
      <c r="J41" s="24">
        <f>SUM(J8/J24)*100</f>
        <v>40.411413404114136</v>
      </c>
      <c r="K41" s="24">
        <f>SUM(K8/K24)*100</f>
        <v>37.705998681608435</v>
      </c>
      <c r="L41" s="20">
        <f>SUM(L8/L24)*100</f>
        <v>41.735537190082646</v>
      </c>
      <c r="M41" s="24">
        <f>SUM(M8/M24)*100</f>
        <v>46.808510638297875</v>
      </c>
      <c r="N41" s="20">
        <v>40.2</v>
      </c>
      <c r="O41" s="24">
        <f>SUM(O8/O24)*100</f>
        <v>35.8974358974359</v>
      </c>
      <c r="P41" s="20">
        <f>SUM(P8/P24)*100</f>
        <v>38.558256496228</v>
      </c>
      <c r="Q41" s="20"/>
    </row>
    <row r="42" spans="1:17" ht="12.75">
      <c r="A42" t="s">
        <v>4</v>
      </c>
      <c r="B42" s="20">
        <f>SUM(B9/B25)*100</f>
        <v>15.365375323309552</v>
      </c>
      <c r="C42" s="24">
        <f>SUM(C9/C25)*100</f>
        <v>14.949575979830392</v>
      </c>
      <c r="D42" s="24">
        <f>SUM(D9/D25)*100</f>
        <v>15.79606932175933</v>
      </c>
      <c r="E42" s="24">
        <f>SUM(E9/E25)*100</f>
        <v>15.45015180618378</v>
      </c>
      <c r="F42" s="24">
        <f>SUM(F9/F25)*100</f>
        <v>20.18232546067999</v>
      </c>
      <c r="G42" s="20">
        <f>SUM(G9/G25)*100</f>
        <v>20.06394884092726</v>
      </c>
      <c r="H42" s="24">
        <f>SUM(H9/H25)*100</f>
        <v>19.533285503908168</v>
      </c>
      <c r="I42" s="24">
        <f>SUM(I9/I25)*100</f>
        <v>20.96244695331892</v>
      </c>
      <c r="J42" s="24">
        <f>SUM(J9/J25)*100</f>
        <v>24.137036075785105</v>
      </c>
      <c r="K42" s="24">
        <f>SUM(K9/K25)*100</f>
        <v>25.98804704067862</v>
      </c>
      <c r="L42" s="20">
        <f>SUM(L9/L25)*100</f>
        <v>24.942007060010084</v>
      </c>
      <c r="M42" s="24">
        <f>SUM(M9/M25)*100</f>
        <v>25.275450621985275</v>
      </c>
      <c r="N42" s="20">
        <f>SUM(N9/N25)*100</f>
        <v>25.99384032219853</v>
      </c>
      <c r="O42" s="24">
        <f>SUM(O9/O25)*100</f>
        <v>28.134150805270863</v>
      </c>
      <c r="P42" s="24">
        <f>SUM(P9/P25)*100</f>
        <v>15.345618411523295</v>
      </c>
      <c r="Q42" s="20">
        <f>SUM(Q9/Q25)*100</f>
        <v>15.231067021533995</v>
      </c>
    </row>
    <row r="43" spans="1:17" ht="12.75">
      <c r="A43" t="s">
        <v>12</v>
      </c>
      <c r="B43" s="20">
        <f>SUM(B10/B26)*100</f>
        <v>15.92391803730589</v>
      </c>
      <c r="C43" s="24">
        <f>SUM(C10/C26)*100</f>
        <v>15.773889636608345</v>
      </c>
      <c r="D43" s="24">
        <f>SUM(D10/D26)*100</f>
        <v>17.822047525460068</v>
      </c>
      <c r="E43" s="24">
        <f>SUM(E10/E26)*100</f>
        <v>18.504008746355684</v>
      </c>
      <c r="F43" s="24">
        <f>SUM(F10/F26)*100</f>
        <v>17.0774163994503</v>
      </c>
      <c r="G43" s="20">
        <f>SUM(G10/G26)*100</f>
        <v>20.580709756368893</v>
      </c>
      <c r="H43" s="24"/>
      <c r="I43" s="24">
        <f>SUM(I10/I26)*100</f>
        <v>21.022794378174087</v>
      </c>
      <c r="J43" s="24"/>
      <c r="K43" s="24">
        <f>SUM(K10/K26)*100</f>
        <v>22.17500272420181</v>
      </c>
      <c r="L43" s="20">
        <f>SUM(L10/L26)*100</f>
        <v>20.772585669781932</v>
      </c>
      <c r="M43" s="24">
        <f>SUM(M10/M26)*100</f>
        <v>14.379210779595766</v>
      </c>
      <c r="N43" s="20">
        <f>SUM(N10/N26)*100</f>
        <v>20.550372032597142</v>
      </c>
      <c r="O43" s="24">
        <f>SUM(O10/O26)*100</f>
        <v>22.13103904698875</v>
      </c>
      <c r="P43" s="24">
        <f>SUM(P10/P26)*100</f>
        <v>19.5989364059384</v>
      </c>
      <c r="Q43" s="20">
        <f>SUM(Q10/Q26)*100</f>
        <v>22.578600405679513</v>
      </c>
    </row>
    <row r="44" spans="1:17" ht="12.75">
      <c r="A44" t="s">
        <v>5</v>
      </c>
      <c r="B44" s="20">
        <f>SUM(B11/B27)*100</f>
        <v>1.9652884124553343</v>
      </c>
      <c r="C44" s="24">
        <f>SUM(C11/C27)*100</f>
        <v>2.3594053005817712</v>
      </c>
      <c r="D44" s="24">
        <f>SUM(D11/D27)*100</f>
        <v>2.8883183568677793</v>
      </c>
      <c r="E44" s="24">
        <f>SUM(E11/E27)*100</f>
        <v>3.501658680427571</v>
      </c>
      <c r="F44" s="24">
        <f>SUM(F11/F27)*100</f>
        <v>4.056047197640118</v>
      </c>
      <c r="G44" s="20">
        <f>SUM(G11/G27)*100</f>
        <v>4.488778054862843</v>
      </c>
      <c r="H44" s="24">
        <f>SUM(H11/H27)*100</f>
        <v>5.23532522474881</v>
      </c>
      <c r="I44" s="24">
        <f>SUM(I11/I27)*100</f>
        <v>5.948446794448117</v>
      </c>
      <c r="J44" s="24">
        <f>SUM(J11/J27)*100</f>
        <v>6.413301662707839</v>
      </c>
      <c r="K44" s="24">
        <f>SUM(K11/K27)*100</f>
        <v>7.4074074074074066</v>
      </c>
      <c r="L44" s="20">
        <f>SUM(L11/L27)*100</f>
        <v>6.971677559912854</v>
      </c>
      <c r="M44" s="24">
        <f>SUM(M11/M27)*100</f>
        <v>8.123569794050344</v>
      </c>
      <c r="N44" s="20">
        <f>SUM(N11/N27)*100</f>
        <v>7.852193995381063</v>
      </c>
      <c r="O44" s="24">
        <f>SUM(O11/O27)*100</f>
        <v>7.4074074074074066</v>
      </c>
      <c r="P44" s="24">
        <f>SUM(P11/P27)*100</f>
        <v>7.276995305164319</v>
      </c>
      <c r="Q44" s="20">
        <f>SUM(Q11/Q27)*100</f>
        <v>7.159624413145541</v>
      </c>
    </row>
    <row r="45" spans="1:17" ht="12.75">
      <c r="A45" t="s">
        <v>13</v>
      </c>
      <c r="B45" s="20">
        <f>SUM(B12/B28)*100</f>
        <v>7.938423250596253</v>
      </c>
      <c r="C45" s="24">
        <f>SUM(C12/C28)*100</f>
        <v>8.48616810429054</v>
      </c>
      <c r="D45" s="24">
        <f>SUM(D12/D28)*100</f>
        <v>8.440991357243954</v>
      </c>
      <c r="E45" s="24">
        <f>SUM(E12/E28)*100</f>
        <v>8.252299328901485</v>
      </c>
      <c r="F45" s="24">
        <f>SUM(F12/F28)*100</f>
        <v>9.84067047338368</v>
      </c>
      <c r="G45" s="20">
        <f>SUM(G12/G28)*100</f>
        <v>9.383412086832955</v>
      </c>
      <c r="H45" s="24">
        <f>SUM(H12/H28)*100</f>
        <v>9.625907990314769</v>
      </c>
      <c r="I45" s="24">
        <f>SUM(I12/I28)*100</f>
        <v>9.448954489544896</v>
      </c>
      <c r="J45" s="24">
        <f>SUM(J12/J28)*100</f>
        <v>10.490946667879845</v>
      </c>
      <c r="K45" s="24">
        <f>SUM(K12/K28)*100</f>
        <v>10.813343087803062</v>
      </c>
      <c r="L45" s="20">
        <f>SUM(L12/L28)*100</f>
        <v>11.153425487896477</v>
      </c>
      <c r="M45" s="24">
        <f>SUM(M12/M28)*100</f>
        <v>11.477144847543004</v>
      </c>
      <c r="N45" s="20">
        <f>SUM(N12/N28)*100</f>
        <v>11.51243397887324</v>
      </c>
      <c r="O45" s="24">
        <f>SUM(O12/O28)*100</f>
        <v>11.679297302539519</v>
      </c>
      <c r="P45" s="24">
        <f>SUM(P12/P28)*100</f>
        <v>11.583736549433091</v>
      </c>
      <c r="Q45" s="20">
        <f>SUM(Q12/Q28)*100</f>
        <v>11.488796872069369</v>
      </c>
    </row>
    <row r="46" spans="1:17" ht="12.75">
      <c r="A46" t="s">
        <v>14</v>
      </c>
      <c r="B46" s="20">
        <f>SUM(B13/B29)*100</f>
        <v>16.54223393353828</v>
      </c>
      <c r="C46" s="24">
        <f>SUM(C13/C29)*100</f>
        <v>17.075127644055435</v>
      </c>
      <c r="D46" s="24">
        <f>SUM(D13/D29)*100</f>
        <v>17.79912527335208</v>
      </c>
      <c r="E46" s="24">
        <f>SUM(E13/E29)*100</f>
        <v>17.655119908641034</v>
      </c>
      <c r="F46" s="24">
        <f>SUM(F13/F29)*100</f>
        <v>18.31547838936092</v>
      </c>
      <c r="G46" s="20">
        <f>SUM(G13/G29)*100</f>
        <v>14.354326438918582</v>
      </c>
      <c r="H46" s="24"/>
      <c r="I46" s="24"/>
      <c r="J46" s="24"/>
      <c r="K46" s="24">
        <f>SUM(K13/K29)*100</f>
        <v>17.565309842041312</v>
      </c>
      <c r="L46" s="20"/>
      <c r="M46" s="24"/>
      <c r="N46" s="20"/>
      <c r="O46" s="24"/>
      <c r="P46" s="24"/>
      <c r="Q46" s="20"/>
    </row>
    <row r="47" spans="1:17" ht="12.75">
      <c r="A47" t="s">
        <v>7</v>
      </c>
      <c r="B47" s="20">
        <f>SUM(B14/B30)*100</f>
        <v>32.97999204982112</v>
      </c>
      <c r="C47" s="24">
        <f>SUM(C14/C30)*100</f>
        <v>28.862745098039216</v>
      </c>
      <c r="D47" s="24">
        <f>SUM(D14/D30)*100</f>
        <v>23.33828071723695</v>
      </c>
      <c r="E47" s="24">
        <f>SUM(E14/E30)*100</f>
        <v>21.624460263741394</v>
      </c>
      <c r="F47" s="24"/>
      <c r="G47" s="20"/>
      <c r="H47" s="24"/>
      <c r="I47" s="24"/>
      <c r="J47" s="24"/>
      <c r="K47" s="24"/>
      <c r="L47" s="20"/>
      <c r="M47" s="24"/>
      <c r="N47" s="20"/>
      <c r="O47" s="24"/>
      <c r="P47" s="24"/>
      <c r="Q47" s="20"/>
    </row>
    <row r="48" spans="1:17" ht="12.75">
      <c r="A48" t="s">
        <v>10</v>
      </c>
      <c r="B48" s="20">
        <f>SUM(B15/B31)*100</f>
        <v>7.841593750946138</v>
      </c>
      <c r="C48" s="24">
        <f>SUM(C15/C31)*100</f>
        <v>9.187344002349143</v>
      </c>
      <c r="D48" s="24">
        <f>SUM(D15/D31)*100</f>
        <v>9.454518038225205</v>
      </c>
      <c r="E48" s="24">
        <f>SUM(E15/E31)*100</f>
        <v>9.421270661580738</v>
      </c>
      <c r="F48" s="24">
        <f>SUM(F15/F31)*100</f>
        <v>7.838841794456615</v>
      </c>
      <c r="G48" s="20">
        <f>SUM(G15/G31)*100</f>
        <v>7.494523834359028</v>
      </c>
      <c r="H48" s="24">
        <f>SUM(H15/H31)*100</f>
        <v>8.40267133785855</v>
      </c>
      <c r="I48" s="24">
        <f>SUM(I15/I31)*100</f>
        <v>8.943036744216188</v>
      </c>
      <c r="J48" s="24">
        <f>SUM(J15/J31)*100</f>
        <v>10.498744169357732</v>
      </c>
      <c r="K48" s="24">
        <f>SUM(K15/K31)*100</f>
        <v>17.74603392624133</v>
      </c>
      <c r="L48" s="20">
        <f>SUM(L15/L31)*100</f>
        <v>18.621259960908134</v>
      </c>
      <c r="M48" s="24">
        <f>SUM(M15/M31)*100</f>
        <v>18.53798375537506</v>
      </c>
      <c r="N48" s="20">
        <f>SUM(N15/N31)*100</f>
        <v>19.480193882667557</v>
      </c>
      <c r="O48" s="24">
        <f>SUM(O15/O31)*100</f>
        <v>21.454735740450026</v>
      </c>
      <c r="P48" s="24">
        <f>SUM(P15/P31)*100</f>
        <v>21.708329116486187</v>
      </c>
      <c r="Q48" s="20">
        <f>SUM(Q15/Q31)*100</f>
        <v>23.33533894905736</v>
      </c>
    </row>
    <row r="49" spans="1:17" ht="12.75">
      <c r="A49" t="s">
        <v>9</v>
      </c>
      <c r="B49" s="20">
        <f>SUM(B16/B32)*100</f>
        <v>20.919550223149596</v>
      </c>
      <c r="C49" s="24">
        <f>SUM(C16/C32)*100</f>
        <v>20.782007811494054</v>
      </c>
      <c r="D49" s="24">
        <f>SUM(D16/D32)*100</f>
        <v>20.32205577063345</v>
      </c>
      <c r="E49" s="24">
        <f>SUM(E16/E32)*100</f>
        <v>20.824122009234642</v>
      </c>
      <c r="F49" s="24"/>
      <c r="G49" s="20"/>
      <c r="H49" s="24"/>
      <c r="I49" s="24"/>
      <c r="J49" s="24"/>
      <c r="K49" s="24"/>
      <c r="L49" s="20">
        <f>SUM(L16/L32)*100</f>
        <v>64.66403162055336</v>
      </c>
      <c r="M49" s="24">
        <f>SUM(M16/M32)*100</f>
        <v>64.20067254385168</v>
      </c>
      <c r="N49" s="20">
        <f>SUM(N16/N32)*100</f>
        <v>64.47999363298116</v>
      </c>
      <c r="O49" s="24">
        <f>SUM(O16/O32)*100</f>
        <v>64.97345132743362</v>
      </c>
      <c r="P49" s="24"/>
      <c r="Q49" s="20"/>
    </row>
    <row r="51" spans="2:6" ht="12.75">
      <c r="B51" s="1"/>
      <c r="C51" s="1"/>
      <c r="D51" s="1"/>
      <c r="E51" s="1"/>
      <c r="F51" s="1"/>
    </row>
    <row r="55" ht="12.75">
      <c r="F55" s="13"/>
    </row>
    <row r="60" ht="12.75">
      <c r="D60" s="13"/>
    </row>
    <row r="61" ht="12.75">
      <c r="D61" s="13"/>
    </row>
    <row r="64" spans="2:6" ht="12.75">
      <c r="B64" s="1"/>
      <c r="C64" s="1"/>
      <c r="D64" s="1"/>
      <c r="E64" s="1"/>
      <c r="F64" s="1"/>
    </row>
    <row r="65" ht="12.75">
      <c r="J65" t="s">
        <v>33</v>
      </c>
    </row>
    <row r="67" ht="12.75">
      <c r="D67" s="13"/>
    </row>
    <row r="71" ht="12.75">
      <c r="F71" s="13"/>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18"/>
  <sheetViews>
    <sheetView workbookViewId="0" topLeftCell="E1">
      <selection activeCell="L23" sqref="L23"/>
    </sheetView>
  </sheetViews>
  <sheetFormatPr defaultColWidth="9.140625" defaultRowHeight="12.75"/>
  <cols>
    <col min="1" max="1" width="15.421875" style="0" customWidth="1"/>
    <col min="23" max="23" width="12.57421875" style="0" customWidth="1"/>
    <col min="27" max="27" width="19.28125" style="0" customWidth="1"/>
  </cols>
  <sheetData>
    <row r="2" spans="1:3" s="13" customFormat="1" ht="12.75">
      <c r="A2" s="14" t="s">
        <v>23</v>
      </c>
      <c r="B2" s="14"/>
      <c r="C2" s="14"/>
    </row>
    <row r="3" spans="2:19" ht="12.75">
      <c r="B3" s="1">
        <v>1990</v>
      </c>
      <c r="C3" s="1">
        <v>1991</v>
      </c>
      <c r="D3" s="1">
        <v>1992</v>
      </c>
      <c r="E3" s="1">
        <v>1993</v>
      </c>
      <c r="F3" s="1">
        <v>1994</v>
      </c>
      <c r="G3" s="1">
        <v>1995</v>
      </c>
      <c r="H3" s="1">
        <v>1996</v>
      </c>
      <c r="I3" s="1">
        <v>1997</v>
      </c>
      <c r="J3" s="1">
        <v>1998</v>
      </c>
      <c r="K3" s="1">
        <v>1999</v>
      </c>
      <c r="L3" s="1">
        <v>2000</v>
      </c>
      <c r="M3" s="1">
        <v>2001</v>
      </c>
      <c r="N3" s="1">
        <v>2002</v>
      </c>
      <c r="O3" s="1">
        <v>2003</v>
      </c>
      <c r="P3" s="1">
        <v>2004</v>
      </c>
      <c r="Q3" s="1">
        <v>2005</v>
      </c>
      <c r="R3" s="32"/>
      <c r="S3" s="32"/>
    </row>
    <row r="4" spans="2:19" ht="12.75">
      <c r="B4" s="2"/>
      <c r="C4" s="2"/>
      <c r="D4" s="2"/>
      <c r="E4" s="2"/>
      <c r="F4" s="2"/>
      <c r="G4" s="2"/>
      <c r="H4" s="2"/>
      <c r="I4" s="2"/>
      <c r="J4" s="2"/>
      <c r="K4" s="2"/>
      <c r="L4" s="2"/>
      <c r="M4" s="2"/>
      <c r="N4" s="2"/>
      <c r="O4" s="2"/>
      <c r="P4" s="2"/>
      <c r="Q4" s="2"/>
      <c r="R4" s="2"/>
      <c r="S4" s="2"/>
    </row>
    <row r="5" spans="1:25" ht="12.75">
      <c r="A5" t="s">
        <v>2</v>
      </c>
      <c r="B5" s="3">
        <v>3995</v>
      </c>
      <c r="C5" s="4">
        <v>3696</v>
      </c>
      <c r="D5" s="5">
        <v>3949</v>
      </c>
      <c r="E5" s="6">
        <v>3950</v>
      </c>
      <c r="F5" s="7">
        <v>3000</v>
      </c>
      <c r="G5" s="8">
        <v>2531</v>
      </c>
      <c r="H5" s="5">
        <v>2277</v>
      </c>
      <c r="I5" s="5">
        <v>1850</v>
      </c>
      <c r="J5" s="5">
        <v>1994</v>
      </c>
      <c r="K5" s="3">
        <v>1966</v>
      </c>
      <c r="L5" s="4">
        <v>1871</v>
      </c>
      <c r="M5" s="4">
        <v>1726</v>
      </c>
      <c r="N5" s="4">
        <v>1733</v>
      </c>
      <c r="O5" s="4">
        <v>1976</v>
      </c>
      <c r="P5" s="9">
        <v>2803</v>
      </c>
      <c r="Q5" s="4">
        <v>2342</v>
      </c>
      <c r="R5" s="20"/>
      <c r="S5" s="20"/>
      <c r="U5" s="20"/>
      <c r="V5" s="20"/>
      <c r="X5" s="24"/>
      <c r="Y5" s="20"/>
    </row>
    <row r="6" spans="1:25" ht="12.75">
      <c r="A6" t="s">
        <v>1</v>
      </c>
      <c r="B6">
        <v>16176</v>
      </c>
      <c r="C6">
        <v>16474</v>
      </c>
      <c r="D6">
        <v>16205</v>
      </c>
      <c r="E6">
        <v>16644</v>
      </c>
      <c r="F6">
        <v>14631</v>
      </c>
      <c r="G6">
        <v>13971</v>
      </c>
      <c r="H6">
        <v>13462</v>
      </c>
      <c r="I6">
        <v>12514</v>
      </c>
      <c r="J6">
        <v>10235</v>
      </c>
      <c r="K6">
        <v>11968</v>
      </c>
      <c r="L6">
        <v>11110</v>
      </c>
      <c r="M6">
        <v>10012</v>
      </c>
      <c r="N6">
        <v>10075</v>
      </c>
      <c r="O6">
        <v>10772</v>
      </c>
      <c r="P6">
        <v>11440</v>
      </c>
      <c r="Q6">
        <v>12050</v>
      </c>
      <c r="R6" s="20"/>
      <c r="S6" s="29"/>
      <c r="U6" s="29"/>
      <c r="V6" s="20"/>
      <c r="X6" s="24"/>
      <c r="Y6" s="20"/>
    </row>
    <row r="7" spans="1:27" ht="12.75">
      <c r="A7" t="s">
        <v>3</v>
      </c>
      <c r="B7" s="2">
        <v>2883</v>
      </c>
      <c r="C7" s="2">
        <v>2905</v>
      </c>
      <c r="D7" s="2">
        <v>2745</v>
      </c>
      <c r="E7" s="2">
        <v>2757</v>
      </c>
      <c r="F7" s="2">
        <v>2442</v>
      </c>
      <c r="G7" s="2">
        <v>1980</v>
      </c>
      <c r="H7" s="2">
        <v>1920</v>
      </c>
      <c r="I7" s="2">
        <v>1859</v>
      </c>
      <c r="J7" s="2">
        <v>1851</v>
      </c>
      <c r="K7" s="2">
        <v>1851</v>
      </c>
      <c r="L7" s="2">
        <v>1837</v>
      </c>
      <c r="M7" s="2">
        <v>1833</v>
      </c>
      <c r="N7" s="2">
        <v>1824</v>
      </c>
      <c r="O7" s="2">
        <v>1797</v>
      </c>
      <c r="P7" s="2">
        <v>1760</v>
      </c>
      <c r="Q7" s="2">
        <v>1706</v>
      </c>
      <c r="R7" s="20"/>
      <c r="S7" s="30"/>
      <c r="U7" s="30"/>
      <c r="V7" s="20"/>
      <c r="X7" s="24"/>
      <c r="Y7" s="30"/>
      <c r="AA7" s="2"/>
    </row>
    <row r="8" spans="1:25" ht="12.75">
      <c r="A8" t="s">
        <v>8</v>
      </c>
      <c r="B8" s="5">
        <v>3638</v>
      </c>
      <c r="C8" s="5">
        <v>3637</v>
      </c>
      <c r="D8" s="9">
        <v>3303</v>
      </c>
      <c r="E8" s="8">
        <v>2724</v>
      </c>
      <c r="F8" s="8">
        <v>2252</v>
      </c>
      <c r="G8" s="8">
        <v>2000</v>
      </c>
      <c r="H8" s="8">
        <v>2142</v>
      </c>
      <c r="I8" s="5">
        <v>1634</v>
      </c>
      <c r="J8" s="27">
        <v>1507</v>
      </c>
      <c r="K8" s="27">
        <v>1517</v>
      </c>
      <c r="L8" s="27">
        <v>1210</v>
      </c>
      <c r="M8" s="6">
        <v>1316</v>
      </c>
      <c r="N8" s="6">
        <v>1255</v>
      </c>
      <c r="O8" s="6">
        <v>1209</v>
      </c>
      <c r="P8" s="6">
        <v>1193</v>
      </c>
      <c r="R8" s="20"/>
      <c r="S8" s="20"/>
      <c r="U8" s="31"/>
      <c r="V8" s="20"/>
      <c r="X8" s="24"/>
      <c r="Y8" s="20"/>
    </row>
    <row r="9" spans="1:27" ht="12.75">
      <c r="A9" t="s">
        <v>4</v>
      </c>
      <c r="B9" s="4">
        <v>35183</v>
      </c>
      <c r="C9" s="4">
        <v>34904</v>
      </c>
      <c r="D9" s="4">
        <v>32717</v>
      </c>
      <c r="E9" s="4">
        <v>32278</v>
      </c>
      <c r="F9" s="4">
        <v>30824</v>
      </c>
      <c r="G9" s="4">
        <v>27522</v>
      </c>
      <c r="H9" s="3">
        <v>26483</v>
      </c>
      <c r="I9" s="4">
        <v>24978</v>
      </c>
      <c r="J9" s="4">
        <v>23118</v>
      </c>
      <c r="K9" s="4">
        <v>20748</v>
      </c>
      <c r="L9" s="4">
        <v>19830</v>
      </c>
      <c r="M9" s="4">
        <v>19695</v>
      </c>
      <c r="N9" s="4">
        <v>21105</v>
      </c>
      <c r="O9" s="4">
        <v>21856</v>
      </c>
      <c r="P9" s="4">
        <v>24854</v>
      </c>
      <c r="Q9" s="4">
        <v>24798</v>
      </c>
      <c r="R9" s="20"/>
      <c r="S9" s="29"/>
      <c r="U9" s="29"/>
      <c r="V9" s="20"/>
      <c r="X9" s="24"/>
      <c r="Y9" s="29"/>
      <c r="AA9" s="4"/>
    </row>
    <row r="10" spans="1:27" ht="12.75">
      <c r="A10" t="s">
        <v>12</v>
      </c>
      <c r="B10" s="4">
        <v>10883</v>
      </c>
      <c r="C10" s="4">
        <v>11145</v>
      </c>
      <c r="D10" s="4">
        <v>11194</v>
      </c>
      <c r="E10" s="4">
        <v>10976</v>
      </c>
      <c r="F10" s="4">
        <v>10915</v>
      </c>
      <c r="G10" s="4">
        <v>8989</v>
      </c>
      <c r="H10" s="3">
        <v>9400</v>
      </c>
      <c r="I10" s="4">
        <v>8467</v>
      </c>
      <c r="J10" s="3">
        <v>8321</v>
      </c>
      <c r="K10" s="4">
        <v>9177</v>
      </c>
      <c r="L10" s="4">
        <v>8025</v>
      </c>
      <c r="M10" s="4">
        <v>10390</v>
      </c>
      <c r="N10" s="4">
        <v>8467</v>
      </c>
      <c r="O10" s="4">
        <v>7555</v>
      </c>
      <c r="P10" s="4">
        <v>9026</v>
      </c>
      <c r="Q10" s="4">
        <v>7888</v>
      </c>
      <c r="R10" s="20"/>
      <c r="S10" s="29"/>
      <c r="U10" s="29"/>
      <c r="V10" s="20"/>
      <c r="X10" s="24"/>
      <c r="Y10" s="29"/>
      <c r="AA10" s="4"/>
    </row>
    <row r="11" spans="1:27" ht="12.75">
      <c r="A11" t="s">
        <v>5</v>
      </c>
      <c r="B11" s="3">
        <v>3918</v>
      </c>
      <c r="C11" s="10">
        <v>3094</v>
      </c>
      <c r="D11" s="10">
        <v>3116</v>
      </c>
      <c r="E11" s="10">
        <v>2713</v>
      </c>
      <c r="F11" s="10">
        <v>2712</v>
      </c>
      <c r="G11" s="3">
        <v>2005</v>
      </c>
      <c r="H11" s="3">
        <v>1891</v>
      </c>
      <c r="I11" s="4">
        <v>1513</v>
      </c>
      <c r="J11" s="4">
        <v>1263</v>
      </c>
      <c r="K11" s="4">
        <v>999</v>
      </c>
      <c r="L11" s="4">
        <v>918</v>
      </c>
      <c r="M11" s="4">
        <v>874</v>
      </c>
      <c r="N11" s="4">
        <v>866</v>
      </c>
      <c r="O11" s="4">
        <v>864</v>
      </c>
      <c r="P11" s="4">
        <v>852</v>
      </c>
      <c r="Q11" s="4">
        <v>852</v>
      </c>
      <c r="R11" s="20"/>
      <c r="S11" s="29"/>
      <c r="U11" s="29"/>
      <c r="V11" s="20"/>
      <c r="X11" s="24"/>
      <c r="Y11" s="29"/>
      <c r="AA11" s="4"/>
    </row>
    <row r="12" spans="1:27" ht="12.75">
      <c r="A12" t="s">
        <v>13</v>
      </c>
      <c r="B12" s="11">
        <v>106079</v>
      </c>
      <c r="C12" s="11">
        <v>107469</v>
      </c>
      <c r="D12" s="11">
        <v>99621</v>
      </c>
      <c r="E12" s="11">
        <v>94919</v>
      </c>
      <c r="F12" s="11">
        <v>86864</v>
      </c>
      <c r="G12" s="11">
        <v>86557</v>
      </c>
      <c r="H12" s="11">
        <v>82600</v>
      </c>
      <c r="I12" s="11">
        <v>81300</v>
      </c>
      <c r="J12" s="11">
        <v>76933</v>
      </c>
      <c r="K12" s="11">
        <v>77913</v>
      </c>
      <c r="L12" s="11">
        <v>75887</v>
      </c>
      <c r="M12" s="11">
        <v>74644</v>
      </c>
      <c r="N12" s="11">
        <v>72704</v>
      </c>
      <c r="O12" s="11">
        <v>72179</v>
      </c>
      <c r="P12" s="11">
        <v>69235</v>
      </c>
      <c r="Q12" s="11">
        <v>69311</v>
      </c>
      <c r="R12" s="20"/>
      <c r="S12" s="33"/>
      <c r="U12" s="29"/>
      <c r="V12" s="20"/>
      <c r="X12" s="24"/>
      <c r="Y12" s="29"/>
      <c r="AA12" s="4"/>
    </row>
    <row r="13" spans="1:27" ht="12.75">
      <c r="A13" t="s">
        <v>14</v>
      </c>
      <c r="B13" s="11">
        <v>13662</v>
      </c>
      <c r="C13" s="11">
        <v>13710</v>
      </c>
      <c r="D13" s="11">
        <v>12804</v>
      </c>
      <c r="E13" s="11">
        <v>13135</v>
      </c>
      <c r="F13" s="11">
        <v>13535</v>
      </c>
      <c r="G13" s="11">
        <v>12909</v>
      </c>
      <c r="H13" s="16">
        <v>12909</v>
      </c>
      <c r="I13" s="16">
        <v>12909</v>
      </c>
      <c r="J13" s="16">
        <v>13000</v>
      </c>
      <c r="K13" s="3">
        <v>13168</v>
      </c>
      <c r="L13" s="3">
        <v>13379</v>
      </c>
      <c r="M13" s="3">
        <v>13152</v>
      </c>
      <c r="N13" s="3">
        <v>10700</v>
      </c>
      <c r="O13" s="16">
        <v>11000</v>
      </c>
      <c r="P13" s="16">
        <v>11000</v>
      </c>
      <c r="Q13" s="11" t="s">
        <v>0</v>
      </c>
      <c r="R13" s="33"/>
      <c r="S13" s="33"/>
      <c r="U13" s="29"/>
      <c r="V13" s="20"/>
      <c r="X13" s="24"/>
      <c r="Y13" s="29"/>
      <c r="AA13" s="4"/>
    </row>
    <row r="14" spans="1:27" ht="12.75">
      <c r="A14" t="s">
        <v>7</v>
      </c>
      <c r="B14" s="11">
        <v>22641</v>
      </c>
      <c r="C14" s="11">
        <v>26775</v>
      </c>
      <c r="D14" s="11">
        <v>24929</v>
      </c>
      <c r="E14" s="11">
        <v>25707</v>
      </c>
      <c r="F14" s="11">
        <v>24000</v>
      </c>
      <c r="G14" s="11">
        <v>27608</v>
      </c>
      <c r="H14" s="11">
        <v>26350</v>
      </c>
      <c r="I14" s="11">
        <v>24205</v>
      </c>
      <c r="J14" s="11">
        <v>25953</v>
      </c>
      <c r="K14" s="16">
        <v>25000</v>
      </c>
      <c r="L14" s="11">
        <v>24917</v>
      </c>
      <c r="M14" s="11">
        <v>24223</v>
      </c>
      <c r="N14" s="11">
        <v>27153</v>
      </c>
      <c r="O14" s="11">
        <v>26673</v>
      </c>
      <c r="P14" s="16">
        <v>27000</v>
      </c>
      <c r="Q14" s="11" t="s">
        <v>0</v>
      </c>
      <c r="R14" s="33"/>
      <c r="S14" s="33"/>
      <c r="U14" s="29"/>
      <c r="V14" s="20"/>
      <c r="X14" s="24"/>
      <c r="Y14" s="29"/>
      <c r="AA14" s="17"/>
    </row>
    <row r="15" spans="1:27" ht="12.75">
      <c r="A15" t="s">
        <v>10</v>
      </c>
      <c r="B15" s="13">
        <v>33029</v>
      </c>
      <c r="C15" s="13">
        <v>27244</v>
      </c>
      <c r="D15" s="13">
        <v>26527</v>
      </c>
      <c r="E15" s="13">
        <v>24381</v>
      </c>
      <c r="F15" s="13">
        <v>20998</v>
      </c>
      <c r="G15" s="13">
        <v>19174</v>
      </c>
      <c r="H15" s="13">
        <v>18268</v>
      </c>
      <c r="I15" s="13">
        <v>15431</v>
      </c>
      <c r="J15" s="13">
        <v>13935</v>
      </c>
      <c r="K15" s="13">
        <v>14561</v>
      </c>
      <c r="L15" s="13">
        <v>13302</v>
      </c>
      <c r="M15" s="13">
        <v>12558</v>
      </c>
      <c r="N15" s="13">
        <v>11966</v>
      </c>
      <c r="O15" s="13">
        <v>11466</v>
      </c>
      <c r="P15" s="13">
        <v>9881</v>
      </c>
      <c r="Q15" s="13">
        <v>9972</v>
      </c>
      <c r="R15" s="20"/>
      <c r="S15" s="34"/>
      <c r="U15" s="29"/>
      <c r="V15" s="20"/>
      <c r="X15" s="24"/>
      <c r="Y15" s="29"/>
      <c r="AA15" s="4"/>
    </row>
    <row r="16" spans="1:27" ht="12.75">
      <c r="A16" t="s">
        <v>9</v>
      </c>
      <c r="B16" s="12">
        <v>69012</v>
      </c>
      <c r="C16" s="12">
        <v>69897</v>
      </c>
      <c r="D16" s="12">
        <v>71292</v>
      </c>
      <c r="E16" s="12">
        <v>71470</v>
      </c>
      <c r="F16" s="15">
        <v>70000</v>
      </c>
      <c r="G16" s="15">
        <v>68000</v>
      </c>
      <c r="H16" s="15">
        <v>66000</v>
      </c>
      <c r="I16" s="15">
        <v>64000</v>
      </c>
      <c r="J16" s="15">
        <v>62000</v>
      </c>
      <c r="K16" s="4">
        <v>60705</v>
      </c>
      <c r="L16" s="4">
        <v>48070</v>
      </c>
      <c r="M16" s="4">
        <v>44012</v>
      </c>
      <c r="N16" s="4">
        <v>50259</v>
      </c>
      <c r="O16" s="4">
        <v>56500</v>
      </c>
      <c r="P16" s="16">
        <v>56500</v>
      </c>
      <c r="Q16" s="11" t="s">
        <v>0</v>
      </c>
      <c r="R16" s="20"/>
      <c r="S16" s="34"/>
      <c r="U16" s="29"/>
      <c r="V16" s="20"/>
      <c r="X16" s="24"/>
      <c r="Y16" s="29"/>
      <c r="AA16" s="4"/>
    </row>
    <row r="17" spans="1:27" ht="12.75">
      <c r="A17" t="s">
        <v>11</v>
      </c>
      <c r="B17">
        <f>SUM(B5:B16)</f>
        <v>321099</v>
      </c>
      <c r="C17">
        <f>SUM(C5:C16)</f>
        <v>320950</v>
      </c>
      <c r="D17">
        <f>SUM(D5:D16)</f>
        <v>308402</v>
      </c>
      <c r="E17">
        <f>SUM(E5:E16)</f>
        <v>301654</v>
      </c>
      <c r="F17">
        <f>SUM(F5:F16)</f>
        <v>282173</v>
      </c>
      <c r="G17">
        <f>SUM(G5:G16)</f>
        <v>273246</v>
      </c>
      <c r="H17">
        <f>SUM(H5:H16)</f>
        <v>263702</v>
      </c>
      <c r="I17">
        <f>SUM(I5:I16)</f>
        <v>250660</v>
      </c>
      <c r="J17">
        <f>SUM(J5:J16)</f>
        <v>240110</v>
      </c>
      <c r="K17">
        <f>SUM(K5:K16)</f>
        <v>239573</v>
      </c>
      <c r="L17">
        <f>SUM(L5:L16)</f>
        <v>220356</v>
      </c>
      <c r="M17">
        <f>SUM(M5:M16)</f>
        <v>214435</v>
      </c>
      <c r="N17">
        <f>SUM(N5:N16)</f>
        <v>218107</v>
      </c>
      <c r="O17">
        <f>SUM(O5:O16)</f>
        <v>223847</v>
      </c>
      <c r="P17">
        <f>SUM(P5:P16)</f>
        <v>225544</v>
      </c>
      <c r="S17" s="20"/>
      <c r="U17" s="29"/>
      <c r="V17" s="20"/>
      <c r="Y17" s="20"/>
      <c r="AA17" s="4"/>
    </row>
    <row r="18" spans="2:19" ht="12.75">
      <c r="B18" s="12"/>
      <c r="C18" s="12"/>
      <c r="D18" s="12"/>
      <c r="E18" s="12"/>
      <c r="F18" s="12"/>
      <c r="G18" s="12"/>
      <c r="H18" s="12"/>
      <c r="I18" s="12"/>
      <c r="J18" s="12"/>
      <c r="K18" s="12"/>
      <c r="L18" s="12"/>
      <c r="M18" s="12"/>
      <c r="N18" s="12"/>
      <c r="O18" s="12"/>
      <c r="P18" s="10"/>
      <c r="S18" s="20"/>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15"/>
  <sheetViews>
    <sheetView workbookViewId="0" topLeftCell="A1">
      <selection activeCell="E20" sqref="E20:E21"/>
    </sheetView>
  </sheetViews>
  <sheetFormatPr defaultColWidth="9.140625" defaultRowHeight="12.75"/>
  <cols>
    <col min="1" max="1" width="17.8515625" style="0" customWidth="1"/>
    <col min="2" max="3" width="11.7109375" style="0" customWidth="1"/>
    <col min="4" max="4" width="12.57421875" style="0" customWidth="1"/>
    <col min="5" max="6" width="11.421875" style="0" customWidth="1"/>
    <col min="9" max="9" width="10.421875" style="0" customWidth="1"/>
  </cols>
  <sheetData>
    <row r="2" spans="2:10" ht="76.5">
      <c r="B2" s="36" t="s">
        <v>36</v>
      </c>
      <c r="C2" s="36" t="s">
        <v>15</v>
      </c>
      <c r="D2" s="36" t="s">
        <v>16</v>
      </c>
      <c r="E2" s="36" t="s">
        <v>17</v>
      </c>
      <c r="F2" s="36" t="s">
        <v>21</v>
      </c>
      <c r="G2" s="37" t="s">
        <v>20</v>
      </c>
      <c r="H2" s="37" t="s">
        <v>18</v>
      </c>
      <c r="I2" s="37" t="s">
        <v>19</v>
      </c>
      <c r="J2" s="37" t="s">
        <v>22</v>
      </c>
    </row>
    <row r="3" spans="2:10" ht="12.75">
      <c r="B3" s="18" t="s">
        <v>34</v>
      </c>
      <c r="C3" s="18" t="s">
        <v>34</v>
      </c>
      <c r="D3" s="18" t="s">
        <v>34</v>
      </c>
      <c r="E3" s="18" t="s">
        <v>34</v>
      </c>
      <c r="F3" s="18" t="s">
        <v>34</v>
      </c>
      <c r="G3" s="35" t="s">
        <v>35</v>
      </c>
      <c r="H3" s="35" t="s">
        <v>35</v>
      </c>
      <c r="I3" s="35" t="s">
        <v>35</v>
      </c>
      <c r="J3" s="35" t="s">
        <v>35</v>
      </c>
    </row>
    <row r="4" spans="1:10" ht="12.75">
      <c r="A4" t="s">
        <v>2</v>
      </c>
      <c r="B4" s="19">
        <v>7257</v>
      </c>
      <c r="C4" s="3">
        <v>3995</v>
      </c>
      <c r="D4" s="4">
        <v>1733</v>
      </c>
      <c r="E4" s="9">
        <v>2803</v>
      </c>
      <c r="F4" s="4">
        <v>2342</v>
      </c>
      <c r="G4" s="21">
        <f aca="true" t="shared" si="0" ref="G4:G15">SUM(C4/B4)*100</f>
        <v>55.050296265674525</v>
      </c>
      <c r="H4" s="21">
        <f aca="true" t="shared" si="1" ref="H4:H15">SUM(D4/B4)*100</f>
        <v>23.880391346286345</v>
      </c>
      <c r="I4" s="21">
        <f aca="true" t="shared" si="2" ref="I4:I11">SUM(E4/B4)*100</f>
        <v>38.62477607826926</v>
      </c>
      <c r="J4" s="21">
        <f>SUM(F4/B4)*100</f>
        <v>32.272288824583164</v>
      </c>
    </row>
    <row r="5" spans="1:10" ht="12.75">
      <c r="A5" t="s">
        <v>1</v>
      </c>
      <c r="B5" s="19">
        <v>30903</v>
      </c>
      <c r="C5">
        <v>16176</v>
      </c>
      <c r="D5">
        <v>10075</v>
      </c>
      <c r="E5">
        <v>11440</v>
      </c>
      <c r="F5">
        <v>12050</v>
      </c>
      <c r="G5" s="21">
        <f t="shared" si="0"/>
        <v>52.344432579361225</v>
      </c>
      <c r="H5" s="21">
        <f t="shared" si="1"/>
        <v>32.602012749571244</v>
      </c>
      <c r="I5" s="21">
        <f t="shared" si="2"/>
        <v>37.01905963822283</v>
      </c>
      <c r="J5" s="21">
        <f>SUM(F5/B5)*100</f>
        <v>38.99297802802317</v>
      </c>
    </row>
    <row r="6" spans="1:10" ht="12.75">
      <c r="A6" t="s">
        <v>3</v>
      </c>
      <c r="B6">
        <v>76138</v>
      </c>
      <c r="C6" s="2">
        <v>2883</v>
      </c>
      <c r="D6" s="2">
        <v>1824</v>
      </c>
      <c r="E6" s="2">
        <v>1760</v>
      </c>
      <c r="F6" s="2">
        <v>1706</v>
      </c>
      <c r="G6" s="21">
        <f t="shared" si="0"/>
        <v>3.7865454832015555</v>
      </c>
      <c r="H6" s="21">
        <f t="shared" si="1"/>
        <v>2.395650003940214</v>
      </c>
      <c r="I6" s="21">
        <f t="shared" si="2"/>
        <v>2.3115921090651184</v>
      </c>
      <c r="J6" s="21">
        <f>SUM(F6/B6)*100</f>
        <v>2.2406682602642567</v>
      </c>
    </row>
    <row r="7" spans="1:10" ht="12.75">
      <c r="A7" t="s">
        <v>8</v>
      </c>
      <c r="B7">
        <v>53776</v>
      </c>
      <c r="C7" s="5">
        <v>3638</v>
      </c>
      <c r="D7" s="6">
        <v>1255</v>
      </c>
      <c r="E7" s="6">
        <v>1193</v>
      </c>
      <c r="F7" s="6"/>
      <c r="G7" s="21">
        <f t="shared" si="0"/>
        <v>6.7650996727164525</v>
      </c>
      <c r="H7" s="21">
        <f t="shared" si="1"/>
        <v>2.333754834870574</v>
      </c>
      <c r="I7" s="21">
        <f t="shared" si="2"/>
        <v>2.2184617673311515</v>
      </c>
      <c r="J7" s="21"/>
    </row>
    <row r="8" spans="1:10" ht="12.75">
      <c r="A8" t="s">
        <v>4</v>
      </c>
      <c r="B8">
        <v>109610</v>
      </c>
      <c r="C8" s="4">
        <v>35183</v>
      </c>
      <c r="D8" s="4">
        <v>21105</v>
      </c>
      <c r="E8" s="4">
        <v>24854</v>
      </c>
      <c r="F8" s="4">
        <v>24798</v>
      </c>
      <c r="G8" s="21">
        <f t="shared" si="0"/>
        <v>32.098348690812884</v>
      </c>
      <c r="H8" s="21">
        <f t="shared" si="1"/>
        <v>19.254630052002554</v>
      </c>
      <c r="I8" s="21">
        <f t="shared" si="2"/>
        <v>22.67493841802755</v>
      </c>
      <c r="J8" s="21">
        <f>SUM(F8/B8)*100</f>
        <v>22.623848189033847</v>
      </c>
    </row>
    <row r="9" spans="1:10" ht="12.75">
      <c r="A9" t="s">
        <v>12</v>
      </c>
      <c r="B9">
        <v>46450</v>
      </c>
      <c r="C9" s="4">
        <v>10883</v>
      </c>
      <c r="D9" s="4">
        <v>8467</v>
      </c>
      <c r="E9" s="4">
        <v>9026</v>
      </c>
      <c r="F9" s="4">
        <v>7888</v>
      </c>
      <c r="G9" s="21">
        <f t="shared" si="0"/>
        <v>23.429494079655544</v>
      </c>
      <c r="H9" s="21">
        <f t="shared" si="1"/>
        <v>18.228202368137783</v>
      </c>
      <c r="I9" s="21">
        <f t="shared" si="2"/>
        <v>19.431646932185146</v>
      </c>
      <c r="J9" s="21">
        <f>SUM(F9/B9)*100</f>
        <v>16.981700753498387</v>
      </c>
    </row>
    <row r="10" spans="1:10" ht="12.75">
      <c r="A10" t="s">
        <v>5</v>
      </c>
      <c r="B10">
        <v>12800</v>
      </c>
      <c r="C10" s="3">
        <v>3918</v>
      </c>
      <c r="D10" s="4">
        <v>866</v>
      </c>
      <c r="E10" s="4">
        <v>852</v>
      </c>
      <c r="F10" s="4">
        <v>852</v>
      </c>
      <c r="G10" s="21">
        <f t="shared" si="0"/>
        <v>30.609375</v>
      </c>
      <c r="H10" s="21">
        <f t="shared" si="1"/>
        <v>6.765625</v>
      </c>
      <c r="I10" s="21">
        <f t="shared" si="2"/>
        <v>6.65625</v>
      </c>
      <c r="J10" s="21">
        <f>SUM(F10/B10)*100</f>
        <v>6.65625</v>
      </c>
    </row>
    <row r="11" spans="1:10" ht="12.75">
      <c r="A11" t="s">
        <v>13</v>
      </c>
      <c r="B11">
        <v>4507250</v>
      </c>
      <c r="C11" s="11">
        <v>106079</v>
      </c>
      <c r="D11" s="11">
        <v>72704</v>
      </c>
      <c r="E11" s="11">
        <v>69235</v>
      </c>
      <c r="F11" s="11">
        <v>69311</v>
      </c>
      <c r="G11" s="20">
        <f t="shared" si="0"/>
        <v>2.3535193299683845</v>
      </c>
      <c r="H11" s="20">
        <f t="shared" si="1"/>
        <v>1.6130456486771312</v>
      </c>
      <c r="I11" s="20">
        <f t="shared" si="2"/>
        <v>1.5360807587775251</v>
      </c>
      <c r="J11" s="20">
        <f>SUM(F11/B11)*100</f>
        <v>1.5377669310555218</v>
      </c>
    </row>
    <row r="12" spans="1:8" ht="12.75">
      <c r="A12" t="s">
        <v>14</v>
      </c>
      <c r="B12">
        <v>99730</v>
      </c>
      <c r="C12" s="11">
        <v>13662</v>
      </c>
      <c r="D12" s="3">
        <v>10700</v>
      </c>
      <c r="G12" s="21">
        <f t="shared" si="0"/>
        <v>13.698987265617166</v>
      </c>
      <c r="H12" s="21">
        <f t="shared" si="1"/>
        <v>10.728968214178282</v>
      </c>
    </row>
    <row r="13" spans="1:8" ht="12.75">
      <c r="A13" t="s">
        <v>7</v>
      </c>
      <c r="B13">
        <v>60860</v>
      </c>
      <c r="C13" s="11">
        <v>22641</v>
      </c>
      <c r="D13" s="11">
        <v>27153</v>
      </c>
      <c r="G13" s="21">
        <f t="shared" si="0"/>
        <v>37.201774564574436</v>
      </c>
      <c r="H13" s="21">
        <f t="shared" si="1"/>
        <v>44.61551100887282</v>
      </c>
    </row>
    <row r="14" spans="1:10" ht="12.75">
      <c r="A14" t="s">
        <v>10</v>
      </c>
      <c r="B14">
        <v>139550</v>
      </c>
      <c r="C14" s="13">
        <v>33029</v>
      </c>
      <c r="D14" s="13">
        <v>11966</v>
      </c>
      <c r="E14" s="13">
        <v>9881</v>
      </c>
      <c r="F14" s="13">
        <v>9972</v>
      </c>
      <c r="G14" s="21">
        <f t="shared" si="0"/>
        <v>23.668219276245072</v>
      </c>
      <c r="H14" s="21">
        <f t="shared" si="1"/>
        <v>8.574704407022573</v>
      </c>
      <c r="I14" s="21">
        <f>SUM(E14/B14)*100</f>
        <v>7.080616266571122</v>
      </c>
      <c r="J14" s="21">
        <f>SUM(F14/B14)*100</f>
        <v>7.145825868864207</v>
      </c>
    </row>
    <row r="15" spans="1:8" ht="12.75">
      <c r="A15" t="s">
        <v>9</v>
      </c>
      <c r="B15">
        <v>72210</v>
      </c>
      <c r="C15" s="12">
        <v>69012</v>
      </c>
      <c r="D15" s="4">
        <v>50259</v>
      </c>
      <c r="G15" s="21">
        <f t="shared" si="0"/>
        <v>95.57125051931865</v>
      </c>
      <c r="H15" s="21">
        <f t="shared" si="1"/>
        <v>69.60116327378479</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9"/>
  <sheetViews>
    <sheetView workbookViewId="0" topLeftCell="A10">
      <selection activeCell="A16" sqref="A16"/>
    </sheetView>
  </sheetViews>
  <sheetFormatPr defaultColWidth="9.140625" defaultRowHeight="12.75"/>
  <cols>
    <col min="1" max="1" width="13.00390625" style="0" customWidth="1"/>
  </cols>
  <sheetData>
    <row r="1" spans="1:5" ht="12.75">
      <c r="A1" s="38" t="s">
        <v>37</v>
      </c>
      <c r="B1" s="39"/>
      <c r="C1" s="39"/>
      <c r="D1" s="39"/>
      <c r="E1" s="39"/>
    </row>
    <row r="2" spans="1:17" ht="12.75">
      <c r="A2" s="2"/>
      <c r="B2" s="1">
        <v>1990</v>
      </c>
      <c r="C2" s="1">
        <v>1991</v>
      </c>
      <c r="D2" s="1">
        <v>1992</v>
      </c>
      <c r="E2" s="1">
        <v>1993</v>
      </c>
      <c r="F2" s="1">
        <v>1994</v>
      </c>
      <c r="G2" s="1">
        <v>1995</v>
      </c>
      <c r="H2" s="1">
        <v>1996</v>
      </c>
      <c r="I2" s="1">
        <v>1997</v>
      </c>
      <c r="J2" s="1">
        <v>1998</v>
      </c>
      <c r="K2" s="1">
        <v>1999</v>
      </c>
      <c r="L2" s="1">
        <v>2000</v>
      </c>
      <c r="M2" s="1">
        <v>2001</v>
      </c>
      <c r="N2" s="1">
        <v>2002</v>
      </c>
      <c r="O2" s="1">
        <v>2003</v>
      </c>
      <c r="P2" s="1">
        <v>2004</v>
      </c>
      <c r="Q2" s="1">
        <v>2005</v>
      </c>
    </row>
    <row r="3" spans="2:16" ht="12.75">
      <c r="B3" s="1"/>
      <c r="C3" s="1"/>
      <c r="D3" s="1"/>
      <c r="E3" s="1"/>
      <c r="F3" s="1"/>
      <c r="G3" s="1"/>
      <c r="H3" s="1"/>
      <c r="I3" s="1"/>
      <c r="J3" s="1"/>
      <c r="K3" s="1"/>
      <c r="L3" s="1"/>
      <c r="M3" s="1"/>
      <c r="N3" s="1"/>
      <c r="O3" s="1"/>
      <c r="P3" s="1"/>
    </row>
    <row r="4" spans="1:17" ht="12.75">
      <c r="A4" t="s">
        <v>1</v>
      </c>
      <c r="B4">
        <v>402</v>
      </c>
      <c r="C4">
        <v>367</v>
      </c>
      <c r="D4" s="40"/>
      <c r="E4">
        <v>385</v>
      </c>
      <c r="F4" s="40"/>
      <c r="G4">
        <v>327</v>
      </c>
      <c r="H4">
        <v>277</v>
      </c>
      <c r="I4">
        <v>222</v>
      </c>
      <c r="J4" s="40"/>
      <c r="K4" s="28">
        <v>406</v>
      </c>
      <c r="L4" s="19">
        <v>449</v>
      </c>
      <c r="M4" s="19">
        <v>408</v>
      </c>
      <c r="N4" s="19">
        <v>503</v>
      </c>
      <c r="O4" s="19">
        <v>512</v>
      </c>
      <c r="P4" s="19">
        <v>498</v>
      </c>
      <c r="Q4" s="19">
        <v>502</v>
      </c>
    </row>
    <row r="5" spans="1:16" ht="12.75">
      <c r="A5" t="s">
        <v>2</v>
      </c>
      <c r="B5">
        <v>634</v>
      </c>
      <c r="C5">
        <v>546</v>
      </c>
      <c r="D5" s="7"/>
      <c r="E5" s="7"/>
      <c r="F5" s="41">
        <v>468</v>
      </c>
      <c r="G5" s="19">
        <v>527</v>
      </c>
      <c r="H5" s="19">
        <v>436</v>
      </c>
      <c r="I5" s="19">
        <v>220</v>
      </c>
      <c r="J5" s="19">
        <v>224</v>
      </c>
      <c r="K5" s="19">
        <v>157</v>
      </c>
      <c r="L5" s="19">
        <v>164</v>
      </c>
      <c r="M5" s="19">
        <v>101</v>
      </c>
      <c r="N5" s="19">
        <v>109</v>
      </c>
      <c r="O5" s="19">
        <v>98</v>
      </c>
      <c r="P5" s="19">
        <v>78</v>
      </c>
    </row>
    <row r="6" spans="1:17" ht="12.75">
      <c r="A6" t="s">
        <v>3</v>
      </c>
      <c r="B6">
        <v>691</v>
      </c>
      <c r="C6">
        <v>721</v>
      </c>
      <c r="D6">
        <v>705</v>
      </c>
      <c r="E6">
        <v>695</v>
      </c>
      <c r="F6">
        <v>713</v>
      </c>
      <c r="G6">
        <v>701</v>
      </c>
      <c r="H6">
        <v>773</v>
      </c>
      <c r="I6">
        <v>785</v>
      </c>
      <c r="J6" s="19">
        <v>793</v>
      </c>
      <c r="K6" s="19">
        <v>786</v>
      </c>
      <c r="L6" s="19">
        <v>782</v>
      </c>
      <c r="M6" s="19">
        <v>794</v>
      </c>
      <c r="N6" s="19">
        <v>794</v>
      </c>
      <c r="O6" s="19">
        <v>785</v>
      </c>
      <c r="P6">
        <v>767</v>
      </c>
      <c r="Q6">
        <v>750</v>
      </c>
    </row>
    <row r="7" spans="1:16" ht="12.75">
      <c r="A7" t="s">
        <v>8</v>
      </c>
      <c r="B7">
        <v>840</v>
      </c>
      <c r="C7">
        <v>840</v>
      </c>
      <c r="D7" s="7"/>
      <c r="E7" s="41">
        <v>398</v>
      </c>
      <c r="F7" s="41">
        <v>347</v>
      </c>
      <c r="G7" s="19">
        <v>271</v>
      </c>
      <c r="H7" s="41">
        <v>290</v>
      </c>
      <c r="I7" s="41">
        <v>449</v>
      </c>
      <c r="J7" s="41">
        <v>361</v>
      </c>
      <c r="K7" s="19">
        <v>442</v>
      </c>
      <c r="L7" s="19">
        <v>346</v>
      </c>
      <c r="M7" s="19">
        <v>374</v>
      </c>
      <c r="N7" s="19">
        <v>379</v>
      </c>
      <c r="O7" s="19">
        <v>395</v>
      </c>
      <c r="P7" s="19">
        <v>368</v>
      </c>
    </row>
    <row r="8" spans="1:17" ht="12.75">
      <c r="A8" t="s">
        <v>4</v>
      </c>
      <c r="B8">
        <v>1368</v>
      </c>
      <c r="C8">
        <v>1415</v>
      </c>
      <c r="D8">
        <v>1334</v>
      </c>
      <c r="E8" s="41">
        <v>1333</v>
      </c>
      <c r="F8">
        <v>1331</v>
      </c>
      <c r="G8">
        <v>1242</v>
      </c>
      <c r="H8" s="41">
        <v>1141</v>
      </c>
      <c r="I8">
        <v>826</v>
      </c>
      <c r="J8" s="41">
        <v>737</v>
      </c>
      <c r="K8" s="41">
        <v>650</v>
      </c>
      <c r="L8" s="19">
        <v>624</v>
      </c>
      <c r="M8" s="19">
        <v>602</v>
      </c>
      <c r="N8" s="19">
        <v>599</v>
      </c>
      <c r="O8" s="19">
        <v>601</v>
      </c>
      <c r="P8" s="19">
        <v>621</v>
      </c>
      <c r="Q8" s="19">
        <v>694</v>
      </c>
    </row>
    <row r="9" spans="1:17" ht="12.75">
      <c r="A9" t="s">
        <v>12</v>
      </c>
      <c r="B9">
        <v>256</v>
      </c>
      <c r="C9">
        <v>249</v>
      </c>
      <c r="D9">
        <v>253</v>
      </c>
      <c r="E9">
        <v>289</v>
      </c>
      <c r="F9">
        <v>293</v>
      </c>
      <c r="G9">
        <v>272</v>
      </c>
      <c r="H9">
        <v>357</v>
      </c>
      <c r="I9">
        <v>316</v>
      </c>
      <c r="J9" s="19">
        <v>262</v>
      </c>
      <c r="K9" s="19">
        <v>208</v>
      </c>
      <c r="L9" s="19">
        <v>181</v>
      </c>
      <c r="M9" s="19">
        <v>124</v>
      </c>
      <c r="N9" s="19">
        <v>92</v>
      </c>
      <c r="O9" s="19">
        <v>85</v>
      </c>
      <c r="P9">
        <v>488</v>
      </c>
      <c r="Q9" s="19">
        <v>149</v>
      </c>
    </row>
    <row r="10" spans="1:17" ht="12.75">
      <c r="A10" t="s">
        <v>5</v>
      </c>
      <c r="B10">
        <v>271</v>
      </c>
      <c r="C10">
        <v>270</v>
      </c>
      <c r="D10">
        <v>269</v>
      </c>
      <c r="E10">
        <v>258</v>
      </c>
      <c r="F10">
        <v>253</v>
      </c>
      <c r="G10">
        <v>261</v>
      </c>
      <c r="H10" s="19">
        <v>239</v>
      </c>
      <c r="I10" s="19">
        <v>225</v>
      </c>
      <c r="J10" s="19">
        <v>214</v>
      </c>
      <c r="K10" s="19">
        <v>185</v>
      </c>
      <c r="L10" s="19">
        <v>146</v>
      </c>
      <c r="M10" s="19">
        <v>130</v>
      </c>
      <c r="N10" s="19">
        <v>120</v>
      </c>
      <c r="O10" s="19">
        <v>116</v>
      </c>
      <c r="P10">
        <v>115</v>
      </c>
      <c r="Q10" s="19">
        <v>120</v>
      </c>
    </row>
    <row r="11" spans="1:17" ht="12.75">
      <c r="A11" t="s">
        <v>6</v>
      </c>
      <c r="B11">
        <v>14562</v>
      </c>
      <c r="C11">
        <v>14700</v>
      </c>
      <c r="D11">
        <v>14659</v>
      </c>
      <c r="E11">
        <v>14638</v>
      </c>
      <c r="F11">
        <v>14333</v>
      </c>
      <c r="G11">
        <v>14242</v>
      </c>
      <c r="H11">
        <v>14014</v>
      </c>
      <c r="I11" s="19">
        <v>13600</v>
      </c>
      <c r="J11" s="19">
        <v>13700</v>
      </c>
      <c r="K11" s="41">
        <v>13300</v>
      </c>
      <c r="L11" s="41">
        <v>13600</v>
      </c>
      <c r="M11" s="41">
        <v>13600</v>
      </c>
      <c r="N11" s="41">
        <v>13100</v>
      </c>
      <c r="O11" s="41">
        <v>12785</v>
      </c>
      <c r="P11">
        <v>12785</v>
      </c>
      <c r="Q11" s="41">
        <v>12301</v>
      </c>
    </row>
    <row r="12" spans="1:16" ht="12.75">
      <c r="A12" t="s">
        <v>14</v>
      </c>
      <c r="B12">
        <v>485</v>
      </c>
      <c r="C12">
        <v>448</v>
      </c>
      <c r="D12">
        <v>456</v>
      </c>
      <c r="E12">
        <v>484</v>
      </c>
      <c r="F12">
        <v>412</v>
      </c>
      <c r="G12" s="42">
        <v>612</v>
      </c>
      <c r="H12" s="7"/>
      <c r="I12" s="7"/>
      <c r="J12" s="7"/>
      <c r="K12" s="42">
        <v>432</v>
      </c>
      <c r="L12" s="42">
        <v>384</v>
      </c>
      <c r="M12" s="42">
        <v>234</v>
      </c>
      <c r="N12" s="42">
        <v>383</v>
      </c>
      <c r="O12" s="40"/>
      <c r="P12" s="40"/>
    </row>
    <row r="13" spans="1:16" ht="12.75">
      <c r="A13" t="s">
        <v>7</v>
      </c>
      <c r="B13">
        <v>238</v>
      </c>
      <c r="C13">
        <v>287</v>
      </c>
      <c r="D13">
        <v>268</v>
      </c>
      <c r="E13">
        <v>270</v>
      </c>
      <c r="F13">
        <v>270</v>
      </c>
      <c r="G13" s="42">
        <v>300</v>
      </c>
      <c r="H13" s="42">
        <v>300</v>
      </c>
      <c r="I13" s="42">
        <v>300</v>
      </c>
      <c r="J13" s="42">
        <v>400</v>
      </c>
      <c r="K13" s="40"/>
      <c r="L13" s="40"/>
      <c r="M13" s="40"/>
      <c r="N13" s="40"/>
      <c r="O13" s="40"/>
      <c r="P13" s="40"/>
    </row>
    <row r="14" spans="1:16" ht="12.75">
      <c r="A14" t="s">
        <v>9</v>
      </c>
      <c r="B14">
        <v>1904</v>
      </c>
      <c r="C14">
        <v>2126</v>
      </c>
      <c r="D14">
        <v>2149</v>
      </c>
      <c r="E14" s="7"/>
      <c r="F14" s="42">
        <v>2580</v>
      </c>
      <c r="G14" s="7"/>
      <c r="H14" s="42">
        <v>2354</v>
      </c>
      <c r="I14" s="7"/>
      <c r="J14" s="42">
        <v>2205</v>
      </c>
      <c r="K14" s="40"/>
      <c r="L14" s="19">
        <v>2182</v>
      </c>
      <c r="M14" s="19">
        <v>2160</v>
      </c>
      <c r="N14" s="19">
        <v>2336</v>
      </c>
      <c r="O14" s="19">
        <v>2163</v>
      </c>
      <c r="P14" s="19">
        <v>2176</v>
      </c>
    </row>
    <row r="15" spans="1:17" ht="12.75">
      <c r="A15" t="s">
        <v>10</v>
      </c>
      <c r="B15">
        <v>4647</v>
      </c>
      <c r="C15">
        <v>4643</v>
      </c>
      <c r="D15">
        <v>4637</v>
      </c>
      <c r="E15">
        <v>4633</v>
      </c>
      <c r="F15">
        <v>4530</v>
      </c>
      <c r="G15">
        <v>4404</v>
      </c>
      <c r="H15">
        <v>4246</v>
      </c>
      <c r="I15" s="41">
        <v>3929</v>
      </c>
      <c r="J15" s="41">
        <v>3812</v>
      </c>
      <c r="K15" s="19">
        <v>3566</v>
      </c>
      <c r="L15" s="19">
        <v>3311</v>
      </c>
      <c r="M15" s="19">
        <v>3041</v>
      </c>
      <c r="N15" s="19">
        <v>2870</v>
      </c>
      <c r="O15" s="19">
        <v>2724</v>
      </c>
      <c r="P15">
        <v>2527</v>
      </c>
      <c r="Q15">
        <v>2409</v>
      </c>
    </row>
    <row r="16" spans="1:17" ht="24">
      <c r="A16" s="43" t="s">
        <v>38</v>
      </c>
      <c r="B16" s="44"/>
      <c r="C16" s="44"/>
      <c r="D16" s="44"/>
      <c r="E16" s="44"/>
      <c r="F16" s="44"/>
      <c r="G16" s="44"/>
      <c r="H16" s="44"/>
      <c r="I16" s="44"/>
      <c r="J16" s="44"/>
      <c r="K16" s="44"/>
      <c r="L16" s="44"/>
      <c r="M16" s="44"/>
      <c r="N16" s="44"/>
      <c r="O16" s="44"/>
      <c r="P16" s="44"/>
      <c r="Q16" s="45"/>
    </row>
    <row r="17" spans="1:17" ht="12.75">
      <c r="A17" s="46"/>
      <c r="B17" s="46"/>
      <c r="C17" s="46"/>
      <c r="D17" s="46"/>
      <c r="E17" s="46"/>
      <c r="F17" s="46"/>
      <c r="G17" s="46"/>
      <c r="H17" s="46"/>
      <c r="I17" s="46"/>
      <c r="J17" s="46"/>
      <c r="K17" s="46"/>
      <c r="L17" s="46"/>
      <c r="M17" s="46"/>
      <c r="N17" s="46"/>
      <c r="O17" s="46"/>
      <c r="P17" s="46"/>
      <c r="Q17" s="46"/>
    </row>
    <row r="18" spans="1:5" ht="12.75">
      <c r="A18" s="46" t="s">
        <v>39</v>
      </c>
      <c r="B18" s="46"/>
      <c r="C18" s="46"/>
      <c r="D18" s="46"/>
      <c r="E18" s="46"/>
    </row>
    <row r="19" spans="1:17" ht="12.75">
      <c r="A19" t="s">
        <v>1</v>
      </c>
      <c r="B19">
        <v>7159</v>
      </c>
      <c r="C19">
        <v>7271</v>
      </c>
      <c r="D19">
        <v>7382</v>
      </c>
      <c r="E19">
        <v>7495</v>
      </c>
      <c r="F19">
        <v>7597</v>
      </c>
      <c r="G19">
        <v>7685</v>
      </c>
      <c r="H19">
        <v>7763</v>
      </c>
      <c r="I19">
        <v>7838</v>
      </c>
      <c r="J19">
        <v>7913</v>
      </c>
      <c r="K19">
        <v>7983</v>
      </c>
      <c r="L19">
        <v>8048.535</v>
      </c>
      <c r="M19">
        <v>8111.144</v>
      </c>
      <c r="N19">
        <v>8171.893</v>
      </c>
      <c r="O19">
        <v>8234.04</v>
      </c>
      <c r="P19">
        <v>8306.4</v>
      </c>
      <c r="Q19">
        <v>8388.402</v>
      </c>
    </row>
    <row r="20" spans="1:17" ht="12.75">
      <c r="A20" t="s">
        <v>2</v>
      </c>
      <c r="B20">
        <v>3544.694</v>
      </c>
      <c r="C20">
        <v>3512.438</v>
      </c>
      <c r="D20">
        <v>3450.748</v>
      </c>
      <c r="E20">
        <v>3371.78</v>
      </c>
      <c r="F20">
        <v>3292.93</v>
      </c>
      <c r="G20">
        <v>3226.979</v>
      </c>
      <c r="H20">
        <v>3178.037</v>
      </c>
      <c r="I20">
        <v>3143.062</v>
      </c>
      <c r="J20">
        <v>3118.983</v>
      </c>
      <c r="K20">
        <v>3100.05</v>
      </c>
      <c r="L20">
        <v>3082</v>
      </c>
      <c r="M20">
        <v>3064.725</v>
      </c>
      <c r="N20">
        <v>3049.943</v>
      </c>
      <c r="O20">
        <v>3037.193</v>
      </c>
      <c r="P20">
        <v>3026.089</v>
      </c>
      <c r="Q20">
        <v>3016.312</v>
      </c>
    </row>
    <row r="21" spans="1:17" ht="12.75">
      <c r="A21" t="s">
        <v>3</v>
      </c>
      <c r="B21">
        <v>10200</v>
      </c>
      <c r="C21">
        <v>10200</v>
      </c>
      <c r="D21">
        <v>10200</v>
      </c>
      <c r="E21">
        <v>10200</v>
      </c>
      <c r="F21">
        <v>10200</v>
      </c>
      <c r="G21">
        <v>10200</v>
      </c>
      <c r="H21">
        <v>10200</v>
      </c>
      <c r="I21">
        <v>10100</v>
      </c>
      <c r="J21">
        <v>10100</v>
      </c>
      <c r="K21">
        <v>10000</v>
      </c>
      <c r="L21">
        <v>10000</v>
      </c>
      <c r="M21">
        <v>9970.26</v>
      </c>
      <c r="N21">
        <v>9925</v>
      </c>
      <c r="O21">
        <v>9873.968</v>
      </c>
      <c r="P21">
        <v>9824.469</v>
      </c>
      <c r="Q21">
        <v>9775.591</v>
      </c>
    </row>
    <row r="22" spans="1:17" ht="12.75">
      <c r="A22" t="s">
        <v>8</v>
      </c>
      <c r="B22">
        <v>5460</v>
      </c>
      <c r="C22">
        <v>5412.51</v>
      </c>
      <c r="D22">
        <v>5331.84</v>
      </c>
      <c r="E22">
        <v>5230.439</v>
      </c>
      <c r="F22">
        <v>5126.259</v>
      </c>
      <c r="G22">
        <v>5032.565</v>
      </c>
      <c r="H22">
        <v>4953.616</v>
      </c>
      <c r="I22">
        <v>4886.454</v>
      </c>
      <c r="J22">
        <v>4828.414</v>
      </c>
      <c r="K22">
        <v>4774.219</v>
      </c>
      <c r="L22">
        <v>4720.061</v>
      </c>
      <c r="M22">
        <v>4666.032</v>
      </c>
      <c r="N22">
        <v>4614.154</v>
      </c>
      <c r="O22">
        <v>4564.661</v>
      </c>
      <c r="P22">
        <v>4517.981</v>
      </c>
      <c r="Q22">
        <v>4474.404</v>
      </c>
    </row>
    <row r="23" spans="1:17" ht="12.75">
      <c r="A23" t="s">
        <v>4</v>
      </c>
      <c r="B23">
        <v>16300</v>
      </c>
      <c r="C23">
        <v>16500</v>
      </c>
      <c r="D23">
        <v>16400</v>
      </c>
      <c r="E23">
        <v>16300</v>
      </c>
      <c r="F23">
        <v>16100</v>
      </c>
      <c r="G23">
        <v>15800</v>
      </c>
      <c r="H23">
        <v>15600</v>
      </c>
      <c r="I23">
        <v>15300</v>
      </c>
      <c r="J23">
        <v>15100</v>
      </c>
      <c r="K23">
        <v>14900</v>
      </c>
      <c r="L23">
        <v>14900</v>
      </c>
      <c r="M23">
        <v>14900</v>
      </c>
      <c r="N23">
        <v>14900</v>
      </c>
      <c r="O23">
        <v>14900</v>
      </c>
      <c r="P23">
        <v>15000</v>
      </c>
      <c r="Q23">
        <v>15100</v>
      </c>
    </row>
    <row r="24" spans="1:17" ht="12.75">
      <c r="A24" t="s">
        <v>12</v>
      </c>
      <c r="B24">
        <v>4423</v>
      </c>
      <c r="C24">
        <v>4495</v>
      </c>
      <c r="D24">
        <v>4546</v>
      </c>
      <c r="E24">
        <v>4543</v>
      </c>
      <c r="F24">
        <v>4540</v>
      </c>
      <c r="G24">
        <v>4589.9</v>
      </c>
      <c r="H24">
        <v>4657</v>
      </c>
      <c r="I24">
        <v>4725</v>
      </c>
      <c r="J24">
        <v>4797</v>
      </c>
      <c r="K24">
        <v>4864.6</v>
      </c>
      <c r="L24">
        <v>4915.3</v>
      </c>
      <c r="M24">
        <v>4954.8</v>
      </c>
      <c r="N24">
        <v>4993.2</v>
      </c>
      <c r="O24">
        <v>5038.6</v>
      </c>
      <c r="P24">
        <v>5092.802</v>
      </c>
      <c r="Q24">
        <v>5156</v>
      </c>
    </row>
    <row r="25" spans="1:17" ht="12.75">
      <c r="A25" t="s">
        <v>5</v>
      </c>
      <c r="B25">
        <v>4363.95</v>
      </c>
      <c r="C25">
        <v>4371.206</v>
      </c>
      <c r="D25">
        <v>4369.786</v>
      </c>
      <c r="E25">
        <v>4361.892</v>
      </c>
      <c r="F25">
        <v>4350.732</v>
      </c>
      <c r="G25">
        <v>4338.75</v>
      </c>
      <c r="H25">
        <v>4326.75</v>
      </c>
      <c r="I25">
        <v>4314.428</v>
      </c>
      <c r="J25">
        <v>4301.809</v>
      </c>
      <c r="K25">
        <v>4288.595</v>
      </c>
      <c r="L25">
        <v>4274.639</v>
      </c>
      <c r="M25">
        <v>4260.125</v>
      </c>
      <c r="N25">
        <v>4245.528</v>
      </c>
      <c r="O25">
        <v>4231.287</v>
      </c>
      <c r="P25">
        <v>4217.911</v>
      </c>
      <c r="Q25">
        <v>4205.747</v>
      </c>
    </row>
    <row r="26" spans="1:17" ht="12.75">
      <c r="A26" t="s">
        <v>6</v>
      </c>
      <c r="B26">
        <v>148000</v>
      </c>
      <c r="C26">
        <v>149000</v>
      </c>
      <c r="D26">
        <v>149000</v>
      </c>
      <c r="E26">
        <v>149000</v>
      </c>
      <c r="F26">
        <v>148000</v>
      </c>
      <c r="G26">
        <v>148000</v>
      </c>
      <c r="H26">
        <v>148000</v>
      </c>
      <c r="I26">
        <v>147000</v>
      </c>
      <c r="J26">
        <v>147000</v>
      </c>
      <c r="K26">
        <v>146000</v>
      </c>
      <c r="L26">
        <v>146000</v>
      </c>
      <c r="M26">
        <v>146000</v>
      </c>
      <c r="N26">
        <v>145000</v>
      </c>
      <c r="O26">
        <v>145000</v>
      </c>
      <c r="P26">
        <v>144000</v>
      </c>
      <c r="Q26">
        <v>143000</v>
      </c>
    </row>
    <row r="27" spans="1:17" ht="12.75">
      <c r="A27" t="s">
        <v>14</v>
      </c>
      <c r="B27">
        <v>5303.154</v>
      </c>
      <c r="C27">
        <v>5418.308</v>
      </c>
      <c r="D27">
        <v>5518.024</v>
      </c>
      <c r="E27">
        <v>5606.089</v>
      </c>
      <c r="F27">
        <v>5688.484</v>
      </c>
      <c r="G27">
        <v>5769.682</v>
      </c>
      <c r="H27">
        <v>5851.082</v>
      </c>
      <c r="I27">
        <v>5931.654</v>
      </c>
      <c r="J27">
        <v>6010.663</v>
      </c>
      <c r="K27">
        <v>6086.62</v>
      </c>
      <c r="L27">
        <v>6158.764</v>
      </c>
      <c r="M27">
        <v>6227.134</v>
      </c>
      <c r="N27">
        <v>6293.305</v>
      </c>
      <c r="O27">
        <v>6359.886</v>
      </c>
      <c r="P27">
        <v>6430.265</v>
      </c>
      <c r="Q27">
        <v>6506.98</v>
      </c>
    </row>
    <row r="28" spans="1:17" ht="12.75">
      <c r="A28" t="s">
        <v>7</v>
      </c>
      <c r="B28">
        <v>3668.001</v>
      </c>
      <c r="C28">
        <v>3773.48</v>
      </c>
      <c r="D28">
        <v>3884.875</v>
      </c>
      <c r="E28">
        <v>3996.584</v>
      </c>
      <c r="F28">
        <v>4101.034</v>
      </c>
      <c r="G28">
        <v>4192.979</v>
      </c>
      <c r="H28">
        <v>4270.082</v>
      </c>
      <c r="I28">
        <v>4334.356</v>
      </c>
      <c r="J28">
        <v>4390.282</v>
      </c>
      <c r="K28">
        <v>4444.567</v>
      </c>
      <c r="L28">
        <v>4502.14</v>
      </c>
      <c r="M28">
        <v>4564.367</v>
      </c>
      <c r="N28">
        <v>4629.911</v>
      </c>
      <c r="O28">
        <v>4697.763</v>
      </c>
      <c r="P28">
        <v>4766.009</v>
      </c>
      <c r="Q28">
        <v>4833.266</v>
      </c>
    </row>
    <row r="29" spans="1:17" ht="12.75">
      <c r="A29" t="s">
        <v>9</v>
      </c>
      <c r="B29">
        <v>20500</v>
      </c>
      <c r="C29">
        <v>21000</v>
      </c>
      <c r="D29">
        <v>21500</v>
      </c>
      <c r="E29">
        <v>22000</v>
      </c>
      <c r="F29">
        <v>22500</v>
      </c>
      <c r="G29">
        <v>22900</v>
      </c>
      <c r="H29">
        <v>23300</v>
      </c>
      <c r="I29">
        <v>23700</v>
      </c>
      <c r="J29">
        <v>24000</v>
      </c>
      <c r="K29">
        <v>24400</v>
      </c>
      <c r="L29">
        <v>24700</v>
      </c>
      <c r="M29">
        <v>25100</v>
      </c>
      <c r="N29">
        <v>25500</v>
      </c>
      <c r="O29">
        <v>25800</v>
      </c>
      <c r="P29">
        <v>26200</v>
      </c>
      <c r="Q29">
        <v>26600</v>
      </c>
    </row>
    <row r="30" spans="1:17" ht="12.75">
      <c r="A30" t="s">
        <v>10</v>
      </c>
      <c r="B30">
        <v>51900</v>
      </c>
      <c r="C30">
        <v>52000</v>
      </c>
      <c r="D30">
        <v>52200</v>
      </c>
      <c r="E30">
        <v>52200</v>
      </c>
      <c r="F30">
        <v>51900</v>
      </c>
      <c r="G30">
        <v>51500</v>
      </c>
      <c r="H30">
        <v>51100</v>
      </c>
      <c r="I30">
        <v>50600</v>
      </c>
      <c r="J30">
        <v>50100</v>
      </c>
      <c r="K30">
        <v>49700</v>
      </c>
      <c r="L30">
        <v>49200</v>
      </c>
      <c r="M30">
        <v>48700</v>
      </c>
      <c r="N30">
        <v>48200</v>
      </c>
      <c r="O30">
        <v>47800</v>
      </c>
      <c r="P30">
        <v>47500</v>
      </c>
      <c r="Q30">
        <v>47100</v>
      </c>
    </row>
    <row r="31" ht="12.75">
      <c r="A31" s="1" t="s">
        <v>40</v>
      </c>
    </row>
    <row r="32" ht="12.75">
      <c r="A32" s="1"/>
    </row>
    <row r="33" spans="1:17" ht="12.75">
      <c r="A33" s="38" t="s">
        <v>41</v>
      </c>
      <c r="B33" s="39"/>
      <c r="C33" s="39"/>
      <c r="D33" s="39"/>
      <c r="E33" s="39"/>
      <c r="F33" s="39"/>
      <c r="G33" s="39"/>
      <c r="H33" s="39"/>
      <c r="I33" s="39"/>
      <c r="J33" s="47"/>
      <c r="K33" s="47"/>
      <c r="L33" s="47"/>
      <c r="M33" s="47"/>
      <c r="N33" s="47"/>
      <c r="O33" s="47"/>
      <c r="P33" s="47"/>
      <c r="Q33" s="47"/>
    </row>
    <row r="34" spans="1:17" ht="12.75">
      <c r="A34" t="s">
        <v>1</v>
      </c>
      <c r="B34" s="21">
        <f aca="true" t="shared" si="0" ref="B34:D45">B4*1000/B19</f>
        <v>56.153094007542954</v>
      </c>
      <c r="C34" s="21">
        <f t="shared" si="0"/>
        <v>50.47448769082657</v>
      </c>
      <c r="D34" s="21"/>
      <c r="E34" s="21">
        <f>E4*1000/E19</f>
        <v>51.36757838559039</v>
      </c>
      <c r="F34" s="21"/>
      <c r="G34" s="21">
        <f aca="true" t="shared" si="1" ref="G34:P41">G4*1000/G19</f>
        <v>42.55042290175667</v>
      </c>
      <c r="H34" s="21">
        <f t="shared" si="1"/>
        <v>35.68208166945768</v>
      </c>
      <c r="I34" s="21">
        <f t="shared" si="1"/>
        <v>28.323551926511865</v>
      </c>
      <c r="J34" s="21"/>
      <c r="K34" s="21">
        <f aca="true" t="shared" si="2" ref="K34:Q34">K4*1000/K19</f>
        <v>50.858073405987724</v>
      </c>
      <c r="L34" s="21">
        <f t="shared" si="2"/>
        <v>55.78654997462271</v>
      </c>
      <c r="M34" s="21">
        <f t="shared" si="2"/>
        <v>50.301165902121824</v>
      </c>
      <c r="N34" s="21">
        <f t="shared" si="2"/>
        <v>61.55244568180225</v>
      </c>
      <c r="O34" s="21">
        <f t="shared" si="2"/>
        <v>62.18089783387012</v>
      </c>
      <c r="P34" s="21">
        <f t="shared" si="2"/>
        <v>59.95377058653568</v>
      </c>
      <c r="Q34" s="21">
        <f t="shared" si="2"/>
        <v>59.84453296348935</v>
      </c>
    </row>
    <row r="35" spans="1:17" ht="12.75">
      <c r="A35" t="s">
        <v>2</v>
      </c>
      <c r="B35" s="21">
        <f t="shared" si="0"/>
        <v>178.85888034340906</v>
      </c>
      <c r="C35" s="21">
        <f t="shared" si="0"/>
        <v>155.44758370112154</v>
      </c>
      <c r="D35" s="21"/>
      <c r="E35" s="21"/>
      <c r="F35" s="21">
        <f aca="true" t="shared" si="3" ref="F35:F45">F5*1000/F20</f>
        <v>142.12266886936558</v>
      </c>
      <c r="G35" s="21">
        <f t="shared" si="1"/>
        <v>163.31063821611482</v>
      </c>
      <c r="H35" s="21">
        <f t="shared" si="1"/>
        <v>137.19160601339757</v>
      </c>
      <c r="I35" s="21">
        <f t="shared" si="1"/>
        <v>69.99543757011475</v>
      </c>
      <c r="J35" s="21">
        <f t="shared" si="1"/>
        <v>71.81828179249453</v>
      </c>
      <c r="K35" s="21">
        <f t="shared" si="1"/>
        <v>50.64434444605732</v>
      </c>
      <c r="L35" s="21">
        <f t="shared" si="1"/>
        <v>53.21219987021415</v>
      </c>
      <c r="M35" s="21">
        <f t="shared" si="1"/>
        <v>32.9556485492173</v>
      </c>
      <c r="N35" s="21">
        <f t="shared" si="1"/>
        <v>35.73837281549196</v>
      </c>
      <c r="O35" s="21">
        <f t="shared" si="1"/>
        <v>32.26663567313634</v>
      </c>
      <c r="P35" s="21">
        <f t="shared" si="1"/>
        <v>25.77584466286352</v>
      </c>
      <c r="Q35" s="21"/>
    </row>
    <row r="36" spans="1:17" ht="12.75">
      <c r="A36" t="s">
        <v>3</v>
      </c>
      <c r="B36" s="21">
        <f t="shared" si="0"/>
        <v>67.74509803921569</v>
      </c>
      <c r="C36" s="21">
        <f t="shared" si="0"/>
        <v>70.68627450980392</v>
      </c>
      <c r="D36" s="21">
        <f>D6*1000/D21</f>
        <v>69.11764705882354</v>
      </c>
      <c r="E36" s="21">
        <f>E6*1000/E21</f>
        <v>68.13725490196079</v>
      </c>
      <c r="F36" s="21">
        <f t="shared" si="3"/>
        <v>69.90196078431373</v>
      </c>
      <c r="G36" s="21">
        <f t="shared" si="1"/>
        <v>68.72549019607843</v>
      </c>
      <c r="H36" s="21">
        <f t="shared" si="1"/>
        <v>75.7843137254902</v>
      </c>
      <c r="I36" s="21">
        <f t="shared" si="1"/>
        <v>77.72277227722772</v>
      </c>
      <c r="J36" s="21">
        <f t="shared" si="1"/>
        <v>78.51485148514851</v>
      </c>
      <c r="K36" s="21">
        <f t="shared" si="1"/>
        <v>78.6</v>
      </c>
      <c r="L36" s="21">
        <f t="shared" si="1"/>
        <v>78.2</v>
      </c>
      <c r="M36" s="21">
        <f t="shared" si="1"/>
        <v>79.63683996204712</v>
      </c>
      <c r="N36" s="21">
        <f t="shared" si="1"/>
        <v>80</v>
      </c>
      <c r="O36" s="21">
        <f t="shared" si="1"/>
        <v>79.5019793460947</v>
      </c>
      <c r="P36" s="21">
        <f t="shared" si="1"/>
        <v>78.07037713692212</v>
      </c>
      <c r="Q36" s="21">
        <f>Q6*1000/Q21</f>
        <v>76.72170408929752</v>
      </c>
    </row>
    <row r="37" spans="1:17" ht="12.75">
      <c r="A37" t="s">
        <v>8</v>
      </c>
      <c r="B37" s="21">
        <f t="shared" si="0"/>
        <v>153.84615384615384</v>
      </c>
      <c r="C37" s="21">
        <f t="shared" si="0"/>
        <v>155.1960181135924</v>
      </c>
      <c r="D37" s="21"/>
      <c r="E37" s="21">
        <f aca="true" t="shared" si="4" ref="E37:E43">E7*1000/E22</f>
        <v>76.09303922672648</v>
      </c>
      <c r="F37" s="21">
        <f t="shared" si="3"/>
        <v>67.69068827774797</v>
      </c>
      <c r="G37" s="21">
        <f t="shared" si="1"/>
        <v>53.849279641693656</v>
      </c>
      <c r="H37" s="21">
        <f t="shared" si="1"/>
        <v>58.54309256107054</v>
      </c>
      <c r="I37" s="21">
        <f t="shared" si="1"/>
        <v>91.88667283064571</v>
      </c>
      <c r="J37" s="21">
        <f t="shared" si="1"/>
        <v>74.76575123839837</v>
      </c>
      <c r="K37" s="21">
        <f t="shared" si="1"/>
        <v>92.58058752646244</v>
      </c>
      <c r="L37" s="21">
        <f t="shared" si="1"/>
        <v>73.30413738297027</v>
      </c>
      <c r="M37" s="21">
        <f t="shared" si="1"/>
        <v>80.15375805395247</v>
      </c>
      <c r="N37" s="21">
        <f t="shared" si="1"/>
        <v>82.13856754672686</v>
      </c>
      <c r="O37" s="21">
        <f t="shared" si="1"/>
        <v>86.53435600146429</v>
      </c>
      <c r="P37" s="21">
        <f t="shared" si="1"/>
        <v>81.45231243779024</v>
      </c>
      <c r="Q37" s="21"/>
    </row>
    <row r="38" spans="1:17" ht="12.75">
      <c r="A38" t="s">
        <v>4</v>
      </c>
      <c r="B38" s="21">
        <f t="shared" si="0"/>
        <v>83.92638036809817</v>
      </c>
      <c r="C38" s="21">
        <f t="shared" si="0"/>
        <v>85.75757575757575</v>
      </c>
      <c r="D38" s="21">
        <f t="shared" si="0"/>
        <v>81.34146341463415</v>
      </c>
      <c r="E38" s="21">
        <f t="shared" si="4"/>
        <v>81.77914110429448</v>
      </c>
      <c r="F38" s="21">
        <f t="shared" si="3"/>
        <v>82.67080745341615</v>
      </c>
      <c r="G38" s="21">
        <f t="shared" si="1"/>
        <v>78.60759493670886</v>
      </c>
      <c r="H38" s="21">
        <f t="shared" si="1"/>
        <v>73.14102564102564</v>
      </c>
      <c r="I38" s="21">
        <f t="shared" si="1"/>
        <v>53.98692810457516</v>
      </c>
      <c r="J38" s="21">
        <f t="shared" si="1"/>
        <v>48.80794701986755</v>
      </c>
      <c r="K38" s="21">
        <f t="shared" si="1"/>
        <v>43.624161073825505</v>
      </c>
      <c r="L38" s="21">
        <f t="shared" si="1"/>
        <v>41.87919463087248</v>
      </c>
      <c r="M38" s="21">
        <f t="shared" si="1"/>
        <v>40.40268456375839</v>
      </c>
      <c r="N38" s="21">
        <f t="shared" si="1"/>
        <v>40.20134228187919</v>
      </c>
      <c r="O38" s="21">
        <f t="shared" si="1"/>
        <v>40.33557046979866</v>
      </c>
      <c r="P38" s="21">
        <f t="shared" si="1"/>
        <v>41.4</v>
      </c>
      <c r="Q38" s="21">
        <f>Q8*1000/Q23</f>
        <v>45.96026490066225</v>
      </c>
    </row>
    <row r="39" spans="1:17" ht="12.75">
      <c r="A39" t="s">
        <v>12</v>
      </c>
      <c r="B39" s="21">
        <f t="shared" si="0"/>
        <v>57.87926746552114</v>
      </c>
      <c r="C39" s="21">
        <f t="shared" si="0"/>
        <v>55.39488320355951</v>
      </c>
      <c r="D39" s="21">
        <f t="shared" si="0"/>
        <v>55.65332160140783</v>
      </c>
      <c r="E39" s="21">
        <f t="shared" si="4"/>
        <v>63.61435174994497</v>
      </c>
      <c r="F39" s="21">
        <f t="shared" si="3"/>
        <v>64.53744493392071</v>
      </c>
      <c r="G39" s="21">
        <f t="shared" si="1"/>
        <v>59.26055033878734</v>
      </c>
      <c r="H39" s="21">
        <f t="shared" si="1"/>
        <v>76.65879321451578</v>
      </c>
      <c r="I39" s="21">
        <f t="shared" si="1"/>
        <v>66.87830687830687</v>
      </c>
      <c r="J39" s="21">
        <f t="shared" si="1"/>
        <v>54.617469251615596</v>
      </c>
      <c r="K39" s="21">
        <f t="shared" si="1"/>
        <v>42.757883484767504</v>
      </c>
      <c r="L39" s="21">
        <f t="shared" si="1"/>
        <v>36.823795088804346</v>
      </c>
      <c r="M39" s="21">
        <f t="shared" si="1"/>
        <v>25.026237184144666</v>
      </c>
      <c r="N39" s="21">
        <f t="shared" si="1"/>
        <v>18.425058078987423</v>
      </c>
      <c r="O39" s="21">
        <f t="shared" si="1"/>
        <v>16.869765411026872</v>
      </c>
      <c r="P39" s="21">
        <f t="shared" si="1"/>
        <v>95.82151436478387</v>
      </c>
      <c r="Q39" s="21">
        <f>Q9*1000/Q24</f>
        <v>28.898370830100852</v>
      </c>
    </row>
    <row r="40" spans="1:17" ht="12.75">
      <c r="A40" t="s">
        <v>5</v>
      </c>
      <c r="B40" s="21">
        <f t="shared" si="0"/>
        <v>62.09970325049554</v>
      </c>
      <c r="C40" s="21">
        <f t="shared" si="0"/>
        <v>61.7678507944947</v>
      </c>
      <c r="D40" s="21">
        <f t="shared" si="0"/>
        <v>61.55907863680281</v>
      </c>
      <c r="E40" s="21">
        <f t="shared" si="4"/>
        <v>59.14864467070712</v>
      </c>
      <c r="F40" s="21">
        <f t="shared" si="3"/>
        <v>58.151134108007575</v>
      </c>
      <c r="G40" s="21">
        <f t="shared" si="1"/>
        <v>60.155574762316334</v>
      </c>
      <c r="H40" s="21">
        <f t="shared" si="1"/>
        <v>55.237765066158204</v>
      </c>
      <c r="I40" s="21">
        <f t="shared" si="1"/>
        <v>52.15059794716704</v>
      </c>
      <c r="J40" s="21">
        <f t="shared" si="1"/>
        <v>49.74651361787564</v>
      </c>
      <c r="K40" s="21">
        <f t="shared" si="1"/>
        <v>43.13767096216826</v>
      </c>
      <c r="L40" s="21">
        <f t="shared" si="1"/>
        <v>34.154930977797186</v>
      </c>
      <c r="M40" s="21">
        <f t="shared" si="1"/>
        <v>30.515536515947304</v>
      </c>
      <c r="N40" s="21">
        <f t="shared" si="1"/>
        <v>28.2650355856798</v>
      </c>
      <c r="O40" s="21">
        <f t="shared" si="1"/>
        <v>27.41482674184001</v>
      </c>
      <c r="P40" s="21">
        <f t="shared" si="1"/>
        <v>27.26468149754701</v>
      </c>
      <c r="Q40" s="21">
        <f>Q10*1000/Q25</f>
        <v>28.53238675555139</v>
      </c>
    </row>
    <row r="41" spans="1:17" ht="12.75">
      <c r="A41" t="s">
        <v>6</v>
      </c>
      <c r="B41" s="21">
        <f t="shared" si="0"/>
        <v>98.39189189189189</v>
      </c>
      <c r="C41" s="21">
        <f t="shared" si="0"/>
        <v>98.65771812080537</v>
      </c>
      <c r="D41" s="21">
        <f t="shared" si="0"/>
        <v>98.38255033557047</v>
      </c>
      <c r="E41" s="21">
        <f t="shared" si="4"/>
        <v>98.24161073825503</v>
      </c>
      <c r="F41" s="21">
        <f t="shared" si="3"/>
        <v>96.8445945945946</v>
      </c>
      <c r="G41" s="21">
        <f t="shared" si="1"/>
        <v>96.22972972972973</v>
      </c>
      <c r="H41" s="21">
        <f t="shared" si="1"/>
        <v>94.6891891891892</v>
      </c>
      <c r="I41" s="21">
        <f t="shared" si="1"/>
        <v>92.51700680272108</v>
      </c>
      <c r="J41" s="21">
        <f t="shared" si="1"/>
        <v>93.19727891156462</v>
      </c>
      <c r="K41" s="21">
        <f t="shared" si="1"/>
        <v>91.0958904109589</v>
      </c>
      <c r="L41" s="21">
        <f t="shared" si="1"/>
        <v>93.15068493150685</v>
      </c>
      <c r="M41" s="21">
        <f t="shared" si="1"/>
        <v>93.15068493150685</v>
      </c>
      <c r="N41" s="21">
        <f t="shared" si="1"/>
        <v>90.34482758620689</v>
      </c>
      <c r="O41" s="21">
        <f t="shared" si="1"/>
        <v>88.17241379310344</v>
      </c>
      <c r="P41" s="21">
        <f t="shared" si="1"/>
        <v>88.78472222222223</v>
      </c>
      <c r="Q41" s="21">
        <f>Q11*1000/Q26</f>
        <v>86.02097902097903</v>
      </c>
    </row>
    <row r="42" spans="1:17" ht="12.75">
      <c r="A42" t="s">
        <v>14</v>
      </c>
      <c r="B42" s="21">
        <f t="shared" si="0"/>
        <v>91.45500960371884</v>
      </c>
      <c r="C42" s="21">
        <f t="shared" si="0"/>
        <v>82.68263819627825</v>
      </c>
      <c r="D42" s="21">
        <f t="shared" si="0"/>
        <v>82.6382777602997</v>
      </c>
      <c r="E42" s="21">
        <f t="shared" si="4"/>
        <v>86.33469786155732</v>
      </c>
      <c r="F42" s="21">
        <f t="shared" si="3"/>
        <v>72.42702976750923</v>
      </c>
      <c r="G42" s="21">
        <f>G12*1000/G27</f>
        <v>106.07170377847514</v>
      </c>
      <c r="H42" s="21"/>
      <c r="I42" s="21"/>
      <c r="J42" s="21"/>
      <c r="K42" s="21">
        <f>K12*1000/K27</f>
        <v>70.97535249448791</v>
      </c>
      <c r="L42" s="21">
        <f>L12*1000/L27</f>
        <v>62.35017285935944</v>
      </c>
      <c r="M42" s="21">
        <f>M12*1000/M27</f>
        <v>37.57747946326512</v>
      </c>
      <c r="N42" s="21">
        <f>N12*1000/N27</f>
        <v>60.858324838856525</v>
      </c>
      <c r="O42" s="21"/>
      <c r="P42" s="21"/>
      <c r="Q42" s="21"/>
    </row>
    <row r="43" spans="1:17" ht="12.75">
      <c r="A43" t="s">
        <v>7</v>
      </c>
      <c r="B43" s="21">
        <f t="shared" si="0"/>
        <v>64.8854784935991</v>
      </c>
      <c r="C43" s="21">
        <f t="shared" si="0"/>
        <v>76.05711438777998</v>
      </c>
      <c r="D43" s="21">
        <f t="shared" si="0"/>
        <v>68.9854885935841</v>
      </c>
      <c r="E43" s="21">
        <f t="shared" si="4"/>
        <v>67.55769427090736</v>
      </c>
      <c r="F43" s="21">
        <f t="shared" si="3"/>
        <v>65.83705475253315</v>
      </c>
      <c r="G43" s="21">
        <f>G13*1000/G28</f>
        <v>71.54817612966819</v>
      </c>
      <c r="H43" s="21">
        <f>H13*1000/H28</f>
        <v>70.25626205773096</v>
      </c>
      <c r="I43" s="21">
        <f>I13*1000/I28</f>
        <v>69.21443462419792</v>
      </c>
      <c r="J43" s="21">
        <f>J13*1000/J28</f>
        <v>91.11032047599676</v>
      </c>
      <c r="K43" s="21"/>
      <c r="L43" s="21"/>
      <c r="M43" s="21"/>
      <c r="N43" s="21"/>
      <c r="O43" s="21"/>
      <c r="P43" s="21"/>
      <c r="Q43" s="21"/>
    </row>
    <row r="44" spans="1:17" ht="12.75">
      <c r="A44" t="s">
        <v>9</v>
      </c>
      <c r="B44" s="21">
        <f t="shared" si="0"/>
        <v>92.8780487804878</v>
      </c>
      <c r="C44" s="21">
        <f t="shared" si="0"/>
        <v>101.23809523809524</v>
      </c>
      <c r="D44" s="21">
        <f t="shared" si="0"/>
        <v>99.95348837209302</v>
      </c>
      <c r="E44" s="21"/>
      <c r="F44" s="21">
        <f t="shared" si="3"/>
        <v>114.66666666666667</v>
      </c>
      <c r="G44" s="21"/>
      <c r="H44" s="21">
        <f>H14*1000/H29</f>
        <v>101.03004291845494</v>
      </c>
      <c r="I44" s="21"/>
      <c r="J44" s="21">
        <f>J14*1000/J29</f>
        <v>91.875</v>
      </c>
      <c r="K44" s="21"/>
      <c r="L44" s="21">
        <f aca="true" t="shared" si="5" ref="L44:P45">L14*1000/L29</f>
        <v>88.34008097165992</v>
      </c>
      <c r="M44" s="21">
        <f t="shared" si="5"/>
        <v>86.05577689243027</v>
      </c>
      <c r="N44" s="21">
        <f t="shared" si="5"/>
        <v>91.6078431372549</v>
      </c>
      <c r="O44" s="21">
        <f t="shared" si="5"/>
        <v>83.83720930232558</v>
      </c>
      <c r="P44" s="21">
        <f t="shared" si="5"/>
        <v>83.05343511450381</v>
      </c>
      <c r="Q44" s="21"/>
    </row>
    <row r="45" spans="1:17" ht="12.75">
      <c r="A45" t="s">
        <v>10</v>
      </c>
      <c r="B45" s="21">
        <f t="shared" si="0"/>
        <v>89.53757225433526</v>
      </c>
      <c r="C45" s="21">
        <f t="shared" si="0"/>
        <v>89.28846153846153</v>
      </c>
      <c r="D45" s="21">
        <f t="shared" si="0"/>
        <v>88.83141762452107</v>
      </c>
      <c r="E45" s="21">
        <f>E15*1000/E30</f>
        <v>88.75478927203065</v>
      </c>
      <c r="F45" s="21">
        <f t="shared" si="3"/>
        <v>87.28323699421965</v>
      </c>
      <c r="G45" s="21">
        <f>G15*1000/G30</f>
        <v>85.51456310679612</v>
      </c>
      <c r="H45" s="21">
        <f>H15*1000/H30</f>
        <v>83.09197651663405</v>
      </c>
      <c r="I45" s="21">
        <f>I15*1000/I30</f>
        <v>77.64822134387352</v>
      </c>
      <c r="J45" s="21">
        <f>J15*1000/J30</f>
        <v>76.0878243512974</v>
      </c>
      <c r="K45" s="21">
        <f>K15*1000/K30</f>
        <v>71.75050301810865</v>
      </c>
      <c r="L45" s="21">
        <f t="shared" si="5"/>
        <v>67.29674796747967</v>
      </c>
      <c r="M45" s="21">
        <f t="shared" si="5"/>
        <v>62.4435318275154</v>
      </c>
      <c r="N45" s="21">
        <f t="shared" si="5"/>
        <v>59.54356846473029</v>
      </c>
      <c r="O45" s="21">
        <f t="shared" si="5"/>
        <v>56.98744769874477</v>
      </c>
      <c r="P45" s="21">
        <f t="shared" si="5"/>
        <v>53.2</v>
      </c>
      <c r="Q45" s="21">
        <f>Q15*1000/Q30</f>
        <v>51.146496815286625</v>
      </c>
    </row>
    <row r="47" spans="1:9" ht="12.75">
      <c r="A47" s="38" t="s">
        <v>42</v>
      </c>
      <c r="B47" s="48"/>
      <c r="C47" s="48"/>
      <c r="D47" s="48"/>
      <c r="E47" s="48"/>
      <c r="F47" s="48"/>
      <c r="G47" s="48"/>
      <c r="H47" s="48"/>
      <c r="I47" s="48"/>
    </row>
    <row r="48" spans="1:17" ht="12.75">
      <c r="A48" t="s">
        <v>1</v>
      </c>
      <c r="B48" s="21">
        <f aca="true" t="shared" si="6" ref="B48:Q59">B34*1000/365</f>
        <v>153.84409317135055</v>
      </c>
      <c r="C48" s="21">
        <f t="shared" si="6"/>
        <v>138.28626764610019</v>
      </c>
      <c r="D48" s="21"/>
      <c r="E48" s="21">
        <f t="shared" si="6"/>
        <v>140.73309146737094</v>
      </c>
      <c r="F48" s="21"/>
      <c r="G48" s="21">
        <f t="shared" si="6"/>
        <v>116.5765011007032</v>
      </c>
      <c r="H48" s="21">
        <f t="shared" si="6"/>
        <v>97.75912786152789</v>
      </c>
      <c r="I48" s="21">
        <f t="shared" si="6"/>
        <v>77.59877240140237</v>
      </c>
      <c r="J48" s="21"/>
      <c r="K48" s="21">
        <f t="shared" si="6"/>
        <v>139.337187413665</v>
      </c>
      <c r="L48" s="21">
        <f t="shared" si="6"/>
        <v>152.8398629441718</v>
      </c>
      <c r="M48" s="21">
        <f t="shared" si="6"/>
        <v>137.81141343047074</v>
      </c>
      <c r="N48" s="21">
        <f t="shared" si="6"/>
        <v>168.6368374843897</v>
      </c>
      <c r="O48" s="21">
        <f t="shared" si="6"/>
        <v>170.35862420238388</v>
      </c>
      <c r="P48" s="21">
        <f t="shared" si="6"/>
        <v>164.25690571653612</v>
      </c>
      <c r="Q48" s="21">
        <f t="shared" si="6"/>
        <v>163.95762455750506</v>
      </c>
    </row>
    <row r="49" spans="1:17" ht="12.75">
      <c r="A49" t="s">
        <v>2</v>
      </c>
      <c r="B49" s="21">
        <f t="shared" si="6"/>
        <v>490.02432970797</v>
      </c>
      <c r="C49" s="21">
        <f t="shared" si="6"/>
        <v>425.8837909619768</v>
      </c>
      <c r="D49" s="21"/>
      <c r="E49" s="21"/>
      <c r="F49" s="21">
        <f t="shared" si="6"/>
        <v>389.3771749845633</v>
      </c>
      <c r="G49" s="21">
        <f t="shared" si="6"/>
        <v>447.4264060715475</v>
      </c>
      <c r="H49" s="21">
        <f t="shared" si="6"/>
        <v>375.8674137353358</v>
      </c>
      <c r="I49" s="21">
        <f t="shared" si="6"/>
        <v>191.76832210990344</v>
      </c>
      <c r="J49" s="21">
        <f t="shared" si="6"/>
        <v>196.762415869848</v>
      </c>
      <c r="K49" s="21">
        <f t="shared" si="6"/>
        <v>138.75162861933512</v>
      </c>
      <c r="L49" s="21">
        <f t="shared" si="6"/>
        <v>145.7868489594908</v>
      </c>
      <c r="M49" s="21">
        <f t="shared" si="6"/>
        <v>90.2894480800474</v>
      </c>
      <c r="N49" s="21">
        <f t="shared" si="6"/>
        <v>97.91335017943003</v>
      </c>
      <c r="O49" s="21">
        <f t="shared" si="6"/>
        <v>88.40174157023655</v>
      </c>
      <c r="P49" s="21">
        <f t="shared" si="6"/>
        <v>70.61875250099595</v>
      </c>
      <c r="Q49" s="21"/>
    </row>
    <row r="50" spans="1:17" ht="12.75">
      <c r="A50" t="s">
        <v>3</v>
      </c>
      <c r="B50" s="21">
        <f t="shared" si="6"/>
        <v>185.60300832661832</v>
      </c>
      <c r="C50" s="21">
        <f t="shared" si="6"/>
        <v>193.6610260542573</v>
      </c>
      <c r="D50" s="21">
        <f t="shared" si="6"/>
        <v>189.36341659951654</v>
      </c>
      <c r="E50" s="21">
        <f t="shared" si="6"/>
        <v>186.6774106903035</v>
      </c>
      <c r="F50" s="21">
        <f t="shared" si="6"/>
        <v>191.51222132688693</v>
      </c>
      <c r="G50" s="21">
        <f t="shared" si="6"/>
        <v>188.28901423583127</v>
      </c>
      <c r="H50" s="21">
        <f t="shared" si="6"/>
        <v>207.62825678216493</v>
      </c>
      <c r="I50" s="21">
        <f t="shared" si="6"/>
        <v>212.93910212939102</v>
      </c>
      <c r="J50" s="21">
        <f t="shared" si="6"/>
        <v>215.1091821510918</v>
      </c>
      <c r="K50" s="21">
        <f t="shared" si="6"/>
        <v>215.34246575342465</v>
      </c>
      <c r="L50" s="21">
        <f t="shared" si="6"/>
        <v>214.24657534246575</v>
      </c>
      <c r="M50" s="21">
        <f t="shared" si="6"/>
        <v>218.18312318369072</v>
      </c>
      <c r="N50" s="21">
        <f t="shared" si="6"/>
        <v>219.17808219178082</v>
      </c>
      <c r="O50" s="21">
        <f t="shared" si="6"/>
        <v>217.81364204409505</v>
      </c>
      <c r="P50" s="21">
        <f t="shared" si="6"/>
        <v>213.89144421074553</v>
      </c>
      <c r="Q50" s="21">
        <f t="shared" si="6"/>
        <v>210.19644955971924</v>
      </c>
    </row>
    <row r="51" spans="1:17" ht="12.75">
      <c r="A51" t="s">
        <v>8</v>
      </c>
      <c r="B51" s="21">
        <f t="shared" si="6"/>
        <v>421.4963119072708</v>
      </c>
      <c r="C51" s="21">
        <f t="shared" si="6"/>
        <v>425.19457017422576</v>
      </c>
      <c r="D51" s="21"/>
      <c r="E51" s="21">
        <f t="shared" si="6"/>
        <v>208.4740800732232</v>
      </c>
      <c r="F51" s="21">
        <f t="shared" si="6"/>
        <v>185.4539404869807</v>
      </c>
      <c r="G51" s="21">
        <f t="shared" si="6"/>
        <v>147.53227299094152</v>
      </c>
      <c r="H51" s="21">
        <f t="shared" si="6"/>
        <v>160.39203441389188</v>
      </c>
      <c r="I51" s="21">
        <f t="shared" si="6"/>
        <v>251.74430912505673</v>
      </c>
      <c r="J51" s="21">
        <f t="shared" si="6"/>
        <v>204.83767462574895</v>
      </c>
      <c r="K51" s="21">
        <f t="shared" si="6"/>
        <v>253.64544527797926</v>
      </c>
      <c r="L51" s="21">
        <f t="shared" si="6"/>
        <v>200.83325310402813</v>
      </c>
      <c r="M51" s="21">
        <f t="shared" si="6"/>
        <v>219.59933713411638</v>
      </c>
      <c r="N51" s="21">
        <f t="shared" si="6"/>
        <v>225.0371713608955</v>
      </c>
      <c r="O51" s="21">
        <f t="shared" si="6"/>
        <v>237.080427401272</v>
      </c>
      <c r="P51" s="21">
        <f t="shared" si="6"/>
        <v>223.1570203775075</v>
      </c>
      <c r="Q51" s="21"/>
    </row>
    <row r="52" spans="1:17" ht="12.75">
      <c r="A52" t="s">
        <v>4</v>
      </c>
      <c r="B52" s="21">
        <f t="shared" si="6"/>
        <v>229.935288679721</v>
      </c>
      <c r="C52" s="21">
        <f t="shared" si="6"/>
        <v>234.95226234952258</v>
      </c>
      <c r="D52" s="21">
        <f t="shared" si="6"/>
        <v>222.85332442365518</v>
      </c>
      <c r="E52" s="21">
        <f t="shared" si="6"/>
        <v>224.0524413816287</v>
      </c>
      <c r="F52" s="21">
        <f t="shared" si="6"/>
        <v>226.49536288607163</v>
      </c>
      <c r="G52" s="21">
        <f t="shared" si="6"/>
        <v>215.36327379920235</v>
      </c>
      <c r="H52" s="21">
        <f t="shared" si="6"/>
        <v>200.38637161924834</v>
      </c>
      <c r="I52" s="21">
        <f t="shared" si="6"/>
        <v>147.9093920673292</v>
      </c>
      <c r="J52" s="21">
        <f t="shared" si="6"/>
        <v>133.72040279415768</v>
      </c>
      <c r="K52" s="21">
        <f t="shared" si="6"/>
        <v>119.51824951733015</v>
      </c>
      <c r="L52" s="21">
        <f t="shared" si="6"/>
        <v>114.73751953663694</v>
      </c>
      <c r="M52" s="21">
        <f t="shared" si="6"/>
        <v>110.69228647605038</v>
      </c>
      <c r="N52" s="21">
        <f t="shared" si="6"/>
        <v>110.1406637859704</v>
      </c>
      <c r="O52" s="21">
        <f t="shared" si="6"/>
        <v>110.50841224602372</v>
      </c>
      <c r="P52" s="21">
        <f t="shared" si="6"/>
        <v>113.42465753424658</v>
      </c>
      <c r="Q52" s="21">
        <f t="shared" si="6"/>
        <v>125.91853397441713</v>
      </c>
    </row>
    <row r="53" spans="1:17" ht="12.75">
      <c r="A53" t="s">
        <v>12</v>
      </c>
      <c r="B53" s="21">
        <f t="shared" si="6"/>
        <v>158.5733355219757</v>
      </c>
      <c r="C53" s="21">
        <f t="shared" si="6"/>
        <v>151.7668032974233</v>
      </c>
      <c r="D53" s="21">
        <f t="shared" si="6"/>
        <v>152.47485370248722</v>
      </c>
      <c r="E53" s="21">
        <f t="shared" si="6"/>
        <v>174.2858952053287</v>
      </c>
      <c r="F53" s="21">
        <f t="shared" si="6"/>
        <v>176.81491762718002</v>
      </c>
      <c r="G53" s="21">
        <f t="shared" si="6"/>
        <v>162.3576721610612</v>
      </c>
      <c r="H53" s="21">
        <f t="shared" si="6"/>
        <v>210.0240909986734</v>
      </c>
      <c r="I53" s="21">
        <f t="shared" si="6"/>
        <v>183.22823802275855</v>
      </c>
      <c r="J53" s="21">
        <f t="shared" si="6"/>
        <v>149.63690205922083</v>
      </c>
      <c r="K53" s="21">
        <f t="shared" si="6"/>
        <v>117.14488625963699</v>
      </c>
      <c r="L53" s="21">
        <f t="shared" si="6"/>
        <v>100.88710983234068</v>
      </c>
      <c r="M53" s="21">
        <f t="shared" si="6"/>
        <v>68.56503338121826</v>
      </c>
      <c r="N53" s="21">
        <f t="shared" si="6"/>
        <v>50.47961117530801</v>
      </c>
      <c r="O53" s="21">
        <f t="shared" si="6"/>
        <v>46.21853537267636</v>
      </c>
      <c r="P53" s="21">
        <f t="shared" si="6"/>
        <v>262.5246968898188</v>
      </c>
      <c r="Q53" s="21">
        <f t="shared" si="6"/>
        <v>79.17361871260508</v>
      </c>
    </row>
    <row r="54" spans="1:17" ht="12.75">
      <c r="A54" t="s">
        <v>5</v>
      </c>
      <c r="B54" s="21">
        <f t="shared" si="6"/>
        <v>170.13617328902887</v>
      </c>
      <c r="C54" s="21">
        <f t="shared" si="6"/>
        <v>169.22698847806765</v>
      </c>
      <c r="D54" s="21">
        <f t="shared" si="6"/>
        <v>168.6550099638433</v>
      </c>
      <c r="E54" s="21">
        <f t="shared" si="6"/>
        <v>162.05108128960856</v>
      </c>
      <c r="F54" s="21">
        <f t="shared" si="6"/>
        <v>159.3181756383769</v>
      </c>
      <c r="G54" s="21">
        <f t="shared" si="6"/>
        <v>164.80979386935982</v>
      </c>
      <c r="H54" s="21">
        <f t="shared" si="6"/>
        <v>151.33634264700876</v>
      </c>
      <c r="I54" s="21">
        <f t="shared" si="6"/>
        <v>142.87835054018367</v>
      </c>
      <c r="J54" s="21">
        <f t="shared" si="6"/>
        <v>136.29181813116614</v>
      </c>
      <c r="K54" s="21">
        <f t="shared" si="6"/>
        <v>118.1853998963514</v>
      </c>
      <c r="L54" s="21">
        <f t="shared" si="6"/>
        <v>93.57515336382791</v>
      </c>
      <c r="M54" s="21">
        <f t="shared" si="6"/>
        <v>83.60420963273233</v>
      </c>
      <c r="N54" s="21">
        <f t="shared" si="6"/>
        <v>77.43845365939671</v>
      </c>
      <c r="O54" s="21">
        <f t="shared" si="6"/>
        <v>75.10911436120551</v>
      </c>
      <c r="P54" s="21">
        <f t="shared" si="6"/>
        <v>74.69775752752605</v>
      </c>
      <c r="Q54" s="21">
        <f t="shared" si="6"/>
        <v>78.17092261794902</v>
      </c>
    </row>
    <row r="55" spans="1:17" ht="12.75">
      <c r="A55" t="s">
        <v>6</v>
      </c>
      <c r="B55" s="21">
        <f t="shared" si="6"/>
        <v>269.56682710107367</v>
      </c>
      <c r="C55" s="21">
        <f t="shared" si="6"/>
        <v>270.29511813919277</v>
      </c>
      <c r="D55" s="21">
        <f t="shared" si="6"/>
        <v>269.5412337960835</v>
      </c>
      <c r="E55" s="21">
        <f t="shared" si="6"/>
        <v>269.15509791302753</v>
      </c>
      <c r="F55" s="21">
        <f t="shared" si="6"/>
        <v>265.32765642354684</v>
      </c>
      <c r="G55" s="21">
        <f t="shared" si="6"/>
        <v>263.64309514994443</v>
      </c>
      <c r="H55" s="21">
        <f t="shared" si="6"/>
        <v>259.4224361347649</v>
      </c>
      <c r="I55" s="21">
        <f t="shared" si="6"/>
        <v>253.47125151430433</v>
      </c>
      <c r="J55" s="21">
        <f t="shared" si="6"/>
        <v>255.33501071661541</v>
      </c>
      <c r="K55" s="21">
        <f t="shared" si="6"/>
        <v>249.57778194783262</v>
      </c>
      <c r="L55" s="21">
        <f t="shared" si="6"/>
        <v>255.20735597673107</v>
      </c>
      <c r="M55" s="21">
        <f t="shared" si="6"/>
        <v>255.20735597673107</v>
      </c>
      <c r="N55" s="21">
        <f t="shared" si="6"/>
        <v>247.520075578649</v>
      </c>
      <c r="O55" s="21">
        <f t="shared" si="6"/>
        <v>241.5682569674067</v>
      </c>
      <c r="P55" s="21">
        <f t="shared" si="6"/>
        <v>243.24581430745818</v>
      </c>
      <c r="Q55" s="21">
        <f t="shared" si="6"/>
        <v>235.67391512596993</v>
      </c>
    </row>
    <row r="56" spans="1:17" ht="12.75">
      <c r="A56" t="s">
        <v>14</v>
      </c>
      <c r="B56" s="21">
        <f t="shared" si="6"/>
        <v>250.56167014717488</v>
      </c>
      <c r="C56" s="21">
        <f t="shared" si="6"/>
        <v>226.52777588021436</v>
      </c>
      <c r="D56" s="21">
        <f t="shared" si="6"/>
        <v>226.40624043917725</v>
      </c>
      <c r="E56" s="21">
        <f t="shared" si="6"/>
        <v>236.53341879878718</v>
      </c>
      <c r="F56" s="21">
        <f t="shared" si="6"/>
        <v>198.43021854112118</v>
      </c>
      <c r="G56" s="21">
        <f t="shared" si="6"/>
        <v>290.60740761226066</v>
      </c>
      <c r="H56" s="21"/>
      <c r="I56" s="21"/>
      <c r="J56" s="21"/>
      <c r="K56" s="21">
        <f t="shared" si="6"/>
        <v>194.45302053284357</v>
      </c>
      <c r="L56" s="21">
        <f t="shared" si="6"/>
        <v>170.82239139550532</v>
      </c>
      <c r="M56" s="21">
        <f t="shared" si="6"/>
        <v>102.95199852949347</v>
      </c>
      <c r="N56" s="21">
        <f t="shared" si="6"/>
        <v>166.7351365448124</v>
      </c>
      <c r="O56" s="21"/>
      <c r="P56" s="21"/>
      <c r="Q56" s="21"/>
    </row>
    <row r="57" spans="1:17" ht="12.75">
      <c r="A57" t="s">
        <v>7</v>
      </c>
      <c r="B57" s="21">
        <f t="shared" si="6"/>
        <v>177.76843422903863</v>
      </c>
      <c r="C57" s="21">
        <f t="shared" si="6"/>
        <v>208.37565585693144</v>
      </c>
      <c r="D57" s="21">
        <f t="shared" si="6"/>
        <v>189.00133861255918</v>
      </c>
      <c r="E57" s="21">
        <f t="shared" si="6"/>
        <v>185.08957334495167</v>
      </c>
      <c r="F57" s="21">
        <f t="shared" si="6"/>
        <v>180.37549247269357</v>
      </c>
      <c r="G57" s="21">
        <f t="shared" si="6"/>
        <v>196.02240035525531</v>
      </c>
      <c r="H57" s="21">
        <f t="shared" si="6"/>
        <v>192.4829097472081</v>
      </c>
      <c r="I57" s="21">
        <f t="shared" si="6"/>
        <v>189.62858801150117</v>
      </c>
      <c r="J57" s="21">
        <f t="shared" si="6"/>
        <v>249.61731637259388</v>
      </c>
      <c r="K57" s="21"/>
      <c r="L57" s="21"/>
      <c r="M57" s="21"/>
      <c r="N57" s="21"/>
      <c r="O57" s="21"/>
      <c r="P57" s="21"/>
      <c r="Q57" s="21"/>
    </row>
    <row r="58" spans="1:17" ht="12.75">
      <c r="A58" t="s">
        <v>9</v>
      </c>
      <c r="B58" s="21">
        <f t="shared" si="6"/>
        <v>254.46040761777482</v>
      </c>
      <c r="C58" s="21">
        <f t="shared" si="6"/>
        <v>277.36464448793214</v>
      </c>
      <c r="D58" s="21">
        <f t="shared" si="6"/>
        <v>273.84517362217264</v>
      </c>
      <c r="E58" s="21"/>
      <c r="F58" s="21">
        <f t="shared" si="6"/>
        <v>314.1552511415525</v>
      </c>
      <c r="G58" s="21"/>
      <c r="H58" s="21">
        <f t="shared" si="6"/>
        <v>276.7946381327533</v>
      </c>
      <c r="I58" s="21"/>
      <c r="J58" s="21">
        <f t="shared" si="6"/>
        <v>251.7123287671233</v>
      </c>
      <c r="K58" s="21"/>
      <c r="L58" s="21">
        <f t="shared" si="6"/>
        <v>242.02761910043813</v>
      </c>
      <c r="M58" s="21">
        <f t="shared" si="6"/>
        <v>235.76925176008297</v>
      </c>
      <c r="N58" s="21">
        <f t="shared" si="6"/>
        <v>250.98039215686276</v>
      </c>
      <c r="O58" s="21">
        <f t="shared" si="6"/>
        <v>229.69098438993308</v>
      </c>
      <c r="P58" s="21">
        <f t="shared" si="6"/>
        <v>227.54365784795564</v>
      </c>
      <c r="Q58" s="21"/>
    </row>
    <row r="59" spans="1:17" ht="12.75">
      <c r="A59" t="s">
        <v>10</v>
      </c>
      <c r="B59" s="21">
        <f t="shared" si="6"/>
        <v>245.3084171351651</v>
      </c>
      <c r="C59" s="21">
        <f t="shared" si="6"/>
        <v>244.62592202318228</v>
      </c>
      <c r="D59" s="21">
        <f t="shared" si="6"/>
        <v>243.3737469164961</v>
      </c>
      <c r="E59" s="21">
        <f t="shared" si="6"/>
        <v>243.16380622474153</v>
      </c>
      <c r="F59" s="21">
        <f t="shared" si="6"/>
        <v>239.13215614854698</v>
      </c>
      <c r="G59" s="21">
        <f t="shared" si="6"/>
        <v>234.28647426519487</v>
      </c>
      <c r="H59" s="21">
        <f t="shared" si="6"/>
        <v>227.64925073050426</v>
      </c>
      <c r="I59" s="21">
        <f t="shared" si="6"/>
        <v>212.73485299691376</v>
      </c>
      <c r="J59" s="21">
        <f t="shared" si="6"/>
        <v>208.45979274328056</v>
      </c>
      <c r="K59" s="21">
        <f t="shared" si="6"/>
        <v>196.57672059755794</v>
      </c>
      <c r="L59" s="21">
        <f t="shared" si="6"/>
        <v>184.37465196569775</v>
      </c>
      <c r="M59" s="21">
        <f t="shared" si="6"/>
        <v>171.07816939045316</v>
      </c>
      <c r="N59" s="21">
        <f t="shared" si="6"/>
        <v>163.1330642869323</v>
      </c>
      <c r="O59" s="21">
        <f t="shared" si="6"/>
        <v>156.12999369519113</v>
      </c>
      <c r="P59" s="21">
        <f t="shared" si="6"/>
        <v>145.75342465753425</v>
      </c>
      <c r="Q59" s="21">
        <f t="shared" si="6"/>
        <v>140.12738853503186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35"/>
  <sheetViews>
    <sheetView workbookViewId="0" topLeftCell="F7">
      <selection activeCell="A24" sqref="A24:Q24"/>
    </sheetView>
  </sheetViews>
  <sheetFormatPr defaultColWidth="9.140625" defaultRowHeight="12.75"/>
  <cols>
    <col min="1" max="1" width="11.28125" style="0" customWidth="1"/>
  </cols>
  <sheetData>
    <row r="1" spans="1:17" ht="12.75">
      <c r="A1" s="49" t="s">
        <v>43</v>
      </c>
      <c r="B1" s="50"/>
      <c r="C1" s="50"/>
      <c r="D1" s="50"/>
      <c r="E1" s="50"/>
      <c r="F1" s="50"/>
      <c r="G1" s="50"/>
      <c r="H1" s="50"/>
      <c r="I1" s="50"/>
      <c r="J1" s="50"/>
      <c r="K1" s="50"/>
      <c r="L1" s="50"/>
      <c r="M1" s="50"/>
      <c r="N1" s="50"/>
      <c r="O1" s="50"/>
      <c r="P1" s="50"/>
      <c r="Q1" s="32"/>
    </row>
    <row r="2" spans="2:17" ht="12.75">
      <c r="B2" s="37">
        <v>1990</v>
      </c>
      <c r="C2" s="37">
        <v>1991</v>
      </c>
      <c r="D2" s="37">
        <v>1992</v>
      </c>
      <c r="E2" s="37">
        <v>1993</v>
      </c>
      <c r="F2" s="37">
        <v>1994</v>
      </c>
      <c r="G2" s="37">
        <v>1995</v>
      </c>
      <c r="H2" s="37">
        <v>1996</v>
      </c>
      <c r="I2" s="37">
        <v>1997</v>
      </c>
      <c r="J2" s="37">
        <v>1998</v>
      </c>
      <c r="K2" s="37">
        <v>1999</v>
      </c>
      <c r="L2" s="37">
        <v>2000</v>
      </c>
      <c r="M2" s="37">
        <v>2001</v>
      </c>
      <c r="N2" s="37">
        <v>2002</v>
      </c>
      <c r="O2" s="37">
        <v>2003</v>
      </c>
      <c r="P2" s="37">
        <v>2004</v>
      </c>
      <c r="Q2" s="37">
        <v>2005</v>
      </c>
    </row>
    <row r="3" spans="2:17" ht="12.75">
      <c r="B3" s="37"/>
      <c r="C3" s="37"/>
      <c r="D3" s="37"/>
      <c r="E3" s="37"/>
      <c r="F3" s="37"/>
      <c r="G3" s="37"/>
      <c r="H3" s="37"/>
      <c r="I3" s="37"/>
      <c r="J3" s="37"/>
      <c r="K3" s="37"/>
      <c r="L3" s="37"/>
      <c r="M3" s="37"/>
      <c r="N3" s="37"/>
      <c r="O3" s="37"/>
      <c r="P3" s="37"/>
      <c r="Q3" s="37"/>
    </row>
    <row r="4" spans="1:17" ht="12.75">
      <c r="A4" s="32" t="s">
        <v>2</v>
      </c>
      <c r="B4" s="2">
        <v>212</v>
      </c>
      <c r="C4" s="2">
        <v>249</v>
      </c>
      <c r="D4" s="2">
        <v>244</v>
      </c>
      <c r="E4" s="2" t="s">
        <v>0</v>
      </c>
      <c r="F4" s="2" t="s">
        <v>0</v>
      </c>
      <c r="G4" s="2" t="s">
        <v>0</v>
      </c>
      <c r="H4" s="2">
        <v>277</v>
      </c>
      <c r="I4" s="2">
        <v>280</v>
      </c>
      <c r="J4" s="2">
        <v>300</v>
      </c>
      <c r="K4" s="2">
        <v>212</v>
      </c>
      <c r="L4" s="2">
        <v>47</v>
      </c>
      <c r="M4" s="2">
        <v>94</v>
      </c>
      <c r="N4" s="2">
        <v>91</v>
      </c>
      <c r="O4" s="2">
        <v>177</v>
      </c>
      <c r="P4" s="2">
        <v>138</v>
      </c>
      <c r="Q4" s="2">
        <v>132</v>
      </c>
    </row>
    <row r="5" spans="1:17" ht="12.75">
      <c r="A5" t="s">
        <v>1</v>
      </c>
      <c r="B5" s="2">
        <v>303</v>
      </c>
      <c r="C5" s="2">
        <v>254</v>
      </c>
      <c r="D5" s="2">
        <v>229</v>
      </c>
      <c r="E5" s="2">
        <v>255</v>
      </c>
      <c r="F5" s="2">
        <v>262</v>
      </c>
      <c r="G5" s="2">
        <v>134</v>
      </c>
      <c r="H5" s="2">
        <v>247</v>
      </c>
      <c r="I5" s="2">
        <v>179</v>
      </c>
      <c r="J5" s="2">
        <v>157</v>
      </c>
      <c r="K5" s="2">
        <v>167</v>
      </c>
      <c r="L5" s="2">
        <v>171</v>
      </c>
      <c r="M5" s="2">
        <v>171</v>
      </c>
      <c r="N5" s="2">
        <v>163</v>
      </c>
      <c r="O5" s="2">
        <v>167</v>
      </c>
      <c r="P5" s="2">
        <v>160</v>
      </c>
      <c r="Q5" s="2">
        <v>161</v>
      </c>
    </row>
    <row r="6" spans="1:17" ht="12.75">
      <c r="A6" s="32" t="s">
        <v>3</v>
      </c>
      <c r="B6" s="2">
        <v>104</v>
      </c>
      <c r="C6" s="2">
        <v>115.9</v>
      </c>
      <c r="D6" s="2">
        <v>92.2</v>
      </c>
      <c r="E6" s="2">
        <v>111</v>
      </c>
      <c r="F6" s="2">
        <v>91</v>
      </c>
      <c r="G6" s="2">
        <v>64</v>
      </c>
      <c r="H6" s="2">
        <v>29</v>
      </c>
      <c r="I6" s="2">
        <v>27</v>
      </c>
      <c r="J6" s="2">
        <v>27</v>
      </c>
      <c r="K6" s="2">
        <v>26</v>
      </c>
      <c r="L6" s="2">
        <v>25</v>
      </c>
      <c r="M6" s="2">
        <v>23</v>
      </c>
      <c r="N6" s="2">
        <v>20</v>
      </c>
      <c r="O6" s="2">
        <v>15</v>
      </c>
      <c r="P6" s="2">
        <v>11.1</v>
      </c>
      <c r="Q6" s="2">
        <v>10</v>
      </c>
    </row>
    <row r="7" spans="1:17" ht="12.75">
      <c r="A7" s="51" t="s">
        <v>4</v>
      </c>
      <c r="B7" s="12">
        <v>345</v>
      </c>
      <c r="C7" s="12">
        <v>338</v>
      </c>
      <c r="D7" s="12">
        <v>312</v>
      </c>
      <c r="E7" s="11">
        <v>290</v>
      </c>
      <c r="F7" s="11">
        <v>236</v>
      </c>
      <c r="G7" s="12">
        <v>230</v>
      </c>
      <c r="H7" s="12">
        <v>191</v>
      </c>
      <c r="I7" s="12">
        <v>165</v>
      </c>
      <c r="J7" s="12">
        <v>169</v>
      </c>
      <c r="K7" s="12">
        <v>158</v>
      </c>
      <c r="L7" s="12">
        <v>155</v>
      </c>
      <c r="M7" s="12">
        <v>154</v>
      </c>
      <c r="N7" s="12">
        <v>156</v>
      </c>
      <c r="O7" s="12">
        <v>77</v>
      </c>
      <c r="P7" s="12">
        <v>210</v>
      </c>
      <c r="Q7" s="12">
        <v>132</v>
      </c>
    </row>
    <row r="8" spans="1:17" ht="12.75">
      <c r="A8" s="32" t="s">
        <v>12</v>
      </c>
      <c r="B8" s="2">
        <v>44</v>
      </c>
      <c r="C8" s="2">
        <v>28</v>
      </c>
      <c r="D8" s="2">
        <v>2.6</v>
      </c>
      <c r="E8" s="2">
        <v>2.6</v>
      </c>
      <c r="F8" s="2">
        <v>1.6</v>
      </c>
      <c r="G8" s="2">
        <v>0.9</v>
      </c>
      <c r="H8" s="2">
        <v>4.5</v>
      </c>
      <c r="I8" s="2">
        <v>4</v>
      </c>
      <c r="J8" s="2">
        <v>4</v>
      </c>
      <c r="K8" s="2">
        <v>4</v>
      </c>
      <c r="L8" s="2">
        <v>3.6</v>
      </c>
      <c r="M8" s="2">
        <v>5.9</v>
      </c>
      <c r="N8" s="2">
        <v>13.8</v>
      </c>
      <c r="O8" s="2">
        <v>16</v>
      </c>
      <c r="P8" s="2">
        <v>12</v>
      </c>
      <c r="Q8" s="2">
        <v>12.2</v>
      </c>
    </row>
    <row r="9" spans="1:17" ht="12.75">
      <c r="A9" s="52" t="s">
        <v>5</v>
      </c>
      <c r="B9" s="11">
        <v>90</v>
      </c>
      <c r="C9" s="11">
        <v>69.1</v>
      </c>
      <c r="D9" s="11">
        <v>41.3</v>
      </c>
      <c r="E9" s="11">
        <v>21</v>
      </c>
      <c r="F9" s="11">
        <v>16</v>
      </c>
      <c r="G9" s="11">
        <v>15</v>
      </c>
      <c r="H9" s="11">
        <v>11.5</v>
      </c>
      <c r="I9" s="11">
        <v>10.7</v>
      </c>
      <c r="J9" s="11">
        <v>11.6</v>
      </c>
      <c r="K9" s="11">
        <v>9.4</v>
      </c>
      <c r="L9" s="11">
        <v>8.7</v>
      </c>
      <c r="M9" s="11">
        <v>12.6</v>
      </c>
      <c r="N9" s="11">
        <v>18.9</v>
      </c>
      <c r="O9" s="11">
        <v>47.5</v>
      </c>
      <c r="P9" s="11">
        <v>42</v>
      </c>
      <c r="Q9" s="11">
        <v>8.9</v>
      </c>
    </row>
    <row r="10" spans="1:17" ht="12.75">
      <c r="A10" s="52" t="s">
        <v>6</v>
      </c>
      <c r="B10" s="11">
        <v>27798</v>
      </c>
      <c r="C10" s="11">
        <v>28017.6</v>
      </c>
      <c r="D10" s="11">
        <v>27139</v>
      </c>
      <c r="E10" s="11">
        <v>27244</v>
      </c>
      <c r="F10" s="11">
        <v>24642</v>
      </c>
      <c r="G10" s="11">
        <v>24478</v>
      </c>
      <c r="H10" s="11">
        <v>22414</v>
      </c>
      <c r="I10" s="11">
        <v>23043</v>
      </c>
      <c r="J10" s="11">
        <v>21986</v>
      </c>
      <c r="K10" s="11">
        <v>20657</v>
      </c>
      <c r="L10" s="11">
        <v>20291</v>
      </c>
      <c r="M10" s="11">
        <v>19773</v>
      </c>
      <c r="N10" s="11">
        <v>19767</v>
      </c>
      <c r="O10" s="11">
        <v>18961</v>
      </c>
      <c r="P10" s="11">
        <v>18534</v>
      </c>
      <c r="Q10" s="11">
        <v>17727</v>
      </c>
    </row>
    <row r="11" spans="1:17" ht="12.75">
      <c r="A11" s="52" t="s">
        <v>10</v>
      </c>
      <c r="B11" s="11">
        <v>3199</v>
      </c>
      <c r="C11" s="11">
        <v>4291</v>
      </c>
      <c r="D11" s="11">
        <v>4008.3</v>
      </c>
      <c r="E11" s="11">
        <v>4652</v>
      </c>
      <c r="F11" s="11">
        <v>4873</v>
      </c>
      <c r="G11" s="11">
        <v>4652</v>
      </c>
      <c r="H11" s="11">
        <v>4109</v>
      </c>
      <c r="I11" s="11">
        <v>4233</v>
      </c>
      <c r="J11" s="11">
        <v>4228</v>
      </c>
      <c r="K11" s="11">
        <v>3920</v>
      </c>
      <c r="L11" s="11">
        <v>3313</v>
      </c>
      <c r="M11" s="11">
        <v>3008</v>
      </c>
      <c r="N11" s="11">
        <v>2920</v>
      </c>
      <c r="O11" s="11">
        <v>2948</v>
      </c>
      <c r="P11" s="11">
        <v>3326</v>
      </c>
      <c r="Q11" s="11">
        <v>3444</v>
      </c>
    </row>
    <row r="12" spans="1:17" ht="24">
      <c r="A12" s="43" t="s">
        <v>46</v>
      </c>
      <c r="B12" s="44"/>
      <c r="C12" s="44"/>
      <c r="D12" s="44"/>
      <c r="E12" s="44"/>
      <c r="F12" s="44"/>
      <c r="G12" s="44"/>
      <c r="H12" s="44"/>
      <c r="I12" s="44"/>
      <c r="J12" s="44"/>
      <c r="K12" s="44"/>
      <c r="L12" s="44"/>
      <c r="M12" s="44"/>
      <c r="N12" s="44"/>
      <c r="O12" s="44"/>
      <c r="P12" s="44"/>
      <c r="Q12" s="45"/>
    </row>
    <row r="13" ht="12.75">
      <c r="A13" s="52"/>
    </row>
    <row r="14" spans="1:17" ht="12.75">
      <c r="A14" s="49" t="s">
        <v>44</v>
      </c>
      <c r="B14" s="50"/>
      <c r="C14" s="50"/>
      <c r="D14" s="50"/>
      <c r="E14" s="50"/>
      <c r="F14" s="50"/>
      <c r="G14" s="50"/>
      <c r="H14" s="50"/>
      <c r="I14" s="50"/>
      <c r="J14" s="50"/>
      <c r="K14" s="50"/>
      <c r="L14" s="32"/>
      <c r="M14" s="32"/>
      <c r="N14" s="32"/>
      <c r="O14" s="32"/>
      <c r="P14" s="32"/>
      <c r="Q14" s="32"/>
    </row>
    <row r="16" spans="1:17" ht="12.75">
      <c r="A16" s="32" t="s">
        <v>2</v>
      </c>
      <c r="B16" s="2">
        <v>760</v>
      </c>
      <c r="C16" s="2">
        <v>751</v>
      </c>
      <c r="D16" s="2" t="s">
        <v>0</v>
      </c>
      <c r="E16" s="2" t="s">
        <v>0</v>
      </c>
      <c r="F16" s="2">
        <v>647</v>
      </c>
      <c r="G16" s="2">
        <v>636</v>
      </c>
      <c r="H16" s="2">
        <v>632</v>
      </c>
      <c r="I16" s="2">
        <v>620</v>
      </c>
      <c r="J16" s="2">
        <v>630</v>
      </c>
      <c r="K16" s="2">
        <v>362</v>
      </c>
      <c r="L16" s="2">
        <v>375</v>
      </c>
      <c r="M16" s="2">
        <v>208</v>
      </c>
      <c r="N16" s="2">
        <v>237</v>
      </c>
      <c r="O16" s="2">
        <v>349</v>
      </c>
      <c r="P16" s="2">
        <v>346</v>
      </c>
      <c r="Q16" s="2">
        <v>340</v>
      </c>
    </row>
    <row r="17" spans="1:17" ht="12.75">
      <c r="A17" t="s">
        <v>1</v>
      </c>
      <c r="B17" s="2">
        <v>5026</v>
      </c>
      <c r="C17" s="2">
        <v>5305</v>
      </c>
      <c r="D17" s="2">
        <v>5000</v>
      </c>
      <c r="E17" s="2">
        <v>4266</v>
      </c>
      <c r="F17" s="2" t="s">
        <v>0</v>
      </c>
      <c r="G17" s="2">
        <v>4247</v>
      </c>
      <c r="H17" s="2">
        <v>4571</v>
      </c>
      <c r="I17" s="2">
        <v>4477</v>
      </c>
      <c r="J17" s="2">
        <v>4377</v>
      </c>
      <c r="K17" s="2">
        <v>4192</v>
      </c>
      <c r="L17" s="2">
        <v>4106</v>
      </c>
      <c r="M17" s="2">
        <v>3966</v>
      </c>
      <c r="N17" s="2">
        <v>4596</v>
      </c>
      <c r="O17" s="2">
        <v>4749</v>
      </c>
      <c r="P17" s="2">
        <v>4817</v>
      </c>
      <c r="Q17" s="2">
        <v>4878</v>
      </c>
    </row>
    <row r="18" spans="1:17" ht="12.75">
      <c r="A18" s="32" t="s">
        <v>3</v>
      </c>
      <c r="B18" s="2">
        <v>1982</v>
      </c>
      <c r="C18" s="2">
        <v>2019</v>
      </c>
      <c r="D18" s="2">
        <v>1906</v>
      </c>
      <c r="E18" s="2">
        <v>1898</v>
      </c>
      <c r="F18" s="2">
        <v>1727</v>
      </c>
      <c r="G18" s="2">
        <v>1330</v>
      </c>
      <c r="H18" s="2">
        <v>1199</v>
      </c>
      <c r="I18" s="2">
        <v>1172</v>
      </c>
      <c r="J18" s="2">
        <v>1181</v>
      </c>
      <c r="K18" s="2">
        <v>1170</v>
      </c>
      <c r="L18" s="2">
        <v>1174</v>
      </c>
      <c r="M18" s="2">
        <v>1205</v>
      </c>
      <c r="N18" s="2">
        <v>1169</v>
      </c>
      <c r="O18" s="2">
        <v>1143</v>
      </c>
      <c r="P18" s="2">
        <v>1138</v>
      </c>
      <c r="Q18" s="2">
        <v>1124</v>
      </c>
    </row>
    <row r="19" spans="1:17" ht="12.75">
      <c r="A19" s="51" t="s">
        <v>4</v>
      </c>
      <c r="B19" s="2">
        <v>7269</v>
      </c>
      <c r="C19" s="2">
        <v>7313</v>
      </c>
      <c r="D19" s="2">
        <v>6934.2</v>
      </c>
      <c r="E19" s="2">
        <v>6778</v>
      </c>
      <c r="F19" s="2">
        <v>6036</v>
      </c>
      <c r="G19" s="2">
        <v>5781</v>
      </c>
      <c r="H19" s="2" t="s">
        <v>0</v>
      </c>
      <c r="I19" s="2">
        <v>4308</v>
      </c>
      <c r="J19" s="2" t="s">
        <v>0</v>
      </c>
      <c r="K19" s="2">
        <v>3223</v>
      </c>
      <c r="L19" s="2">
        <v>3404</v>
      </c>
      <c r="M19" s="2">
        <v>3326</v>
      </c>
      <c r="N19" s="2">
        <v>3450</v>
      </c>
      <c r="O19" s="2">
        <v>3594</v>
      </c>
      <c r="P19" s="2">
        <v>4229</v>
      </c>
      <c r="Q19" s="2">
        <v>5624</v>
      </c>
    </row>
    <row r="20" spans="1:17" ht="12.75">
      <c r="A20" s="32" t="s">
        <v>12</v>
      </c>
      <c r="B20" s="2">
        <v>1167</v>
      </c>
      <c r="C20" s="2">
        <v>1154.5</v>
      </c>
      <c r="D20" s="2">
        <v>1140.6</v>
      </c>
      <c r="E20" s="2">
        <v>1132</v>
      </c>
      <c r="F20" s="2">
        <v>1123</v>
      </c>
      <c r="G20" s="53">
        <v>1177</v>
      </c>
      <c r="H20" s="2" t="s">
        <v>0</v>
      </c>
      <c r="I20" s="2">
        <v>607</v>
      </c>
      <c r="J20" s="2" t="s">
        <v>0</v>
      </c>
      <c r="K20" s="53">
        <v>933</v>
      </c>
      <c r="L20" s="2">
        <v>933</v>
      </c>
      <c r="M20" s="2">
        <v>1156</v>
      </c>
      <c r="N20" s="2">
        <v>2270</v>
      </c>
      <c r="O20" s="2">
        <v>1491</v>
      </c>
      <c r="P20" s="2">
        <v>1513</v>
      </c>
      <c r="Q20" s="2">
        <v>774</v>
      </c>
    </row>
    <row r="21" spans="1:17" ht="12.75">
      <c r="A21" s="52" t="s">
        <v>5</v>
      </c>
      <c r="B21" s="11">
        <v>2731</v>
      </c>
      <c r="C21" s="11">
        <v>2486.1</v>
      </c>
      <c r="D21" s="11">
        <v>2231</v>
      </c>
      <c r="E21" s="11">
        <v>1993</v>
      </c>
      <c r="F21" s="11">
        <v>1831</v>
      </c>
      <c r="G21" s="11">
        <v>1381</v>
      </c>
      <c r="H21" s="11">
        <v>1384</v>
      </c>
      <c r="I21" s="11">
        <v>1239</v>
      </c>
      <c r="J21" s="11">
        <v>1030</v>
      </c>
      <c r="K21" s="11">
        <v>794</v>
      </c>
      <c r="L21" s="11">
        <v>740</v>
      </c>
      <c r="M21" s="11">
        <v>708</v>
      </c>
      <c r="N21" s="11">
        <v>696</v>
      </c>
      <c r="O21" s="11">
        <v>685</v>
      </c>
      <c r="P21" s="11">
        <v>688</v>
      </c>
      <c r="Q21" s="11">
        <v>690</v>
      </c>
    </row>
    <row r="22" spans="1:17" ht="12.75">
      <c r="A22" s="52" t="s">
        <v>6</v>
      </c>
      <c r="B22" s="2">
        <v>75190</v>
      </c>
      <c r="C22" s="2">
        <v>73232.4</v>
      </c>
      <c r="D22" s="2">
        <v>70631</v>
      </c>
      <c r="E22" s="2">
        <v>68211</v>
      </c>
      <c r="F22" s="2">
        <v>60165</v>
      </c>
      <c r="G22" s="2">
        <v>59861</v>
      </c>
      <c r="H22" s="2">
        <v>58872</v>
      </c>
      <c r="I22" s="2">
        <v>59277</v>
      </c>
      <c r="J22" s="2">
        <v>55728</v>
      </c>
      <c r="K22" s="2">
        <v>54795</v>
      </c>
      <c r="L22" s="2">
        <v>55619</v>
      </c>
      <c r="M22" s="2">
        <v>54673</v>
      </c>
      <c r="N22" s="2">
        <v>54712</v>
      </c>
      <c r="O22" s="2">
        <v>52307</v>
      </c>
      <c r="P22" s="2">
        <v>51330</v>
      </c>
      <c r="Q22" s="2">
        <v>50895</v>
      </c>
    </row>
    <row r="23" spans="1:17" ht="12.75">
      <c r="A23" s="52" t="s">
        <v>10</v>
      </c>
      <c r="B23" s="2">
        <v>19329</v>
      </c>
      <c r="C23" s="2">
        <v>18273</v>
      </c>
      <c r="D23" s="2">
        <v>17026</v>
      </c>
      <c r="E23" s="2">
        <v>15811</v>
      </c>
      <c r="F23" s="2">
        <v>15028</v>
      </c>
      <c r="G23" s="2">
        <v>14981</v>
      </c>
      <c r="H23" s="2">
        <v>13197</v>
      </c>
      <c r="I23" s="2">
        <v>11698</v>
      </c>
      <c r="J23" s="2">
        <v>10494</v>
      </c>
      <c r="K23" s="2">
        <v>11488</v>
      </c>
      <c r="L23" s="2">
        <v>10964</v>
      </c>
      <c r="M23" s="2">
        <v>10569</v>
      </c>
      <c r="N23" s="2">
        <v>10005</v>
      </c>
      <c r="O23" s="2">
        <v>9459</v>
      </c>
      <c r="P23" s="2">
        <v>9065</v>
      </c>
      <c r="Q23" s="2">
        <v>8900</v>
      </c>
    </row>
    <row r="24" spans="1:17" ht="24">
      <c r="A24" s="43" t="s">
        <v>46</v>
      </c>
      <c r="B24" s="44"/>
      <c r="C24" s="44"/>
      <c r="D24" s="44"/>
      <c r="E24" s="44"/>
      <c r="F24" s="44"/>
      <c r="G24" s="44"/>
      <c r="H24" s="44"/>
      <c r="I24" s="44"/>
      <c r="J24" s="44"/>
      <c r="K24" s="44"/>
      <c r="L24" s="44"/>
      <c r="M24" s="44"/>
      <c r="N24" s="44"/>
      <c r="O24" s="44"/>
      <c r="P24" s="44"/>
      <c r="Q24" s="45"/>
    </row>
    <row r="25" ht="12.75">
      <c r="A25" s="52"/>
    </row>
    <row r="26" spans="1:11" ht="25.5">
      <c r="A26" s="49" t="s">
        <v>45</v>
      </c>
      <c r="B26" s="50"/>
      <c r="C26" s="50"/>
      <c r="D26" s="50"/>
      <c r="E26" s="50"/>
      <c r="F26" s="50"/>
      <c r="G26" s="50"/>
      <c r="H26" s="50"/>
      <c r="I26" s="50"/>
      <c r="J26" s="50"/>
      <c r="K26" s="32"/>
    </row>
    <row r="28" spans="1:17" ht="12.75">
      <c r="A28" s="32" t="s">
        <v>2</v>
      </c>
      <c r="B28" s="20">
        <f>SUM(B4/B16)*100</f>
        <v>27.89473684210526</v>
      </c>
      <c r="C28" s="20">
        <f>SUM(C4/C16)*100</f>
        <v>33.15579227696405</v>
      </c>
      <c r="D28" s="20"/>
      <c r="E28" s="20"/>
      <c r="F28" s="20"/>
      <c r="G28" s="20"/>
      <c r="H28" s="20">
        <f>SUM(H4/H16)*100</f>
        <v>43.82911392405063</v>
      </c>
      <c r="I28" s="20">
        <f>SUM(I4/I16)*100</f>
        <v>45.16129032258064</v>
      </c>
      <c r="J28" s="20">
        <f>SUM(J4/J16)*100</f>
        <v>47.61904761904761</v>
      </c>
      <c r="K28" s="20">
        <f>SUM(K4/K16)*100</f>
        <v>58.5635359116022</v>
      </c>
      <c r="L28" s="20">
        <f>SUM(L4/L16)*100</f>
        <v>12.533333333333333</v>
      </c>
      <c r="M28" s="20">
        <f>SUM(M4/M16)*100</f>
        <v>45.19230769230769</v>
      </c>
      <c r="N28" s="20">
        <f>SUM(N4/N16)*100</f>
        <v>38.39662447257383</v>
      </c>
      <c r="O28" s="20">
        <f>SUM(O4/O16)*100</f>
        <v>50.71633237822349</v>
      </c>
      <c r="P28" s="20">
        <f>SUM(P4/P16)*100</f>
        <v>39.884393063583815</v>
      </c>
      <c r="Q28" s="20">
        <f>SUM(Q4/Q16)*100</f>
        <v>38.82352941176471</v>
      </c>
    </row>
    <row r="29" spans="1:17" ht="12.75">
      <c r="A29" t="s">
        <v>1</v>
      </c>
      <c r="B29" s="20">
        <f>SUM(B5/B17)*100</f>
        <v>6.028651014723438</v>
      </c>
      <c r="C29" s="20">
        <f>SUM(C5/C17)*100</f>
        <v>4.787935909519321</v>
      </c>
      <c r="D29" s="20">
        <f>SUM(D5/D17)*100</f>
        <v>4.58</v>
      </c>
      <c r="E29" s="20">
        <f>SUM(E5/E17)*100</f>
        <v>5.977496483825598</v>
      </c>
      <c r="F29" s="20"/>
      <c r="G29" s="20">
        <f>SUM(G5/G17)*100</f>
        <v>3.155168354132329</v>
      </c>
      <c r="H29" s="20">
        <f>SUM(H5/H17)*100</f>
        <v>5.403631590461606</v>
      </c>
      <c r="I29" s="20">
        <f>SUM(I5/I17)*100</f>
        <v>3.99821308912218</v>
      </c>
      <c r="J29" s="20">
        <f>SUM(J5/J17)*100</f>
        <v>3.5869316883710303</v>
      </c>
      <c r="K29" s="20">
        <f>SUM(K5/K17)*100</f>
        <v>3.9837786259541987</v>
      </c>
      <c r="L29" s="20">
        <f>SUM(L5/L17)*100</f>
        <v>4.164637116415002</v>
      </c>
      <c r="M29" s="20">
        <f>SUM(M5/M17)*100</f>
        <v>4.311649016641452</v>
      </c>
      <c r="N29" s="20">
        <f>SUM(N5/N17)*100</f>
        <v>3.546562228024369</v>
      </c>
      <c r="O29" s="20">
        <f>SUM(O5/O17)*100</f>
        <v>3.516529795746473</v>
      </c>
      <c r="P29" s="20">
        <f>SUM(P5/P17)*100</f>
        <v>3.3215694415611376</v>
      </c>
      <c r="Q29" s="20">
        <f>SUM(Q5/Q17)*100</f>
        <v>3.300533005330053</v>
      </c>
    </row>
    <row r="30" spans="1:17" ht="12.75">
      <c r="A30" s="32" t="s">
        <v>3</v>
      </c>
      <c r="B30" s="20">
        <f>SUM(B6/B18)*100</f>
        <v>5.247225025227043</v>
      </c>
      <c r="C30" s="20">
        <f>SUM(C6/C18)*100</f>
        <v>5.740465577018326</v>
      </c>
      <c r="D30" s="20">
        <f>SUM(D6/D18)*100</f>
        <v>4.837355718782791</v>
      </c>
      <c r="E30" s="20">
        <f>SUM(E6/E18)*100</f>
        <v>5.848261327713383</v>
      </c>
      <c r="F30" s="20">
        <f>SUM(F6/F18)*100</f>
        <v>5.269253039953677</v>
      </c>
      <c r="G30" s="20">
        <f>SUM(G6/G18)*100</f>
        <v>4.8120300751879705</v>
      </c>
      <c r="H30" s="20">
        <f>SUM(H6/H18)*100</f>
        <v>2.418682235195997</v>
      </c>
      <c r="I30" s="20">
        <f>SUM(I6/I18)*100</f>
        <v>2.303754266211604</v>
      </c>
      <c r="J30" s="20">
        <f>SUM(J6/J18)*100</f>
        <v>2.2861981371718882</v>
      </c>
      <c r="K30" s="20">
        <f>SUM(K6/K18)*100</f>
        <v>2.2222222222222223</v>
      </c>
      <c r="L30" s="20">
        <f>SUM(L6/L18)*100</f>
        <v>2.1294718909710393</v>
      </c>
      <c r="M30" s="20">
        <f>SUM(M6/M18)*100</f>
        <v>1.9087136929460582</v>
      </c>
      <c r="N30" s="20">
        <f>SUM(N6/N18)*100</f>
        <v>1.7108639863130881</v>
      </c>
      <c r="O30" s="20">
        <f>SUM(O6/O18)*100</f>
        <v>1.3123359580052494</v>
      </c>
      <c r="P30" s="20">
        <f>SUM(P6/P18)*100</f>
        <v>0.9753954305799648</v>
      </c>
      <c r="Q30" s="20">
        <f>SUM(Q6/Q18)*100</f>
        <v>0.8896797153024912</v>
      </c>
    </row>
    <row r="31" spans="1:17" ht="12.75">
      <c r="A31" s="51" t="s">
        <v>4</v>
      </c>
      <c r="B31" s="20">
        <f>SUM(B7/B19)*100</f>
        <v>4.746182418489476</v>
      </c>
      <c r="C31" s="20">
        <f>SUM(C7/C19)*100</f>
        <v>4.6219061944482425</v>
      </c>
      <c r="D31" s="20">
        <f>SUM(D7/D19)*100</f>
        <v>4.499437570303712</v>
      </c>
      <c r="E31" s="20">
        <f>SUM(E7/E19)*100</f>
        <v>4.278548244319858</v>
      </c>
      <c r="F31" s="20">
        <f>SUM(F7/F19)*100</f>
        <v>3.90987408880053</v>
      </c>
      <c r="G31" s="20">
        <f>SUM(G7/G19)*100</f>
        <v>3.97855042380211</v>
      </c>
      <c r="H31" s="20"/>
      <c r="I31" s="20">
        <f>SUM(I7/I19)*100</f>
        <v>3.83008356545961</v>
      </c>
      <c r="J31" s="20"/>
      <c r="K31" s="20">
        <f>SUM(K7/K19)*100</f>
        <v>4.902264970524356</v>
      </c>
      <c r="L31" s="20">
        <f>SUM(L7/L19)*100</f>
        <v>4.553466509988249</v>
      </c>
      <c r="M31" s="20">
        <f>SUM(M7/M19)*100</f>
        <v>4.630186410102225</v>
      </c>
      <c r="N31" s="20">
        <f>SUM(N7/N19)*100</f>
        <v>4.521739130434783</v>
      </c>
      <c r="O31" s="20">
        <f>SUM(O7/O19)*100</f>
        <v>2.142459654980523</v>
      </c>
      <c r="P31" s="20">
        <f>SUM(P7/P19)*100</f>
        <v>4.965712934499882</v>
      </c>
      <c r="Q31" s="20">
        <f>SUM(Q7/Q19)*100</f>
        <v>2.3470839260312943</v>
      </c>
    </row>
    <row r="32" spans="1:17" ht="12.75">
      <c r="A32" s="32" t="s">
        <v>12</v>
      </c>
      <c r="B32" s="20">
        <f>SUM(B8/B20)*100</f>
        <v>3.7703513281919454</v>
      </c>
      <c r="C32" s="20">
        <f>SUM(C8/C20)*100</f>
        <v>2.425292334343872</v>
      </c>
      <c r="D32" s="20">
        <f>SUM(D8/D20)*100</f>
        <v>0.22795020164825533</v>
      </c>
      <c r="E32" s="20">
        <f>SUM(E8/E20)*100</f>
        <v>0.22968197879858657</v>
      </c>
      <c r="F32" s="20">
        <f>SUM(F8/F20)*100</f>
        <v>0.14247551202137132</v>
      </c>
      <c r="G32" s="20">
        <f>SUM(G8/G20)*100</f>
        <v>0.07646559048428207</v>
      </c>
      <c r="H32" s="20"/>
      <c r="I32" s="20">
        <f>SUM(I8/I20)*100</f>
        <v>0.6589785831960462</v>
      </c>
      <c r="J32" s="20"/>
      <c r="K32" s="20">
        <f>SUM(K8/K20)*100</f>
        <v>0.4287245444801715</v>
      </c>
      <c r="L32" s="20">
        <f>SUM(L8/L20)*100</f>
        <v>0.38585209003215437</v>
      </c>
      <c r="M32" s="20">
        <f>SUM(M8/M20)*100</f>
        <v>0.5103806228373703</v>
      </c>
      <c r="N32" s="20">
        <f>SUM(N8/N20)*100</f>
        <v>0.6079295154185023</v>
      </c>
      <c r="O32" s="20">
        <f>SUM(O8/O20)*100</f>
        <v>1.0731052984574112</v>
      </c>
      <c r="P32" s="20">
        <f>SUM(P8/P20)*100</f>
        <v>0.7931262392597489</v>
      </c>
      <c r="Q32" s="20">
        <f>SUM(Q8/Q20)*100</f>
        <v>1.5762273901808783</v>
      </c>
    </row>
    <row r="33" spans="1:17" ht="12.75">
      <c r="A33" s="52" t="s">
        <v>5</v>
      </c>
      <c r="B33" s="20">
        <f>SUM(B9/B21)*100</f>
        <v>3.2954961552544857</v>
      </c>
      <c r="C33" s="20">
        <f>SUM(C9/C21)*100</f>
        <v>2.7794537629218454</v>
      </c>
      <c r="D33" s="20">
        <f>SUM(D9/D21)*100</f>
        <v>1.8511878081577768</v>
      </c>
      <c r="E33" s="20">
        <f>SUM(E9/E21)*100</f>
        <v>1.053687907676869</v>
      </c>
      <c r="F33" s="20">
        <f>SUM(F9/F21)*100</f>
        <v>0.8738394320043691</v>
      </c>
      <c r="G33" s="20">
        <f>SUM(G9/G21)*100</f>
        <v>1.0861694424330195</v>
      </c>
      <c r="H33" s="20">
        <f>SUM(H9/H21)*100</f>
        <v>0.8309248554913294</v>
      </c>
      <c r="I33" s="20">
        <f>SUM(I9/I21)*100</f>
        <v>0.8635996771589991</v>
      </c>
      <c r="J33" s="20">
        <f>SUM(J9/J21)*100</f>
        <v>1.1262135922330097</v>
      </c>
      <c r="K33" s="20">
        <f>SUM(K9/K21)*100</f>
        <v>1.1838790931989924</v>
      </c>
      <c r="L33" s="20">
        <f>SUM(L9/L21)*100</f>
        <v>1.1756756756756757</v>
      </c>
      <c r="M33" s="20">
        <f>SUM(M9/M21)*100</f>
        <v>1.7796610169491527</v>
      </c>
      <c r="N33" s="20">
        <f>SUM(N9/N21)*100</f>
        <v>2.71551724137931</v>
      </c>
      <c r="O33" s="20">
        <f>SUM(O9/O21)*100</f>
        <v>6.934306569343065</v>
      </c>
      <c r="P33" s="20">
        <f>SUM(P9/P21)*100</f>
        <v>6.104651162790697</v>
      </c>
      <c r="Q33" s="20">
        <f>SUM(Q9/Q21)*100</f>
        <v>1.289855072463768</v>
      </c>
    </row>
    <row r="34" spans="1:17" ht="12.75">
      <c r="A34" s="52" t="s">
        <v>6</v>
      </c>
      <c r="B34" s="20">
        <f>SUM(B10/B22)*100</f>
        <v>36.97034180077138</v>
      </c>
      <c r="C34" s="20">
        <f>SUM(C10/C22)*100</f>
        <v>38.25847575663231</v>
      </c>
      <c r="D34" s="20">
        <f>SUM(D10/D22)*100</f>
        <v>38.42363834576886</v>
      </c>
      <c r="E34" s="20">
        <f>SUM(E10/E22)*100</f>
        <v>39.94077201624371</v>
      </c>
      <c r="F34" s="20">
        <f>SUM(F10/F22)*100</f>
        <v>40.95736724008975</v>
      </c>
      <c r="G34" s="20">
        <f>SUM(G10/G22)*100</f>
        <v>40.89139840630795</v>
      </c>
      <c r="H34" s="20">
        <f>SUM(H10/H22)*100</f>
        <v>38.07242831906509</v>
      </c>
      <c r="I34" s="20">
        <f>SUM(I10/I22)*100</f>
        <v>38.87342476845994</v>
      </c>
      <c r="J34" s="20">
        <f>SUM(J10/J22)*100</f>
        <v>39.45233993683606</v>
      </c>
      <c r="K34" s="20">
        <f>SUM(K10/K22)*100</f>
        <v>37.698695136417555</v>
      </c>
      <c r="L34" s="20">
        <f>SUM(L10/L22)*100</f>
        <v>36.482137399090234</v>
      </c>
      <c r="M34" s="20">
        <f>SUM(M10/M22)*100</f>
        <v>36.16593199568342</v>
      </c>
      <c r="N34" s="20">
        <f>SUM(N10/N22)*100</f>
        <v>36.12918555344349</v>
      </c>
      <c r="O34" s="20">
        <f>SUM(O10/O22)*100</f>
        <v>36.249450360372414</v>
      </c>
      <c r="P34" s="20">
        <f>SUM(P10/P22)*100</f>
        <v>36.10753945061367</v>
      </c>
      <c r="Q34" s="20">
        <f>SUM(Q10/Q22)*100</f>
        <v>34.830533451223104</v>
      </c>
    </row>
    <row r="35" spans="1:17" ht="12.75">
      <c r="A35" s="52" t="s">
        <v>10</v>
      </c>
      <c r="B35" s="20">
        <f>SUM(B11/B23)*100</f>
        <v>16.55026126545605</v>
      </c>
      <c r="C35" s="20">
        <f>SUM(C11/C23)*100</f>
        <v>23.482734088545943</v>
      </c>
      <c r="D35" s="20">
        <f>SUM(D11/D23)*100</f>
        <v>23.542229531305065</v>
      </c>
      <c r="E35" s="20">
        <f>SUM(E11/E23)*100</f>
        <v>29.422553918158243</v>
      </c>
      <c r="F35" s="20">
        <f>SUM(F11/F23)*100</f>
        <v>32.42613787596487</v>
      </c>
      <c r="G35" s="20">
        <f>SUM(G11/G23)*100</f>
        <v>31.052666711167483</v>
      </c>
      <c r="H35" s="20">
        <f>SUM(H11/H23)*100</f>
        <v>31.135864211563234</v>
      </c>
      <c r="I35" s="20">
        <f>SUM(I11/I23)*100</f>
        <v>36.18567276457514</v>
      </c>
      <c r="J35" s="20">
        <f>SUM(J11/J23)*100</f>
        <v>40.289689346293116</v>
      </c>
      <c r="K35" s="20">
        <f>SUM(K11/K23)*100</f>
        <v>34.12256267409471</v>
      </c>
      <c r="L35" s="20">
        <f>SUM(L11/L23)*100</f>
        <v>30.21707406056184</v>
      </c>
      <c r="M35" s="20">
        <f>SUM(M11/M23)*100</f>
        <v>28.460592298230676</v>
      </c>
      <c r="N35" s="20">
        <f>SUM(N11/N23)*100</f>
        <v>29.185407296351823</v>
      </c>
      <c r="O35" s="20">
        <f>SUM(O11/O23)*100</f>
        <v>31.16608520985305</v>
      </c>
      <c r="P35" s="20">
        <f>SUM(P11/P23)*100</f>
        <v>36.69056811913955</v>
      </c>
      <c r="Q35" s="20">
        <f>SUM(Q11/Q23)*100</f>
        <v>38.69662921348315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52"/>
  <sheetViews>
    <sheetView tabSelected="1" workbookViewId="0" topLeftCell="A1">
      <selection activeCell="M30" sqref="M30"/>
    </sheetView>
  </sheetViews>
  <sheetFormatPr defaultColWidth="9.140625" defaultRowHeight="12.75"/>
  <cols>
    <col min="1" max="1" width="13.7109375" style="0" customWidth="1"/>
  </cols>
  <sheetData>
    <row r="1" spans="1:14" ht="12.75">
      <c r="A1" s="38" t="s">
        <v>47</v>
      </c>
      <c r="B1" s="39"/>
      <c r="C1" s="39"/>
      <c r="D1" s="39"/>
      <c r="E1" s="39"/>
      <c r="F1" s="39"/>
      <c r="G1" s="39"/>
      <c r="H1" s="39"/>
      <c r="I1" s="39"/>
      <c r="J1" s="39"/>
      <c r="K1" s="39"/>
      <c r="L1" s="39"/>
      <c r="M1" s="39"/>
      <c r="N1" s="39"/>
    </row>
    <row r="2" spans="2:17" ht="12.75">
      <c r="B2" s="22">
        <v>1990</v>
      </c>
      <c r="C2" s="22">
        <v>1991</v>
      </c>
      <c r="D2" s="22">
        <v>1992</v>
      </c>
      <c r="E2" s="22">
        <v>1993</v>
      </c>
      <c r="F2" s="22">
        <v>1994</v>
      </c>
      <c r="G2" s="22">
        <v>1995</v>
      </c>
      <c r="H2" s="22">
        <v>1996</v>
      </c>
      <c r="I2" s="22">
        <v>1997</v>
      </c>
      <c r="J2" s="22">
        <v>1998</v>
      </c>
      <c r="K2" s="22">
        <v>1999</v>
      </c>
      <c r="L2" s="22">
        <v>2000</v>
      </c>
      <c r="M2" s="22">
        <v>2001</v>
      </c>
      <c r="N2" s="22">
        <v>2002</v>
      </c>
      <c r="O2" s="22">
        <v>2003</v>
      </c>
      <c r="P2" s="22">
        <v>2004</v>
      </c>
      <c r="Q2" s="22">
        <v>2005</v>
      </c>
    </row>
    <row r="3" spans="2:17" ht="12.75">
      <c r="B3" s="22"/>
      <c r="C3" s="22"/>
      <c r="D3" s="22"/>
      <c r="E3" s="22"/>
      <c r="F3" s="22"/>
      <c r="G3" s="22"/>
      <c r="H3" s="22"/>
      <c r="I3" s="22"/>
      <c r="J3" s="22"/>
      <c r="K3" s="22"/>
      <c r="L3" s="22"/>
      <c r="M3" s="22"/>
      <c r="N3" s="22"/>
      <c r="O3" s="22"/>
      <c r="P3" s="22"/>
      <c r="Q3" s="22"/>
    </row>
    <row r="4" spans="1:17" ht="12.75">
      <c r="A4" s="32" t="s">
        <v>2</v>
      </c>
      <c r="B4" s="11">
        <v>1327</v>
      </c>
      <c r="C4" s="11">
        <v>1660</v>
      </c>
      <c r="D4" s="11" t="s">
        <v>0</v>
      </c>
      <c r="E4" s="11" t="s">
        <v>0</v>
      </c>
      <c r="F4" s="11" t="s">
        <v>0</v>
      </c>
      <c r="G4" s="11" t="s">
        <v>0</v>
      </c>
      <c r="H4" s="11">
        <v>191</v>
      </c>
      <c r="I4" s="11" t="s">
        <v>0</v>
      </c>
      <c r="J4" s="11" t="s">
        <v>0</v>
      </c>
      <c r="K4" s="11" t="s">
        <v>0</v>
      </c>
      <c r="L4" s="11">
        <v>152</v>
      </c>
      <c r="M4" s="11">
        <v>689</v>
      </c>
      <c r="N4" s="11">
        <v>760</v>
      </c>
      <c r="O4" s="11">
        <v>738</v>
      </c>
      <c r="P4" s="11">
        <v>962</v>
      </c>
      <c r="Q4" s="11">
        <v>1060</v>
      </c>
    </row>
    <row r="5" spans="1:17" ht="12.75">
      <c r="A5" t="s">
        <v>1</v>
      </c>
      <c r="B5" s="11">
        <v>1628</v>
      </c>
      <c r="C5" s="11">
        <v>1873</v>
      </c>
      <c r="D5" s="11">
        <v>1650</v>
      </c>
      <c r="E5" s="11">
        <v>1477</v>
      </c>
      <c r="F5" s="11" t="s">
        <v>0</v>
      </c>
      <c r="G5" s="11">
        <v>1696</v>
      </c>
      <c r="H5" s="11">
        <v>1597</v>
      </c>
      <c r="I5" s="11">
        <v>1539</v>
      </c>
      <c r="J5" s="11">
        <v>1698</v>
      </c>
      <c r="K5" s="11">
        <v>1817</v>
      </c>
      <c r="L5" s="11">
        <v>1817</v>
      </c>
      <c r="M5" s="11">
        <v>1863</v>
      </c>
      <c r="N5" s="11">
        <v>704</v>
      </c>
      <c r="O5" s="11">
        <v>2236</v>
      </c>
      <c r="P5" s="11">
        <v>2273</v>
      </c>
      <c r="Q5" s="11">
        <v>2224</v>
      </c>
    </row>
    <row r="6" spans="1:17" ht="12.75">
      <c r="A6" s="32" t="s">
        <v>3</v>
      </c>
      <c r="B6" s="11">
        <v>9515</v>
      </c>
      <c r="C6" s="11">
        <v>9565</v>
      </c>
      <c r="D6" s="11">
        <v>8978</v>
      </c>
      <c r="E6" s="11">
        <v>8205</v>
      </c>
      <c r="F6" s="11">
        <v>7535</v>
      </c>
      <c r="G6" s="11">
        <v>7135</v>
      </c>
      <c r="H6" s="11">
        <v>6494</v>
      </c>
      <c r="I6" s="11">
        <v>6749</v>
      </c>
      <c r="J6" s="11">
        <v>6048</v>
      </c>
      <c r="K6" s="11">
        <v>6022</v>
      </c>
      <c r="L6" s="11">
        <v>6155</v>
      </c>
      <c r="M6" s="11">
        <v>6100</v>
      </c>
      <c r="N6" s="11">
        <v>5722</v>
      </c>
      <c r="O6" s="11">
        <v>5842</v>
      </c>
      <c r="P6" s="11">
        <v>6391</v>
      </c>
      <c r="Q6" s="11">
        <v>6369</v>
      </c>
    </row>
    <row r="7" spans="1:17" ht="12.75">
      <c r="A7" s="52" t="s">
        <v>8</v>
      </c>
      <c r="B7" s="11">
        <v>2191</v>
      </c>
      <c r="C7" s="11">
        <v>2188</v>
      </c>
      <c r="D7" s="11" t="s">
        <v>0</v>
      </c>
      <c r="E7" s="11" t="s">
        <v>0</v>
      </c>
      <c r="F7" s="11" t="s">
        <v>0</v>
      </c>
      <c r="G7" s="11" t="s">
        <v>0</v>
      </c>
      <c r="H7" s="11" t="s">
        <v>0</v>
      </c>
      <c r="I7" s="11" t="s">
        <v>0</v>
      </c>
      <c r="J7" s="11" t="s">
        <v>0</v>
      </c>
      <c r="K7" s="11">
        <v>192</v>
      </c>
      <c r="L7" s="11" t="s">
        <v>0</v>
      </c>
      <c r="M7" s="11" t="s">
        <v>0</v>
      </c>
      <c r="N7" s="11" t="s">
        <v>0</v>
      </c>
      <c r="O7" s="11">
        <v>171</v>
      </c>
      <c r="P7" s="11">
        <v>399</v>
      </c>
      <c r="Q7" s="11">
        <v>222</v>
      </c>
    </row>
    <row r="8" spans="1:17" ht="12.75">
      <c r="A8" s="51" t="s">
        <v>4</v>
      </c>
      <c r="B8" s="11">
        <v>12061</v>
      </c>
      <c r="C8" s="11">
        <v>12918</v>
      </c>
      <c r="D8" s="11">
        <v>12237</v>
      </c>
      <c r="E8" s="11">
        <v>10000</v>
      </c>
      <c r="F8" s="11">
        <v>8008</v>
      </c>
      <c r="G8" s="11">
        <v>8472</v>
      </c>
      <c r="H8" s="11">
        <v>7803</v>
      </c>
      <c r="I8" s="11">
        <v>6770</v>
      </c>
      <c r="J8" s="11">
        <v>6052</v>
      </c>
      <c r="K8" s="11">
        <v>5363</v>
      </c>
      <c r="L8" s="11">
        <v>5690</v>
      </c>
      <c r="M8" s="11">
        <v>5950</v>
      </c>
      <c r="N8" s="11">
        <v>6528</v>
      </c>
      <c r="O8" s="11">
        <v>6991</v>
      </c>
      <c r="P8" s="11">
        <v>8532</v>
      </c>
      <c r="Q8" s="11">
        <v>7215</v>
      </c>
    </row>
    <row r="9" spans="1:17" ht="12.75">
      <c r="A9" s="52" t="s">
        <v>5</v>
      </c>
      <c r="B9" s="2">
        <v>977</v>
      </c>
      <c r="C9" s="2">
        <v>947</v>
      </c>
      <c r="D9" s="2">
        <v>906</v>
      </c>
      <c r="E9" s="2">
        <v>788</v>
      </c>
      <c r="F9" s="2">
        <v>630</v>
      </c>
      <c r="G9" s="2">
        <v>558</v>
      </c>
      <c r="H9" s="2">
        <v>502</v>
      </c>
      <c r="I9" s="2">
        <v>510</v>
      </c>
      <c r="J9" s="2">
        <v>453</v>
      </c>
      <c r="K9" s="2">
        <v>396</v>
      </c>
      <c r="L9" s="2">
        <v>369</v>
      </c>
      <c r="M9" s="2">
        <v>367</v>
      </c>
      <c r="N9" s="2">
        <v>368</v>
      </c>
      <c r="O9" s="2">
        <v>338</v>
      </c>
      <c r="P9" s="2">
        <v>360</v>
      </c>
      <c r="Q9" s="2">
        <v>350</v>
      </c>
    </row>
    <row r="10" spans="1:17" ht="12.75">
      <c r="A10" s="52" t="s">
        <v>6</v>
      </c>
      <c r="B10" s="2">
        <v>170563</v>
      </c>
      <c r="C10" s="2">
        <v>171882</v>
      </c>
      <c r="D10" s="2">
        <v>163754</v>
      </c>
      <c r="E10" s="2">
        <v>153639</v>
      </c>
      <c r="F10" s="2">
        <v>139316</v>
      </c>
      <c r="G10" s="2">
        <v>137820</v>
      </c>
      <c r="H10" s="2">
        <v>132759</v>
      </c>
      <c r="I10" s="2">
        <v>128920</v>
      </c>
      <c r="J10" s="2">
        <v>123430</v>
      </c>
      <c r="K10" s="2">
        <v>127209</v>
      </c>
      <c r="L10" s="2">
        <v>133443</v>
      </c>
      <c r="M10" s="2">
        <v>133193</v>
      </c>
      <c r="N10" s="2">
        <v>133794</v>
      </c>
      <c r="O10" s="2">
        <v>135579</v>
      </c>
      <c r="P10" s="2">
        <v>134954</v>
      </c>
      <c r="Q10" s="2">
        <v>135463</v>
      </c>
    </row>
    <row r="11" spans="1:17" ht="12.75">
      <c r="A11" s="52" t="s">
        <v>10</v>
      </c>
      <c r="B11" s="2">
        <v>67661</v>
      </c>
      <c r="C11" s="2">
        <v>66059</v>
      </c>
      <c r="D11" s="2">
        <v>62582</v>
      </c>
      <c r="E11" s="2">
        <v>60383</v>
      </c>
      <c r="F11" s="2">
        <v>53381</v>
      </c>
      <c r="G11" s="2">
        <v>51054</v>
      </c>
      <c r="H11" s="2">
        <v>47958</v>
      </c>
      <c r="I11" s="2" t="s">
        <v>0</v>
      </c>
      <c r="J11" s="2">
        <v>42220</v>
      </c>
      <c r="K11" s="2">
        <v>40969</v>
      </c>
      <c r="L11" s="2">
        <v>41523</v>
      </c>
      <c r="M11" s="2">
        <v>41334</v>
      </c>
      <c r="N11" s="2">
        <v>41315</v>
      </c>
      <c r="O11" s="2">
        <v>42345</v>
      </c>
      <c r="P11" s="2">
        <v>45658</v>
      </c>
      <c r="Q11" s="2">
        <v>47167</v>
      </c>
    </row>
    <row r="12" spans="1:17" ht="12.75">
      <c r="A12" s="51" t="s">
        <v>48</v>
      </c>
      <c r="B12">
        <f>SUM(B4:B11)</f>
        <v>265923</v>
      </c>
      <c r="C12">
        <f>SUM(C4:C11)</f>
        <v>267092</v>
      </c>
      <c r="J12">
        <f>SUM(J4:J11)</f>
        <v>179901</v>
      </c>
      <c r="K12" s="2">
        <f>SUM(K4:K11)</f>
        <v>181968</v>
      </c>
      <c r="L12" s="2">
        <f>SUM(L4:L11)</f>
        <v>189149</v>
      </c>
      <c r="M12" s="2">
        <f>SUM(M4:M11)</f>
        <v>189496</v>
      </c>
      <c r="N12" s="2">
        <f>SUM(N4:N11)</f>
        <v>189191</v>
      </c>
      <c r="O12" s="2">
        <f>SUM(O4:O11)</f>
        <v>194240</v>
      </c>
      <c r="P12" s="2">
        <f>SUM(P4:P11)</f>
        <v>199529</v>
      </c>
      <c r="Q12" s="2">
        <f>SUM(Q4:Q11)</f>
        <v>200070</v>
      </c>
    </row>
    <row r="13" spans="1:17" ht="24">
      <c r="A13" s="43" t="s">
        <v>46</v>
      </c>
      <c r="B13" s="44"/>
      <c r="C13" s="44"/>
      <c r="D13" s="44"/>
      <c r="E13" s="44"/>
      <c r="F13" s="44"/>
      <c r="G13" s="44"/>
      <c r="H13" s="44"/>
      <c r="I13" s="44"/>
      <c r="J13" s="44"/>
      <c r="K13" s="44"/>
      <c r="L13" s="44"/>
      <c r="M13" s="44"/>
      <c r="N13" s="44"/>
      <c r="O13" s="44"/>
      <c r="P13" s="44"/>
      <c r="Q13" s="45"/>
    </row>
    <row r="14" spans="1:15" ht="12.75">
      <c r="A14" s="54" t="s">
        <v>49</v>
      </c>
      <c r="B14" s="54"/>
      <c r="C14" s="54"/>
      <c r="D14" s="54"/>
      <c r="E14" s="54"/>
      <c r="F14" s="54"/>
      <c r="G14" s="54"/>
      <c r="H14" s="54"/>
      <c r="I14" s="54"/>
      <c r="J14" s="54"/>
      <c r="K14" s="54"/>
      <c r="L14" s="54"/>
      <c r="M14" s="54"/>
      <c r="N14" s="54"/>
      <c r="O14" s="54"/>
    </row>
    <row r="16" spans="1:17" ht="12.75">
      <c r="A16" s="32" t="s">
        <v>2</v>
      </c>
      <c r="B16" s="11">
        <v>502</v>
      </c>
      <c r="C16" s="11">
        <v>406</v>
      </c>
      <c r="D16" s="11" t="s">
        <v>0</v>
      </c>
      <c r="E16" s="11" t="s">
        <v>0</v>
      </c>
      <c r="F16" s="11">
        <v>237</v>
      </c>
      <c r="G16" s="11">
        <v>209</v>
      </c>
      <c r="H16" s="11">
        <v>165</v>
      </c>
      <c r="I16" s="11">
        <v>120</v>
      </c>
      <c r="J16" s="11">
        <v>120</v>
      </c>
      <c r="K16" s="11">
        <v>75</v>
      </c>
      <c r="L16" s="11">
        <v>83</v>
      </c>
      <c r="M16" s="11">
        <v>94</v>
      </c>
      <c r="N16" s="11">
        <v>87</v>
      </c>
      <c r="O16" s="11">
        <v>222</v>
      </c>
      <c r="P16" s="11">
        <v>177</v>
      </c>
      <c r="Q16" s="11" t="s">
        <v>0</v>
      </c>
    </row>
    <row r="17" spans="1:17" ht="12.75">
      <c r="A17" t="s">
        <v>1</v>
      </c>
      <c r="B17" s="11">
        <v>3418</v>
      </c>
      <c r="C17" s="11">
        <v>3282</v>
      </c>
      <c r="D17" s="11">
        <v>3300</v>
      </c>
      <c r="E17" s="11">
        <v>3490</v>
      </c>
      <c r="F17" s="11" t="s">
        <v>0</v>
      </c>
      <c r="G17" s="11">
        <v>2173</v>
      </c>
      <c r="H17" s="11">
        <v>2225</v>
      </c>
      <c r="I17" s="11">
        <v>2132</v>
      </c>
      <c r="J17" s="11" t="s">
        <v>0</v>
      </c>
      <c r="K17" s="11" t="s">
        <v>0</v>
      </c>
      <c r="L17" s="11">
        <v>2316</v>
      </c>
      <c r="M17" s="11">
        <v>2273</v>
      </c>
      <c r="N17" s="11">
        <v>1977</v>
      </c>
      <c r="O17" s="11">
        <v>2264</v>
      </c>
      <c r="P17" s="11">
        <v>2264</v>
      </c>
      <c r="Q17" s="11">
        <v>2360</v>
      </c>
    </row>
    <row r="18" spans="1:17" ht="12.75">
      <c r="A18" s="32" t="s">
        <v>3</v>
      </c>
      <c r="B18" s="11">
        <v>1698</v>
      </c>
      <c r="C18" s="11">
        <v>1738</v>
      </c>
      <c r="D18" s="11">
        <v>1562</v>
      </c>
      <c r="E18" s="11">
        <v>1503</v>
      </c>
      <c r="F18" s="11">
        <v>1294</v>
      </c>
      <c r="G18" s="11">
        <v>891</v>
      </c>
      <c r="H18" s="11">
        <v>813</v>
      </c>
      <c r="I18" s="11">
        <v>759</v>
      </c>
      <c r="J18" s="10">
        <v>751</v>
      </c>
      <c r="K18" s="10">
        <v>757</v>
      </c>
      <c r="L18" s="11">
        <v>758</v>
      </c>
      <c r="M18" s="11">
        <v>757</v>
      </c>
      <c r="N18" s="11">
        <v>754</v>
      </c>
      <c r="O18" s="11">
        <v>736</v>
      </c>
      <c r="P18" s="11">
        <v>746</v>
      </c>
      <c r="Q18" s="11">
        <v>723</v>
      </c>
    </row>
    <row r="19" spans="1:17" ht="12.75">
      <c r="A19" s="52" t="s">
        <v>8</v>
      </c>
      <c r="B19" s="3">
        <v>1320</v>
      </c>
      <c r="C19" s="3">
        <v>1316</v>
      </c>
      <c r="D19" s="9"/>
      <c r="E19" s="8">
        <v>493</v>
      </c>
      <c r="F19" s="8">
        <v>60</v>
      </c>
      <c r="G19" s="6">
        <v>138</v>
      </c>
      <c r="H19" s="8">
        <v>414</v>
      </c>
      <c r="I19" s="8">
        <v>325</v>
      </c>
      <c r="J19" s="8">
        <v>256</v>
      </c>
      <c r="K19" s="6">
        <v>185</v>
      </c>
      <c r="L19" s="6">
        <v>151</v>
      </c>
      <c r="M19" s="6">
        <v>151</v>
      </c>
      <c r="N19" s="6">
        <v>253</v>
      </c>
      <c r="O19" s="6">
        <v>165</v>
      </c>
      <c r="P19" s="6">
        <v>193</v>
      </c>
      <c r="Q19" s="3"/>
    </row>
    <row r="20" spans="1:17" ht="12.75">
      <c r="A20" s="51" t="s">
        <v>4</v>
      </c>
      <c r="B20" s="5">
        <v>7194</v>
      </c>
      <c r="C20" s="5">
        <v>7076</v>
      </c>
      <c r="D20" s="5">
        <v>6420</v>
      </c>
      <c r="E20" s="5">
        <v>6300</v>
      </c>
      <c r="F20" s="5">
        <v>5745</v>
      </c>
      <c r="G20" s="5">
        <v>5643</v>
      </c>
      <c r="H20" s="9">
        <v>4695</v>
      </c>
      <c r="I20" s="3">
        <v>4343</v>
      </c>
      <c r="J20" s="9">
        <v>3765</v>
      </c>
      <c r="K20" s="9">
        <v>3513</v>
      </c>
      <c r="L20" s="3">
        <v>3588</v>
      </c>
      <c r="M20" s="3">
        <v>3698</v>
      </c>
      <c r="N20" s="3">
        <v>3710</v>
      </c>
      <c r="O20" s="3">
        <v>3983</v>
      </c>
      <c r="P20" s="11">
        <v>4390</v>
      </c>
      <c r="Q20" s="11">
        <v>4737</v>
      </c>
    </row>
    <row r="21" spans="1:17" ht="12.75">
      <c r="A21" s="52" t="s">
        <v>5</v>
      </c>
      <c r="B21" s="2">
        <v>2523</v>
      </c>
      <c r="C21" s="2">
        <v>2198</v>
      </c>
      <c r="D21" s="2">
        <v>1982</v>
      </c>
      <c r="E21" s="2">
        <v>1840</v>
      </c>
      <c r="F21" s="2">
        <v>1600</v>
      </c>
      <c r="G21" s="2">
        <v>1139</v>
      </c>
      <c r="H21" s="2">
        <v>1173</v>
      </c>
      <c r="I21" s="2">
        <v>992</v>
      </c>
      <c r="J21" s="2">
        <v>767</v>
      </c>
      <c r="K21" s="2">
        <v>590</v>
      </c>
      <c r="L21" s="2">
        <v>588</v>
      </c>
      <c r="M21" s="2">
        <v>587</v>
      </c>
      <c r="N21" s="2">
        <v>587</v>
      </c>
      <c r="O21" s="2">
        <v>586</v>
      </c>
      <c r="P21" s="2">
        <v>585</v>
      </c>
      <c r="Q21" s="2">
        <v>583</v>
      </c>
    </row>
    <row r="22" spans="1:17" ht="12.75">
      <c r="A22" s="52" t="s">
        <v>6</v>
      </c>
      <c r="B22" s="4">
        <v>61100</v>
      </c>
      <c r="C22" s="4">
        <v>58131</v>
      </c>
      <c r="D22" s="4">
        <v>55900</v>
      </c>
      <c r="E22" s="4">
        <v>53500</v>
      </c>
      <c r="F22" s="4">
        <v>47500</v>
      </c>
      <c r="G22" s="4">
        <v>46900</v>
      </c>
      <c r="H22" s="4">
        <v>45600</v>
      </c>
      <c r="I22" s="3">
        <v>44600</v>
      </c>
      <c r="J22" s="3">
        <v>41400</v>
      </c>
      <c r="K22" s="9">
        <v>43100</v>
      </c>
      <c r="L22" s="9">
        <v>42700</v>
      </c>
      <c r="M22" s="9">
        <v>43100</v>
      </c>
      <c r="N22" s="9">
        <v>41900</v>
      </c>
      <c r="O22" s="9">
        <v>41600</v>
      </c>
      <c r="P22" s="9">
        <v>40281</v>
      </c>
      <c r="Q22" s="12">
        <v>40556</v>
      </c>
    </row>
    <row r="23" spans="1:17" ht="12.75">
      <c r="A23" s="52" t="s">
        <v>10</v>
      </c>
      <c r="B23" s="2">
        <v>16247</v>
      </c>
      <c r="C23" s="2">
        <v>15387</v>
      </c>
      <c r="D23" s="2">
        <v>14054</v>
      </c>
      <c r="E23" s="2">
        <v>12560</v>
      </c>
      <c r="F23" s="2">
        <v>11500</v>
      </c>
      <c r="G23" s="2">
        <v>10421</v>
      </c>
      <c r="H23" s="2">
        <v>8734</v>
      </c>
      <c r="I23" s="2" t="s">
        <v>0</v>
      </c>
      <c r="J23" s="2" t="s">
        <v>0</v>
      </c>
      <c r="K23" s="2" t="s">
        <v>0</v>
      </c>
      <c r="L23" s="2">
        <v>6957</v>
      </c>
      <c r="M23" s="2">
        <v>7033</v>
      </c>
      <c r="N23" s="2">
        <v>6632</v>
      </c>
      <c r="O23" s="2">
        <v>6068</v>
      </c>
      <c r="P23" s="2">
        <v>5685</v>
      </c>
      <c r="Q23" s="2">
        <v>5706</v>
      </c>
    </row>
    <row r="24" spans="1:16" ht="12.75">
      <c r="A24" s="51" t="s">
        <v>48</v>
      </c>
      <c r="B24">
        <f>SUM(B16:B23)</f>
        <v>94002</v>
      </c>
      <c r="C24">
        <f>SUM(C16:C23)</f>
        <v>89534</v>
      </c>
      <c r="L24">
        <f>SUM(L16:L23)</f>
        <v>57141</v>
      </c>
      <c r="M24">
        <f>SUM(M16:M23)</f>
        <v>57693</v>
      </c>
      <c r="N24">
        <f>SUM(N16:N23)</f>
        <v>55900</v>
      </c>
      <c r="O24">
        <f>SUM(O16:O23)</f>
        <v>55624</v>
      </c>
      <c r="P24">
        <f>SUM(P16:P23)</f>
        <v>54321</v>
      </c>
    </row>
    <row r="25" spans="1:17" ht="24">
      <c r="A25" s="43" t="s">
        <v>52</v>
      </c>
      <c r="B25" s="44"/>
      <c r="C25" s="44"/>
      <c r="D25" s="44"/>
      <c r="E25" s="44"/>
      <c r="F25" s="44"/>
      <c r="G25" s="44"/>
      <c r="H25" s="44"/>
      <c r="I25" s="44"/>
      <c r="J25" s="44"/>
      <c r="K25" s="44"/>
      <c r="L25" s="44"/>
      <c r="M25" s="44"/>
      <c r="N25" s="44"/>
      <c r="O25" s="44"/>
      <c r="P25" s="44"/>
      <c r="Q25" s="45"/>
    </row>
    <row r="27" spans="1:15" ht="12.75">
      <c r="A27" s="54" t="s">
        <v>50</v>
      </c>
      <c r="B27" s="54"/>
      <c r="C27" s="54"/>
      <c r="D27" s="54"/>
      <c r="E27" s="54"/>
      <c r="F27" s="54"/>
      <c r="G27" s="54"/>
      <c r="H27" s="54"/>
      <c r="I27" s="54"/>
      <c r="J27" s="54"/>
      <c r="K27" s="54"/>
      <c r="L27" s="54"/>
      <c r="M27" s="54"/>
      <c r="N27" s="54"/>
      <c r="O27" s="54"/>
    </row>
    <row r="28" spans="2:16" ht="12.75">
      <c r="B28" s="1">
        <v>1990</v>
      </c>
      <c r="C28" s="1">
        <v>1991</v>
      </c>
      <c r="O28" s="1">
        <v>2003</v>
      </c>
      <c r="P28" s="1">
        <v>2004</v>
      </c>
    </row>
    <row r="31" spans="1:16" ht="12.75">
      <c r="A31" s="32" t="s">
        <v>2</v>
      </c>
      <c r="B31">
        <f>B4+B16</f>
        <v>1829</v>
      </c>
      <c r="C31">
        <f>C4+C16</f>
        <v>2066</v>
      </c>
      <c r="O31">
        <f>O4+O16</f>
        <v>960</v>
      </c>
      <c r="P31">
        <f>P4+P16</f>
        <v>1139</v>
      </c>
    </row>
    <row r="32" spans="1:16" ht="12.75">
      <c r="A32" t="s">
        <v>1</v>
      </c>
      <c r="B32">
        <f>B5+B17</f>
        <v>5046</v>
      </c>
      <c r="C32">
        <f>C5+C17</f>
        <v>5155</v>
      </c>
      <c r="O32">
        <f>O5+O17</f>
        <v>4500</v>
      </c>
      <c r="P32">
        <f>P5+P17</f>
        <v>4537</v>
      </c>
    </row>
    <row r="33" spans="1:16" ht="12.75">
      <c r="A33" s="32" t="s">
        <v>3</v>
      </c>
      <c r="B33">
        <f>B6+B18</f>
        <v>11213</v>
      </c>
      <c r="C33">
        <f>C6+C18</f>
        <v>11303</v>
      </c>
      <c r="O33">
        <f>O6+O18</f>
        <v>6578</v>
      </c>
      <c r="P33">
        <f>P6+P18</f>
        <v>7137</v>
      </c>
    </row>
    <row r="34" spans="1:16" ht="12.75">
      <c r="A34" s="52" t="s">
        <v>8</v>
      </c>
      <c r="B34">
        <f>B7+B19</f>
        <v>3511</v>
      </c>
      <c r="C34">
        <f>C7+C19</f>
        <v>3504</v>
      </c>
      <c r="O34">
        <f>O7+O19</f>
        <v>336</v>
      </c>
      <c r="P34">
        <f>P7+P19</f>
        <v>592</v>
      </c>
    </row>
    <row r="35" spans="1:16" ht="12.75">
      <c r="A35" s="51" t="s">
        <v>4</v>
      </c>
      <c r="B35">
        <f>B8+B20</f>
        <v>19255</v>
      </c>
      <c r="C35">
        <f>C8+C20</f>
        <v>19994</v>
      </c>
      <c r="O35">
        <f>O8+O20</f>
        <v>10974</v>
      </c>
      <c r="P35">
        <f>P8+P20</f>
        <v>12922</v>
      </c>
    </row>
    <row r="36" spans="1:16" ht="12.75">
      <c r="A36" s="52" t="s">
        <v>5</v>
      </c>
      <c r="B36">
        <f>B9+B21</f>
        <v>3500</v>
      </c>
      <c r="C36">
        <f>C9+C21</f>
        <v>3145</v>
      </c>
      <c r="O36">
        <f>O9+O21</f>
        <v>924</v>
      </c>
      <c r="P36">
        <f>P9+P21</f>
        <v>945</v>
      </c>
    </row>
    <row r="37" spans="1:16" ht="12.75">
      <c r="A37" s="52" t="s">
        <v>6</v>
      </c>
      <c r="B37">
        <f>B10+B22</f>
        <v>231663</v>
      </c>
      <c r="C37">
        <f>C10+C22</f>
        <v>230013</v>
      </c>
      <c r="O37">
        <f>O10+O22</f>
        <v>177179</v>
      </c>
      <c r="P37">
        <f>P10+P22</f>
        <v>175235</v>
      </c>
    </row>
    <row r="38" spans="1:16" ht="12.75">
      <c r="A38" s="52" t="s">
        <v>10</v>
      </c>
      <c r="B38">
        <f>B11+B23</f>
        <v>83908</v>
      </c>
      <c r="C38">
        <f>C11+C23</f>
        <v>81446</v>
      </c>
      <c r="O38">
        <f>O11+O23</f>
        <v>48413</v>
      </c>
      <c r="P38">
        <f>P11+P23</f>
        <v>51343</v>
      </c>
    </row>
    <row r="39" spans="1:16" ht="12.75">
      <c r="A39" s="51" t="s">
        <v>48</v>
      </c>
      <c r="B39">
        <f>B12+B24</f>
        <v>359925</v>
      </c>
      <c r="C39">
        <f>C12+C24</f>
        <v>356626</v>
      </c>
      <c r="O39">
        <f>O12+O24</f>
        <v>249864</v>
      </c>
      <c r="P39">
        <f>P12+P24</f>
        <v>253850</v>
      </c>
    </row>
    <row r="42" spans="1:15" ht="12.75">
      <c r="A42" s="54" t="s">
        <v>51</v>
      </c>
      <c r="B42" s="54"/>
      <c r="C42" s="54"/>
      <c r="D42" s="54"/>
      <c r="E42" s="54"/>
      <c r="F42" s="54"/>
      <c r="G42" s="54"/>
      <c r="H42" s="54"/>
      <c r="I42" s="54"/>
      <c r="J42" s="54"/>
      <c r="K42" s="54"/>
      <c r="L42" s="54"/>
      <c r="M42" s="54"/>
      <c r="N42" s="54"/>
      <c r="O42" s="54"/>
    </row>
    <row r="44" spans="1:16" ht="12.75">
      <c r="A44" s="32" t="s">
        <v>2</v>
      </c>
      <c r="B44" s="21">
        <f>B4/B31*100</f>
        <v>72.55330781848004</v>
      </c>
      <c r="C44" s="21">
        <f>C4/C31*100</f>
        <v>80.34849951597289</v>
      </c>
      <c r="O44" s="21">
        <f>O4/O31*100</f>
        <v>76.875</v>
      </c>
      <c r="P44" s="21">
        <f>P4/P31*100</f>
        <v>84.46005267778753</v>
      </c>
    </row>
    <row r="45" spans="1:16" ht="12.75">
      <c r="A45" t="s">
        <v>1</v>
      </c>
      <c r="B45" s="21">
        <f>B5/B32*100</f>
        <v>32.263178755449864</v>
      </c>
      <c r="C45" s="21">
        <f>C5/C32*100</f>
        <v>36.33365664403492</v>
      </c>
      <c r="O45" s="21">
        <f>O5/O32*100</f>
        <v>49.68888888888889</v>
      </c>
      <c r="P45" s="21">
        <f>P5/P32*100</f>
        <v>50.099184483138636</v>
      </c>
    </row>
    <row r="46" spans="1:16" ht="12.75">
      <c r="A46" s="32" t="s">
        <v>3</v>
      </c>
      <c r="B46" s="21">
        <f>B6/B33*100</f>
        <v>84.85686257023099</v>
      </c>
      <c r="C46" s="21">
        <f>C6/C33*100</f>
        <v>84.62355126957445</v>
      </c>
      <c r="O46" s="21">
        <f>O6/O33*100</f>
        <v>88.81118881118881</v>
      </c>
      <c r="P46" s="20">
        <f>P6/P33*100</f>
        <v>89.54742889169118</v>
      </c>
    </row>
    <row r="47" spans="1:16" ht="12.75">
      <c r="A47" s="52" t="s">
        <v>8</v>
      </c>
      <c r="B47" s="21">
        <f>B7/B34*100</f>
        <v>62.403873540301916</v>
      </c>
      <c r="C47" s="21">
        <f>C7/C34*100</f>
        <v>62.44292237442922</v>
      </c>
      <c r="O47" s="21">
        <f>O7/O34*100</f>
        <v>50.89285714285714</v>
      </c>
      <c r="P47" s="21">
        <f>P7/P34*100</f>
        <v>67.39864864864865</v>
      </c>
    </row>
    <row r="48" spans="1:16" ht="12.75">
      <c r="A48" s="51" t="s">
        <v>4</v>
      </c>
      <c r="B48" s="21">
        <f>B8/B35*100</f>
        <v>62.63827577252662</v>
      </c>
      <c r="C48" s="21">
        <f>C8/C35*100</f>
        <v>64.60938281484445</v>
      </c>
      <c r="O48" s="21">
        <f>O8/O35*100</f>
        <v>63.705121195553126</v>
      </c>
      <c r="P48" s="21">
        <f>P8/P35*100</f>
        <v>66.0269308156632</v>
      </c>
    </row>
    <row r="49" spans="1:16" ht="12.75">
      <c r="A49" s="52" t="s">
        <v>5</v>
      </c>
      <c r="B49" s="21">
        <f>B9/B36*100</f>
        <v>27.914285714285715</v>
      </c>
      <c r="C49" s="21">
        <f>C9/C36*100</f>
        <v>30.111287758346585</v>
      </c>
      <c r="O49" s="21">
        <f>O9/O36*100</f>
        <v>36.58008658008658</v>
      </c>
      <c r="P49" s="21">
        <f>P9/P36*100</f>
        <v>38.095238095238095</v>
      </c>
    </row>
    <row r="50" spans="1:16" ht="12.75">
      <c r="A50" s="52" t="s">
        <v>6</v>
      </c>
      <c r="B50" s="21">
        <f>B10/B37*100</f>
        <v>73.62548184215866</v>
      </c>
      <c r="C50" s="21">
        <f>C10/C37*100</f>
        <v>74.72708064326798</v>
      </c>
      <c r="O50" s="21">
        <f>O10/O37*100</f>
        <v>76.52091952206526</v>
      </c>
      <c r="P50" s="21">
        <f>P10/P37*100</f>
        <v>77.01315376494422</v>
      </c>
    </row>
    <row r="51" spans="1:16" ht="12.75">
      <c r="A51" s="52" t="s">
        <v>10</v>
      </c>
      <c r="B51" s="21">
        <f>B11/B38*100</f>
        <v>80.63712637650761</v>
      </c>
      <c r="C51" s="21">
        <f>C11/C38*100</f>
        <v>81.10772781965964</v>
      </c>
      <c r="O51" s="21">
        <f>O11/O38*100</f>
        <v>87.46617644021234</v>
      </c>
      <c r="P51" s="20">
        <f>P11/P38*100</f>
        <v>88.92740977348421</v>
      </c>
    </row>
    <row r="52" spans="1:16" ht="12.75">
      <c r="A52" s="51" t="s">
        <v>48</v>
      </c>
      <c r="B52" s="21">
        <f>B12/B39*100</f>
        <v>73.88289226922275</v>
      </c>
      <c r="C52" s="21">
        <f>C12/C39*100</f>
        <v>74.89414680926237</v>
      </c>
      <c r="O52" s="21">
        <f>O12/O39*100</f>
        <v>77.73828962955848</v>
      </c>
      <c r="P52" s="20">
        <f>P12/P39*100</f>
        <v>78.60114240693323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GORNAJA</dc:creator>
  <cp:keywords/>
  <dc:description/>
  <cp:lastModifiedBy>GORNAJA</cp:lastModifiedBy>
  <dcterms:created xsi:type="dcterms:W3CDTF">2007-02-25T14:51:07Z</dcterms:created>
  <dcterms:modified xsi:type="dcterms:W3CDTF">2007-03-18T21:33:35Z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