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05" windowWidth="12120" windowHeight="8880" tabRatio="597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30" sheetId="28" r:id="rId28"/>
    <sheet name="31" sheetId="29" r:id="rId29"/>
    <sheet name="32" sheetId="30" r:id="rId30"/>
    <sheet name="33" sheetId="31" r:id="rId31"/>
    <sheet name="34" sheetId="32" r:id="rId32"/>
    <sheet name="35" sheetId="33" r:id="rId33"/>
    <sheet name="36" sheetId="34" r:id="rId34"/>
  </sheets>
  <definedNames>
    <definedName name="_xlnm.Print_Area" localSheetId="0">'1'!$A$1:$H$95</definedName>
    <definedName name="_xlnm.Print_Area" localSheetId="9">'10'!$A$1:$G$116</definedName>
    <definedName name="_xlnm.Print_Area" localSheetId="10">'11'!$A$1:$G$121</definedName>
    <definedName name="_xlnm.Print_Area" localSheetId="12">'12'!$A$1:$H$24</definedName>
    <definedName name="_xlnm.Print_Area" localSheetId="15">'15'!$A$1:$G$21</definedName>
    <definedName name="_xlnm.Print_Area" localSheetId="16">'17'!$A$1:$G$103</definedName>
    <definedName name="_xlnm.Print_Area" localSheetId="17">'18'!$A$1:$G$98</definedName>
    <definedName name="_xlnm.Print_Area" localSheetId="18">'19'!$A$1:$G$40</definedName>
    <definedName name="_xlnm.Print_Area" localSheetId="21">'21'!$A$1:$G$19</definedName>
    <definedName name="_xlnm.Print_Area" localSheetId="22">'23'!$A$1:$G$50</definedName>
    <definedName name="_xlnm.Print_Area" localSheetId="26">'26'!$A$1:$H$34</definedName>
    <definedName name="_xlnm.Print_Area" localSheetId="28">'31'!$A$1:$G$55</definedName>
    <definedName name="_xlnm.Print_Area" localSheetId="29">'32'!$A$1:$C$105</definedName>
    <definedName name="_xlnm.Print_Area" localSheetId="30">'33'!$A$1:$C$106</definedName>
    <definedName name="_xlnm.Print_Area" localSheetId="32">'34'!$A$1:$C$40</definedName>
    <definedName name="_xlnm.Print_Area" localSheetId="3">'4'!$A$1:$G$40</definedName>
    <definedName name="_xlnm.Print_Area" localSheetId="4">'5'!$A$1:$G$38</definedName>
    <definedName name="_xlnm.Print_Area" localSheetId="5">'6'!$A$1:$H$88</definedName>
    <definedName name="_xlnm.Print_Area" localSheetId="6">'7'!$A$1:$G$57</definedName>
    <definedName name="_xlnm.Print_Area" localSheetId="7">'8'!$A$1:$G$135</definedName>
    <definedName name="_xlnm.Print_Area" localSheetId="8">'9'!$A$1:$G$126</definedName>
    <definedName name="t10pa2">'10'!$A$55:$G$118</definedName>
    <definedName name="t11pa2">'11'!$A$60:$H$122</definedName>
    <definedName name="t13pa2">'13'!$A$1:$H$25</definedName>
    <definedName name="t14pa2">'14'!$A$56:$G$94</definedName>
    <definedName name="t16pa2">'16'!$A$1:$G$22</definedName>
    <definedName name="t17pa2">'17'!$A$59:$G$104</definedName>
    <definedName name="t18pa2">'18'!$A$59:$G$100</definedName>
    <definedName name="t22pa2">'22'!$A$1:$G$21</definedName>
    <definedName name="t27pa2">'27'!$A$1:$H$34</definedName>
    <definedName name="t32pa2">'32'!$A$62:$C$106</definedName>
    <definedName name="t33pa2">'33'!$A$62:$C$107</definedName>
    <definedName name="t35pa2">'35'!$A$1:$C$36</definedName>
    <definedName name="t6pa2">'6'!$A$58:$H$88</definedName>
    <definedName name="t7pa2">'7'!$A$1:$G$57</definedName>
    <definedName name="t8pa2">'8'!$A$67:$H$138</definedName>
    <definedName name="t9pa2">'9'!$A$63:$H$128</definedName>
  </definedNames>
  <calcPr fullCalcOnLoad="1"/>
</workbook>
</file>

<file path=xl/sharedStrings.xml><?xml version="1.0" encoding="utf-8"?>
<sst xmlns="http://schemas.openxmlformats.org/spreadsheetml/2006/main" count="1993" uniqueCount="534">
  <si>
    <t xml:space="preserve">Table 1 </t>
  </si>
  <si>
    <t xml:space="preserve"> Selected economic, social and cultural indicators, France</t>
  </si>
  <si>
    <t xml:space="preserve">    Product (GDP) by sector </t>
  </si>
  <si>
    <t xml:space="preserve">      agriculture</t>
  </si>
  <si>
    <t xml:space="preserve">      industry</t>
  </si>
  <si>
    <t xml:space="preserve">      services</t>
  </si>
  <si>
    <t xml:space="preserve">      total</t>
  </si>
  <si>
    <t xml:space="preserve">      men</t>
  </si>
  <si>
    <t>..</t>
  </si>
  <si>
    <t xml:space="preserve">      women</t>
  </si>
  <si>
    <t xml:space="preserve">    by sector </t>
  </si>
  <si>
    <t xml:space="preserve">      men  </t>
  </si>
  <si>
    <t xml:space="preserve">       </t>
  </si>
  <si>
    <t>low</t>
  </si>
  <si>
    <t>medium</t>
  </si>
  <si>
    <t>high</t>
  </si>
  <si>
    <t xml:space="preserve">      women  </t>
  </si>
  <si>
    <t xml:space="preserve">Table 1 (cont.) </t>
  </si>
  <si>
    <t xml:space="preserve">         Rural areas (&lt; 2 000 inhabitants)</t>
  </si>
  <si>
    <t xml:space="preserve">         Urban areas (total)</t>
  </si>
  <si>
    <t xml:space="preserve">         Less than 5 000 inhabitants</t>
  </si>
  <si>
    <t xml:space="preserve">         5 000 to 10 000 inhabitants</t>
  </si>
  <si>
    <t xml:space="preserve">         10 000 to 99 999 inhabitants</t>
  </si>
  <si>
    <t xml:space="preserve">         100 000 to 199 999 inhabitants</t>
  </si>
  <si>
    <t xml:space="preserve">         200 000 and over inhabitants</t>
  </si>
  <si>
    <t xml:space="preserve">         Paris agglomeration</t>
  </si>
  <si>
    <t xml:space="preserve">         Year of census </t>
  </si>
  <si>
    <t xml:space="preserve">         Immigrants as a percentage of total population</t>
  </si>
  <si>
    <t xml:space="preserve">         Total</t>
  </si>
  <si>
    <t xml:space="preserve">        Spain</t>
  </si>
  <si>
    <t xml:space="preserve">        Italy</t>
  </si>
  <si>
    <t xml:space="preserve">        Portugal</t>
  </si>
  <si>
    <t xml:space="preserve">       Algeria</t>
  </si>
  <si>
    <t xml:space="preserve">       Morocco</t>
  </si>
  <si>
    <t xml:space="preserve">       Tunisia</t>
  </si>
  <si>
    <t xml:space="preserve">       Francophone Sub-Saharan Africa </t>
  </si>
  <si>
    <t xml:space="preserve">       Cambodia, Laos, Vietnam</t>
  </si>
  <si>
    <t xml:space="preserve">       Turkey</t>
  </si>
  <si>
    <t xml:space="preserve">       Others</t>
  </si>
  <si>
    <t xml:space="preserve">       Total</t>
  </si>
  <si>
    <t>a) 1980 prices</t>
  </si>
  <si>
    <t>b) As defined by the ILO , ages 15-49</t>
  </si>
  <si>
    <t>c) Low (ISCED 0-2), medium (ISCED 3) and high (ISCED 4-6).  For 1968,  the population aged</t>
  </si>
  <si>
    <t>14 and over,  students have been included in ISCED 0-2;  In 1975, the population aged 16 and over,</t>
  </si>
  <si>
    <t xml:space="preserve">students were also included in ISCED 0-2.  For both 1982 and 1990, the data given includes the </t>
  </si>
  <si>
    <t xml:space="preserve">population aged 15 and over.  </t>
  </si>
  <si>
    <t xml:space="preserve">  </t>
  </si>
  <si>
    <t xml:space="preserve">Table 2  </t>
  </si>
  <si>
    <t xml:space="preserve">        0-14 years</t>
  </si>
  <si>
    <t xml:space="preserve">        15-64 years</t>
  </si>
  <si>
    <t xml:space="preserve">        65+ years</t>
  </si>
  <si>
    <t xml:space="preserve">    all live births </t>
  </si>
  <si>
    <t xml:space="preserve">    to women aged 30+ years </t>
  </si>
  <si>
    <t xml:space="preserve">    of all live births</t>
  </si>
  <si>
    <t xml:space="preserve">    in consensual unions </t>
  </si>
  <si>
    <t xml:space="preserve">      male</t>
  </si>
  <si>
    <t xml:space="preserve">      female</t>
  </si>
  <si>
    <t xml:space="preserve">    percentage of all households</t>
  </si>
  <si>
    <t>Further demographic indicators</t>
  </si>
  <si>
    <t>Cohort indicators</t>
  </si>
  <si>
    <t xml:space="preserve">    at 50 years of age</t>
  </si>
  <si>
    <t xml:space="preserve">        Men</t>
  </si>
  <si>
    <t xml:space="preserve">        Women</t>
  </si>
  <si>
    <t>(a) Estimations from Insee, 1990 family survey; the last value is for 1989.</t>
  </si>
  <si>
    <t xml:space="preserve">(b) Number of divorces per 10 000 married women </t>
  </si>
  <si>
    <t>Table 3</t>
  </si>
  <si>
    <t>Percentage distribution of the population of France by age and sex:</t>
  </si>
  <si>
    <t>1950 and 1990</t>
  </si>
  <si>
    <t>Male</t>
  </si>
  <si>
    <t>Female</t>
  </si>
  <si>
    <t>Age group</t>
  </si>
  <si>
    <t>0- 4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</si>
  <si>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</si>
  <si>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</si>
  <si>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</si>
  <si>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</si>
  <si>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</si>
  <si>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</si>
  <si>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</si>
  <si>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</si>
  <si>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</si>
  <si>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</si>
  <si>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</si>
  <si>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</si>
  <si>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</si>
  <si>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</si>
  <si>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</si>
  <si>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+</t>
  </si>
  <si>
    <t>total</t>
  </si>
  <si>
    <t>Table 4</t>
  </si>
  <si>
    <t>Age group (at interview)</t>
  </si>
  <si>
    <t xml:space="preserve">Birth cohort </t>
  </si>
  <si>
    <t>69-73</t>
  </si>
  <si>
    <t>64-68</t>
  </si>
  <si>
    <t>59-63</t>
  </si>
  <si>
    <t>54-58</t>
  </si>
  <si>
    <t>49-53</t>
  </si>
  <si>
    <t>44-48</t>
  </si>
  <si>
    <t>Percentage distribution of respondents by presence of children and/or partners</t>
  </si>
  <si>
    <t xml:space="preserve">       single</t>
  </si>
  <si>
    <t xml:space="preserve">       married</t>
  </si>
  <si>
    <t xml:space="preserve">       previously married</t>
  </si>
  <si>
    <t>-</t>
  </si>
  <si>
    <t xml:space="preserve">       total</t>
  </si>
  <si>
    <t xml:space="preserve">       base</t>
  </si>
  <si>
    <t>Percentage distribution of respondents according to living arrangements</t>
  </si>
  <si>
    <t xml:space="preserve"> </t>
  </si>
  <si>
    <t>Table 4.1</t>
  </si>
  <si>
    <t>Female sample</t>
  </si>
  <si>
    <t>Male sample</t>
  </si>
  <si>
    <t>18-19</t>
  </si>
  <si>
    <t>74-73</t>
  </si>
  <si>
    <t>73-68</t>
  </si>
  <si>
    <t>68-63</t>
  </si>
  <si>
    <t xml:space="preserve">Percentage distribution of respondents </t>
  </si>
  <si>
    <t>by presence of children and/or partners</t>
  </si>
  <si>
    <t>unknown</t>
  </si>
  <si>
    <t xml:space="preserve">Table 4.1 </t>
  </si>
  <si>
    <r>
      <t xml:space="preserve"> Position in the household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</t>
    </r>
  </si>
  <si>
    <t xml:space="preserve"> - </t>
  </si>
  <si>
    <t xml:space="preserve">     </t>
  </si>
  <si>
    <t>Table 5</t>
  </si>
  <si>
    <t>Table 6</t>
  </si>
  <si>
    <t xml:space="preserve">    by number of children born to mother</t>
  </si>
  <si>
    <t xml:space="preserve">      one  (respondent)</t>
  </si>
  <si>
    <t xml:space="preserve">      two </t>
  </si>
  <si>
    <t xml:space="preserve">      three </t>
  </si>
  <si>
    <t xml:space="preserve">      four or more </t>
  </si>
  <si>
    <t xml:space="preserve">    respondent's mother</t>
  </si>
  <si>
    <t xml:space="preserve">      lived with both parents</t>
  </si>
  <si>
    <t xml:space="preserve">      ''          ''       father only</t>
  </si>
  <si>
    <t xml:space="preserve">      ''          ''       mother only</t>
  </si>
  <si>
    <t xml:space="preserve">      ''          ''       neither parent</t>
  </si>
  <si>
    <t xml:space="preserve">     total</t>
  </si>
  <si>
    <t xml:space="preserve">     base</t>
  </si>
  <si>
    <t xml:space="preserve">   parents divorced while the respondent still </t>
  </si>
  <si>
    <t xml:space="preserve">   lived at home, by age</t>
  </si>
  <si>
    <t>base</t>
  </si>
  <si>
    <t>Table 6 (Cont.)</t>
  </si>
  <si>
    <t xml:space="preserve">e. Cumulative percentage of respondents   </t>
  </si>
  <si>
    <t xml:space="preserve">    who have left their parental home, by age</t>
  </si>
  <si>
    <t xml:space="preserve">                               Median age</t>
  </si>
  <si>
    <t xml:space="preserve">                                base</t>
  </si>
  <si>
    <t xml:space="preserve">    </t>
  </si>
  <si>
    <t>Table 7</t>
  </si>
  <si>
    <t xml:space="preserve">    to respondent's mother</t>
  </si>
  <si>
    <t xml:space="preserve">    by usual living arrangement up to age 15</t>
  </si>
  <si>
    <t xml:space="preserve">      ''           ''       father only</t>
  </si>
  <si>
    <t xml:space="preserve">      ''           ''      mother only</t>
  </si>
  <si>
    <t xml:space="preserve">      ''           ''      neither parent</t>
  </si>
  <si>
    <t xml:space="preserve">    total</t>
  </si>
  <si>
    <t xml:space="preserve">    base</t>
  </si>
  <si>
    <t>divorced while the respondent still lived at home, by age</t>
  </si>
  <si>
    <t xml:space="preserve">      base</t>
  </si>
  <si>
    <t>Table 7 (Cont.)</t>
  </si>
  <si>
    <t xml:space="preserve">    who have left their parental home by age</t>
  </si>
  <si>
    <t xml:space="preserve">             Median age</t>
  </si>
  <si>
    <t xml:space="preserve">  ---</t>
  </si>
  <si>
    <t>Table 8</t>
  </si>
  <si>
    <t xml:space="preserve">    by age at entry</t>
  </si>
  <si>
    <t xml:space="preserve">     not preceded by cohabitation, by age at entry</t>
  </si>
  <si>
    <t>Table 8  (cont.)</t>
  </si>
  <si>
    <t xml:space="preserve">c. Cumulative percentage of respondents who had entered first partnerships that were </t>
  </si>
  <si>
    <t xml:space="preserve">    consensual unions, by age at entry</t>
  </si>
  <si>
    <t xml:space="preserve">      - marriages without premarital    </t>
  </si>
  <si>
    <t xml:space="preserve">         cohabitation</t>
  </si>
  <si>
    <t xml:space="preserve">      - consensual unions</t>
  </si>
  <si>
    <t xml:space="preserve">      - marriages preceded by      </t>
  </si>
  <si>
    <t xml:space="preserve">        cohabitation</t>
  </si>
  <si>
    <t xml:space="preserve">      - all partnerships </t>
  </si>
  <si>
    <t xml:space="preserve"> a In terms of competing risks, consensual unions can be dissolved, be converted into marriage, or continue.</t>
  </si>
  <si>
    <t xml:space="preserve">   Although consensual unions, once dissolved, can no longer be converted into marriage, they are kept in</t>
  </si>
  <si>
    <t xml:space="preserve">    the denominators for this panel. The dissolution of consensual unions is dealt with in table 10, c.</t>
  </si>
  <si>
    <t xml:space="preserve">   </t>
  </si>
  <si>
    <t>Table 9</t>
  </si>
  <si>
    <t>Table 9  (cont.)</t>
  </si>
  <si>
    <t xml:space="preserve">a. In terms of competing risks, consensual unions can be dissolved, be converted into marriage or continue. </t>
  </si>
  <si>
    <t>Although consensual unions, once dissolved, can no longer be converted into marriage, they are kept in the</t>
  </si>
  <si>
    <t>denominators for this panel. The dissolution of consensual unions are dealt with in table 11, c.</t>
  </si>
  <si>
    <t>Table 10</t>
  </si>
  <si>
    <t>0 years</t>
  </si>
  <si>
    <t>1 years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</si>
  <si>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</si>
  <si>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</si>
  <si>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</si>
  <si>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</si>
  <si>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</si>
  <si>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</si>
  <si>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</si>
  <si>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</si>
  <si>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</si>
  <si>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</si>
  <si>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</si>
  <si>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</si>
  <si>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</si>
  <si>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</si>
  <si>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</si>
  <si>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</si>
  <si>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</si>
  <si>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</si>
  <si>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 xml:space="preserve">     which dissolved, by duration (in completed years) of the marriage</t>
  </si>
  <si>
    <t xml:space="preserve">Table 10 (cont.)  </t>
  </si>
  <si>
    <t xml:space="preserve">      which dissolved, by duration (in completed years) of the marriage</t>
  </si>
  <si>
    <t xml:space="preserve">        - marriages without premarital</t>
  </si>
  <si>
    <t xml:space="preserve">        - consensual unions</t>
  </si>
  <si>
    <t xml:space="preserve">        - marriages preceded by</t>
  </si>
  <si>
    <t xml:space="preserve">        - all partnerships</t>
  </si>
  <si>
    <t>Although consensual unions, once converted into marriage, can no longer be dissolved, they are kept  in</t>
  </si>
  <si>
    <t xml:space="preserve"> the denominators for these figures. The conversion of consensual unions into marriage is dealt with in table 8,d.</t>
  </si>
  <si>
    <t>Table 11</t>
  </si>
  <si>
    <t xml:space="preserve">     (in completed years) of the union.</t>
  </si>
  <si>
    <t xml:space="preserve">    which dissolved, by duration (in completed years) of the marriage</t>
  </si>
  <si>
    <t xml:space="preserve">Table 11 (cont.)  </t>
  </si>
  <si>
    <t xml:space="preserve">a In terms of competing risks, consensual unions can be dissolved, be converted into marriage or continue. </t>
  </si>
  <si>
    <t xml:space="preserve"> Although consensual unions, once converted into marriage, can no longer be dissolved, they are kept in </t>
  </si>
  <si>
    <t>the denominators for this panel. The conversion of consensual unions into marriage is dealt with in table 9, d.</t>
  </si>
  <si>
    <t>Table 12</t>
  </si>
  <si>
    <t xml:space="preserve">    by number of live births</t>
  </si>
  <si>
    <t>5+</t>
  </si>
  <si>
    <t xml:space="preserve">                       total</t>
  </si>
  <si>
    <t xml:space="preserve">                       base</t>
  </si>
  <si>
    <t>Table 13</t>
  </si>
  <si>
    <t>Table 14</t>
  </si>
  <si>
    <t xml:space="preserve">Table 14 (cont.)  </t>
  </si>
  <si>
    <t xml:space="preserve">      15-19</t>
  </si>
  <si>
    <t xml:space="preserve">      20-24</t>
  </si>
  <si>
    <t xml:space="preserve">      25-29</t>
  </si>
  <si>
    <t xml:space="preserve">      30-34</t>
  </si>
  <si>
    <t xml:space="preserve">      35-39</t>
  </si>
  <si>
    <t xml:space="preserve">      40-44</t>
  </si>
  <si>
    <t>Table 15</t>
  </si>
  <si>
    <t>Percentage distribution of respondents by partnership status at first birth</t>
  </si>
  <si>
    <t xml:space="preserve">   total</t>
  </si>
  <si>
    <t xml:space="preserve">   base</t>
  </si>
  <si>
    <t xml:space="preserve">Table 16 </t>
  </si>
  <si>
    <t>Table 17</t>
  </si>
  <si>
    <t xml:space="preserve">Table 17 (cont.) </t>
  </si>
  <si>
    <t xml:space="preserve">Table 18 </t>
  </si>
  <si>
    <t>Table 18 (cont.)</t>
  </si>
  <si>
    <t>Table 19</t>
  </si>
  <si>
    <t xml:space="preserve">      respondent sterilized</t>
  </si>
  <si>
    <t xml:space="preserve">      other reasons</t>
  </si>
  <si>
    <t xml:space="preserve">    by contraceptive method (total) </t>
  </si>
  <si>
    <t xml:space="preserve">      pill</t>
  </si>
  <si>
    <t xml:space="preserve">      IUD</t>
  </si>
  <si>
    <t xml:space="preserve">     diaphragm</t>
  </si>
  <si>
    <t xml:space="preserve">     condom</t>
  </si>
  <si>
    <t xml:space="preserve">     abstinence</t>
  </si>
  <si>
    <t xml:space="preserve">     withdrawal</t>
  </si>
  <si>
    <t xml:space="preserve">    using no contraceptive method</t>
  </si>
  <si>
    <t>a) Panels a to e have been arranged from lowest to highest exposure to the risk of conception,</t>
  </si>
  <si>
    <t xml:space="preserve">   with each respondent being tallied only once.</t>
  </si>
  <si>
    <t>b) One or both partners infecund.</t>
  </si>
  <si>
    <t>c) Including unknown method of birth control.</t>
  </si>
  <si>
    <t>Table 20</t>
  </si>
  <si>
    <t xml:space="preserve">       partner sterilized</t>
  </si>
  <si>
    <t xml:space="preserve">    with each respondent being tallied only once.</t>
  </si>
  <si>
    <t>Table 21</t>
  </si>
  <si>
    <t>a. Median age at first sexual intercourse</t>
  </si>
  <si>
    <t>b. Median age at first use of contraception</t>
  </si>
  <si>
    <t xml:space="preserve">c. Percentage of respondents using  </t>
  </si>
  <si>
    <t xml:space="preserve">     contraception at first intercourse</t>
  </si>
  <si>
    <t>Table 22</t>
  </si>
  <si>
    <t>a. Median age at first sexual  intercourse</t>
  </si>
  <si>
    <t xml:space="preserve">Table 23 </t>
  </si>
  <si>
    <t xml:space="preserve">a Total number of induced abortions per 1,000 pregnancies (including those ending in an induced abortion, </t>
  </si>
  <si>
    <t>spontaneous abortion, stillbirth or live birth).</t>
  </si>
  <si>
    <t>Table 24</t>
  </si>
  <si>
    <t xml:space="preserve">      none</t>
  </si>
  <si>
    <t xml:space="preserve">      one </t>
  </si>
  <si>
    <t xml:space="preserve">      does not know</t>
  </si>
  <si>
    <t xml:space="preserve">    ultimately expected</t>
  </si>
  <si>
    <t xml:space="preserve">a) If there is a current pregnancy, this counts as one towards the number of children ultimately expected, </t>
  </si>
  <si>
    <t xml:space="preserve">    not towards the number of children already born. </t>
  </si>
  <si>
    <t>Table 25</t>
  </si>
  <si>
    <t>not towards the number of children already born.</t>
  </si>
  <si>
    <t>Table 26</t>
  </si>
  <si>
    <t xml:space="preserve">Average number of children ultimately expected, already born and expected in </t>
  </si>
  <si>
    <t xml:space="preserve">ISCED 0-2 </t>
  </si>
  <si>
    <t xml:space="preserve">          4 - 6</t>
  </si>
  <si>
    <t xml:space="preserve">a)  ISCED categories 2 and 3 correspond to the first and second stages of secondary education. </t>
  </si>
  <si>
    <t xml:space="preserve">The first stage begins at age 11 or 12 and lasts about four years, while the second stage begins </t>
  </si>
  <si>
    <t xml:space="preserve">at age 15 or 16 and also lasts about four years.   According to this definition, the second stage </t>
  </si>
  <si>
    <t xml:space="preserve">(ISCED 3) corresponds to a medium educational level in France. ISCED category 4 stands for </t>
  </si>
  <si>
    <t>post-secondary education, which usually begins at age 18 or 19,  lasts about four years, and</t>
  </si>
  <si>
    <t xml:space="preserve">leads to an award not equivalent to a first university degree.  According to this definition,  the </t>
  </si>
  <si>
    <t xml:space="preserve">ISCED category 4 corresponds to higher education in in France.  ISCED categories 4, 5, and 6 </t>
  </si>
  <si>
    <t xml:space="preserve">are therefore combined to represent the higher level of education.  </t>
  </si>
  <si>
    <t>Table 27</t>
  </si>
  <si>
    <t xml:space="preserve">Average number of children ultimately expected, already born and  expected in </t>
  </si>
  <si>
    <t xml:space="preserve">Table 30  </t>
  </si>
  <si>
    <t xml:space="preserve">                      total per cent</t>
  </si>
  <si>
    <t xml:space="preserve">                      base</t>
  </si>
  <si>
    <t xml:space="preserve">     currently studying</t>
  </si>
  <si>
    <t>a. Biological children, adopted/foster children and partner's children.</t>
  </si>
  <si>
    <t xml:space="preserve"> b. Refers to the youngest child currently living with the woman. Nursery school age (b) usually</t>
  </si>
  <si>
    <t xml:space="preserve"> runs from  0 to 2 years, kindergarten age (c) from 3 to 5 years, and primary school age</t>
  </si>
  <si>
    <t xml:space="preserve"> (d) from 6 to 11 years.</t>
  </si>
  <si>
    <t>Table 31</t>
  </si>
  <si>
    <t xml:space="preserve">  3+</t>
  </si>
  <si>
    <t xml:space="preserve">                               total per cent</t>
  </si>
  <si>
    <t xml:space="preserve">                               base</t>
  </si>
  <si>
    <t xml:space="preserve">    by number of children at home</t>
  </si>
  <si>
    <t xml:space="preserve">      working full-time</t>
  </si>
  <si>
    <t xml:space="preserve">      working part-time</t>
  </si>
  <si>
    <t xml:space="preserve">      currently employed</t>
  </si>
  <si>
    <t xml:space="preserve">Table 32  </t>
  </si>
  <si>
    <t xml:space="preserve">                Age group (at interview)</t>
  </si>
  <si>
    <t>Cumulative percentage of respondents who</t>
  </si>
  <si>
    <t>Table 32  (Cont.)</t>
  </si>
  <si>
    <t xml:space="preserve">               Age group (at interview)</t>
  </si>
  <si>
    <t xml:space="preserve">Table 33 </t>
  </si>
  <si>
    <t>c. first entered the labour market by age</t>
  </si>
  <si>
    <t xml:space="preserve">Table 33 (cont.) </t>
  </si>
  <si>
    <t>Table 34</t>
  </si>
  <si>
    <t xml:space="preserve">   Birth cohort </t>
  </si>
  <si>
    <t xml:space="preserve">   Median age at the end of initial studies</t>
  </si>
  <si>
    <t xml:space="preserve">   Median age at first job</t>
  </si>
  <si>
    <t xml:space="preserve">   Median age at first sexual intercourse   </t>
  </si>
  <si>
    <t xml:space="preserve">   Per cent using contraception at first sexual intercourse </t>
  </si>
  <si>
    <t xml:space="preserve">   Per cent who ever had an induced abortion </t>
  </si>
  <si>
    <t xml:space="preserve">   Median age at first live birth</t>
  </si>
  <si>
    <t xml:space="preserve">   Per cent living in consensual union at first live birth</t>
  </si>
  <si>
    <t xml:space="preserve">   Per cent not living in any partnership at first live birth</t>
  </si>
  <si>
    <t xml:space="preserve">   Average number of live births (up to age 30)</t>
  </si>
  <si>
    <t xml:space="preserve">   Per cent with no live births (up to age 30)</t>
  </si>
  <si>
    <t xml:space="preserve">   Median age at first marriage</t>
  </si>
  <si>
    <t xml:space="preserve">   Median age at first consensual union</t>
  </si>
  <si>
    <t xml:space="preserve">      -</t>
  </si>
  <si>
    <t xml:space="preserve">   Median age at first partnership   </t>
  </si>
  <si>
    <t xml:space="preserve">   Average number of years spent in partnership (up to age 30)</t>
  </si>
  <si>
    <t xml:space="preserve">   Per cent of first marriages (up to age 30) preceded by</t>
  </si>
  <si>
    <t xml:space="preserve">   cohabitation</t>
  </si>
  <si>
    <t>Table 35</t>
  </si>
  <si>
    <t xml:space="preserve">   Per cent with no live births </t>
  </si>
  <si>
    <t>Table 36</t>
  </si>
  <si>
    <t xml:space="preserve"> The survey population and non response, FFS France</t>
  </si>
  <si>
    <t>Women</t>
  </si>
  <si>
    <t>Men</t>
  </si>
  <si>
    <t>Single</t>
  </si>
  <si>
    <t>Married</t>
  </si>
  <si>
    <t xml:space="preserve">         </t>
  </si>
  <si>
    <t xml:space="preserve"> Selected economic, social and cultural indicators</t>
  </si>
  <si>
    <t>Selected demographic indicators</t>
  </si>
  <si>
    <t>Position in the household, female sample</t>
  </si>
  <si>
    <t>Position in the household, male sample</t>
  </si>
  <si>
    <t>The parental home, female sample</t>
  </si>
  <si>
    <t>The parental home, male sample</t>
  </si>
  <si>
    <t>Partnership formation, female sample</t>
  </si>
  <si>
    <t>Partnership formation, male sample</t>
  </si>
  <si>
    <t>Partnership dissolution, female sample</t>
  </si>
  <si>
    <t>Partnership dissolution, male sample</t>
  </si>
  <si>
    <t>Number of live births, female sample</t>
  </si>
  <si>
    <t>Number of live births, male sample</t>
  </si>
  <si>
    <t>The timing of fertility, female sample</t>
  </si>
  <si>
    <t>Partnership status at first birth, female sample</t>
  </si>
  <si>
    <t>Partnership status at first birth, male sample</t>
  </si>
  <si>
    <t xml:space="preserve"> Age at first birth by educational level at interview, female sample</t>
  </si>
  <si>
    <t xml:space="preserve"> Age at first birth by educational level at interview, male sample</t>
  </si>
  <si>
    <t xml:space="preserve"> Contraceptive status of couples, female sample</t>
  </si>
  <si>
    <t xml:space="preserve"> Contraceptive status of couples,  male sample</t>
  </si>
  <si>
    <t xml:space="preserve"> First sexual intercourse and first use of contraception, female sample</t>
  </si>
  <si>
    <t xml:space="preserve"> First sexual intercourse and first use of contraception, male sample</t>
  </si>
  <si>
    <t>Induced abortion, female sample</t>
  </si>
  <si>
    <t>Expected ultimate family size, female sample</t>
  </si>
  <si>
    <t>Expected ultimate family size, male sample</t>
  </si>
  <si>
    <t>Studying and having children, female sample, 20-34 years of age</t>
  </si>
  <si>
    <t xml:space="preserve"> Working and having children, female sample</t>
  </si>
  <si>
    <t>Selected event histories combined, female sample</t>
  </si>
  <si>
    <t xml:space="preserve"> Selected event histories combined, male sample</t>
  </si>
  <si>
    <t>Selected event histories combined, male sample</t>
  </si>
  <si>
    <t>Summary measures for selected life events, female sample</t>
  </si>
  <si>
    <t>Summary measures for selected life events, male sample</t>
  </si>
  <si>
    <r>
      <t>b.</t>
    </r>
    <r>
      <rPr>
        <sz val="10"/>
        <rFont val="Arial"/>
        <family val="2"/>
      </rPr>
      <t xml:space="preserve"> Percentage distribution of Gross Domestic </t>
    </r>
  </si>
  <si>
    <r>
      <t>c.</t>
    </r>
    <r>
      <rPr>
        <sz val="10"/>
        <rFont val="Arial"/>
        <family val="2"/>
      </rPr>
      <t xml:space="preserve"> Labour force participation rates</t>
    </r>
    <r>
      <rPr>
        <vertAlign val="superscript"/>
        <sz val="10"/>
        <rFont val="Arial"/>
        <family val="2"/>
      </rPr>
      <t>b</t>
    </r>
  </si>
  <si>
    <r>
      <t>d.</t>
    </r>
    <r>
      <rPr>
        <sz val="10"/>
        <rFont val="Arial"/>
        <family val="2"/>
      </rPr>
      <t xml:space="preserve"> Percentage distribution of employed persons </t>
    </r>
  </si>
  <si>
    <r>
      <t>e.</t>
    </r>
    <r>
      <rPr>
        <sz val="10"/>
        <rFont val="Arial"/>
        <family val="2"/>
      </rPr>
      <t xml:space="preserve"> Unemployment rates</t>
    </r>
    <r>
      <rPr>
        <vertAlign val="superscript"/>
        <sz val="10"/>
        <rFont val="Arial"/>
        <family val="2"/>
      </rPr>
      <t>b</t>
    </r>
  </si>
  <si>
    <r>
      <t>f.</t>
    </r>
    <r>
      <rPr>
        <sz val="10"/>
        <rFont val="Arial"/>
        <family val="2"/>
      </rPr>
      <t xml:space="preserve"> Percentage distribution of population by level of education </t>
    </r>
    <r>
      <rPr>
        <vertAlign val="superscript"/>
        <sz val="10"/>
        <rFont val="Arial"/>
        <family val="2"/>
      </rPr>
      <t xml:space="preserve">c </t>
    </r>
    <r>
      <rPr>
        <sz val="10"/>
        <rFont val="Arial"/>
        <family val="2"/>
      </rPr>
      <t xml:space="preserve"> </t>
    </r>
  </si>
  <si>
    <r>
      <t>g.</t>
    </r>
    <r>
      <rPr>
        <sz val="10"/>
        <rFont val="Arial"/>
        <family val="2"/>
      </rPr>
      <t xml:space="preserve"> Percentage distribution of population by size of locality</t>
    </r>
  </si>
  <si>
    <r>
      <t>h</t>
    </r>
    <r>
      <rPr>
        <sz val="10"/>
        <rFont val="Arial"/>
        <family val="2"/>
      </rPr>
      <t>.      Born in France, or born abroad and French at birth</t>
    </r>
  </si>
  <si>
    <r>
      <t>i.</t>
    </r>
    <r>
      <rPr>
        <sz val="10"/>
        <rFont val="Arial"/>
        <family val="2"/>
      </rPr>
      <t xml:space="preserve"> Percentage of immigrant population,  by nationality of origin</t>
    </r>
  </si>
  <si>
    <r>
      <t>j.</t>
    </r>
    <r>
      <rPr>
        <sz val="10"/>
        <rFont val="Arial"/>
        <family val="2"/>
      </rPr>
      <t xml:space="preserve"> Number of dwellings (thousands)</t>
    </r>
  </si>
  <si>
    <r>
      <t>k</t>
    </r>
    <r>
      <rPr>
        <sz val="10"/>
        <rFont val="Arial"/>
        <family val="2"/>
      </rPr>
      <t xml:space="preserve">. Average number of persons per room </t>
    </r>
  </si>
  <si>
    <r>
      <t>a</t>
    </r>
    <r>
      <rPr>
        <sz val="10"/>
        <rFont val="Arial"/>
        <family val="2"/>
      </rPr>
      <t>. Education and employment</t>
    </r>
  </si>
  <si>
    <r>
      <t>b</t>
    </r>
    <r>
      <rPr>
        <sz val="10"/>
        <rFont val="Arial"/>
        <family val="2"/>
      </rPr>
      <t>. Sexual activity</t>
    </r>
  </si>
  <si>
    <r>
      <t>c</t>
    </r>
    <r>
      <rPr>
        <sz val="10"/>
        <rFont val="Arial"/>
        <family val="2"/>
      </rPr>
      <t>. Children</t>
    </r>
  </si>
  <si>
    <r>
      <t>d</t>
    </r>
    <r>
      <rPr>
        <sz val="10"/>
        <rFont val="Arial"/>
        <family val="2"/>
      </rPr>
      <t>. Partnerships</t>
    </r>
  </si>
  <si>
    <r>
      <t>a.</t>
    </r>
    <r>
      <rPr>
        <sz val="10"/>
        <rFont val="Arial"/>
        <family val="2"/>
      </rPr>
      <t xml:space="preserve"> completed their current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highest level of education by age</t>
    </r>
  </si>
  <si>
    <r>
      <t>b</t>
    </r>
    <r>
      <rPr>
        <sz val="10"/>
        <rFont val="Arial"/>
        <family val="2"/>
      </rPr>
      <t>. first left their parents by age</t>
    </r>
  </si>
  <si>
    <r>
      <t>d</t>
    </r>
    <r>
      <rPr>
        <sz val="10"/>
        <rFont val="Arial"/>
        <family val="2"/>
      </rPr>
      <t xml:space="preserve">. entered their first partnership by age </t>
    </r>
  </si>
  <si>
    <r>
      <t>e</t>
    </r>
    <r>
      <rPr>
        <sz val="10"/>
        <rFont val="Arial"/>
        <family val="2"/>
      </rPr>
      <t xml:space="preserve">. had their first live birth by age </t>
    </r>
  </si>
  <si>
    <r>
      <t>a.</t>
    </r>
    <r>
      <rPr>
        <sz val="10"/>
        <rFont val="Arial"/>
        <family val="2"/>
      </rPr>
      <t xml:space="preserve"> completed their current highest level of education by age</t>
    </r>
  </si>
  <si>
    <r>
      <t>c</t>
    </r>
    <r>
      <rPr>
        <sz val="10"/>
        <rFont val="Arial"/>
        <family val="2"/>
      </rPr>
      <t>. first entered the labour market by age</t>
    </r>
  </si>
  <si>
    <r>
      <t>a</t>
    </r>
    <r>
      <rPr>
        <sz val="10"/>
        <rFont val="Arial"/>
        <family val="2"/>
      </rPr>
      <t>. Percentage currently employed, by number of children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at home</t>
    </r>
  </si>
  <si>
    <r>
      <t>b</t>
    </r>
    <r>
      <rPr>
        <sz val="10"/>
        <rFont val="Arial"/>
        <family val="2"/>
      </rPr>
      <t>. Percentage of currently employed women who are working part-time,</t>
    </r>
  </si>
  <si>
    <r>
      <t>c</t>
    </r>
    <r>
      <rPr>
        <sz val="10"/>
        <rFont val="Arial"/>
        <family val="2"/>
      </rPr>
      <t>. Percentage of employed women with a youngest child of nursery school age</t>
    </r>
    <r>
      <rPr>
        <vertAlign val="superscript"/>
        <sz val="10"/>
        <rFont val="Arial"/>
        <family val="2"/>
      </rPr>
      <t xml:space="preserve"> b</t>
    </r>
    <r>
      <rPr>
        <sz val="10"/>
        <rFont val="Arial"/>
        <family val="2"/>
      </rPr>
      <t>, by time worked</t>
    </r>
  </si>
  <si>
    <r>
      <t>d</t>
    </r>
    <r>
      <rPr>
        <sz val="10"/>
        <rFont val="Arial"/>
        <family val="2"/>
      </rPr>
      <t xml:space="preserve">. Percentage of employed women with a youngest child of kindergarten age 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, by time worked</t>
    </r>
  </si>
  <si>
    <r>
      <t>e.</t>
    </r>
    <r>
      <rPr>
        <sz val="10"/>
        <rFont val="Arial"/>
        <family val="2"/>
      </rPr>
      <t xml:space="preserve"> Percentage of employed women with a youngest child of primary school age 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, by time worked</t>
    </r>
  </si>
  <si>
    <r>
      <t>a</t>
    </r>
    <r>
      <rPr>
        <sz val="10"/>
        <rFont val="Arial"/>
        <family val="2"/>
      </rPr>
      <t xml:space="preserve">. Percentage who are studying,  </t>
    </r>
  </si>
  <si>
    <r>
      <t xml:space="preserve">    by number of children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at home</t>
    </r>
  </si>
  <si>
    <r>
      <t>b</t>
    </r>
    <r>
      <rPr>
        <sz val="10"/>
        <rFont val="Arial"/>
        <family val="2"/>
      </rPr>
      <t xml:space="preserve">. Percentage of women with a youngest child of </t>
    </r>
  </si>
  <si>
    <r>
      <t xml:space="preserve">     nursery school age 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currently studying</t>
    </r>
  </si>
  <si>
    <r>
      <t>c</t>
    </r>
    <r>
      <rPr>
        <sz val="10"/>
        <rFont val="Arial"/>
        <family val="2"/>
      </rPr>
      <t xml:space="preserve">. Percentage of women with a youngest child of </t>
    </r>
  </si>
  <si>
    <r>
      <t xml:space="preserve">     kindergarten age 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currently studying</t>
    </r>
  </si>
  <si>
    <r>
      <t>d</t>
    </r>
    <r>
      <rPr>
        <sz val="10"/>
        <rFont val="Arial"/>
        <family val="2"/>
      </rPr>
      <t xml:space="preserve">. Percentage of women with a youngest child of </t>
    </r>
  </si>
  <si>
    <r>
      <t xml:space="preserve">     primary school age 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currently studying</t>
    </r>
  </si>
  <si>
    <r>
      <t>d</t>
    </r>
    <r>
      <rPr>
        <sz val="10"/>
        <rFont val="Arial"/>
        <family val="2"/>
      </rPr>
      <t xml:space="preserve">. Percentage of women without children who are  </t>
    </r>
  </si>
  <si>
    <r>
      <t xml:space="preserve"> the future, by level of education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at interview, male sample</t>
    </r>
  </si>
  <si>
    <r>
      <t>a</t>
    </r>
    <r>
      <rPr>
        <sz val="10"/>
        <rFont val="Arial"/>
        <family val="2"/>
      </rPr>
      <t>. Average number ultimately expected</t>
    </r>
  </si>
  <si>
    <r>
      <t>b</t>
    </r>
    <r>
      <rPr>
        <sz val="10"/>
        <rFont val="Arial"/>
        <family val="2"/>
      </rPr>
      <t>. Average number already born</t>
    </r>
  </si>
  <si>
    <r>
      <t>c.</t>
    </r>
    <r>
      <rPr>
        <sz val="10"/>
        <rFont val="Arial"/>
        <family val="2"/>
      </rPr>
      <t xml:space="preserve"> Average number expected in the future</t>
    </r>
  </si>
  <si>
    <r>
      <t xml:space="preserve"> the future, by level of education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at interview, female sample</t>
    </r>
  </si>
  <si>
    <r>
      <t>a</t>
    </r>
    <r>
      <rPr>
        <sz val="10"/>
        <rFont val="Arial"/>
        <family val="2"/>
      </rPr>
      <t xml:space="preserve">. Percentage distribution of respondents, by number of children ultimately expected </t>
    </r>
  </si>
  <si>
    <r>
      <t>b</t>
    </r>
    <r>
      <rPr>
        <sz val="10"/>
        <rFont val="Arial"/>
        <family val="2"/>
      </rPr>
      <t xml:space="preserve">. Average number of children </t>
    </r>
  </si>
  <si>
    <r>
      <t>c</t>
    </r>
    <r>
      <rPr>
        <sz val="10"/>
        <rFont val="Arial"/>
        <family val="2"/>
      </rPr>
      <t>. Percentage distribution of respondents with no children, by number ultimately expected</t>
    </r>
    <r>
      <rPr>
        <vertAlign val="superscript"/>
        <sz val="10"/>
        <rFont val="Arial"/>
        <family val="2"/>
      </rPr>
      <t>a</t>
    </r>
  </si>
  <si>
    <r>
      <t>d</t>
    </r>
    <r>
      <rPr>
        <sz val="10"/>
        <rFont val="Arial"/>
        <family val="2"/>
      </rPr>
      <t>. Percentage distribution of respondents with one child, by number ultimately expected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</t>
    </r>
  </si>
  <si>
    <r>
      <t>e</t>
    </r>
    <r>
      <rPr>
        <sz val="10"/>
        <rFont val="Arial"/>
        <family val="2"/>
      </rPr>
      <t>. Percentage distribution of respondents with two children, by number ultimately expected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</t>
    </r>
  </si>
  <si>
    <r>
      <t>f</t>
    </r>
    <r>
      <rPr>
        <sz val="10"/>
        <rFont val="Arial"/>
        <family val="2"/>
      </rPr>
      <t>. Percentage distribution of respondents with three children, by number ultimately expected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</t>
    </r>
  </si>
  <si>
    <r>
      <t>c</t>
    </r>
    <r>
      <rPr>
        <sz val="10"/>
        <rFont val="Arial"/>
        <family val="2"/>
      </rPr>
      <t>. Percentage distribution of respondents with no children, by number ultimately expected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</t>
    </r>
  </si>
  <si>
    <r>
      <t>a</t>
    </r>
    <r>
      <rPr>
        <sz val="10"/>
        <rFont val="Arial"/>
        <family val="2"/>
      </rPr>
      <t>. Cumulative percentage of women  having a first induced abortion by age</t>
    </r>
  </si>
  <si>
    <r>
      <t>b</t>
    </r>
    <r>
      <rPr>
        <sz val="10"/>
        <rFont val="Arial"/>
        <family val="2"/>
      </rPr>
      <t>. Age-specific induced abortion  ratio</t>
    </r>
    <r>
      <rPr>
        <vertAlign val="superscript"/>
        <sz val="10"/>
        <rFont val="Arial"/>
        <family val="2"/>
      </rPr>
      <t>a</t>
    </r>
  </si>
  <si>
    <r>
      <t xml:space="preserve">    base</t>
    </r>
    <r>
      <rPr>
        <vertAlign val="superscript"/>
        <sz val="10"/>
        <rFont val="Arial"/>
        <family val="2"/>
      </rPr>
      <t>a</t>
    </r>
  </si>
  <si>
    <r>
      <t xml:space="preserve"> a</t>
    </r>
    <r>
      <rPr>
        <sz val="10"/>
        <rFont val="Arial"/>
        <family val="2"/>
      </rPr>
      <t xml:space="preserve"> Respondents with unknown age at first sexual intercourse are excluded.</t>
    </r>
  </si>
  <si>
    <r>
      <t xml:space="preserve">    base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</si>
  <si>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Respondents with unknown age at first sexual intercourse are excluded.</t>
    </r>
  </si>
  <si>
    <r>
      <t xml:space="preserve"> Percentage distribution of couples by contraceptive status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</si>
  <si>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. Infecund </t>
    </r>
    <r>
      <rPr>
        <vertAlign val="superscript"/>
        <sz val="10"/>
        <rFont val="Arial"/>
        <family val="2"/>
      </rPr>
      <t xml:space="preserve">b     </t>
    </r>
    <r>
      <rPr>
        <sz val="10"/>
        <rFont val="Arial"/>
        <family val="2"/>
      </rPr>
      <t xml:space="preserve">(total) </t>
    </r>
  </si>
  <si>
    <r>
      <t>b</t>
    </r>
    <r>
      <rPr>
        <sz val="10"/>
        <rFont val="Arial"/>
        <family val="2"/>
      </rPr>
      <t>. Pregnant or wanting to be so</t>
    </r>
  </si>
  <si>
    <r>
      <t>c.</t>
    </r>
    <r>
      <rPr>
        <sz val="10"/>
        <rFont val="Arial"/>
        <family val="2"/>
      </rPr>
      <t xml:space="preserve"> Fecund, no sex</t>
    </r>
  </si>
  <si>
    <r>
      <t>d.</t>
    </r>
    <r>
      <rPr>
        <sz val="10"/>
        <rFont val="Arial"/>
        <family val="2"/>
      </rPr>
      <t xml:space="preserve"> Fecund, but not pregnant or wanting to be so,</t>
    </r>
  </si>
  <si>
    <r>
      <t xml:space="preserve">     other </t>
    </r>
    <r>
      <rPr>
        <vertAlign val="superscript"/>
        <sz val="10"/>
        <rFont val="Arial"/>
        <family val="2"/>
      </rPr>
      <t>c</t>
    </r>
  </si>
  <si>
    <r>
      <t>e.</t>
    </r>
    <r>
      <rPr>
        <sz val="10"/>
        <rFont val="Arial"/>
        <family val="2"/>
      </rPr>
      <t xml:space="preserve"> Fecund, not pregnant, sexually active,</t>
    </r>
  </si>
  <si>
    <r>
      <t>f.</t>
    </r>
    <r>
      <rPr>
        <sz val="10"/>
        <rFont val="Arial"/>
        <family val="2"/>
      </rPr>
      <t xml:space="preserve">  Status unknown</t>
    </r>
  </si>
  <si>
    <r>
      <t>a.</t>
    </r>
    <r>
      <rPr>
        <sz val="10"/>
        <rFont val="Arial"/>
        <family val="2"/>
      </rPr>
      <t xml:space="preserve"> Cumulative percentage of respondents, ISCED 0-2, having a first birth by age</t>
    </r>
  </si>
  <si>
    <r>
      <t>b</t>
    </r>
    <r>
      <rPr>
        <sz val="10"/>
        <rFont val="Arial"/>
        <family val="2"/>
      </rPr>
      <t>. Cumulative percentage of respondents, ISCED 3, having a first birth by age</t>
    </r>
  </si>
  <si>
    <r>
      <t>c</t>
    </r>
    <r>
      <rPr>
        <sz val="10"/>
        <rFont val="Arial"/>
        <family val="2"/>
      </rPr>
      <t>. Cumulative percentage of respondents, ISCED 4-6, having a first birth by age</t>
    </r>
  </si>
  <si>
    <r>
      <t>a</t>
    </r>
    <r>
      <rPr>
        <sz val="10"/>
        <rFont val="Arial"/>
        <family val="2"/>
      </rPr>
      <t>. married</t>
    </r>
  </si>
  <si>
    <r>
      <t>b</t>
    </r>
    <r>
      <rPr>
        <sz val="10"/>
        <rFont val="Arial"/>
        <family val="2"/>
      </rPr>
      <t>. consensual union</t>
    </r>
  </si>
  <si>
    <r>
      <t>c</t>
    </r>
    <r>
      <rPr>
        <sz val="10"/>
        <rFont val="Arial"/>
        <family val="2"/>
      </rPr>
      <t>. not in any partnership</t>
    </r>
  </si>
  <si>
    <r>
      <t>a</t>
    </r>
    <r>
      <rPr>
        <sz val="10"/>
        <rFont val="Arial"/>
        <family val="2"/>
      </rPr>
      <t>. Cumulative percentage of women having a first live birth by age</t>
    </r>
  </si>
  <si>
    <r>
      <t>b</t>
    </r>
    <r>
      <rPr>
        <sz val="10"/>
        <rFont val="Arial"/>
        <family val="2"/>
      </rPr>
      <t>. Cumulative percentage of women having a second live birth by age (in completed years) of first child</t>
    </r>
  </si>
  <si>
    <r>
      <t>c</t>
    </r>
    <r>
      <rPr>
        <sz val="10"/>
        <rFont val="Arial"/>
        <family val="2"/>
      </rPr>
      <t>. Cumulative percentage of women having a third live birth by age (in completed years) of second child</t>
    </r>
  </si>
  <si>
    <r>
      <t>d</t>
    </r>
    <r>
      <rPr>
        <sz val="10"/>
        <rFont val="Arial"/>
        <family val="2"/>
      </rPr>
      <t>. Age-specific fertility rate per 5 years</t>
    </r>
  </si>
  <si>
    <r>
      <t>a</t>
    </r>
    <r>
      <rPr>
        <sz val="10"/>
        <rFont val="Arial"/>
        <family val="2"/>
      </rPr>
      <t xml:space="preserve">. Percentage distribution of respondents </t>
    </r>
  </si>
  <si>
    <r>
      <t>b</t>
    </r>
    <r>
      <rPr>
        <sz val="10"/>
        <rFont val="Arial"/>
        <family val="2"/>
      </rPr>
      <t>. Average number of live births</t>
    </r>
  </si>
  <si>
    <r>
      <t>a</t>
    </r>
    <r>
      <rPr>
        <sz val="10"/>
        <rFont val="Arial"/>
        <family val="2"/>
      </rPr>
      <t>. Cumulative percentage of all first partnerships which dissolved, by total duration</t>
    </r>
  </si>
  <si>
    <r>
      <t>b</t>
    </r>
    <r>
      <rPr>
        <sz val="10"/>
        <rFont val="Arial"/>
        <family val="2"/>
      </rPr>
      <t xml:space="preserve">. Cumulative percentage of  first partnerships that were marriages not preceded by consensual union </t>
    </r>
  </si>
  <si>
    <r>
      <t>c</t>
    </r>
    <r>
      <rPr>
        <sz val="10"/>
        <rFont val="Arial"/>
        <family val="2"/>
      </rPr>
      <t xml:space="preserve">. Cumulative percentage of first partnerships that were consensual unions which dissolved, </t>
    </r>
  </si>
  <si>
    <r>
      <t xml:space="preserve">     by duration (in completed years) of the union</t>
    </r>
    <r>
      <rPr>
        <vertAlign val="superscript"/>
        <sz val="10"/>
        <rFont val="Arial"/>
        <family val="2"/>
      </rPr>
      <t>a</t>
    </r>
  </si>
  <si>
    <r>
      <t>d</t>
    </r>
    <r>
      <rPr>
        <sz val="10"/>
        <rFont val="Arial"/>
        <family val="2"/>
      </rPr>
      <t xml:space="preserve">. Cumulative percentage of  first partnerships that were consensual unions converted into marriage, </t>
    </r>
  </si>
  <si>
    <r>
      <t>e</t>
    </r>
    <r>
      <rPr>
        <sz val="10"/>
        <rFont val="Arial"/>
        <family val="2"/>
      </rPr>
      <t>. Average total number of dissolutions</t>
    </r>
  </si>
  <si>
    <r>
      <t>b</t>
    </r>
    <r>
      <rPr>
        <sz val="10"/>
        <rFont val="Arial"/>
        <family val="2"/>
      </rPr>
      <t xml:space="preserve">. Cumulative percentage of first partnerships that were marriages not preceded by consensual union </t>
    </r>
  </si>
  <si>
    <r>
      <t>c</t>
    </r>
    <r>
      <rPr>
        <sz val="10"/>
        <rFont val="Arial"/>
        <family val="2"/>
      </rPr>
      <t xml:space="preserve">. Cumulative percentage of  first partnerships that were consensual unions which dissolved, </t>
    </r>
  </si>
  <si>
    <r>
      <t>d</t>
    </r>
    <r>
      <rPr>
        <sz val="10"/>
        <rFont val="Arial"/>
        <family val="2"/>
      </rPr>
      <t>. Cumulative percentage of  first partnerships that were consensual unions converted into marriage,</t>
    </r>
  </si>
  <si>
    <r>
      <t>a</t>
    </r>
    <r>
      <rPr>
        <sz val="10"/>
        <rFont val="Arial"/>
        <family val="2"/>
      </rPr>
      <t xml:space="preserve"> In terms of competing risks, consensual unions can be dissolved, be converted into marriage or continue.  </t>
    </r>
  </si>
  <si>
    <r>
      <t>a</t>
    </r>
    <r>
      <rPr>
        <sz val="10"/>
        <rFont val="Arial"/>
        <family val="2"/>
      </rPr>
      <t xml:space="preserve">. Cumulative percentage of respondents who had entered any first partnership, </t>
    </r>
  </si>
  <si>
    <r>
      <t>b</t>
    </r>
    <r>
      <rPr>
        <sz val="10"/>
        <rFont val="Arial"/>
        <family val="2"/>
      </rPr>
      <t xml:space="preserve">. Cumulative percentage of respondents who had entered first partnerships that were marriages </t>
    </r>
  </si>
  <si>
    <r>
      <t>d</t>
    </r>
    <r>
      <rPr>
        <sz val="10"/>
        <rFont val="Arial"/>
        <family val="2"/>
      </rPr>
      <t xml:space="preserve">. Cumulative percentage of first partnerships that were consensual unions which converted </t>
    </r>
  </si>
  <si>
    <r>
      <t xml:space="preserve">    to marriages, by completed years from the start of the consensual union to marriage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</t>
    </r>
  </si>
  <si>
    <r>
      <t>e</t>
    </r>
    <r>
      <rPr>
        <sz val="10"/>
        <rFont val="Arial"/>
        <family val="2"/>
      </rPr>
      <t>. Average  number of:</t>
    </r>
  </si>
  <si>
    <r>
      <t xml:space="preserve">    to marriages, by completed years from the start of the consensual union to marriage </t>
    </r>
    <r>
      <rPr>
        <vertAlign val="superscript"/>
        <sz val="10"/>
        <rFont val="Arial"/>
        <family val="2"/>
      </rPr>
      <t>a</t>
    </r>
  </si>
  <si>
    <r>
      <t xml:space="preserve">      </t>
    </r>
    <r>
      <rPr>
        <sz val="10"/>
        <rFont val="Arial"/>
        <family val="2"/>
      </rPr>
      <t>three</t>
    </r>
    <r>
      <rPr>
        <b/>
        <sz val="10"/>
        <rFont val="Arial"/>
        <family val="2"/>
      </rPr>
      <t xml:space="preserve"> </t>
    </r>
  </si>
  <si>
    <r>
      <t>b</t>
    </r>
    <r>
      <rPr>
        <sz val="10"/>
        <rFont val="Arial"/>
        <family val="2"/>
      </rPr>
      <t xml:space="preserve">. Average number of children born  </t>
    </r>
  </si>
  <si>
    <r>
      <t>c</t>
    </r>
    <r>
      <rPr>
        <sz val="10"/>
        <rFont val="Arial"/>
        <family val="2"/>
      </rPr>
      <t xml:space="preserve">. Percentage distribution of respondents </t>
    </r>
  </si>
  <si>
    <r>
      <t>d</t>
    </r>
    <r>
      <rPr>
        <sz val="10"/>
        <rFont val="Arial"/>
        <family val="2"/>
      </rPr>
      <t xml:space="preserve">. Cumulative percentage of  respondents  whose parents </t>
    </r>
  </si>
  <si>
    <r>
      <t>e.</t>
    </r>
    <r>
      <rPr>
        <sz val="10"/>
        <rFont val="Arial"/>
        <family val="2"/>
      </rPr>
      <t xml:space="preserve"> Cumulative percentage of respondents </t>
    </r>
  </si>
  <si>
    <r>
      <t>a</t>
    </r>
    <r>
      <rPr>
        <sz val="10"/>
        <rFont val="Arial"/>
        <family val="2"/>
      </rPr>
      <t>. Percentage distribution of respondents</t>
    </r>
  </si>
  <si>
    <r>
      <t>b.</t>
    </r>
    <r>
      <rPr>
        <sz val="10"/>
        <rFont val="Arial"/>
        <family val="2"/>
      </rPr>
      <t xml:space="preserve"> Average number of children born to </t>
    </r>
  </si>
  <si>
    <r>
      <t>c</t>
    </r>
    <r>
      <rPr>
        <sz val="10"/>
        <rFont val="Arial"/>
        <family val="2"/>
      </rPr>
      <t xml:space="preserve">. Percentage distribution of respondents by  </t>
    </r>
  </si>
  <si>
    <r>
      <t xml:space="preserve"> </t>
    </r>
    <r>
      <rPr>
        <sz val="10"/>
        <rFont val="Arial"/>
        <family val="2"/>
      </rPr>
      <t xml:space="preserve">   usual living arrangement up to age 15 </t>
    </r>
  </si>
  <si>
    <r>
      <t>d</t>
    </r>
    <r>
      <rPr>
        <sz val="10"/>
        <rFont val="Arial"/>
        <family val="2"/>
      </rPr>
      <t>. Cumulative percentage of respondents whose</t>
    </r>
  </si>
  <si>
    <r>
      <t>a.</t>
    </r>
    <r>
      <rPr>
        <sz val="10"/>
        <rFont val="Arial"/>
        <family val="2"/>
      </rPr>
      <t xml:space="preserve"> With children and partner (subtotal)</t>
    </r>
  </si>
  <si>
    <r>
      <t>b</t>
    </r>
    <r>
      <rPr>
        <sz val="10"/>
        <rFont val="Arial"/>
        <family val="2"/>
      </rPr>
      <t>. Without children, with partner (subtotal)</t>
    </r>
  </si>
  <si>
    <r>
      <t>c</t>
    </r>
    <r>
      <rPr>
        <sz val="10"/>
        <rFont val="Arial"/>
        <family val="2"/>
      </rPr>
      <t>. With children, without partner (subtotal)</t>
    </r>
  </si>
  <si>
    <r>
      <t>d.</t>
    </r>
    <r>
      <rPr>
        <sz val="10"/>
        <rFont val="Arial"/>
        <family val="2"/>
      </rPr>
      <t xml:space="preserve"> Without children or partner (subtotal)</t>
    </r>
  </si>
  <si>
    <r>
      <t>e.</t>
    </r>
    <r>
      <rPr>
        <sz val="10"/>
        <rFont val="Arial"/>
        <family val="2"/>
      </rPr>
      <t xml:space="preserve">  living alone</t>
    </r>
  </si>
  <si>
    <r>
      <t>f.</t>
    </r>
    <r>
      <rPr>
        <sz val="10"/>
        <rFont val="Arial"/>
        <family val="2"/>
      </rPr>
      <t xml:space="preserve">  Average household size</t>
    </r>
  </si>
  <si>
    <r>
      <t>c.</t>
    </r>
    <r>
      <rPr>
        <sz val="10"/>
        <rFont val="Arial"/>
        <family val="2"/>
      </rPr>
      <t xml:space="preserve"> With children, without partner (subtotal)</t>
    </r>
  </si>
  <si>
    <r>
      <t>d</t>
    </r>
    <r>
      <rPr>
        <sz val="10"/>
        <rFont val="Arial"/>
        <family val="2"/>
      </rPr>
      <t>. Without children or partner (subtotal)</t>
    </r>
  </si>
  <si>
    <r>
      <t>Position in the household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</t>
    </r>
  </si>
  <si>
    <r>
      <t>a.</t>
    </r>
    <r>
      <rPr>
        <sz val="10"/>
        <rFont val="Arial"/>
        <family val="2"/>
      </rPr>
      <t xml:space="preserve"> With children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and partner (subtotal)</t>
    </r>
  </si>
  <si>
    <r>
      <t>e.</t>
    </r>
    <r>
      <rPr>
        <sz val="10"/>
        <rFont val="Arial"/>
        <family val="2"/>
      </rPr>
      <t xml:space="preserve"> With parent(s)</t>
    </r>
    <r>
      <rPr>
        <vertAlign val="superscript"/>
        <sz val="10"/>
        <rFont val="Arial"/>
        <family val="2"/>
      </rPr>
      <t>c</t>
    </r>
  </si>
  <si>
    <r>
      <t>f</t>
    </r>
    <r>
      <rPr>
        <sz val="10"/>
        <rFont val="Arial"/>
        <family val="2"/>
      </rPr>
      <t>. With other relatives</t>
    </r>
    <r>
      <rPr>
        <vertAlign val="superscript"/>
        <sz val="10"/>
        <rFont val="Arial"/>
        <family val="2"/>
      </rPr>
      <t>d</t>
    </r>
  </si>
  <si>
    <r>
      <t>g.</t>
    </r>
    <r>
      <rPr>
        <sz val="10"/>
        <rFont val="Arial"/>
        <family val="2"/>
      </rPr>
      <t xml:space="preserve"> With others, not related</t>
    </r>
  </si>
  <si>
    <r>
      <t>h</t>
    </r>
    <r>
      <rPr>
        <sz val="10"/>
        <rFont val="Arial"/>
        <family val="2"/>
      </rPr>
      <t>. Alone</t>
    </r>
  </si>
  <si>
    <r>
      <t>i.</t>
    </r>
    <r>
      <rPr>
        <sz val="10"/>
        <rFont val="Arial"/>
        <family val="2"/>
      </rPr>
      <t xml:space="preserve"> With at least two other generations</t>
    </r>
  </si>
  <si>
    <r>
      <t xml:space="preserve">j. </t>
    </r>
    <r>
      <rPr>
        <sz val="10"/>
        <rFont val="Arial"/>
        <family val="2"/>
      </rPr>
      <t>Average household size</t>
    </r>
  </si>
  <si>
    <r>
      <t xml:space="preserve"> c </t>
    </r>
    <r>
      <rPr>
        <sz val="10"/>
        <rFont val="Arial"/>
        <family val="2"/>
      </rPr>
      <t>Parents or step-parents.</t>
    </r>
  </si>
  <si>
    <r>
      <t xml:space="preserve"> 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Grandparents, partner's parents, siblings, son/daughter's partners, grandchildren and other relatives.</t>
    </r>
  </si>
  <si>
    <r>
      <t>a.</t>
    </r>
    <r>
      <rPr>
        <sz val="10"/>
        <rFont val="Arial"/>
        <family val="2"/>
      </rPr>
      <t xml:space="preserve"> Total population (thousands)</t>
    </r>
  </si>
  <si>
    <r>
      <t>b</t>
    </r>
    <r>
      <rPr>
        <sz val="10"/>
        <rFont val="Arial"/>
        <family val="2"/>
      </rPr>
      <t>. Per cent of population</t>
    </r>
  </si>
  <si>
    <r>
      <t>c.</t>
    </r>
    <r>
      <rPr>
        <sz val="10"/>
        <rFont val="Arial"/>
        <family val="2"/>
      </rPr>
      <t xml:space="preserve"> Period total fertility rate</t>
    </r>
  </si>
  <si>
    <r>
      <t>d</t>
    </r>
    <r>
      <rPr>
        <sz val="10"/>
        <rFont val="Arial"/>
        <family val="2"/>
      </rPr>
      <t>. Mean age of mother at first live birth</t>
    </r>
    <r>
      <rPr>
        <vertAlign val="superscript"/>
        <sz val="10"/>
        <rFont val="Arial"/>
        <family val="2"/>
      </rPr>
      <t>a</t>
    </r>
  </si>
  <si>
    <r>
      <t>e</t>
    </r>
    <r>
      <rPr>
        <sz val="10"/>
        <rFont val="Arial"/>
        <family val="2"/>
      </rPr>
      <t xml:space="preserve">. First parity births as a percentage of </t>
    </r>
  </si>
  <si>
    <r>
      <t>f</t>
    </r>
    <r>
      <rPr>
        <sz val="10"/>
        <rFont val="Arial"/>
        <family val="2"/>
      </rPr>
      <t xml:space="preserve">. Per cent of first live births occurring </t>
    </r>
  </si>
  <si>
    <r>
      <t xml:space="preserve">g. </t>
    </r>
    <r>
      <rPr>
        <sz val="10"/>
        <rFont val="Arial"/>
        <family val="2"/>
      </rPr>
      <t>Non-marital births as a percentage</t>
    </r>
  </si>
  <si>
    <r>
      <t>h.</t>
    </r>
    <r>
      <rPr>
        <sz val="10"/>
        <rFont val="Arial"/>
        <family val="2"/>
      </rPr>
      <t xml:space="preserve"> Female mean age at first marriage</t>
    </r>
  </si>
  <si>
    <r>
      <t>i</t>
    </r>
    <r>
      <rPr>
        <sz val="10"/>
        <rFont val="Arial"/>
        <family val="2"/>
      </rPr>
      <t>. Female total first marriage rate</t>
    </r>
  </si>
  <si>
    <r>
      <t>j</t>
    </r>
    <r>
      <rPr>
        <sz val="10"/>
        <rFont val="Arial"/>
        <family val="2"/>
      </rPr>
      <t xml:space="preserve">. Divorces per 10,000 marriages </t>
    </r>
    <r>
      <rPr>
        <vertAlign val="superscript"/>
        <sz val="10"/>
        <rFont val="Arial"/>
        <family val="2"/>
      </rPr>
      <t>b</t>
    </r>
  </si>
  <si>
    <r>
      <t>k</t>
    </r>
    <r>
      <rPr>
        <sz val="10"/>
        <rFont val="Arial"/>
        <family val="2"/>
      </rPr>
      <t>. Percentage of women aged 20-44</t>
    </r>
  </si>
  <si>
    <r>
      <t>l</t>
    </r>
    <r>
      <rPr>
        <sz val="10"/>
        <rFont val="Arial"/>
        <family val="2"/>
      </rPr>
      <t>. Life expectancy at birth</t>
    </r>
  </si>
  <si>
    <r>
      <t>m</t>
    </r>
    <r>
      <rPr>
        <sz val="10"/>
        <rFont val="Arial"/>
        <family val="2"/>
      </rPr>
      <t>. Infant mortality rate</t>
    </r>
  </si>
  <si>
    <r>
      <t>n</t>
    </r>
    <r>
      <rPr>
        <sz val="10"/>
        <rFont val="Arial"/>
        <family val="2"/>
      </rPr>
      <t>. Total no. of households (thousands)</t>
    </r>
  </si>
  <si>
    <r>
      <t>o.</t>
    </r>
    <r>
      <rPr>
        <sz val="10"/>
        <rFont val="Arial"/>
        <family val="2"/>
      </rPr>
      <t xml:space="preserve"> One-person  households as a </t>
    </r>
  </si>
  <si>
    <r>
      <t>p</t>
    </r>
    <r>
      <rPr>
        <sz val="10"/>
        <rFont val="Arial"/>
        <family val="2"/>
      </rPr>
      <t>. Av. no. of persons per household</t>
    </r>
  </si>
  <si>
    <r>
      <t xml:space="preserve">q. </t>
    </r>
    <r>
      <rPr>
        <sz val="10"/>
        <rFont val="Arial"/>
        <family val="2"/>
      </rPr>
      <t>Birth rate (per 1,000)</t>
    </r>
  </si>
  <si>
    <r>
      <t xml:space="preserve">r. </t>
    </r>
    <r>
      <rPr>
        <sz val="10"/>
        <rFont val="Arial"/>
        <family val="2"/>
      </rPr>
      <t>Death rate (per 1,000)</t>
    </r>
  </si>
  <si>
    <r>
      <t>s.</t>
    </r>
    <r>
      <rPr>
        <sz val="10"/>
        <rFont val="Arial"/>
        <family val="2"/>
      </rPr>
      <t xml:space="preserve"> Per cent of unions begun outside marriage</t>
    </r>
  </si>
  <si>
    <r>
      <t xml:space="preserve">t. </t>
    </r>
    <r>
      <rPr>
        <sz val="10"/>
        <rFont val="Arial"/>
        <family val="2"/>
      </rPr>
      <t xml:space="preserve">Divorces (per 100 marriages) </t>
    </r>
  </si>
  <si>
    <r>
      <t>u.</t>
    </r>
    <r>
      <rPr>
        <sz val="10"/>
        <rFont val="Arial"/>
        <family val="2"/>
      </rPr>
      <t xml:space="preserve"> No. of abortions (per 100 live births)</t>
    </r>
  </si>
  <si>
    <r>
      <t xml:space="preserve">v. </t>
    </r>
    <r>
      <rPr>
        <sz val="10"/>
        <rFont val="Arial"/>
        <family val="2"/>
      </rPr>
      <t>Completed fertility (children per woman)</t>
    </r>
  </si>
  <si>
    <r>
      <t xml:space="preserve">w. </t>
    </r>
    <r>
      <rPr>
        <sz val="10"/>
        <rFont val="Arial"/>
        <family val="2"/>
      </rPr>
      <t>Mean age at first live birth (years)</t>
    </r>
  </si>
  <si>
    <r>
      <t xml:space="preserve">x. </t>
    </r>
    <r>
      <rPr>
        <sz val="10"/>
        <rFont val="Arial"/>
        <family val="2"/>
      </rPr>
      <t xml:space="preserve">Percentage of childless women </t>
    </r>
  </si>
  <si>
    <r>
      <t xml:space="preserve">y. </t>
    </r>
    <r>
      <rPr>
        <sz val="10"/>
        <rFont val="Arial"/>
        <family val="2"/>
      </rPr>
      <t>Percentage of single people at 50 years of age</t>
    </r>
  </si>
  <si>
    <t xml:space="preserve">     men agriculture</t>
  </si>
  <si>
    <t xml:space="preserve">     industry</t>
  </si>
  <si>
    <t xml:space="preserve">     services</t>
  </si>
  <si>
    <t xml:space="preserve">     women  agriculture</t>
  </si>
  <si>
    <t>Age at</t>
  </si>
  <si>
    <t>Population at 1-3-1994 (thousands)</t>
  </si>
  <si>
    <t> 1-1</t>
  </si>
  <si>
    <t>All</t>
  </si>
  <si>
    <t>Others</t>
  </si>
  <si>
    <t>20-49</t>
  </si>
  <si>
    <t>a) Estimation of the population at 1-3-1994 (thousands)</t>
  </si>
  <si>
    <t>Cohabiting</t>
  </si>
  <si>
    <t>b) Number of persons selected to answer the survey</t>
  </si>
  <si>
    <t>c) Number of respondants</t>
  </si>
  <si>
    <t>d) Estimated non-response rate (%) (refusal, impossible interview)</t>
  </si>
  <si>
    <r>
      <t>a</t>
    </r>
    <r>
      <rPr>
        <sz val="10"/>
        <rFont val="Arial"/>
        <family val="2"/>
      </rPr>
      <t>. Cumulative percentage of respondents who had entered any first partnership, by age at entry</t>
    </r>
  </si>
  <si>
    <r>
      <t>c</t>
    </r>
    <r>
      <rPr>
        <sz val="10"/>
        <rFont val="Arial"/>
        <family val="2"/>
      </rPr>
      <t>. Cumulative percentage of respondents who had entered first partnerships that were consensual unions, by age at entry</t>
    </r>
  </si>
  <si>
    <r>
      <t>a</t>
    </r>
    <r>
      <rPr>
        <sz val="10"/>
        <rFont val="Arial"/>
        <family val="2"/>
      </rPr>
      <t>. Cumulative percentage of all first partnerships which dissolved, by total duration (in completed years) of the union</t>
    </r>
  </si>
  <si>
    <r>
      <t>b</t>
    </r>
    <r>
      <rPr>
        <sz val="10"/>
        <rFont val="Arial"/>
        <family val="2"/>
      </rPr>
      <t>. Average number of children ultimately expected</t>
    </r>
  </si>
  <si>
    <r>
      <t>a.</t>
    </r>
    <r>
      <rPr>
        <sz val="10"/>
        <rFont val="Arial"/>
        <family val="2"/>
      </rPr>
      <t xml:space="preserve"> Gross Domestic Product (GDP) per capitaa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</si>
</sst>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\1"/>
    <numFmt numFmtId="181" formatCode="0.0"/>
    <numFmt numFmtId="182" formatCode="0.000"/>
    <numFmt numFmtId="183" formatCode="General_)"/>
    <numFmt numFmtId="184" formatCode="0.0_)"/>
    <numFmt numFmtId="185" formatCode="0.00_)"/>
    <numFmt numFmtId="186" formatCode="0_)"/>
    <numFmt numFmtId="187" formatCode="0.00&quot;  &quot;"/>
  </numFmts>
  <fonts count="11">
    <font>
      <sz val="10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name val="Times New Roman"/>
      <family val="0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19" applyFont="1" applyAlignment="1">
      <alignment horizontal="centerContinuous"/>
      <protection/>
    </xf>
    <xf numFmtId="0" fontId="6" fillId="0" borderId="0" xfId="19" applyFont="1" applyAlignment="1">
      <alignment horizontal="centerContinuous"/>
      <protection/>
    </xf>
    <xf numFmtId="0" fontId="4" fillId="0" borderId="1" xfId="20" applyFont="1" applyBorder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6" fillId="0" borderId="0" xfId="0" applyFont="1" applyAlignment="1">
      <alignment/>
    </xf>
    <xf numFmtId="0" fontId="6" fillId="0" borderId="0" xfId="19" applyFont="1">
      <alignment/>
      <protection/>
    </xf>
    <xf numFmtId="0" fontId="6" fillId="0" borderId="2" xfId="19" applyFont="1" applyBorder="1">
      <alignment/>
      <protection/>
    </xf>
    <xf numFmtId="0" fontId="6" fillId="0" borderId="2" xfId="19" applyFont="1" applyBorder="1" applyAlignment="1">
      <alignment horizontal="right"/>
      <protection/>
    </xf>
    <xf numFmtId="0" fontId="6" fillId="0" borderId="0" xfId="19" applyFont="1" applyBorder="1">
      <alignment/>
      <protection/>
    </xf>
    <xf numFmtId="0" fontId="4" fillId="0" borderId="0" xfId="19" applyFont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181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181" fontId="6" fillId="0" borderId="3" xfId="19" applyNumberFormat="1" applyFont="1" applyBorder="1">
      <alignment/>
      <protection/>
    </xf>
    <xf numFmtId="0" fontId="6" fillId="0" borderId="0" xfId="19" applyFont="1" applyBorder="1" applyAlignment="1">
      <alignment horizontal="right"/>
      <protection/>
    </xf>
    <xf numFmtId="181" fontId="6" fillId="0" borderId="0" xfId="19" applyNumberFormat="1" applyFont="1">
      <alignment/>
      <protection/>
    </xf>
    <xf numFmtId="0" fontId="6" fillId="0" borderId="0" xfId="19" applyFont="1" applyAlignment="1">
      <alignment/>
      <protection/>
    </xf>
    <xf numFmtId="181" fontId="6" fillId="0" borderId="0" xfId="19" applyNumberFormat="1" applyFont="1" applyBorder="1">
      <alignment/>
      <protection/>
    </xf>
    <xf numFmtId="0" fontId="6" fillId="0" borderId="2" xfId="0" applyFont="1" applyBorder="1" applyAlignment="1" applyProtection="1">
      <alignment/>
      <protection/>
    </xf>
    <xf numFmtId="0" fontId="4" fillId="0" borderId="0" xfId="19" applyFont="1" applyBorder="1">
      <alignment/>
      <protection/>
    </xf>
    <xf numFmtId="0" fontId="6" fillId="0" borderId="2" xfId="0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/>
      <protection/>
    </xf>
    <xf numFmtId="181" fontId="6" fillId="0" borderId="0" xfId="0" applyNumberFormat="1" applyFont="1" applyAlignment="1" applyProtection="1">
      <alignment/>
      <protection/>
    </xf>
    <xf numFmtId="0" fontId="6" fillId="0" borderId="4" xfId="19" applyFont="1" applyBorder="1">
      <alignment/>
      <protection/>
    </xf>
    <xf numFmtId="0" fontId="6" fillId="0" borderId="4" xfId="0" applyFont="1" applyBorder="1" applyAlignment="1">
      <alignment/>
    </xf>
    <xf numFmtId="0" fontId="6" fillId="0" borderId="4" xfId="0" applyFont="1" applyBorder="1" applyAlignment="1" applyProtection="1">
      <alignment horizontal="right"/>
      <protection/>
    </xf>
    <xf numFmtId="181" fontId="6" fillId="0" borderId="5" xfId="19" applyNumberFormat="1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184" fontId="6" fillId="0" borderId="0" xfId="0" applyNumberFormat="1" applyFont="1" applyAlignment="1" applyProtection="1">
      <alignment/>
      <protection/>
    </xf>
    <xf numFmtId="181" fontId="6" fillId="0" borderId="0" xfId="0" applyNumberFormat="1" applyFont="1" applyAlignment="1">
      <alignment/>
    </xf>
    <xf numFmtId="181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4" xfId="0" applyFont="1" applyBorder="1" applyAlignment="1" applyProtection="1">
      <alignment horizontal="left"/>
      <protection/>
    </xf>
    <xf numFmtId="181" fontId="6" fillId="0" borderId="4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1" fontId="6" fillId="0" borderId="5" xfId="19" applyNumberFormat="1" applyFont="1" applyBorder="1" applyAlignment="1">
      <alignment horizontal="right"/>
      <protection/>
    </xf>
    <xf numFmtId="184" fontId="6" fillId="0" borderId="0" xfId="0" applyNumberFormat="1" applyFont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>
      <alignment horizontal="right"/>
    </xf>
    <xf numFmtId="181" fontId="6" fillId="0" borderId="3" xfId="19" applyNumberFormat="1" applyFont="1" applyBorder="1" applyAlignment="1">
      <alignment horizontal="right"/>
      <protection/>
    </xf>
    <xf numFmtId="1" fontId="6" fillId="0" borderId="0" xfId="19" applyNumberFormat="1" applyFont="1" applyBorder="1" applyAlignment="1">
      <alignment horizontal="right"/>
      <protection/>
    </xf>
    <xf numFmtId="0" fontId="4" fillId="0" borderId="4" xfId="19" applyFont="1" applyBorder="1">
      <alignment/>
      <protection/>
    </xf>
    <xf numFmtId="0" fontId="6" fillId="0" borderId="4" xfId="0" applyFont="1" applyBorder="1" applyAlignment="1" applyProtection="1">
      <alignment/>
      <protection/>
    </xf>
    <xf numFmtId="1" fontId="6" fillId="0" borderId="0" xfId="19" applyNumberFormat="1" applyFont="1" applyAlignment="1">
      <alignment horizontal="right"/>
      <protection/>
    </xf>
    <xf numFmtId="1" fontId="6" fillId="0" borderId="3" xfId="19" applyNumberFormat="1" applyFont="1" applyBorder="1" applyAlignment="1">
      <alignment horizontal="right"/>
      <protection/>
    </xf>
    <xf numFmtId="0" fontId="6" fillId="0" borderId="0" xfId="0" applyFont="1" applyAlignment="1" applyProtection="1">
      <alignment horizontal="fill"/>
      <protection/>
    </xf>
    <xf numFmtId="0" fontId="8" fillId="0" borderId="0" xfId="19" applyFont="1">
      <alignment/>
      <protection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181" fontId="6" fillId="0" borderId="0" xfId="0" applyNumberFormat="1" applyFont="1" applyAlignment="1">
      <alignment horizontal="right"/>
    </xf>
    <xf numFmtId="181" fontId="6" fillId="0" borderId="4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181" fontId="6" fillId="0" borderId="0" xfId="0" applyNumberFormat="1" applyFont="1" applyBorder="1" applyAlignment="1">
      <alignment horizontal="right"/>
    </xf>
    <xf numFmtId="181" fontId="6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1" fontId="6" fillId="0" borderId="4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81" fontId="6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 horizontal="centerContinuous"/>
    </xf>
    <xf numFmtId="1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4" xfId="0" applyNumberFormat="1" applyFont="1" applyBorder="1" applyAlignment="1">
      <alignment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 applyProtection="1">
      <alignment horizontal="right"/>
      <protection/>
    </xf>
    <xf numFmtId="0" fontId="6" fillId="0" borderId="1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16" fontId="6" fillId="0" borderId="0" xfId="0" applyNumberFormat="1" applyFont="1" applyAlignment="1">
      <alignment horizontal="center"/>
    </xf>
    <xf numFmtId="16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16" fontId="6" fillId="0" borderId="4" xfId="0" applyNumberFormat="1" applyFont="1" applyBorder="1" applyAlignment="1">
      <alignment/>
    </xf>
    <xf numFmtId="181" fontId="6" fillId="0" borderId="3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right"/>
    </xf>
    <xf numFmtId="181" fontId="9" fillId="0" borderId="0" xfId="0" applyNumberFormat="1" applyFont="1" applyFill="1" applyAlignment="1">
      <alignment horizontal="right"/>
    </xf>
    <xf numFmtId="181" fontId="4" fillId="0" borderId="0" xfId="0" applyNumberFormat="1" applyFont="1" applyAlignment="1">
      <alignment horizontal="right"/>
    </xf>
    <xf numFmtId="1" fontId="6" fillId="0" borderId="0" xfId="0" applyNumberFormat="1" applyFont="1" applyAlignment="1" applyProtection="1">
      <alignment/>
      <protection/>
    </xf>
    <xf numFmtId="1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83" fontId="9" fillId="0" borderId="0" xfId="0" applyNumberFormat="1" applyFont="1" applyFill="1" applyBorder="1" applyAlignment="1" applyProtection="1">
      <alignment horizontal="left"/>
      <protection/>
    </xf>
    <xf numFmtId="183" fontId="6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Alignment="1" applyProtection="1">
      <alignment horizontal="fill"/>
      <protection/>
    </xf>
    <xf numFmtId="183" fontId="6" fillId="0" borderId="0" xfId="0" applyNumberFormat="1" applyFont="1" applyAlignment="1" applyProtection="1">
      <alignment horizontal="left"/>
      <protection/>
    </xf>
    <xf numFmtId="183" fontId="6" fillId="0" borderId="0" xfId="0" applyNumberFormat="1" applyFont="1" applyAlignment="1" applyProtection="1">
      <alignment/>
      <protection/>
    </xf>
    <xf numFmtId="183" fontId="9" fillId="0" borderId="0" xfId="0" applyNumberFormat="1" applyFont="1" applyFill="1" applyAlignment="1" applyProtection="1">
      <alignment horizontal="left"/>
      <protection/>
    </xf>
    <xf numFmtId="1" fontId="6" fillId="0" borderId="4" xfId="0" applyNumberFormat="1" applyFont="1" applyBorder="1" applyAlignment="1">
      <alignment horizontal="right"/>
    </xf>
    <xf numFmtId="181" fontId="6" fillId="0" borderId="0" xfId="0" applyNumberFormat="1" applyFont="1" applyAlignment="1">
      <alignment/>
    </xf>
    <xf numFmtId="181" fontId="6" fillId="0" borderId="3" xfId="0" applyNumberFormat="1" applyFont="1" applyBorder="1" applyAlignment="1">
      <alignment/>
    </xf>
    <xf numFmtId="0" fontId="6" fillId="0" borderId="0" xfId="22" applyFont="1">
      <alignment/>
      <protection/>
    </xf>
    <xf numFmtId="0" fontId="4" fillId="0" borderId="0" xfId="22" applyFont="1" applyAlignment="1">
      <alignment horizontal="centerContinuous"/>
      <protection/>
    </xf>
    <xf numFmtId="0" fontId="6" fillId="0" borderId="0" xfId="22" applyFont="1" applyAlignment="1">
      <alignment horizontal="centerContinuous"/>
      <protection/>
    </xf>
    <xf numFmtId="0" fontId="6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6" fillId="0" borderId="0" xfId="22" applyFont="1" applyAlignment="1">
      <alignment horizontal="center"/>
      <protection/>
    </xf>
    <xf numFmtId="0" fontId="6" fillId="0" borderId="4" xfId="22" applyFont="1" applyBorder="1" applyAlignment="1">
      <alignment horizontal="center"/>
      <protection/>
    </xf>
    <xf numFmtId="0" fontId="4" fillId="0" borderId="0" xfId="22" applyFont="1">
      <alignment/>
      <protection/>
    </xf>
    <xf numFmtId="181" fontId="6" fillId="0" borderId="0" xfId="22" applyNumberFormat="1" applyFont="1">
      <alignment/>
      <protection/>
    </xf>
    <xf numFmtId="0" fontId="6" fillId="0" borderId="4" xfId="22" applyFont="1" applyBorder="1">
      <alignment/>
      <protection/>
    </xf>
    <xf numFmtId="0" fontId="8" fillId="0" borderId="0" xfId="22" applyFont="1">
      <alignment/>
      <protection/>
    </xf>
    <xf numFmtId="1" fontId="6" fillId="0" borderId="4" xfId="0" applyNumberFormat="1" applyFont="1" applyBorder="1" applyAlignment="1">
      <alignment horizontal="center"/>
    </xf>
    <xf numFmtId="0" fontId="4" fillId="0" borderId="1" xfId="21" applyFont="1" applyBorder="1" applyAlignment="1">
      <alignment horizontal="left"/>
      <protection/>
    </xf>
    <xf numFmtId="0" fontId="6" fillId="0" borderId="1" xfId="21" applyFont="1" applyBorder="1">
      <alignment/>
      <protection/>
    </xf>
    <xf numFmtId="0" fontId="6" fillId="0" borderId="0" xfId="21" applyFont="1" applyAlignment="1">
      <alignment horizontal="left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6" fillId="0" borderId="4" xfId="21" applyFont="1" applyBorder="1" applyAlignment="1">
      <alignment horizontal="center"/>
      <protection/>
    </xf>
    <xf numFmtId="0" fontId="4" fillId="0" borderId="0" xfId="21" applyFont="1">
      <alignment/>
      <protection/>
    </xf>
    <xf numFmtId="0" fontId="10" fillId="0" borderId="0" xfId="21" applyFont="1" applyAlignment="1">
      <alignment horizontal="right"/>
      <protection/>
    </xf>
    <xf numFmtId="181" fontId="6" fillId="0" borderId="0" xfId="21" applyNumberFormat="1" applyFont="1" applyAlignment="1">
      <alignment horizontal="right"/>
      <protection/>
    </xf>
    <xf numFmtId="0" fontId="6" fillId="0" borderId="4" xfId="21" applyFont="1" applyBorder="1">
      <alignment/>
      <protection/>
    </xf>
    <xf numFmtId="0" fontId="6" fillId="0" borderId="0" xfId="21" applyFont="1" applyBorder="1" applyAlignment="1">
      <alignment horizontal="right"/>
      <protection/>
    </xf>
    <xf numFmtId="0" fontId="6" fillId="0" borderId="0" xfId="21" applyFont="1" applyBorder="1">
      <alignment/>
      <protection/>
    </xf>
    <xf numFmtId="1" fontId="6" fillId="0" borderId="0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0" fontId="4" fillId="0" borderId="0" xfId="21" applyFont="1" applyAlignment="1">
      <alignment horizontal="left"/>
      <protection/>
    </xf>
    <xf numFmtId="0" fontId="6" fillId="0" borderId="0" xfId="21" applyFont="1" applyAlignment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>
      <alignment/>
    </xf>
    <xf numFmtId="0" fontId="10" fillId="0" borderId="4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10" fillId="0" borderId="4" xfId="0" applyFont="1" applyBorder="1" applyAlignment="1" applyProtection="1">
      <alignment horizontal="right"/>
      <protection/>
    </xf>
    <xf numFmtId="183" fontId="9" fillId="0" borderId="0" xfId="0" applyNumberFormat="1" applyFont="1" applyFill="1" applyAlignment="1" applyProtection="1">
      <alignment horizontal="right"/>
      <protection/>
    </xf>
    <xf numFmtId="3" fontId="6" fillId="0" borderId="4" xfId="20" applyNumberFormat="1" applyFont="1" applyBorder="1" applyAlignment="1">
      <alignment/>
      <protection/>
    </xf>
    <xf numFmtId="3" fontId="6" fillId="0" borderId="4" xfId="0" applyNumberFormat="1" applyFont="1" applyBorder="1" applyAlignment="1">
      <alignment horizontal="right"/>
    </xf>
    <xf numFmtId="183" fontId="6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6" fillId="0" borderId="6" xfId="20" applyFont="1" applyBorder="1" applyAlignment="1">
      <alignment horizontal="centerContinuous"/>
      <protection/>
    </xf>
    <xf numFmtId="0" fontId="6" fillId="0" borderId="6" xfId="20" applyFont="1" applyBorder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 applyBorder="1" applyAlignment="1">
      <alignment horizontal="centerContinuous"/>
      <protection/>
    </xf>
    <xf numFmtId="0" fontId="6" fillId="0" borderId="4" xfId="0" applyFont="1" applyBorder="1" applyAlignment="1">
      <alignment/>
    </xf>
    <xf numFmtId="183" fontId="6" fillId="0" borderId="0" xfId="0" applyNumberFormat="1" applyFont="1" applyAlignment="1" applyProtection="1">
      <alignment horizontal="right"/>
      <protection/>
    </xf>
    <xf numFmtId="183" fontId="6" fillId="0" borderId="0" xfId="0" applyNumberFormat="1" applyFont="1" applyAlignment="1" applyProtection="1">
      <alignment/>
      <protection/>
    </xf>
    <xf numFmtId="183" fontId="9" fillId="0" borderId="0" xfId="0" applyNumberFormat="1" applyFont="1" applyFill="1" applyAlignment="1" applyProtection="1">
      <alignment/>
      <protection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20" applyFont="1" applyAlignment="1">
      <alignment horizontal="centerContinuous"/>
      <protection/>
    </xf>
    <xf numFmtId="0" fontId="6" fillId="0" borderId="0" xfId="20" applyFont="1">
      <alignment/>
      <protection/>
    </xf>
    <xf numFmtId="0" fontId="6" fillId="0" borderId="1" xfId="20" applyFont="1" applyBorder="1" applyAlignment="1">
      <alignment horizontal="centerContinuous"/>
      <protection/>
    </xf>
    <xf numFmtId="0" fontId="6" fillId="0" borderId="1" xfId="20" applyFont="1" applyBorder="1">
      <alignment/>
      <protection/>
    </xf>
    <xf numFmtId="0" fontId="6" fillId="0" borderId="7" xfId="20" applyFont="1" applyBorder="1" applyAlignment="1">
      <alignment horizontal="centerContinuous"/>
      <protection/>
    </xf>
    <xf numFmtId="0" fontId="6" fillId="0" borderId="4" xfId="20" applyFont="1" applyBorder="1">
      <alignment/>
      <protection/>
    </xf>
    <xf numFmtId="0" fontId="6" fillId="0" borderId="4" xfId="20" applyFont="1" applyBorder="1" applyAlignment="1">
      <alignment horizontal="right"/>
      <protection/>
    </xf>
    <xf numFmtId="0" fontId="6" fillId="0" borderId="0" xfId="20" applyFont="1" applyAlignment="1">
      <alignment horizontal="right"/>
      <protection/>
    </xf>
    <xf numFmtId="0" fontId="6" fillId="0" borderId="0" xfId="20" applyFont="1" applyBorder="1" applyAlignment="1">
      <alignment horizontal="right"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right"/>
      <protection/>
    </xf>
    <xf numFmtId="0" fontId="6" fillId="0" borderId="3" xfId="20" applyFont="1" applyBorder="1" applyAlignment="1">
      <alignment horizontal="right"/>
      <protection/>
    </xf>
    <xf numFmtId="0" fontId="6" fillId="0" borderId="1" xfId="20" applyFont="1" applyBorder="1" applyAlignment="1">
      <alignment horizontal="right"/>
      <protection/>
    </xf>
    <xf numFmtId="1" fontId="6" fillId="0" borderId="6" xfId="0" applyNumberFormat="1" applyFont="1" applyBorder="1" applyAlignment="1">
      <alignment horizontal="centerContinuous"/>
    </xf>
    <xf numFmtId="181" fontId="6" fillId="0" borderId="0" xfId="0" applyNumberFormat="1" applyFont="1" applyFill="1" applyBorder="1" applyAlignment="1">
      <alignment/>
    </xf>
    <xf numFmtId="181" fontId="6" fillId="0" borderId="4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/>
    </xf>
    <xf numFmtId="181" fontId="6" fillId="0" borderId="4" xfId="0" applyNumberFormat="1" applyFont="1" applyBorder="1" applyAlignment="1">
      <alignment/>
    </xf>
    <xf numFmtId="181" fontId="6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>
      <alignment/>
    </xf>
    <xf numFmtId="184" fontId="6" fillId="0" borderId="4" xfId="0" applyNumberFormat="1" applyFont="1" applyBorder="1" applyAlignment="1" applyProtection="1">
      <alignment/>
      <protection/>
    </xf>
    <xf numFmtId="2" fontId="6" fillId="0" borderId="4" xfId="0" applyNumberFormat="1" applyFont="1" applyBorder="1" applyAlignment="1" applyProtection="1">
      <alignment/>
      <protection/>
    </xf>
    <xf numFmtId="2" fontId="6" fillId="0" borderId="4" xfId="0" applyNumberFormat="1" applyFont="1" applyBorder="1" applyAlignment="1" applyProtection="1">
      <alignment horizontal="right"/>
      <protection/>
    </xf>
    <xf numFmtId="16" fontId="6" fillId="0" borderId="0" xfId="0" applyNumberFormat="1" applyFont="1" applyBorder="1" applyAlignment="1">
      <alignment horizontal="center"/>
    </xf>
    <xf numFmtId="16" fontId="6" fillId="0" borderId="0" xfId="0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14" fontId="6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Continuous"/>
    </xf>
    <xf numFmtId="1" fontId="6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Continuous"/>
    </xf>
    <xf numFmtId="1" fontId="6" fillId="0" borderId="4" xfId="0" applyNumberFormat="1" applyFont="1" applyBorder="1" applyAlignment="1">
      <alignment horizontal="centerContinuous"/>
    </xf>
    <xf numFmtId="0" fontId="6" fillId="0" borderId="0" xfId="22" applyFont="1" applyBorder="1" applyAlignment="1">
      <alignment horizontal="center"/>
      <protection/>
    </xf>
    <xf numFmtId="181" fontId="6" fillId="0" borderId="4" xfId="0" applyNumberFormat="1" applyFont="1" applyBorder="1" applyAlignment="1" applyProtection="1">
      <alignment/>
      <protection/>
    </xf>
    <xf numFmtId="181" fontId="6" fillId="0" borderId="4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Sheet1 (2)" xfId="19"/>
    <cellStyle name="Normal_Sheet3" xfId="20"/>
    <cellStyle name="Normal_Sheet7" xfId="21"/>
    <cellStyle name="Normal_Sheet8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A Graph to Show the Relationship between the Crude Birth Rate, the Crude Death Rate and the Rate of Natural Increase for the Total Population of Hungary 1982-1994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4!$A$66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4!$B$66:$I$66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4!$A$67</c:f>
              <c:strCache>
                <c:ptCount val="1"/>
                <c:pt idx="0">
                  <c:v>Percentage distribution of respondents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4!$B$67:$I$67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4!$A$68</c:f>
              <c:strCache>
                <c:ptCount val="1"/>
                <c:pt idx="0">
                  <c:v>by presence of children and/or partners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4!$B$68:$I$68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55</xdr:row>
      <xdr:rowOff>133350</xdr:rowOff>
    </xdr:from>
    <xdr:to>
      <xdr:col>1</xdr:col>
      <xdr:colOff>0</xdr:colOff>
      <xdr:row>55</xdr:row>
      <xdr:rowOff>133350</xdr:rowOff>
    </xdr:to>
    <xdr:graphicFrame>
      <xdr:nvGraphicFramePr>
        <xdr:cNvPr id="1" name="Chart 3"/>
        <xdr:cNvGraphicFramePr/>
      </xdr:nvGraphicFramePr>
      <xdr:xfrm>
        <a:off x="2781300" y="90582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57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10" customWidth="1"/>
    <col min="2" max="2" width="10.83203125" style="10" customWidth="1"/>
    <col min="3" max="8" width="8.83203125" style="10" customWidth="1"/>
    <col min="9" max="19" width="10.83203125" style="10" customWidth="1"/>
    <col min="20" max="16384" width="9.33203125" style="10" customWidth="1"/>
  </cols>
  <sheetData>
    <row r="1" spans="1:8" ht="12.75">
      <c r="A1" s="5" t="s">
        <v>0</v>
      </c>
      <c r="B1" s="6"/>
      <c r="C1" s="6"/>
      <c r="D1" s="6"/>
      <c r="E1" s="6"/>
      <c r="F1" s="6"/>
      <c r="G1" s="6"/>
      <c r="H1" s="6"/>
    </row>
    <row r="2" spans="1:8" ht="12.75">
      <c r="A2" s="5" t="s">
        <v>342</v>
      </c>
      <c r="B2" s="6"/>
      <c r="C2" s="6"/>
      <c r="D2" s="6"/>
      <c r="E2" s="6"/>
      <c r="F2" s="6"/>
      <c r="G2" s="6"/>
      <c r="H2" s="6"/>
    </row>
    <row r="3" spans="1:8" ht="12.75">
      <c r="A3" s="5"/>
      <c r="B3" s="6"/>
      <c r="C3" s="6"/>
      <c r="D3" s="6"/>
      <c r="E3" s="6"/>
      <c r="F3" s="6"/>
      <c r="G3" s="6"/>
      <c r="H3" s="6"/>
    </row>
    <row r="4" spans="1:8" ht="12.75">
      <c r="A4" s="11"/>
      <c r="B4" s="11"/>
      <c r="C4" s="12">
        <v>1950</v>
      </c>
      <c r="D4" s="12">
        <v>1960</v>
      </c>
      <c r="E4" s="12">
        <v>1970</v>
      </c>
      <c r="F4" s="12">
        <v>1980</v>
      </c>
      <c r="G4" s="12">
        <v>1990</v>
      </c>
      <c r="H4" s="12">
        <v>1993</v>
      </c>
    </row>
    <row r="5" spans="1:8" ht="12.75">
      <c r="A5" s="13"/>
      <c r="B5" s="13"/>
      <c r="C5" s="13"/>
      <c r="D5" s="13"/>
      <c r="E5" s="13"/>
      <c r="F5" s="13"/>
      <c r="G5" s="13"/>
      <c r="H5" s="13"/>
    </row>
    <row r="6" spans="1:16" ht="12.75">
      <c r="A6" s="14" t="s">
        <v>533</v>
      </c>
      <c r="C6" s="15">
        <v>34</v>
      </c>
      <c r="D6" s="15">
        <v>48</v>
      </c>
      <c r="E6" s="15">
        <v>74</v>
      </c>
      <c r="F6" s="15">
        <v>100</v>
      </c>
      <c r="G6" s="15">
        <v>120</v>
      </c>
      <c r="H6" s="15">
        <v>119</v>
      </c>
      <c r="I6" s="9"/>
      <c r="J6" s="9"/>
      <c r="K6" s="9"/>
      <c r="L6" s="9"/>
      <c r="M6" s="9"/>
      <c r="N6" s="9"/>
      <c r="O6" s="9"/>
      <c r="P6" s="9"/>
    </row>
    <row r="7" spans="1:16" ht="12.75">
      <c r="A7" s="14" t="s">
        <v>373</v>
      </c>
      <c r="C7" s="9"/>
      <c r="D7" s="9"/>
      <c r="E7" s="9"/>
      <c r="I7" s="16"/>
      <c r="J7" s="9"/>
      <c r="K7" s="9"/>
      <c r="L7" s="15"/>
      <c r="M7" s="15"/>
      <c r="N7" s="15"/>
      <c r="O7" s="15"/>
      <c r="P7" s="15"/>
    </row>
    <row r="8" spans="1:16" ht="12.75">
      <c r="A8" s="10" t="s">
        <v>2</v>
      </c>
      <c r="C8" s="9"/>
      <c r="D8" s="9"/>
      <c r="E8" s="9"/>
      <c r="F8" s="9"/>
      <c r="I8" s="9"/>
      <c r="J8" s="9"/>
      <c r="K8" s="9"/>
      <c r="L8" s="9"/>
      <c r="M8" s="9"/>
      <c r="N8" s="9"/>
      <c r="O8" s="9"/>
      <c r="P8" s="9"/>
    </row>
    <row r="9" spans="1:16" ht="12.75">
      <c r="A9" s="10" t="s">
        <v>3</v>
      </c>
      <c r="C9" s="17">
        <v>17.039678904085683</v>
      </c>
      <c r="D9" s="17">
        <v>11.432217439357803</v>
      </c>
      <c r="E9" s="17">
        <v>7.126330141604474</v>
      </c>
      <c r="F9" s="17">
        <v>4.485396977545816</v>
      </c>
      <c r="G9" s="17">
        <v>3.7095066631176405</v>
      </c>
      <c r="H9" s="17">
        <v>2.5230417046130342</v>
      </c>
      <c r="I9" s="9"/>
      <c r="J9" s="9"/>
      <c r="K9" s="9"/>
      <c r="L9" s="9"/>
      <c r="M9" s="9"/>
      <c r="N9" s="9"/>
      <c r="O9" s="9"/>
      <c r="P9" s="9"/>
    </row>
    <row r="10" spans="1:16" ht="12.75">
      <c r="A10" s="10" t="s">
        <v>4</v>
      </c>
      <c r="C10" s="17">
        <v>38.094147416181315</v>
      </c>
      <c r="D10" s="17">
        <v>42.15032575184689</v>
      </c>
      <c r="E10" s="17">
        <v>42.8404647864089</v>
      </c>
      <c r="F10" s="17">
        <v>39.5418630036249</v>
      </c>
      <c r="G10" s="17">
        <v>31.747418150591944</v>
      </c>
      <c r="H10" s="17">
        <v>30.06428014300187</v>
      </c>
      <c r="I10" s="9"/>
      <c r="J10" s="16"/>
      <c r="K10" s="9"/>
      <c r="L10" s="18"/>
      <c r="M10" s="15"/>
      <c r="N10" s="15"/>
      <c r="O10" s="15"/>
      <c r="P10" s="15"/>
    </row>
    <row r="11" spans="1:16" ht="12.75">
      <c r="A11" s="10" t="s">
        <v>5</v>
      </c>
      <c r="C11" s="17">
        <v>44.866173679733</v>
      </c>
      <c r="D11" s="17">
        <v>46.4174568087953</v>
      </c>
      <c r="E11" s="17">
        <v>50.03320507198662</v>
      </c>
      <c r="F11" s="17">
        <v>55.97274001882929</v>
      </c>
      <c r="G11" s="17">
        <v>64.54307518629042</v>
      </c>
      <c r="H11" s="17">
        <v>67.4126781523851</v>
      </c>
      <c r="I11" s="9"/>
      <c r="J11" s="16"/>
      <c r="K11" s="9"/>
      <c r="L11" s="18"/>
      <c r="M11" s="15"/>
      <c r="N11" s="15"/>
      <c r="O11" s="15"/>
      <c r="P11" s="15"/>
    </row>
    <row r="12" spans="3:16" ht="12.75">
      <c r="C12" s="18"/>
      <c r="D12" s="15"/>
      <c r="E12" s="15"/>
      <c r="I12" s="9"/>
      <c r="J12" s="9"/>
      <c r="K12" s="9"/>
      <c r="L12" s="9"/>
      <c r="M12" s="9"/>
      <c r="N12" s="9"/>
      <c r="O12" s="9"/>
      <c r="P12" s="9"/>
    </row>
    <row r="13" spans="1:16" ht="12.75">
      <c r="A13" s="10" t="s">
        <v>6</v>
      </c>
      <c r="C13" s="19">
        <v>100</v>
      </c>
      <c r="D13" s="19">
        <v>100</v>
      </c>
      <c r="E13" s="19">
        <v>100</v>
      </c>
      <c r="F13" s="19">
        <v>100</v>
      </c>
      <c r="G13" s="19">
        <v>100</v>
      </c>
      <c r="H13" s="19">
        <v>100</v>
      </c>
      <c r="I13" s="9"/>
      <c r="J13" s="9"/>
      <c r="K13" s="9"/>
      <c r="L13" s="18"/>
      <c r="M13" s="15"/>
      <c r="N13" s="15"/>
      <c r="O13" s="15"/>
      <c r="P13" s="15"/>
    </row>
    <row r="14" spans="3:16" ht="12.75">
      <c r="C14" s="20"/>
      <c r="D14" s="20"/>
      <c r="E14" s="20"/>
      <c r="F14" s="20"/>
      <c r="G14" s="20"/>
      <c r="H14" s="20"/>
      <c r="I14" s="9"/>
      <c r="J14" s="9"/>
      <c r="K14" s="9"/>
      <c r="L14" s="9"/>
      <c r="M14" s="9"/>
      <c r="N14" s="9"/>
      <c r="O14" s="9"/>
      <c r="P14" s="9"/>
    </row>
    <row r="15" spans="1:16" ht="14.25">
      <c r="A15" s="14" t="s">
        <v>374</v>
      </c>
      <c r="C15" s="11">
        <v>1950</v>
      </c>
      <c r="D15" s="11">
        <v>1960</v>
      </c>
      <c r="E15" s="11">
        <v>1975</v>
      </c>
      <c r="F15" s="11">
        <v>1980</v>
      </c>
      <c r="G15" s="11">
        <v>1990</v>
      </c>
      <c r="H15" s="11">
        <v>1993</v>
      </c>
      <c r="I15" s="9"/>
      <c r="J15" s="9"/>
      <c r="K15" s="9"/>
      <c r="L15" s="9"/>
      <c r="M15" s="9"/>
      <c r="N15" s="9"/>
      <c r="O15" s="9"/>
      <c r="P15" s="9"/>
    </row>
    <row r="16" spans="1:16" ht="12.75">
      <c r="A16" s="10" t="s">
        <v>7</v>
      </c>
      <c r="C16" s="18" t="s">
        <v>8</v>
      </c>
      <c r="D16" s="18" t="s">
        <v>8</v>
      </c>
      <c r="E16" s="20">
        <v>84.4</v>
      </c>
      <c r="F16" s="20">
        <v>83.4</v>
      </c>
      <c r="G16" s="20">
        <v>79.2</v>
      </c>
      <c r="H16" s="20">
        <v>78.6</v>
      </c>
      <c r="I16" s="9"/>
      <c r="J16" s="9"/>
      <c r="K16" s="9"/>
      <c r="L16" s="9"/>
      <c r="M16" s="9"/>
      <c r="N16" s="9"/>
      <c r="O16" s="9"/>
      <c r="P16" s="9"/>
    </row>
    <row r="17" spans="1:16" ht="12.75">
      <c r="A17" s="10" t="s">
        <v>9</v>
      </c>
      <c r="C17" s="18" t="s">
        <v>8</v>
      </c>
      <c r="D17" s="18" t="s">
        <v>8</v>
      </c>
      <c r="E17" s="10">
        <v>53.3</v>
      </c>
      <c r="F17" s="10">
        <v>56.8</v>
      </c>
      <c r="G17" s="10">
        <v>60.8</v>
      </c>
      <c r="H17" s="10">
        <v>62.8</v>
      </c>
      <c r="I17" s="16"/>
      <c r="J17" s="9"/>
      <c r="K17" s="9"/>
      <c r="L17" s="15"/>
      <c r="M17" s="15"/>
      <c r="N17" s="15"/>
      <c r="O17" s="15"/>
      <c r="P17" s="15"/>
    </row>
    <row r="18" spans="1:16" ht="12.75">
      <c r="A18" s="14" t="s">
        <v>375</v>
      </c>
      <c r="I18" s="16"/>
      <c r="J18" s="9"/>
      <c r="K18" s="9"/>
      <c r="L18" s="15"/>
      <c r="M18" s="15"/>
      <c r="N18" s="15"/>
      <c r="O18" s="15"/>
      <c r="P18" s="15"/>
    </row>
    <row r="19" spans="1:16" ht="12.75">
      <c r="A19" s="10" t="s">
        <v>10</v>
      </c>
      <c r="C19" s="11">
        <v>1954</v>
      </c>
      <c r="D19" s="11">
        <v>1962</v>
      </c>
      <c r="E19" s="11">
        <v>1970</v>
      </c>
      <c r="F19" s="11">
        <v>1980</v>
      </c>
      <c r="G19" s="11">
        <v>1990</v>
      </c>
      <c r="H19" s="11">
        <v>1993</v>
      </c>
      <c r="I19" s="9"/>
      <c r="J19" s="9"/>
      <c r="K19" s="9"/>
      <c r="L19" s="9"/>
      <c r="M19" s="9"/>
      <c r="N19" s="9"/>
      <c r="O19" s="9"/>
      <c r="P19" s="9"/>
    </row>
    <row r="20" spans="1:16" ht="12.75">
      <c r="A20" s="10" t="s">
        <v>514</v>
      </c>
      <c r="C20" s="21">
        <v>26.93721041699952</v>
      </c>
      <c r="D20" s="21">
        <v>20.116797295220533</v>
      </c>
      <c r="E20" s="21">
        <v>14.142690586332693</v>
      </c>
      <c r="F20" s="21">
        <v>9.244467326372853</v>
      </c>
      <c r="G20" s="21">
        <v>7.1735899241179695</v>
      </c>
      <c r="H20" s="21">
        <v>6.022654754307594</v>
      </c>
      <c r="I20" s="9"/>
      <c r="J20" s="9"/>
      <c r="K20" s="9"/>
      <c r="L20" s="9"/>
      <c r="M20" s="9"/>
      <c r="N20" s="9"/>
      <c r="O20" s="9"/>
      <c r="P20" s="9"/>
    </row>
    <row r="21" spans="1:16" ht="12.75">
      <c r="A21" s="22" t="s">
        <v>515</v>
      </c>
      <c r="C21" s="21">
        <v>40.549608563668315</v>
      </c>
      <c r="D21" s="21">
        <v>43.42246811126479</v>
      </c>
      <c r="E21" s="21">
        <v>46.198051825943054</v>
      </c>
      <c r="F21" s="21">
        <v>43.92749793684082</v>
      </c>
      <c r="G21" s="21">
        <v>38.05053586794962</v>
      </c>
      <c r="H21" s="21">
        <v>35.84875558391831</v>
      </c>
      <c r="I21" s="9"/>
      <c r="J21" s="9"/>
      <c r="K21" s="9"/>
      <c r="L21" s="9"/>
      <c r="M21" s="9"/>
      <c r="N21" s="9"/>
      <c r="O21" s="9"/>
      <c r="P21" s="9"/>
    </row>
    <row r="22" spans="1:16" ht="12.75">
      <c r="A22" s="22" t="s">
        <v>516</v>
      </c>
      <c r="C22" s="17">
        <v>32.51318101933216</v>
      </c>
      <c r="D22" s="17">
        <v>36.46073459351468</v>
      </c>
      <c r="E22" s="17">
        <v>39.65925758772425</v>
      </c>
      <c r="F22" s="17">
        <v>46.828034736786314</v>
      </c>
      <c r="G22" s="17">
        <v>54.775874207932404</v>
      </c>
      <c r="H22" s="17">
        <v>58.128589661774086</v>
      </c>
      <c r="I22" s="16"/>
      <c r="J22" s="16"/>
      <c r="K22" s="9"/>
      <c r="L22" s="18"/>
      <c r="M22" s="15"/>
      <c r="N22" s="15"/>
      <c r="O22" s="15"/>
      <c r="P22" s="15"/>
    </row>
    <row r="23" spans="3:16" ht="12.75">
      <c r="C23" s="10" t="s">
        <v>12</v>
      </c>
      <c r="D23" s="10" t="s">
        <v>12</v>
      </c>
      <c r="E23" s="10" t="s">
        <v>12</v>
      </c>
      <c r="F23" s="10" t="s">
        <v>12</v>
      </c>
      <c r="G23" s="10" t="s">
        <v>12</v>
      </c>
      <c r="I23" s="9"/>
      <c r="J23" s="16"/>
      <c r="K23" s="9"/>
      <c r="L23" s="18"/>
      <c r="M23" s="15"/>
      <c r="N23" s="15"/>
      <c r="O23" s="15"/>
      <c r="P23" s="15"/>
    </row>
    <row r="24" spans="1:16" ht="12.75">
      <c r="A24" s="10" t="s">
        <v>6</v>
      </c>
      <c r="B24" s="9"/>
      <c r="C24" s="19">
        <v>100</v>
      </c>
      <c r="D24" s="19">
        <v>100</v>
      </c>
      <c r="E24" s="19">
        <v>100</v>
      </c>
      <c r="F24" s="19">
        <v>100</v>
      </c>
      <c r="G24" s="19">
        <v>100</v>
      </c>
      <c r="H24" s="19">
        <v>100</v>
      </c>
      <c r="I24" s="9"/>
      <c r="J24" s="16"/>
      <c r="K24" s="9"/>
      <c r="L24" s="18"/>
      <c r="M24" s="15"/>
      <c r="N24" s="15"/>
      <c r="O24" s="15"/>
      <c r="P24" s="15"/>
    </row>
    <row r="25" spans="3:16" ht="12.75">
      <c r="C25" s="13"/>
      <c r="D25" s="13"/>
      <c r="E25" s="13"/>
      <c r="F25" s="13"/>
      <c r="G25" s="13"/>
      <c r="H25" s="13"/>
      <c r="I25" s="9"/>
      <c r="J25" s="9"/>
      <c r="K25" s="9"/>
      <c r="L25" s="9"/>
      <c r="M25" s="9"/>
      <c r="N25" s="9"/>
      <c r="O25" s="9"/>
      <c r="P25" s="9"/>
    </row>
    <row r="26" spans="1:16" ht="12.75">
      <c r="A26" s="10" t="s">
        <v>517</v>
      </c>
      <c r="C26" s="21">
        <v>28.03565939133108</v>
      </c>
      <c r="D26" s="21">
        <v>19.602404068423485</v>
      </c>
      <c r="E26" s="21">
        <v>11.907007257370125</v>
      </c>
      <c r="F26" s="21">
        <v>7.506702412868632</v>
      </c>
      <c r="G26" s="21">
        <v>5.201813080077704</v>
      </c>
      <c r="H26" s="21">
        <v>4.487845418657802</v>
      </c>
      <c r="I26" s="9"/>
      <c r="J26" s="9"/>
      <c r="K26" s="9"/>
      <c r="L26" s="18"/>
      <c r="M26" s="15"/>
      <c r="N26" s="15"/>
      <c r="O26" s="15"/>
      <c r="P26" s="15"/>
    </row>
    <row r="27" spans="1:16" ht="12.75">
      <c r="A27" s="10" t="s">
        <v>515</v>
      </c>
      <c r="C27" s="23">
        <v>25.514909314478945</v>
      </c>
      <c r="D27" s="23">
        <v>26.93789489905995</v>
      </c>
      <c r="E27" s="23">
        <v>25.123347957412495</v>
      </c>
      <c r="F27" s="23">
        <v>22.15592303494745</v>
      </c>
      <c r="G27" s="23">
        <v>17.40772717461688</v>
      </c>
      <c r="H27" s="23">
        <v>15.073758570538127</v>
      </c>
      <c r="I27" s="9"/>
      <c r="J27" s="9"/>
      <c r="K27" s="9"/>
      <c r="L27" s="9"/>
      <c r="M27" s="9"/>
      <c r="N27" s="9"/>
      <c r="O27" s="9"/>
      <c r="P27" s="9"/>
    </row>
    <row r="28" spans="1:16" ht="12.75">
      <c r="A28" s="10" t="s">
        <v>516</v>
      </c>
      <c r="C28" s="23">
        <v>46.44943129418998</v>
      </c>
      <c r="D28" s="23">
        <v>53.45970103251657</v>
      </c>
      <c r="E28" s="23">
        <v>62.96964478521737</v>
      </c>
      <c r="F28" s="23">
        <v>70.33737455218392</v>
      </c>
      <c r="G28" s="23">
        <v>77.39045974530542</v>
      </c>
      <c r="H28" s="23">
        <v>80.43839601080407</v>
      </c>
      <c r="I28" s="16"/>
      <c r="J28" s="16"/>
      <c r="K28" s="9"/>
      <c r="L28" s="18"/>
      <c r="M28" s="15"/>
      <c r="N28" s="15"/>
      <c r="O28" s="15"/>
      <c r="P28" s="15"/>
    </row>
    <row r="29" spans="3:16" ht="12.75">
      <c r="C29" s="10" t="s">
        <v>12</v>
      </c>
      <c r="D29" s="10" t="s">
        <v>12</v>
      </c>
      <c r="E29" s="10" t="s">
        <v>12</v>
      </c>
      <c r="F29" s="10" t="s">
        <v>12</v>
      </c>
      <c r="G29" s="10" t="s">
        <v>12</v>
      </c>
      <c r="I29" s="9"/>
      <c r="J29" s="16"/>
      <c r="K29" s="9"/>
      <c r="L29" s="18"/>
      <c r="M29" s="15"/>
      <c r="N29" s="15"/>
      <c r="O29" s="15"/>
      <c r="P29" s="15"/>
    </row>
    <row r="30" spans="1:16" ht="12.75">
      <c r="A30" s="10" t="s">
        <v>6</v>
      </c>
      <c r="B30" s="9"/>
      <c r="C30" s="19">
        <v>100</v>
      </c>
      <c r="D30" s="19">
        <v>100</v>
      </c>
      <c r="E30" s="19">
        <v>100</v>
      </c>
      <c r="F30" s="19">
        <v>100</v>
      </c>
      <c r="G30" s="19">
        <v>100</v>
      </c>
      <c r="H30" s="19">
        <v>100</v>
      </c>
      <c r="I30" s="9"/>
      <c r="J30" s="16"/>
      <c r="K30" s="9"/>
      <c r="L30" s="18"/>
      <c r="M30" s="15"/>
      <c r="N30" s="15"/>
      <c r="O30" s="15"/>
      <c r="P30" s="15"/>
    </row>
    <row r="31" spans="3:16" ht="12.75">
      <c r="C31" s="23"/>
      <c r="D31" s="23"/>
      <c r="E31" s="23"/>
      <c r="F31" s="23"/>
      <c r="G31" s="23"/>
      <c r="H31" s="23"/>
      <c r="I31" s="9"/>
      <c r="J31" s="9"/>
      <c r="K31" s="9"/>
      <c r="L31" s="9"/>
      <c r="M31" s="9"/>
      <c r="N31" s="9"/>
      <c r="O31" s="9"/>
      <c r="P31" s="9"/>
    </row>
    <row r="32" spans="1:16" ht="14.25">
      <c r="A32" s="14" t="s">
        <v>376</v>
      </c>
      <c r="C32" s="24">
        <v>1955</v>
      </c>
      <c r="D32" s="24">
        <v>1962</v>
      </c>
      <c r="E32" s="24">
        <v>1970</v>
      </c>
      <c r="F32" s="24">
        <v>1980</v>
      </c>
      <c r="G32" s="24">
        <v>1990</v>
      </c>
      <c r="H32" s="24">
        <v>1993</v>
      </c>
      <c r="I32" s="9"/>
      <c r="J32" s="9"/>
      <c r="K32" s="9"/>
      <c r="L32" s="18"/>
      <c r="M32" s="15"/>
      <c r="N32" s="15"/>
      <c r="O32" s="15"/>
      <c r="P32" s="15"/>
    </row>
    <row r="33" spans="1:16" ht="12.75">
      <c r="A33" s="10" t="s">
        <v>7</v>
      </c>
      <c r="C33" s="18" t="s">
        <v>8</v>
      </c>
      <c r="D33" s="10">
        <v>0.9</v>
      </c>
      <c r="E33" s="10">
        <v>1.5</v>
      </c>
      <c r="F33" s="10">
        <v>4.2</v>
      </c>
      <c r="G33" s="10">
        <v>6.7</v>
      </c>
      <c r="H33" s="10">
        <v>9.9</v>
      </c>
      <c r="I33" s="9"/>
      <c r="J33" s="9"/>
      <c r="K33" s="9"/>
      <c r="L33" s="9"/>
      <c r="M33" s="9"/>
      <c r="N33" s="9"/>
      <c r="O33" s="9"/>
      <c r="P33" s="9"/>
    </row>
    <row r="34" spans="1:16" ht="12.75">
      <c r="A34" s="13" t="s">
        <v>9</v>
      </c>
      <c r="C34" s="18" t="s">
        <v>8</v>
      </c>
      <c r="D34" s="13">
        <v>2.3</v>
      </c>
      <c r="E34" s="13">
        <v>4.3</v>
      </c>
      <c r="F34" s="13">
        <v>9.4</v>
      </c>
      <c r="G34" s="13">
        <v>11.7</v>
      </c>
      <c r="H34" s="13">
        <v>13.8</v>
      </c>
      <c r="I34" s="9"/>
      <c r="J34" s="9"/>
      <c r="K34" s="9"/>
      <c r="L34" s="9"/>
      <c r="M34" s="9"/>
      <c r="N34" s="9"/>
      <c r="O34" s="9"/>
      <c r="P34" s="9"/>
    </row>
    <row r="35" spans="1:16" ht="12.75">
      <c r="A35" s="13" t="s">
        <v>6</v>
      </c>
      <c r="C35" s="18">
        <v>1.7</v>
      </c>
      <c r="D35" s="13">
        <v>1.4</v>
      </c>
      <c r="E35" s="13">
        <v>2.5</v>
      </c>
      <c r="F35" s="13">
        <v>6.3</v>
      </c>
      <c r="G35" s="13">
        <v>8.9</v>
      </c>
      <c r="H35" s="13">
        <v>11.6</v>
      </c>
      <c r="I35" s="9"/>
      <c r="J35" s="9"/>
      <c r="K35" s="9"/>
      <c r="L35" s="9"/>
      <c r="M35" s="9"/>
      <c r="N35" s="9"/>
      <c r="O35" s="9"/>
      <c r="P35" s="9"/>
    </row>
    <row r="36" spans="1:16" ht="12.75">
      <c r="A36" s="13"/>
      <c r="C36" s="18"/>
      <c r="D36" s="9"/>
      <c r="E36" s="9"/>
      <c r="F36" s="9"/>
      <c r="G36" s="9"/>
      <c r="H36" s="13"/>
      <c r="I36" s="9"/>
      <c r="J36" s="9"/>
      <c r="K36" s="9"/>
      <c r="L36" s="9"/>
      <c r="M36" s="9"/>
      <c r="N36" s="9"/>
      <c r="O36" s="9"/>
      <c r="P36" s="9"/>
    </row>
    <row r="37" spans="1:16" ht="14.25">
      <c r="A37" s="25" t="s">
        <v>377</v>
      </c>
      <c r="B37" s="13"/>
      <c r="C37" s="13"/>
      <c r="D37" s="13"/>
      <c r="E37" s="13"/>
      <c r="F37" s="13"/>
      <c r="G37" s="13"/>
      <c r="H37" s="13"/>
      <c r="I37" s="16"/>
      <c r="J37" s="9"/>
      <c r="K37" s="9"/>
      <c r="L37" s="15"/>
      <c r="M37" s="15"/>
      <c r="N37" s="15"/>
      <c r="O37" s="15"/>
      <c r="P37" s="15"/>
    </row>
    <row r="38" spans="3:16" ht="12.75">
      <c r="C38" s="18"/>
      <c r="D38" s="26">
        <v>1968</v>
      </c>
      <c r="E38" s="27">
        <v>1975</v>
      </c>
      <c r="F38" s="26">
        <v>1982</v>
      </c>
      <c r="G38" s="27">
        <v>1990</v>
      </c>
      <c r="H38" s="15"/>
      <c r="I38" s="9"/>
      <c r="J38" s="9"/>
      <c r="K38" s="9"/>
      <c r="L38" s="9"/>
      <c r="M38" s="9"/>
      <c r="N38" s="9"/>
      <c r="O38" s="9"/>
      <c r="P38" s="9"/>
    </row>
    <row r="39" spans="1:16" ht="12.75">
      <c r="A39" s="10" t="s">
        <v>11</v>
      </c>
      <c r="B39" s="10" t="s">
        <v>13</v>
      </c>
      <c r="C39" s="18"/>
      <c r="D39" s="18">
        <v>90.3</v>
      </c>
      <c r="E39" s="15">
        <v>84.5</v>
      </c>
      <c r="F39" s="18">
        <v>82.1</v>
      </c>
      <c r="G39" s="15">
        <v>77.3</v>
      </c>
      <c r="H39" s="15"/>
      <c r="I39" s="9"/>
      <c r="J39" s="9"/>
      <c r="K39" s="9"/>
      <c r="L39" s="9"/>
      <c r="M39" s="9"/>
      <c r="N39" s="9"/>
      <c r="O39" s="9"/>
      <c r="P39" s="9"/>
    </row>
    <row r="40" spans="1:18" ht="12.75">
      <c r="A40" s="9"/>
      <c r="B40" s="10" t="s">
        <v>14</v>
      </c>
      <c r="C40" s="18"/>
      <c r="D40" s="18">
        <v>6.1</v>
      </c>
      <c r="E40" s="15">
        <v>9.5</v>
      </c>
      <c r="F40" s="18">
        <v>9.6</v>
      </c>
      <c r="G40" s="28">
        <v>11</v>
      </c>
      <c r="H40" s="15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2.75">
      <c r="A41" s="9"/>
      <c r="B41" s="10" t="s">
        <v>15</v>
      </c>
      <c r="C41" s="18"/>
      <c r="D41" s="9">
        <v>3.6</v>
      </c>
      <c r="E41" s="15">
        <v>6.1</v>
      </c>
      <c r="F41" s="18">
        <v>8.4</v>
      </c>
      <c r="G41" s="15">
        <v>11.7</v>
      </c>
      <c r="H41" s="15"/>
      <c r="I41" s="16"/>
      <c r="J41" s="9"/>
      <c r="K41" s="9"/>
      <c r="L41" s="9"/>
      <c r="M41" s="9"/>
      <c r="N41" s="9"/>
      <c r="O41" s="9"/>
      <c r="P41" s="9"/>
      <c r="Q41" s="9"/>
      <c r="R41" s="9"/>
    </row>
    <row r="42" spans="3:18" ht="12.75">
      <c r="C42" s="9"/>
      <c r="D42" s="18"/>
      <c r="F42" s="9"/>
      <c r="G42" s="9"/>
      <c r="H42" s="9"/>
      <c r="I42" s="16"/>
      <c r="J42" s="16"/>
      <c r="K42" s="9"/>
      <c r="L42" s="18"/>
      <c r="M42" s="18"/>
      <c r="N42" s="15"/>
      <c r="O42" s="18"/>
      <c r="P42" s="15"/>
      <c r="Q42" s="9"/>
      <c r="R42" s="9"/>
    </row>
    <row r="43" spans="1:18" ht="12.75">
      <c r="A43" s="10" t="s">
        <v>6</v>
      </c>
      <c r="B43" s="9"/>
      <c r="C43" s="18"/>
      <c r="D43" s="19">
        <f>SUM(100)</f>
        <v>100</v>
      </c>
      <c r="E43" s="19">
        <f>SUM(100)</f>
        <v>100</v>
      </c>
      <c r="F43" s="19">
        <f>SUM(100)</f>
        <v>100</v>
      </c>
      <c r="G43" s="19">
        <f>SUM(G39:G42)</f>
        <v>100</v>
      </c>
      <c r="H43" s="13"/>
      <c r="I43" s="9"/>
      <c r="J43" s="16"/>
      <c r="K43" s="9"/>
      <c r="L43" s="18"/>
      <c r="M43" s="18"/>
      <c r="N43" s="15"/>
      <c r="O43" s="18"/>
      <c r="P43" s="15"/>
      <c r="Q43" s="9"/>
      <c r="R43" s="9"/>
    </row>
    <row r="44" spans="3:18" ht="12.75">
      <c r="C44" s="9"/>
      <c r="D44" s="18"/>
      <c r="E44" s="13"/>
      <c r="F44" s="9"/>
      <c r="G44" s="13"/>
      <c r="H44" s="13"/>
      <c r="I44" s="9"/>
      <c r="J44" s="16"/>
      <c r="K44" s="9"/>
      <c r="L44" s="18"/>
      <c r="M44" s="18"/>
      <c r="N44" s="15"/>
      <c r="O44" s="18"/>
      <c r="P44" s="15"/>
      <c r="Q44" s="9"/>
      <c r="R44" s="9"/>
    </row>
    <row r="45" spans="1:18" ht="12.75">
      <c r="A45" s="10" t="s">
        <v>16</v>
      </c>
      <c r="B45" s="10" t="s">
        <v>13</v>
      </c>
      <c r="C45" s="18"/>
      <c r="D45" s="18">
        <v>93.7</v>
      </c>
      <c r="E45" s="15">
        <v>87.1</v>
      </c>
      <c r="F45" s="18">
        <v>84.1</v>
      </c>
      <c r="G45" s="15">
        <v>78.6</v>
      </c>
      <c r="H45" s="15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2.75">
      <c r="A46" s="9"/>
      <c r="B46" s="10" t="s">
        <v>14</v>
      </c>
      <c r="C46" s="18"/>
      <c r="D46" s="9">
        <v>4.9</v>
      </c>
      <c r="E46" s="15">
        <v>9.5</v>
      </c>
      <c r="F46" s="18">
        <v>8.8</v>
      </c>
      <c r="G46" s="15">
        <v>11.4</v>
      </c>
      <c r="H46" s="15"/>
      <c r="I46" s="9"/>
      <c r="J46" s="9"/>
      <c r="K46" s="9"/>
      <c r="L46" s="18"/>
      <c r="M46" s="18"/>
      <c r="N46" s="15"/>
      <c r="O46" s="9"/>
      <c r="P46" s="15"/>
      <c r="Q46" s="9"/>
      <c r="R46" s="9"/>
    </row>
    <row r="47" spans="1:18" ht="12.75">
      <c r="A47" s="9"/>
      <c r="B47" s="10" t="s">
        <v>15</v>
      </c>
      <c r="C47" s="18"/>
      <c r="D47" s="18">
        <v>1.4</v>
      </c>
      <c r="E47" s="15">
        <v>3.4</v>
      </c>
      <c r="F47" s="9">
        <v>7.1</v>
      </c>
      <c r="G47" s="28">
        <v>10</v>
      </c>
      <c r="H47" s="15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3:18" ht="12.75">
      <c r="C48" s="9"/>
      <c r="D48" s="9"/>
      <c r="E48" s="9"/>
      <c r="F48" s="9"/>
      <c r="I48" s="16"/>
      <c r="J48" s="16"/>
      <c r="K48" s="9"/>
      <c r="L48" s="18"/>
      <c r="M48" s="18"/>
      <c r="N48" s="15"/>
      <c r="O48" s="18"/>
      <c r="P48" s="15"/>
      <c r="Q48" s="9"/>
      <c r="R48" s="9"/>
    </row>
    <row r="49" spans="1:18" ht="12.75">
      <c r="A49" s="29" t="s">
        <v>6</v>
      </c>
      <c r="B49" s="30"/>
      <c r="C49" s="31"/>
      <c r="D49" s="32">
        <f>SUM(100)</f>
        <v>100</v>
      </c>
      <c r="E49" s="32">
        <f>SUM(100)</f>
        <v>100</v>
      </c>
      <c r="F49" s="32">
        <f>SUM(100)</f>
        <v>100</v>
      </c>
      <c r="G49" s="32">
        <f>SUM(G45:G48)</f>
        <v>100</v>
      </c>
      <c r="H49" s="29"/>
      <c r="I49" s="9"/>
      <c r="J49" s="16"/>
      <c r="K49" s="9"/>
      <c r="L49" s="18"/>
      <c r="M49" s="18"/>
      <c r="N49" s="15"/>
      <c r="O49" s="18"/>
      <c r="P49" s="15"/>
      <c r="Q49" s="9"/>
      <c r="R49" s="9"/>
    </row>
    <row r="50" spans="1:18" ht="12.75">
      <c r="A50" s="13"/>
      <c r="B50" s="13"/>
      <c r="C50" s="13"/>
      <c r="D50" s="13"/>
      <c r="E50" s="13"/>
      <c r="F50" s="13"/>
      <c r="G50" s="13"/>
      <c r="H50" s="13"/>
      <c r="I50" s="33"/>
      <c r="J50" s="34"/>
      <c r="K50" s="9"/>
      <c r="L50" s="18"/>
      <c r="M50" s="18"/>
      <c r="N50" s="15"/>
      <c r="O50" s="18"/>
      <c r="P50" s="15"/>
      <c r="Q50" s="9"/>
      <c r="R50" s="9"/>
    </row>
    <row r="51" spans="1:18" ht="12.75">
      <c r="A51" s="5" t="s">
        <v>17</v>
      </c>
      <c r="B51" s="6"/>
      <c r="C51" s="6"/>
      <c r="D51" s="6"/>
      <c r="E51" s="6"/>
      <c r="F51" s="6"/>
      <c r="G51" s="6"/>
      <c r="H51" s="6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2.75">
      <c r="A52" s="5" t="s">
        <v>1</v>
      </c>
      <c r="B52" s="6"/>
      <c r="C52" s="6"/>
      <c r="D52" s="6"/>
      <c r="E52" s="6"/>
      <c r="F52" s="6"/>
      <c r="G52" s="6"/>
      <c r="H52" s="6"/>
      <c r="I52" s="9"/>
      <c r="J52" s="9"/>
      <c r="K52" s="9"/>
      <c r="L52" s="18"/>
      <c r="M52" s="18"/>
      <c r="N52" s="15"/>
      <c r="O52" s="9"/>
      <c r="P52" s="15"/>
      <c r="Q52" s="9"/>
      <c r="R52" s="9"/>
    </row>
    <row r="53" spans="1:18" ht="12.75">
      <c r="A53" s="5"/>
      <c r="B53" s="6"/>
      <c r="C53" s="6"/>
      <c r="D53" s="6"/>
      <c r="E53" s="6"/>
      <c r="F53" s="6"/>
      <c r="G53" s="6"/>
      <c r="H53" s="6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7" ht="12.75">
      <c r="A54" s="11"/>
      <c r="B54" s="11"/>
      <c r="C54" s="11"/>
      <c r="D54" s="11"/>
      <c r="E54" s="11">
        <v>1975</v>
      </c>
      <c r="F54" s="11">
        <v>1982</v>
      </c>
      <c r="G54" s="11">
        <v>1990</v>
      </c>
    </row>
    <row r="55" spans="1:4" ht="12.75">
      <c r="A55" s="35" t="s">
        <v>378</v>
      </c>
      <c r="B55" s="9"/>
      <c r="C55" s="9"/>
      <c r="D55" s="9"/>
    </row>
    <row r="56" spans="1:6" ht="12.75">
      <c r="A56" s="16"/>
      <c r="B56" s="9"/>
      <c r="C56" s="9"/>
      <c r="D56" s="9"/>
      <c r="E56" s="9"/>
      <c r="F56" s="9"/>
    </row>
    <row r="57" spans="1:7" ht="12.75">
      <c r="A57" s="16" t="s">
        <v>18</v>
      </c>
      <c r="B57" s="9"/>
      <c r="C57" s="18" t="s">
        <v>8</v>
      </c>
      <c r="D57" s="18" t="s">
        <v>8</v>
      </c>
      <c r="E57" s="17">
        <v>24.943245672159257</v>
      </c>
      <c r="F57" s="17">
        <v>25.549106326677517</v>
      </c>
      <c r="G57" s="17">
        <v>25.995505973621373</v>
      </c>
    </row>
    <row r="58" spans="1:7" ht="12.75">
      <c r="A58" s="16" t="s">
        <v>19</v>
      </c>
      <c r="B58" s="9"/>
      <c r="C58" s="18"/>
      <c r="D58" s="18"/>
      <c r="E58" s="17">
        <v>75.05675432784075</v>
      </c>
      <c r="F58" s="17">
        <v>74.45089367332248</v>
      </c>
      <c r="G58" s="17">
        <v>74.00449402637864</v>
      </c>
    </row>
    <row r="59" spans="1:7" ht="12.75">
      <c r="A59" s="16" t="s">
        <v>20</v>
      </c>
      <c r="B59" s="9"/>
      <c r="C59" s="18" t="s">
        <v>8</v>
      </c>
      <c r="D59" s="18" t="s">
        <v>8</v>
      </c>
      <c r="E59" s="37">
        <v>5.694089761586189</v>
      </c>
      <c r="F59" s="37">
        <v>5.922102739711278</v>
      </c>
      <c r="G59" s="37">
        <v>5.982769101312184</v>
      </c>
    </row>
    <row r="60" spans="1:7" ht="12.75">
      <c r="A60" s="16" t="s">
        <v>21</v>
      </c>
      <c r="B60" s="9"/>
      <c r="C60" s="18" t="s">
        <v>8</v>
      </c>
      <c r="D60" s="18" t="s">
        <v>8</v>
      </c>
      <c r="E60" s="38">
        <v>5.3052461777914885</v>
      </c>
      <c r="F60" s="38">
        <v>5.457608069636874</v>
      </c>
      <c r="G60" s="38">
        <v>5.506237684944958</v>
      </c>
    </row>
    <row r="61" spans="1:7" ht="12.75">
      <c r="A61" s="16" t="s">
        <v>22</v>
      </c>
      <c r="B61" s="9"/>
      <c r="C61" s="18" t="s">
        <v>8</v>
      </c>
      <c r="D61" s="18" t="s">
        <v>8</v>
      </c>
      <c r="E61" s="23">
        <v>18.373932224593197</v>
      </c>
      <c r="F61" s="23">
        <v>18.336415037410315</v>
      </c>
      <c r="G61" s="23">
        <v>18.12325162758982</v>
      </c>
    </row>
    <row r="62" spans="1:7" ht="12.75">
      <c r="A62" s="16" t="s">
        <v>23</v>
      </c>
      <c r="B62" s="9"/>
      <c r="C62" s="18" t="s">
        <v>8</v>
      </c>
      <c r="D62" s="18" t="s">
        <v>8</v>
      </c>
      <c r="E62" s="37">
        <v>7.233931193249475</v>
      </c>
      <c r="F62" s="37">
        <v>7.074572759932378</v>
      </c>
      <c r="G62" s="37">
        <v>6.87504255706798</v>
      </c>
    </row>
    <row r="63" spans="1:7" ht="12.75">
      <c r="A63" s="16" t="s">
        <v>24</v>
      </c>
      <c r="B63" s="9"/>
      <c r="C63" s="18" t="s">
        <v>8</v>
      </c>
      <c r="D63" s="18" t="s">
        <v>8</v>
      </c>
      <c r="E63" s="37">
        <v>21.566908880325794</v>
      </c>
      <c r="F63" s="37">
        <v>21.216162722662773</v>
      </c>
      <c r="G63" s="37">
        <v>21.057252249861367</v>
      </c>
    </row>
    <row r="64" spans="1:7" ht="12.75">
      <c r="A64" s="40" t="s">
        <v>25</v>
      </c>
      <c r="B64" s="30"/>
      <c r="C64" s="31" t="s">
        <v>8</v>
      </c>
      <c r="D64" s="31" t="s">
        <v>8</v>
      </c>
      <c r="E64" s="41">
        <v>16.8826460902946</v>
      </c>
      <c r="F64" s="41">
        <v>16.444032343968864</v>
      </c>
      <c r="G64" s="41">
        <v>16.459940805602315</v>
      </c>
    </row>
    <row r="65" spans="1:7" ht="12.75">
      <c r="A65" s="9" t="s">
        <v>26</v>
      </c>
      <c r="B65" s="33"/>
      <c r="C65" s="39"/>
      <c r="D65" s="39"/>
      <c r="E65" s="26">
        <v>1975</v>
      </c>
      <c r="F65" s="26">
        <v>1982</v>
      </c>
      <c r="G65" s="26">
        <v>1990</v>
      </c>
    </row>
    <row r="66" spans="1:7" ht="12.75">
      <c r="A66" s="35" t="s">
        <v>379</v>
      </c>
      <c r="B66" s="33"/>
      <c r="C66" s="39"/>
      <c r="D66" s="39"/>
      <c r="E66" s="42">
        <v>92.5</v>
      </c>
      <c r="F66" s="42">
        <v>92.5</v>
      </c>
      <c r="G66" s="42">
        <v>92.5</v>
      </c>
    </row>
    <row r="67" spans="1:4" ht="12.75">
      <c r="A67" s="34"/>
      <c r="B67" s="33"/>
      <c r="C67" s="39"/>
      <c r="D67" s="39"/>
    </row>
    <row r="68" spans="1:7" ht="12.75">
      <c r="A68" s="16" t="s">
        <v>27</v>
      </c>
      <c r="B68" s="9"/>
      <c r="C68" s="16"/>
      <c r="D68" s="16"/>
      <c r="E68" s="17">
        <v>7.5</v>
      </c>
      <c r="F68" s="17">
        <v>7.500921489126428</v>
      </c>
      <c r="G68" s="17">
        <v>7.425742574257425</v>
      </c>
    </row>
    <row r="69" spans="1:7" s="13" customFormat="1" ht="12.75">
      <c r="A69" s="34"/>
      <c r="B69" s="33"/>
      <c r="C69" s="39"/>
      <c r="D69" s="39"/>
      <c r="E69" s="42"/>
      <c r="F69" s="42"/>
      <c r="G69" s="42"/>
    </row>
    <row r="70" spans="1:7" s="13" customFormat="1" ht="12.75">
      <c r="A70" s="40" t="s">
        <v>28</v>
      </c>
      <c r="B70" s="30"/>
      <c r="C70" s="30"/>
      <c r="D70" s="30"/>
      <c r="E70" s="43">
        <v>100</v>
      </c>
      <c r="F70" s="43">
        <v>100</v>
      </c>
      <c r="G70" s="43">
        <v>100</v>
      </c>
    </row>
    <row r="71" spans="1:7" s="13" customFormat="1" ht="12.75">
      <c r="A71" s="35" t="s">
        <v>380</v>
      </c>
      <c r="B71" s="16"/>
      <c r="C71" s="16"/>
      <c r="D71" s="16"/>
      <c r="E71" s="26">
        <v>1975</v>
      </c>
      <c r="F71" s="26">
        <v>1982</v>
      </c>
      <c r="G71" s="26">
        <v>1990</v>
      </c>
    </row>
    <row r="72" spans="1:7" s="13" customFormat="1" ht="12.75">
      <c r="A72" s="9"/>
      <c r="B72" s="9"/>
      <c r="C72" s="9"/>
      <c r="D72" s="9"/>
      <c r="E72" s="9"/>
      <c r="F72" s="9"/>
      <c r="G72" s="9"/>
    </row>
    <row r="73" spans="1:7" ht="12.75">
      <c r="A73" s="16" t="s">
        <v>29</v>
      </c>
      <c r="B73" s="9"/>
      <c r="C73" s="44"/>
      <c r="D73" s="44"/>
      <c r="E73" s="15">
        <v>15.5</v>
      </c>
      <c r="F73" s="28">
        <v>12</v>
      </c>
      <c r="G73" s="28">
        <v>9.9</v>
      </c>
    </row>
    <row r="74" spans="1:7" ht="12.75">
      <c r="A74" s="16" t="s">
        <v>30</v>
      </c>
      <c r="B74" s="9"/>
      <c r="C74" s="44"/>
      <c r="D74" s="44"/>
      <c r="E74" s="15">
        <v>18.2</v>
      </c>
      <c r="F74" s="28">
        <v>15</v>
      </c>
      <c r="G74" s="28">
        <v>12.6</v>
      </c>
    </row>
    <row r="75" spans="1:7" ht="12.75">
      <c r="A75" s="16" t="s">
        <v>31</v>
      </c>
      <c r="B75" s="9"/>
      <c r="C75" s="44"/>
      <c r="D75" s="44"/>
      <c r="E75" s="15">
        <v>16.8</v>
      </c>
      <c r="F75" s="28">
        <v>15.9</v>
      </c>
      <c r="G75" s="28">
        <v>14.5</v>
      </c>
    </row>
    <row r="76" spans="1:7" ht="12.75">
      <c r="A76" s="16" t="s">
        <v>32</v>
      </c>
      <c r="B76" s="9"/>
      <c r="C76" s="44"/>
      <c r="D76" s="44"/>
      <c r="E76" s="18">
        <v>14.6</v>
      </c>
      <c r="F76" s="17">
        <v>14.4</v>
      </c>
      <c r="G76" s="17">
        <v>13</v>
      </c>
    </row>
    <row r="77" spans="1:18" ht="12.75">
      <c r="A77" s="16" t="s">
        <v>33</v>
      </c>
      <c r="B77" s="9"/>
      <c r="C77" s="46"/>
      <c r="D77" s="44"/>
      <c r="E77" s="10">
        <v>6.2</v>
      </c>
      <c r="F77" s="21">
        <v>8.9</v>
      </c>
      <c r="G77" s="21">
        <v>10.7</v>
      </c>
      <c r="H77" s="13"/>
      <c r="I77" s="9"/>
      <c r="J77" s="16"/>
      <c r="K77" s="9"/>
      <c r="L77" s="15"/>
      <c r="M77" s="15"/>
      <c r="N77" s="15"/>
      <c r="O77" s="15"/>
      <c r="P77" s="15"/>
      <c r="Q77" s="9"/>
      <c r="R77" s="9"/>
    </row>
    <row r="78" spans="1:18" ht="12.75">
      <c r="A78" s="16" t="s">
        <v>34</v>
      </c>
      <c r="B78" s="9"/>
      <c r="C78" s="9"/>
      <c r="D78" s="9"/>
      <c r="E78" s="20">
        <v>3.9</v>
      </c>
      <c r="F78" s="20">
        <v>4.4</v>
      </c>
      <c r="G78" s="20">
        <v>4.4</v>
      </c>
      <c r="H78" s="20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12.75">
      <c r="A79" s="16" t="s">
        <v>35</v>
      </c>
      <c r="B79" s="9"/>
      <c r="C79" s="13"/>
      <c r="D79" s="13"/>
      <c r="E79" s="15">
        <v>1.8</v>
      </c>
      <c r="F79" s="15">
        <v>2.9</v>
      </c>
      <c r="G79" s="15">
        <v>4.4</v>
      </c>
      <c r="H79" s="45"/>
      <c r="I79" s="9"/>
      <c r="J79" s="9"/>
      <c r="K79" s="9"/>
      <c r="L79" s="15"/>
      <c r="M79" s="15"/>
      <c r="N79" s="15"/>
      <c r="O79" s="15"/>
      <c r="P79" s="15"/>
      <c r="Q79" s="9"/>
      <c r="R79" s="9"/>
    </row>
    <row r="80" spans="1:18" ht="12.75">
      <c r="A80" s="16" t="s">
        <v>36</v>
      </c>
      <c r="B80" s="9"/>
      <c r="C80" s="9"/>
      <c r="D80" s="9"/>
      <c r="E80" s="9">
        <v>0.6</v>
      </c>
      <c r="F80" s="9">
        <v>3.1</v>
      </c>
      <c r="G80" s="9">
        <v>3.8</v>
      </c>
      <c r="H80" s="33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12.75">
      <c r="A81" s="16" t="s">
        <v>37</v>
      </c>
      <c r="B81" s="9"/>
      <c r="C81" s="9"/>
      <c r="D81" s="9"/>
      <c r="E81" s="9">
        <v>1.5</v>
      </c>
      <c r="F81" s="9">
        <v>2.7</v>
      </c>
      <c r="G81" s="9">
        <v>3.8</v>
      </c>
      <c r="H81" s="33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ht="12.75">
      <c r="A82" s="16" t="s">
        <v>38</v>
      </c>
      <c r="B82" s="9"/>
      <c r="C82" s="9"/>
      <c r="D82" s="9"/>
      <c r="E82" s="9">
        <v>20.3</v>
      </c>
      <c r="F82" s="9">
        <v>20.7</v>
      </c>
      <c r="G82" s="9">
        <v>22.8</v>
      </c>
      <c r="H82" s="33"/>
      <c r="I82" s="16"/>
      <c r="J82" s="9"/>
      <c r="K82" s="9"/>
      <c r="L82" s="9"/>
      <c r="M82" s="9"/>
      <c r="N82" s="9"/>
      <c r="O82" s="9"/>
      <c r="P82" s="9"/>
      <c r="Q82" s="9"/>
      <c r="R82" s="9"/>
    </row>
    <row r="83" spans="1:18" ht="12.75">
      <c r="A83" s="16"/>
      <c r="B83" s="9"/>
      <c r="C83" s="9"/>
      <c r="D83" s="9"/>
      <c r="E83" s="9"/>
      <c r="F83" s="9"/>
      <c r="G83" s="9"/>
      <c r="H83" s="33"/>
      <c r="I83" s="16"/>
      <c r="J83" s="9"/>
      <c r="K83" s="9"/>
      <c r="L83" s="9"/>
      <c r="M83" s="9"/>
      <c r="N83" s="9"/>
      <c r="O83" s="9"/>
      <c r="P83" s="9"/>
      <c r="Q83" s="9"/>
      <c r="R83" s="9"/>
    </row>
    <row r="84" spans="1:18" ht="12.75">
      <c r="A84" s="34" t="s">
        <v>39</v>
      </c>
      <c r="B84" s="33"/>
      <c r="C84" s="33"/>
      <c r="D84" s="33"/>
      <c r="E84" s="47">
        <v>100</v>
      </c>
      <c r="F84" s="47">
        <v>100</v>
      </c>
      <c r="G84" s="47">
        <v>100</v>
      </c>
      <c r="H84" s="48"/>
      <c r="I84" s="9"/>
      <c r="J84" s="16"/>
      <c r="K84" s="9"/>
      <c r="L84" s="36"/>
      <c r="M84" s="36"/>
      <c r="N84" s="36"/>
      <c r="O84" s="36"/>
      <c r="P84" s="36"/>
      <c r="Q84" s="9"/>
      <c r="R84" s="9"/>
    </row>
    <row r="85" spans="1:18" ht="12.75">
      <c r="A85" s="9"/>
      <c r="B85" s="9"/>
      <c r="C85" s="9"/>
      <c r="D85" s="9"/>
      <c r="E85" s="9"/>
      <c r="F85" s="9"/>
      <c r="G85" s="9"/>
      <c r="H85" s="48"/>
      <c r="I85" s="9"/>
      <c r="J85" s="16"/>
      <c r="K85" s="9"/>
      <c r="L85" s="36"/>
      <c r="M85" s="36"/>
      <c r="N85" s="36"/>
      <c r="O85" s="36"/>
      <c r="P85" s="36"/>
      <c r="Q85" s="9"/>
      <c r="R85" s="9"/>
    </row>
    <row r="86" spans="1:18" ht="12.75">
      <c r="A86" s="9"/>
      <c r="B86" s="9"/>
      <c r="C86" s="27">
        <v>1954</v>
      </c>
      <c r="D86" s="27">
        <v>1962</v>
      </c>
      <c r="E86" s="27">
        <v>1968</v>
      </c>
      <c r="F86" s="27">
        <v>1982</v>
      </c>
      <c r="G86" s="27">
        <v>1990</v>
      </c>
      <c r="H86" s="33"/>
      <c r="I86" s="9"/>
      <c r="J86" s="16"/>
      <c r="K86" s="9"/>
      <c r="L86" s="44"/>
      <c r="M86" s="44"/>
      <c r="N86" s="36"/>
      <c r="O86" s="36"/>
      <c r="P86" s="36"/>
      <c r="Q86" s="9"/>
      <c r="R86" s="9"/>
    </row>
    <row r="87" spans="1:18" ht="12.75">
      <c r="A87" s="9"/>
      <c r="B87" s="9"/>
      <c r="C87" s="9"/>
      <c r="D87" s="9"/>
      <c r="E87" s="9"/>
      <c r="F87" s="9"/>
      <c r="G87" s="9"/>
      <c r="H87" s="9"/>
      <c r="I87" s="9"/>
      <c r="J87" s="16"/>
      <c r="K87" s="9"/>
      <c r="L87" s="44"/>
      <c r="M87" s="44"/>
      <c r="N87" s="36"/>
      <c r="O87" s="36"/>
      <c r="P87" s="36"/>
      <c r="Q87" s="9"/>
      <c r="R87" s="9"/>
    </row>
    <row r="88" spans="1:18" ht="12.75">
      <c r="A88" s="14" t="s">
        <v>381</v>
      </c>
      <c r="B88" s="13"/>
      <c r="C88" s="15">
        <v>13427</v>
      </c>
      <c r="D88" s="15">
        <v>14565</v>
      </c>
      <c r="E88" s="15">
        <v>15763</v>
      </c>
      <c r="F88" s="15">
        <v>19589</v>
      </c>
      <c r="G88" s="15">
        <v>21542</v>
      </c>
      <c r="H88" s="9"/>
      <c r="I88" s="9"/>
      <c r="J88" s="9"/>
      <c r="K88" s="9"/>
      <c r="L88" s="44"/>
      <c r="M88" s="44"/>
      <c r="N88" s="44"/>
      <c r="O88" s="36"/>
      <c r="P88" s="36"/>
      <c r="Q88" s="9"/>
      <c r="R88" s="9"/>
    </row>
    <row r="89" spans="1:18" ht="12.75">
      <c r="A89" s="49" t="s">
        <v>382</v>
      </c>
      <c r="B89" s="29"/>
      <c r="C89" s="31" t="s">
        <v>8</v>
      </c>
      <c r="D89" s="50">
        <v>1.01</v>
      </c>
      <c r="E89" s="50">
        <v>0.93</v>
      </c>
      <c r="F89" s="50">
        <v>0.74</v>
      </c>
      <c r="G89" s="50">
        <v>0.68</v>
      </c>
      <c r="H89" s="30"/>
      <c r="I89" s="51"/>
      <c r="J89" s="52"/>
      <c r="K89" s="9"/>
      <c r="L89" s="9"/>
      <c r="M89" s="9"/>
      <c r="N89" s="9"/>
      <c r="O89" s="9"/>
      <c r="P89" s="9"/>
      <c r="Q89" s="9"/>
      <c r="R89" s="9"/>
    </row>
    <row r="90" spans="1:18" ht="12.75">
      <c r="A90" s="16" t="s">
        <v>40</v>
      </c>
      <c r="B90" s="9"/>
      <c r="C90" s="9"/>
      <c r="D90" s="9"/>
      <c r="E90" s="9"/>
      <c r="F90" s="9"/>
      <c r="I90" s="53"/>
      <c r="J90" s="53"/>
      <c r="K90" s="53"/>
      <c r="L90" s="53"/>
      <c r="M90" s="53"/>
      <c r="N90" s="53"/>
      <c r="O90" s="53"/>
      <c r="P90" s="53"/>
      <c r="Q90" s="9"/>
      <c r="R90" s="9"/>
    </row>
    <row r="91" spans="1:18" ht="12.75">
      <c r="A91" s="16" t="s">
        <v>41</v>
      </c>
      <c r="B91" s="9"/>
      <c r="C91" s="9"/>
      <c r="D91" s="9"/>
      <c r="E91" s="9"/>
      <c r="F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ht="12.75">
      <c r="A92" s="16" t="s">
        <v>42</v>
      </c>
      <c r="B92" s="9"/>
      <c r="C92" s="9"/>
      <c r="D92" s="9"/>
      <c r="E92" s="9"/>
      <c r="F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ht="12.75">
      <c r="A93" s="16" t="s">
        <v>43</v>
      </c>
      <c r="B93" s="9"/>
      <c r="C93" s="9"/>
      <c r="D93" s="9"/>
      <c r="E93" s="9"/>
      <c r="F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ht="12.75">
      <c r="A94" s="9" t="s">
        <v>44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ht="12.75">
      <c r="A95" s="9" t="s">
        <v>45</v>
      </c>
      <c r="B95" s="9"/>
      <c r="C95" s="9"/>
      <c r="D95" s="9"/>
      <c r="E95" s="9"/>
      <c r="F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8" ht="12.75">
      <c r="A96" s="9"/>
      <c r="B96" s="9"/>
      <c r="C96" s="9"/>
      <c r="D96" s="9"/>
      <c r="E96" s="9"/>
      <c r="F96" s="9"/>
      <c r="G96" s="9"/>
      <c r="H96" s="9"/>
    </row>
    <row r="97" spans="1:8" ht="12.75">
      <c r="A97" s="9"/>
      <c r="B97" s="9"/>
      <c r="C97" s="9"/>
      <c r="D97" s="9"/>
      <c r="E97" s="9"/>
      <c r="F97" s="9"/>
      <c r="G97" s="9"/>
      <c r="H97" s="9"/>
    </row>
    <row r="98" spans="1:8" ht="12.75">
      <c r="A98" s="9"/>
      <c r="B98" s="9"/>
      <c r="C98" s="9"/>
      <c r="D98" s="9"/>
      <c r="E98" s="9"/>
      <c r="F98" s="9"/>
      <c r="G98" s="9"/>
      <c r="H98" s="9"/>
    </row>
    <row r="99" spans="1:8" ht="12.75">
      <c r="A99" s="9"/>
      <c r="B99" s="9"/>
      <c r="C99" s="9"/>
      <c r="D99" s="9"/>
      <c r="E99" s="9"/>
      <c r="F99" s="9"/>
      <c r="G99" s="9"/>
      <c r="H99" s="9"/>
    </row>
    <row r="100" s="9" customFormat="1" ht="12.75"/>
    <row r="101" spans="1:8" ht="12.75">
      <c r="A101" s="9"/>
      <c r="B101" s="9"/>
      <c r="C101" s="9"/>
      <c r="D101" s="9"/>
      <c r="E101" s="9"/>
      <c r="F101" s="9"/>
      <c r="G101" s="9"/>
      <c r="H101" s="9"/>
    </row>
    <row r="102" ht="12.75">
      <c r="A102" s="10" t="s">
        <v>46</v>
      </c>
    </row>
    <row r="103" ht="14.25">
      <c r="A103" s="54"/>
    </row>
    <row r="105" spans="1:57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</row>
    <row r="106" spans="1:57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</row>
    <row r="107" spans="1:57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</row>
    <row r="108" spans="1:57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</row>
    <row r="109" spans="1:57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</row>
    <row r="110" spans="1:57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</row>
    <row r="111" spans="1:57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</row>
    <row r="112" spans="1:57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</row>
    <row r="113" spans="1:57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</row>
    <row r="114" spans="1:57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</row>
    <row r="115" spans="1:57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</row>
    <row r="116" spans="1:57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</row>
    <row r="117" spans="1:57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</row>
    <row r="118" spans="1:57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</row>
    <row r="119" spans="1:57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</row>
    <row r="120" spans="1:57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</row>
    <row r="121" spans="1:57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</row>
    <row r="122" spans="1:57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</row>
    <row r="123" spans="1:57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</row>
    <row r="124" spans="1:57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</row>
    <row r="125" spans="1:57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</row>
    <row r="126" spans="1:57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</row>
    <row r="127" spans="1:57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</row>
    <row r="128" spans="1:57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</row>
    <row r="129" spans="1:57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</row>
    <row r="130" spans="1:57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</row>
    <row r="131" spans="1:57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</row>
    <row r="132" spans="1:57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</row>
    <row r="133" spans="1:57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</row>
    <row r="134" spans="1:57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</row>
    <row r="135" spans="1:57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</row>
    <row r="136" spans="1:57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</row>
    <row r="137" spans="1:57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</row>
    <row r="138" spans="1:57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</row>
    <row r="139" spans="1:57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</row>
    <row r="140" spans="1:57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</row>
    <row r="141" spans="1:57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</row>
    <row r="142" spans="1:57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</row>
    <row r="143" spans="1:57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</row>
    <row r="144" spans="1:57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</row>
    <row r="145" spans="1:57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</row>
    <row r="146" spans="1:57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</row>
    <row r="147" spans="1:57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</row>
    <row r="148" spans="1:57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</row>
    <row r="149" spans="1:57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</row>
    <row r="150" spans="1:57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</row>
    <row r="151" spans="1:57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</row>
    <row r="152" spans="1:57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</row>
    <row r="153" spans="1:57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</row>
    <row r="154" spans="1:57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</row>
    <row r="155" spans="1:57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</row>
    <row r="156" spans="1:57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</row>
    <row r="157" spans="1:57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</row>
    <row r="158" spans="1:57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</row>
    <row r="159" spans="1:57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</row>
    <row r="160" spans="1:57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</row>
    <row r="161" spans="1:57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</row>
    <row r="162" spans="1:57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</row>
    <row r="163" spans="1:57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</row>
    <row r="164" spans="1:57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</row>
    <row r="165" spans="1:57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</row>
    <row r="166" spans="1:57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</row>
    <row r="167" spans="1:57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</row>
    <row r="168" spans="1:57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</row>
    <row r="169" spans="1:57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</row>
    <row r="170" spans="1:57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</row>
    <row r="171" spans="1:57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</row>
    <row r="172" spans="1:57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</row>
    <row r="173" spans="1:57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</row>
    <row r="174" spans="1:57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</row>
    <row r="175" spans="1:57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</row>
    <row r="176" spans="1:57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</row>
    <row r="177" spans="1:57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</row>
    <row r="178" spans="1:57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</row>
    <row r="179" spans="1:57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</row>
    <row r="180" spans="1:57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</row>
    <row r="181" spans="1:57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</row>
    <row r="182" spans="1:57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</row>
    <row r="183" spans="1:57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</row>
    <row r="184" spans="1:57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</row>
    <row r="185" spans="1:57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</row>
    <row r="186" spans="1:57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</row>
    <row r="187" spans="1:57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</row>
    <row r="188" spans="1:57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</row>
    <row r="189" spans="1:57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</row>
    <row r="190" spans="1:57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</row>
    <row r="191" spans="1:57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</row>
    <row r="192" spans="1:57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</row>
    <row r="193" spans="1:57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</row>
    <row r="194" spans="1:57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</row>
    <row r="195" spans="1:57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</row>
    <row r="196" spans="1:57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</row>
    <row r="197" spans="1:57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</row>
    <row r="198" spans="1:57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</row>
    <row r="199" spans="1:57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</row>
    <row r="200" spans="1:57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</row>
    <row r="201" spans="1:57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</row>
    <row r="202" spans="1:57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</row>
    <row r="203" spans="1:57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</row>
    <row r="204" spans="1:57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</row>
    <row r="205" spans="1:57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</row>
    <row r="206" spans="1:57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</row>
    <row r="207" spans="1:57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</row>
    <row r="208" spans="1:57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</row>
    <row r="209" spans="1:57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</row>
    <row r="210" spans="1:57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</row>
    <row r="211" spans="1:57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</row>
    <row r="212" spans="1:57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</row>
    <row r="213" spans="1:57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</row>
    <row r="214" spans="1:57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</row>
    <row r="215" spans="1:57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</row>
    <row r="216" spans="1:57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</row>
    <row r="217" spans="1:57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</row>
    <row r="218" spans="1:57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</row>
    <row r="219" spans="1:57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</row>
    <row r="220" spans="1:57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</row>
    <row r="221" spans="1:57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</row>
    <row r="222" spans="1:57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</row>
    <row r="223" spans="1:57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</row>
    <row r="224" spans="1:57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</row>
    <row r="225" spans="1:57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</row>
    <row r="226" spans="1:57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</row>
    <row r="227" spans="1:57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</row>
    <row r="228" spans="1:57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</row>
    <row r="229" spans="1:57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</row>
    <row r="230" spans="1:57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</row>
    <row r="231" spans="1:57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</row>
    <row r="232" spans="1:57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</row>
    <row r="233" spans="1:57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</row>
    <row r="234" spans="1:57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</row>
    <row r="235" spans="1:57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</row>
    <row r="236" spans="1:57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</row>
    <row r="237" spans="1:57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</row>
    <row r="238" spans="1:57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</row>
    <row r="239" spans="1:57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</row>
    <row r="240" spans="1:57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</row>
    <row r="241" spans="1:57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</row>
    <row r="242" spans="1:57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</row>
    <row r="243" spans="1:57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</row>
    <row r="244" spans="1:57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</row>
    <row r="245" spans="1:57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</row>
    <row r="246" spans="1:57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</row>
    <row r="247" spans="1:57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</row>
    <row r="248" spans="1:57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</row>
    <row r="249" spans="1:57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</row>
    <row r="250" spans="1:57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</row>
    <row r="251" spans="1:57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</row>
    <row r="252" spans="1:57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</row>
    <row r="253" spans="1:57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</row>
    <row r="254" spans="1:57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</row>
    <row r="255" spans="1:57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</row>
    <row r="256" spans="1:57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</row>
    <row r="257" spans="1:57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</row>
    <row r="258" spans="1:57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</row>
    <row r="259" spans="1:57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</row>
    <row r="260" spans="1:57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</row>
    <row r="261" spans="1:57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</row>
    <row r="262" spans="1:57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</row>
    <row r="263" spans="1:57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</row>
    <row r="264" spans="1:57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</row>
    <row r="265" spans="1:57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</row>
    <row r="266" spans="1:57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</row>
    <row r="267" spans="1:57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</row>
    <row r="268" spans="1:57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</row>
    <row r="269" spans="1:57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</row>
    <row r="270" spans="1:57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</row>
    <row r="271" spans="1:57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</row>
    <row r="272" spans="1:57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</row>
    <row r="273" spans="1:57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</row>
    <row r="274" spans="1:57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</row>
    <row r="275" spans="1:57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</row>
    <row r="276" spans="1:57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</row>
    <row r="277" spans="1:57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</row>
    <row r="278" spans="1:57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</row>
    <row r="279" spans="1:57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</row>
    <row r="280" spans="1:57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</row>
    <row r="281" spans="1:57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</row>
    <row r="282" spans="1:57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</row>
    <row r="283" spans="1:57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</row>
    <row r="284" spans="1:57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</row>
    <row r="285" spans="1:57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</row>
    <row r="286" spans="1:57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</row>
    <row r="287" spans="1:57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</row>
    <row r="288" spans="1:57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</row>
    <row r="289" spans="1:57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</row>
    <row r="290" spans="1:57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</row>
    <row r="291" spans="1:57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</row>
    <row r="292" spans="1:57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</row>
    <row r="293" spans="1:57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</row>
    <row r="294" spans="1:57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</row>
    <row r="295" spans="1:57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</row>
    <row r="296" spans="1:57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</row>
    <row r="297" spans="1:57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</row>
    <row r="298" spans="1:57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</row>
    <row r="299" spans="1:57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</row>
    <row r="300" spans="1:57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</row>
    <row r="301" spans="1:57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</row>
    <row r="302" spans="1:57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</row>
    <row r="303" spans="1:57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</row>
    <row r="304" spans="1:57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</row>
    <row r="305" spans="1:57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</row>
    <row r="306" spans="1:57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</row>
    <row r="307" spans="1:57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</row>
    <row r="308" spans="1:57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</row>
    <row r="309" spans="1:57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</row>
    <row r="310" spans="1:57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</row>
    <row r="311" spans="1:57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</row>
    <row r="312" spans="1:57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</row>
    <row r="313" spans="1:57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</row>
    <row r="314" spans="1:57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</row>
    <row r="315" spans="1:57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</row>
    <row r="316" spans="1:57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</row>
    <row r="317" spans="1:57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</row>
    <row r="318" spans="1:57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</row>
    <row r="319" spans="1:57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</row>
    <row r="320" spans="1:57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</row>
    <row r="321" spans="1:57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</row>
    <row r="322" spans="1:57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</row>
    <row r="323" spans="1:57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</row>
    <row r="324" spans="1:57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</row>
    <row r="325" spans="1:57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</row>
    <row r="326" spans="1:57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</row>
    <row r="327" spans="1:57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</row>
    <row r="328" spans="1:57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</row>
    <row r="329" spans="1:57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</row>
    <row r="330" spans="1:57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</row>
    <row r="331" spans="1:57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</row>
    <row r="332" spans="1:57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</row>
    <row r="333" spans="1:57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</row>
    <row r="334" spans="1:57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</row>
    <row r="335" spans="1:57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</row>
    <row r="336" spans="1:57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</row>
    <row r="337" spans="1:57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</row>
    <row r="338" spans="1:57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</row>
    <row r="339" spans="1:57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</row>
    <row r="340" spans="1:57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</row>
    <row r="341" spans="1:57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</row>
    <row r="342" spans="1:57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</row>
    <row r="343" spans="1:57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</row>
    <row r="344" spans="1:57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</row>
    <row r="345" spans="1:57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</row>
    <row r="346" spans="1:57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</row>
    <row r="347" spans="1:57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</row>
    <row r="348" spans="1:57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</row>
    <row r="349" spans="1:57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</row>
    <row r="350" spans="1:57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</row>
    <row r="351" spans="1:57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</row>
    <row r="352" spans="1:57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</row>
    <row r="353" spans="1:57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</row>
    <row r="354" spans="1:57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</row>
    <row r="355" spans="1:57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</row>
    <row r="356" spans="1:57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</row>
    <row r="357" spans="1:57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</row>
    <row r="358" spans="1:57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</row>
    <row r="359" spans="1:57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</row>
    <row r="360" spans="1:57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</row>
    <row r="361" spans="1:57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</row>
    <row r="362" spans="1:57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</row>
    <row r="363" spans="1:57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</row>
    <row r="364" spans="1:57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</row>
    <row r="365" spans="1:57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</row>
    <row r="366" spans="1:57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</row>
    <row r="367" spans="1:57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</row>
    <row r="368" spans="1:57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</row>
    <row r="369" spans="1:57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</row>
    <row r="370" spans="1:57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</row>
    <row r="371" spans="1:57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</row>
    <row r="372" spans="1:57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</row>
    <row r="373" spans="1:57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</row>
    <row r="374" spans="1:57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</row>
    <row r="375" spans="1:57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</row>
    <row r="376" spans="1:57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</row>
    <row r="377" spans="1:57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</row>
    <row r="378" spans="1:57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</row>
    <row r="379" spans="1:57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</row>
    <row r="380" spans="1:57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</row>
    <row r="381" spans="1:57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</row>
    <row r="382" spans="1:57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</row>
    <row r="383" spans="1:57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</row>
    <row r="384" spans="1:57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</row>
    <row r="385" spans="1:57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</row>
    <row r="386" spans="1:57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</row>
    <row r="387" spans="1:57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</row>
    <row r="388" spans="1:57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</row>
    <row r="389" spans="1:57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</row>
    <row r="390" spans="1:57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</row>
    <row r="391" spans="1:57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</row>
    <row r="392" spans="1:57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</row>
    <row r="393" spans="1:57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</row>
    <row r="394" spans="1:57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</row>
    <row r="395" spans="1:57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</row>
    <row r="396" spans="1:57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</row>
    <row r="397" spans="1:57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</row>
    <row r="398" spans="1:57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</row>
    <row r="399" spans="1:57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</row>
    <row r="400" spans="1:57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</row>
    <row r="401" spans="1:57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</row>
    <row r="402" spans="1:57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</row>
    <row r="403" spans="1:57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</row>
    <row r="404" spans="1:57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</row>
    <row r="405" spans="1:57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</row>
    <row r="406" spans="1:57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</row>
    <row r="407" spans="1:57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</row>
    <row r="408" spans="1:57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</row>
    <row r="409" spans="1:57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</row>
    <row r="410" spans="1:57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</row>
    <row r="411" spans="1:57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</row>
    <row r="412" spans="1:57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</row>
    <row r="413" spans="1:57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</row>
    <row r="414" spans="1:57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</row>
    <row r="415" spans="1:57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</row>
    <row r="416" spans="1:57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</row>
    <row r="417" spans="1:57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</row>
    <row r="418" spans="1:57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</row>
    <row r="419" spans="1:57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</row>
    <row r="420" spans="1:57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</row>
    <row r="421" spans="1:57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</row>
    <row r="422" spans="1:57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</row>
    <row r="423" spans="1:57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</row>
    <row r="424" spans="1:57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</row>
    <row r="425" spans="1:57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</row>
    <row r="426" spans="1:57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</row>
    <row r="427" spans="1:57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</row>
    <row r="428" spans="1:57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</row>
    <row r="429" spans="1:57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</row>
    <row r="430" spans="1:57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</row>
    <row r="431" spans="1:57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</row>
    <row r="432" spans="1:57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</row>
    <row r="433" spans="1:57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</row>
    <row r="434" spans="1:57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</row>
    <row r="435" spans="1:57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</row>
    <row r="436" spans="1:57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</row>
    <row r="437" spans="1:57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</row>
    <row r="438" spans="1:57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</row>
    <row r="439" spans="1:57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</row>
    <row r="440" spans="1:57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</row>
    <row r="441" spans="1:57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</row>
    <row r="442" spans="1:57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</row>
    <row r="443" spans="1:57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</row>
    <row r="444" spans="1:57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</row>
    <row r="445" spans="1:57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</row>
    <row r="446" spans="1:57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</row>
    <row r="447" spans="1:57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</row>
    <row r="448" spans="1:57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</row>
    <row r="449" spans="1:57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</row>
    <row r="450" spans="1:57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</row>
    <row r="451" spans="1:57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</row>
    <row r="452" spans="1:57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</row>
    <row r="453" spans="1:57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</row>
    <row r="454" spans="1:57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</row>
    <row r="455" spans="1:57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</row>
    <row r="456" spans="1:57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</row>
    <row r="457" spans="1:57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</row>
    <row r="458" spans="1:57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</row>
    <row r="459" spans="1:57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</row>
    <row r="460" spans="1:57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</row>
    <row r="461" spans="1:57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</row>
    <row r="462" spans="1:57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</row>
    <row r="463" spans="1:57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</row>
    <row r="464" spans="1:57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</row>
    <row r="465" spans="1:57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</row>
    <row r="466" spans="1:57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</row>
    <row r="467" spans="1:57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</row>
    <row r="468" spans="1:57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</row>
    <row r="469" spans="1:57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</row>
    <row r="470" spans="1:57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</row>
    <row r="471" spans="1:57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</row>
    <row r="472" spans="1:57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</row>
    <row r="473" spans="1:57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</row>
    <row r="474" spans="1:57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</row>
    <row r="475" spans="1:57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</row>
    <row r="476" spans="1:57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</row>
    <row r="477" spans="1:57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</row>
    <row r="478" spans="1:57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</row>
    <row r="479" spans="1:57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</row>
    <row r="480" spans="1:57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</row>
    <row r="481" spans="1:57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</row>
    <row r="482" spans="1:57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</row>
    <row r="483" spans="1:57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</row>
    <row r="484" spans="1:57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</row>
    <row r="485" spans="1:57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</row>
    <row r="486" spans="1:57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</row>
    <row r="487" spans="1:57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</row>
    <row r="488" spans="1:57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</row>
    <row r="489" spans="1:57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</row>
    <row r="490" spans="1:57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</row>
    <row r="491" spans="1:57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</row>
    <row r="492" spans="1:57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</row>
    <row r="493" spans="1:57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</row>
    <row r="494" spans="1:57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</row>
    <row r="495" spans="1:57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</row>
    <row r="496" spans="1:57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</row>
    <row r="497" spans="1:57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</row>
    <row r="498" spans="1:57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</row>
    <row r="499" spans="1:57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</row>
    <row r="500" spans="1:57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</row>
    <row r="501" spans="1:57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</row>
    <row r="502" spans="1:57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</row>
    <row r="503" spans="1:57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</row>
    <row r="504" spans="1:57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</row>
    <row r="505" spans="1:57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</row>
    <row r="506" spans="1:57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</row>
    <row r="507" spans="1:57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</row>
    <row r="508" spans="1:57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</row>
    <row r="509" spans="1:57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</row>
    <row r="510" spans="1:57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</row>
    <row r="511" spans="1:57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</row>
    <row r="512" spans="1:57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</row>
    <row r="513" spans="1:57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</row>
    <row r="514" spans="1:57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</row>
    <row r="515" spans="1:57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</row>
    <row r="516" spans="1:57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</row>
    <row r="517" spans="1:57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</row>
    <row r="518" spans="1:57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</row>
    <row r="519" spans="1:57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</row>
    <row r="520" spans="1:57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</row>
    <row r="521" spans="1:57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</row>
    <row r="522" spans="1:57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</row>
    <row r="523" spans="1:57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</row>
    <row r="524" spans="1:57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</row>
    <row r="525" spans="1:57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</row>
    <row r="526" spans="1:57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</row>
    <row r="527" spans="1:57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</row>
    <row r="528" spans="1:57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</row>
    <row r="529" spans="1:57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</row>
    <row r="530" spans="1:57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</row>
    <row r="531" spans="1:57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</row>
    <row r="532" spans="1:57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</row>
    <row r="533" spans="1:57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</row>
    <row r="534" spans="1:57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</row>
    <row r="535" spans="1:57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</row>
    <row r="536" spans="1:57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</row>
    <row r="537" spans="1:57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</row>
    <row r="538" spans="1:57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</row>
    <row r="539" spans="1:57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</row>
    <row r="540" spans="1:57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</row>
    <row r="541" spans="1:57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</row>
    <row r="542" spans="1:57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</row>
    <row r="543" spans="1:57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</row>
    <row r="544" spans="1:57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</row>
    <row r="545" spans="1:57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</row>
    <row r="546" spans="1:57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</row>
    <row r="547" spans="1:57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</row>
    <row r="548" spans="1:57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</row>
    <row r="549" spans="1:57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</row>
    <row r="550" spans="1:57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</row>
    <row r="551" spans="1:57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</row>
    <row r="552" spans="1:57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</row>
    <row r="553" spans="1:57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</row>
    <row r="554" spans="1:57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</row>
    <row r="555" spans="1:57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</row>
    <row r="556" spans="1:57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</row>
    <row r="557" spans="1:57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</row>
    <row r="558" spans="1:57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</row>
    <row r="559" spans="1:57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</row>
    <row r="560" spans="1:57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</row>
    <row r="561" spans="1:57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</row>
    <row r="562" spans="1:57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</row>
    <row r="563" spans="1:57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</row>
    <row r="564" spans="1:57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</row>
    <row r="565" spans="1:57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</row>
    <row r="566" spans="1:57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</row>
    <row r="567" spans="1:57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</row>
    <row r="568" spans="1:57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</row>
    <row r="569" spans="1:57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</row>
    <row r="570" spans="1:57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</row>
    <row r="571" spans="1:57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</row>
    <row r="572" spans="1:57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</row>
    <row r="573" spans="1:57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</row>
    <row r="574" spans="1:57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</row>
    <row r="575" spans="1:57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</row>
    <row r="576" spans="1:57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</row>
    <row r="577" spans="1:57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</row>
    <row r="578" spans="1:57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</row>
    <row r="579" spans="1:57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</row>
    <row r="580" spans="1:57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</row>
    <row r="581" spans="1:57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</row>
    <row r="582" spans="1:57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</row>
    <row r="583" spans="1:57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</row>
    <row r="584" spans="1:57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</row>
    <row r="585" spans="1:57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</row>
    <row r="586" spans="1:57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</row>
    <row r="587" spans="1:57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</row>
    <row r="588" spans="1:57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</row>
    <row r="589" spans="1:57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</row>
    <row r="590" spans="1:57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</row>
    <row r="591" spans="1:57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</row>
    <row r="592" spans="1:57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</row>
    <row r="593" spans="1:57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</row>
    <row r="594" spans="1:57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</row>
    <row r="595" spans="1:57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</row>
    <row r="596" spans="1:57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</row>
    <row r="597" spans="1:57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</row>
    <row r="598" spans="1:57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</row>
    <row r="599" spans="1:57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</row>
    <row r="600" spans="1:57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</row>
    <row r="601" spans="1:57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</row>
    <row r="602" spans="1:57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</row>
    <row r="603" spans="1:57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</row>
    <row r="604" spans="1:57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</row>
    <row r="605" spans="1:57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</row>
    <row r="606" spans="1:57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</row>
    <row r="607" spans="1:57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</row>
    <row r="608" spans="1:57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</row>
    <row r="609" spans="1:57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</row>
    <row r="610" spans="1:57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</row>
    <row r="611" spans="1:57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</row>
    <row r="612" spans="1:57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</row>
    <row r="613" spans="1:57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</row>
    <row r="614" spans="1:57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</row>
    <row r="615" spans="1:57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</row>
    <row r="616" spans="1:57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</row>
    <row r="617" spans="1:57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</row>
    <row r="618" spans="1:57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</row>
    <row r="619" spans="1:57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</row>
    <row r="620" spans="1:57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</row>
    <row r="621" spans="1:57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</row>
    <row r="622" spans="1:57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</row>
    <row r="623" spans="1:57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</row>
    <row r="624" spans="1:57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</row>
    <row r="625" spans="1:57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</row>
    <row r="626" spans="1:57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</row>
    <row r="627" spans="1:57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</row>
    <row r="628" spans="1:57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</row>
    <row r="629" spans="1:57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</row>
    <row r="630" spans="1:57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</row>
    <row r="631" spans="1:57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</row>
    <row r="632" spans="1:57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</row>
    <row r="633" spans="1:57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</row>
    <row r="634" spans="1:57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</row>
    <row r="635" spans="1:57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</row>
    <row r="636" spans="1:57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</row>
    <row r="637" spans="1:57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</row>
    <row r="638" spans="1:57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</row>
    <row r="639" spans="1:57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</row>
    <row r="640" spans="1:57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</row>
    <row r="641" spans="1:57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</row>
    <row r="642" spans="1:57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</row>
    <row r="643" spans="1:57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</row>
    <row r="644" spans="1:57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</row>
    <row r="645" spans="1:57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</row>
    <row r="646" spans="1:57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</row>
    <row r="647" spans="1:57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</row>
    <row r="648" spans="1:57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</row>
    <row r="649" spans="1:57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</row>
    <row r="650" spans="1:57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</row>
    <row r="651" spans="1:57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</row>
    <row r="652" spans="1:57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</row>
    <row r="653" spans="1:57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</row>
    <row r="654" spans="1:57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</row>
    <row r="655" spans="1:57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</row>
    <row r="656" spans="1:57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</row>
    <row r="657" spans="1:57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</row>
    <row r="658" spans="1:57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</row>
    <row r="659" spans="1:57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</row>
    <row r="660" spans="1:57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</row>
    <row r="661" spans="1:57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</row>
    <row r="662" spans="1:57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</row>
    <row r="663" spans="1:57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</row>
    <row r="664" spans="1:57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</row>
    <row r="665" spans="1:57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</row>
    <row r="666" spans="1:57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</row>
    <row r="667" spans="1:57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</row>
    <row r="668" spans="1:57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</row>
    <row r="669" spans="1:57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</row>
    <row r="670" spans="1:57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</row>
    <row r="671" spans="1:57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</row>
    <row r="672" spans="1:57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</row>
    <row r="673" spans="1:57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</row>
    <row r="674" spans="1:57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</row>
    <row r="675" spans="1:57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</row>
    <row r="676" spans="1:57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</row>
    <row r="677" spans="1:57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</row>
    <row r="678" spans="1:57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</row>
    <row r="679" spans="1:57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</row>
    <row r="680" spans="1:57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</row>
    <row r="681" spans="1:57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</row>
    <row r="682" spans="1:57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</row>
    <row r="683" spans="1:57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</row>
    <row r="684" spans="1:57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</row>
    <row r="685" spans="1:57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</row>
    <row r="686" spans="1:57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</row>
    <row r="687" spans="1:57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</row>
    <row r="688" spans="1:57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</row>
    <row r="689" spans="1:57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</row>
    <row r="690" spans="1:57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</row>
    <row r="691" spans="1:57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</row>
    <row r="692" spans="1:57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</row>
    <row r="693" spans="1:57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</row>
    <row r="694" spans="1:57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</row>
    <row r="695" spans="1:57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</row>
    <row r="696" spans="1:57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</row>
    <row r="697" spans="1:57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</row>
    <row r="698" spans="1:57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</row>
    <row r="699" spans="1:57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</row>
    <row r="700" spans="1:57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</row>
    <row r="701" spans="1:57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</row>
    <row r="702" spans="1:57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</row>
    <row r="703" spans="1:57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</row>
    <row r="704" spans="1:57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</row>
    <row r="705" spans="1:57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</row>
    <row r="706" spans="1:57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</row>
    <row r="707" spans="1:57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</row>
    <row r="708" spans="1:57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</row>
    <row r="709" spans="1:57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</row>
    <row r="710" spans="1:57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</row>
    <row r="711" spans="1:57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</row>
    <row r="712" spans="1:57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</row>
    <row r="713" spans="1:57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</row>
    <row r="714" spans="1:57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</row>
    <row r="715" spans="1:57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</row>
    <row r="716" spans="1:57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</row>
    <row r="717" spans="1:57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</row>
    <row r="718" spans="1:57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</row>
    <row r="719" spans="1:57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</row>
    <row r="720" spans="1:57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</row>
    <row r="721" spans="1:57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</row>
    <row r="722" spans="1:57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</row>
    <row r="723" spans="1:57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</row>
    <row r="724" spans="1:57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</row>
    <row r="725" spans="1:57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</row>
    <row r="726" spans="1:57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</row>
    <row r="727" spans="1:57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</row>
    <row r="728" spans="1:57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</row>
    <row r="729" spans="1:57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</row>
    <row r="730" spans="1:57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</row>
    <row r="731" spans="1:57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</row>
    <row r="732" spans="1:57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</row>
    <row r="733" spans="1:57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</row>
    <row r="734" spans="1:57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</row>
    <row r="735" spans="1:57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</row>
    <row r="736" spans="1:57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</row>
    <row r="737" spans="1:57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</row>
    <row r="738" spans="1:57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</row>
    <row r="739" spans="1:57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</row>
    <row r="740" spans="1:57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</row>
    <row r="741" spans="1:57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</row>
    <row r="742" spans="1:57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</row>
    <row r="743" spans="1:57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</row>
    <row r="744" spans="1:57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</row>
    <row r="745" spans="1:57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</row>
    <row r="746" spans="1:57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</row>
    <row r="747" spans="1:57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</row>
    <row r="748" spans="1:57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</row>
    <row r="749" spans="1:57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</row>
    <row r="750" spans="1:57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</row>
    <row r="751" spans="1:57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</row>
    <row r="752" spans="1:57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</row>
    <row r="753" spans="1:57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</row>
    <row r="754" spans="1:57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</row>
    <row r="755" spans="1:57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</row>
    <row r="756" spans="1:57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</row>
    <row r="757" spans="1:57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</row>
    <row r="758" spans="1:57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</row>
    <row r="759" spans="1:57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</row>
    <row r="760" spans="1:57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</row>
    <row r="761" spans="1:57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</row>
    <row r="762" spans="1:57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</row>
    <row r="763" spans="1:57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</row>
    <row r="764" spans="1:57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</row>
    <row r="765" spans="1:57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</row>
    <row r="766" spans="1:57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</row>
    <row r="767" spans="1:57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</row>
    <row r="768" spans="1:57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</row>
    <row r="769" spans="1:57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</row>
    <row r="770" spans="1:57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</row>
    <row r="771" spans="1:57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</row>
    <row r="772" spans="1:57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</row>
    <row r="773" spans="1:57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</row>
    <row r="774" spans="1:57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</row>
    <row r="775" spans="1:57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</row>
    <row r="776" spans="1:57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</row>
    <row r="777" spans="1:57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</row>
    <row r="778" spans="1:57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</row>
    <row r="779" spans="1:57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</row>
    <row r="780" spans="1:57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</row>
    <row r="781" spans="1:57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</row>
    <row r="782" spans="1:57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</row>
    <row r="783" spans="1:57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</row>
    <row r="784" spans="1:57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</row>
    <row r="785" spans="1:57" ht="12.7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</row>
    <row r="786" spans="1:57" ht="12.7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</row>
    <row r="787" spans="1:57" ht="12.7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</row>
    <row r="788" spans="1:57" ht="12.7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</row>
    <row r="789" spans="1:57" ht="12.7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</row>
    <row r="790" spans="1:57" ht="12.7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</row>
    <row r="791" spans="1:57" ht="12.7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</row>
    <row r="792" spans="1:57" ht="12.7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</row>
    <row r="793" spans="1:57" ht="12.7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</row>
    <row r="794" spans="1:57" ht="12.7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</row>
    <row r="795" spans="1:57" ht="12.7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</row>
    <row r="796" spans="1:57" ht="12.7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</row>
    <row r="797" spans="1:57" ht="12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</row>
    <row r="798" spans="1:57" ht="12.7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</row>
    <row r="799" spans="1:57" ht="12.7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</row>
    <row r="800" spans="1:57" ht="12.7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</row>
    <row r="801" spans="1:57" ht="12.7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</row>
    <row r="802" spans="1:57" ht="12.7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</row>
    <row r="803" spans="1:57" ht="12.7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</row>
    <row r="804" spans="1:57" ht="12.7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</row>
    <row r="805" spans="1:57" ht="12.7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</row>
    <row r="806" spans="1:57" ht="12.7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</row>
    <row r="807" spans="1:57" ht="12.7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</row>
    <row r="808" spans="1:57" ht="12.7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</row>
    <row r="809" spans="1:57" ht="12.7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</row>
    <row r="810" spans="1:57" ht="12.7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</row>
    <row r="811" spans="1:57" ht="12.7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</row>
    <row r="812" spans="1:57" ht="12.7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</row>
    <row r="813" spans="1:57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</row>
    <row r="814" spans="1:57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</row>
    <row r="815" spans="1:57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</row>
    <row r="816" spans="1:57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</row>
    <row r="817" spans="1:57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</row>
    <row r="818" spans="1:57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</row>
    <row r="819" spans="1:57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</row>
    <row r="820" spans="1:57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</row>
    <row r="821" spans="1:57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</row>
    <row r="822" spans="1:57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</row>
    <row r="823" spans="1:57" ht="12.7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</row>
    <row r="824" spans="1:57" ht="12.7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</row>
    <row r="825" spans="1:57" ht="12.7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</row>
    <row r="826" spans="1:57" ht="12.7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</row>
    <row r="827" spans="1:57" ht="12.7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</row>
    <row r="828" spans="1:57" ht="12.7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</row>
    <row r="829" spans="1:57" ht="12.7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</row>
    <row r="830" spans="1:57" ht="12.7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</row>
    <row r="831" spans="1:57" ht="12.7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</row>
    <row r="832" spans="1:57" ht="12.7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</row>
    <row r="833" spans="1:57" ht="12.7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</row>
    <row r="834" spans="1:57" ht="12.7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</row>
    <row r="835" spans="1:57" ht="12.7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</row>
    <row r="836" spans="1:57" ht="12.7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</row>
    <row r="837" spans="1:57" ht="12.7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</row>
    <row r="838" spans="1:57" ht="12.7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</row>
    <row r="839" spans="1:57" ht="12.7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</row>
    <row r="840" spans="1:57" ht="12.7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</row>
    <row r="841" spans="1:57" ht="12.7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</row>
    <row r="842" spans="1:57" ht="12.7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</row>
    <row r="843" spans="1:57" ht="12.7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</row>
    <row r="844" spans="1:57" ht="12.7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</row>
    <row r="845" spans="1:57" ht="12.7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</row>
    <row r="846" spans="1:57" ht="12.7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</row>
    <row r="847" spans="1:57" ht="12.7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</row>
    <row r="848" spans="1:57" ht="12.7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</row>
    <row r="849" spans="1:57" ht="12.7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</row>
    <row r="850" spans="1:57" ht="12.7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</row>
    <row r="851" spans="1:57" ht="12.7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</row>
    <row r="852" spans="1:57" ht="12.7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</row>
    <row r="853" spans="1:57" ht="12.7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</row>
    <row r="854" spans="1:57" ht="12.7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</row>
    <row r="855" spans="1:57" ht="12.7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</row>
    <row r="856" spans="1:57" ht="12.7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</row>
    <row r="857" spans="1:57" ht="12.7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</row>
    <row r="858" spans="1:57" ht="12.7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</row>
    <row r="859" spans="1:57" ht="12.7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</row>
    <row r="860" spans="1:57" ht="12.7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</row>
    <row r="861" spans="1:57" ht="12.7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</row>
    <row r="862" spans="1:57" ht="12.7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</row>
    <row r="863" spans="1:57" ht="12.7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</row>
    <row r="864" spans="1:57" ht="12.7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</row>
    <row r="865" spans="1:57" ht="12.7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</row>
    <row r="866" spans="1:57" ht="12.7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</row>
    <row r="867" spans="1:57" ht="12.7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</row>
    <row r="868" spans="1:57" ht="12.7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</row>
    <row r="869" spans="1:57" ht="12.7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</row>
    <row r="870" spans="1:57" ht="12.7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</row>
    <row r="871" spans="1:57" ht="12.7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</row>
    <row r="872" spans="1:57" ht="12.7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</row>
    <row r="873" spans="1:57" ht="12.7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</row>
    <row r="874" spans="1:57" ht="12.7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</row>
    <row r="875" spans="1:57" ht="12.7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</row>
    <row r="876" spans="1:57" ht="12.7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</row>
    <row r="877" spans="1:57" ht="12.7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</row>
    <row r="878" spans="1:57" ht="12.7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</row>
    <row r="879" spans="1:57" ht="12.7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</row>
    <row r="880" spans="1:57" ht="12.7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</row>
    <row r="881" spans="1:57" ht="12.7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</row>
    <row r="882" spans="1:57" ht="12.7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</row>
    <row r="883" spans="1:57" ht="12.7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</row>
    <row r="884" spans="1:57" ht="12.7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</row>
    <row r="885" spans="1:57" ht="12.7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</row>
    <row r="886" spans="1:57" ht="12.7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</row>
    <row r="887" spans="1:57" ht="12.7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</row>
    <row r="888" spans="1:57" ht="12.7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</row>
    <row r="889" spans="1:57" ht="12.7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</row>
    <row r="890" spans="1:57" ht="12.7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</row>
    <row r="891" spans="1:57" ht="12.7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</row>
    <row r="892" spans="1:57" ht="12.7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</row>
    <row r="893" spans="1:57" ht="12.7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</row>
    <row r="894" spans="1:57" ht="12.7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</row>
    <row r="895" spans="1:57" ht="12.7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</row>
    <row r="896" spans="1:57" ht="12.7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</row>
    <row r="897" spans="1:57" ht="12.7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</row>
    <row r="898" spans="1:57" ht="12.7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</row>
    <row r="899" spans="1:57" ht="12.7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</row>
    <row r="900" spans="1:57" ht="12.7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</row>
    <row r="901" spans="1:57" ht="12.7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</row>
    <row r="902" spans="1:57" ht="12.7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</row>
    <row r="903" spans="1:57" ht="12.7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</row>
    <row r="904" spans="1:57" ht="12.7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</row>
    <row r="905" spans="1:57" ht="12.7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</row>
    <row r="906" spans="1:57" ht="12.7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</row>
    <row r="907" spans="1:57" ht="12.7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</row>
    <row r="908" spans="1:57" ht="12.7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</row>
    <row r="909" spans="1:57" ht="12.7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</row>
    <row r="910" spans="1:57" ht="12.7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</row>
    <row r="911" spans="1:57" ht="12.7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</row>
    <row r="912" spans="1:57" ht="12.7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</row>
    <row r="913" spans="1:57" ht="12.7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</row>
    <row r="914" spans="1:57" ht="12.7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</row>
    <row r="915" spans="1:57" ht="12.7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</row>
    <row r="916" spans="1:57" ht="12.7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</row>
    <row r="917" spans="1:57" ht="12.7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</row>
    <row r="918" spans="1:57" ht="12.7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</row>
    <row r="919" spans="1:57" ht="12.7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</row>
    <row r="920" spans="1:57" ht="12.7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</row>
    <row r="921" spans="1:57" ht="12.7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</row>
    <row r="922" spans="1:57" ht="12.7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</row>
    <row r="923" spans="1:57" ht="12.7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</row>
    <row r="924" spans="1:57" ht="12.7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</row>
    <row r="925" spans="1:57" ht="12.7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</row>
    <row r="926" spans="1:57" ht="12.7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</row>
    <row r="927" spans="1:57" ht="12.7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</row>
    <row r="928" spans="1:57" ht="12.7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</row>
    <row r="929" spans="1:57" ht="12.7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</row>
    <row r="930" spans="1:57" ht="12.7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</row>
    <row r="931" spans="1:57" ht="12.7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</row>
    <row r="932" spans="1:57" ht="12.7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</row>
    <row r="933" spans="1:57" ht="12.7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</row>
    <row r="934" spans="1:57" ht="12.7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</row>
    <row r="935" spans="1:57" ht="12.7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</row>
    <row r="936" spans="1:57" ht="12.7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</row>
    <row r="937" spans="1:57" ht="12.7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</row>
    <row r="938" spans="1:57" ht="12.7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</row>
    <row r="939" spans="1:57" ht="12.7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</row>
    <row r="940" spans="1:57" ht="12.7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</row>
    <row r="941" spans="1:57" ht="12.7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</row>
    <row r="942" spans="1:57" ht="12.7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</row>
    <row r="943" spans="1:57" ht="12.7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</row>
    <row r="944" spans="1:57" ht="12.7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</row>
    <row r="945" spans="1:57" ht="12.7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</row>
    <row r="946" spans="1:57" ht="12.7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</row>
    <row r="947" spans="1:57" ht="12.7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</row>
    <row r="948" spans="1:57" ht="12.7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</row>
    <row r="949" spans="1:57" ht="12.7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</row>
    <row r="950" spans="1:57" ht="12.7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</row>
    <row r="951" spans="1:57" ht="12.7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</row>
    <row r="952" spans="1:57" ht="12.7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</row>
    <row r="953" spans="1:57" ht="12.7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</row>
    <row r="954" spans="1:57" ht="12.7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</row>
    <row r="955" spans="1:57" ht="12.7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</row>
    <row r="956" spans="1:57" ht="12.7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</row>
    <row r="957" spans="1:57" ht="12.7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</row>
    <row r="958" spans="1:57" ht="12.7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</row>
    <row r="959" spans="1:57" ht="12.7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</row>
    <row r="960" spans="1:57" ht="12.7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</row>
    <row r="961" spans="1:57" ht="12.7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</row>
    <row r="962" spans="1:57" ht="12.7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</row>
    <row r="963" spans="1:57" ht="12.7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</row>
    <row r="964" spans="1:57" ht="12.7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</row>
    <row r="965" spans="1:57" ht="12.7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</row>
    <row r="966" spans="1:57" ht="12.7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</row>
    <row r="967" spans="1:57" ht="12.7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</row>
    <row r="968" spans="1:57" ht="12.7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</row>
    <row r="969" spans="1:57" ht="12.7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</row>
    <row r="970" spans="1:57" ht="12.7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</row>
    <row r="971" spans="1:57" ht="12.7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</row>
    <row r="972" spans="1:57" ht="12.7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</row>
    <row r="973" spans="1:57" ht="12.7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</row>
    <row r="974" spans="1:57" ht="12.7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</row>
    <row r="975" spans="1:57" ht="12.7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</row>
    <row r="976" spans="1:57" ht="12.7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</row>
    <row r="977" spans="1:57" ht="12.7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</row>
    <row r="978" spans="1:57" ht="12.7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</row>
    <row r="979" spans="1:57" ht="12.7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</row>
    <row r="980" spans="1:57" ht="12.7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</row>
    <row r="981" spans="1:57" ht="12.7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</row>
    <row r="982" spans="1:57" ht="12.7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</row>
    <row r="983" spans="1:57" ht="12.7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</row>
    <row r="984" spans="1:57" ht="12.7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</row>
    <row r="985" spans="1:57" ht="12.7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</row>
    <row r="986" spans="1:57" ht="12.7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</row>
    <row r="987" spans="1:57" ht="12.7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</row>
    <row r="988" spans="1:57" ht="12.7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</row>
    <row r="989" spans="1:57" ht="12.7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</row>
    <row r="990" spans="1:57" ht="12.7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</row>
    <row r="991" spans="1:57" ht="12.7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</row>
    <row r="992" spans="1:57" ht="12.7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</row>
    <row r="993" spans="1:57" ht="12.7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</row>
    <row r="994" spans="1:57" ht="12.7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</row>
    <row r="995" spans="1:57" ht="12.7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</row>
    <row r="996" spans="1:57" ht="12.7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</row>
    <row r="997" spans="1:57" ht="12.7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</row>
    <row r="998" spans="1:57" ht="12.7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</row>
    <row r="999" spans="1:57" ht="12.7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</row>
    <row r="1000" spans="1:57" ht="12.7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</row>
    <row r="1001" spans="1:57" ht="12.7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</row>
    <row r="1002" spans="1:57" ht="12.7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</row>
    <row r="1003" spans="1:57" ht="12.7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</row>
    <row r="1004" spans="1:57" ht="12.7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</row>
    <row r="1005" spans="1:57" ht="12.7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</row>
    <row r="1006" spans="1:57" ht="12.7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</row>
    <row r="1007" spans="1:57" ht="12.7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</row>
    <row r="1008" spans="1:57" ht="12.7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</row>
    <row r="1009" spans="1:57" ht="12.7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</row>
    <row r="1010" spans="1:57" ht="12.7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</row>
    <row r="1011" spans="1:57" ht="12.7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</row>
    <row r="1012" spans="1:57" ht="12.7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</row>
    <row r="1013" spans="1:57" ht="12.7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</row>
    <row r="1014" spans="1:57" ht="12.75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</row>
    <row r="1015" spans="1:57" ht="12.75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</row>
    <row r="1016" spans="1:57" ht="12.7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</row>
    <row r="1017" spans="1:57" ht="12.75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</row>
    <row r="1018" spans="1:57" ht="12.75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</row>
    <row r="1019" spans="1:57" ht="12.75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</row>
    <row r="1020" spans="1:57" ht="12.75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</row>
    <row r="1021" spans="1:57" ht="12.75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</row>
    <row r="1022" spans="1:57" ht="12.7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</row>
    <row r="1023" spans="1:57" ht="12.75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</row>
    <row r="1024" spans="1:57" ht="12.75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</row>
    <row r="1025" spans="1:57" ht="12.75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</row>
    <row r="1026" spans="1:57" ht="12.75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</row>
    <row r="1027" spans="1:57" ht="12.75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</row>
    <row r="1028" spans="1:57" ht="12.75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</row>
    <row r="1029" spans="1:57" ht="12.75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</row>
    <row r="1030" spans="1:57" ht="12.75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</row>
    <row r="1031" spans="1:57" ht="12.75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</row>
    <row r="1032" spans="1:57" ht="12.75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</row>
    <row r="1033" spans="1:57" ht="12.7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</row>
    <row r="1034" spans="1:57" ht="12.75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</row>
    <row r="1035" spans="1:57" ht="12.75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</row>
    <row r="1036" spans="1:57" ht="12.75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</row>
    <row r="1037" spans="1:57" ht="12.75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</row>
    <row r="1038" spans="1:57" ht="12.75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</row>
    <row r="1039" spans="1:57" ht="12.75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</row>
    <row r="1040" spans="1:57" ht="12.75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</row>
    <row r="1041" spans="1:57" ht="12.75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</row>
    <row r="1042" spans="1:57" ht="12.75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</row>
    <row r="1043" spans="1:57" ht="12.75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</row>
    <row r="1044" spans="1:57" ht="12.75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</row>
    <row r="1045" spans="1:57" ht="12.75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</row>
    <row r="1046" spans="1:57" ht="12.7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</row>
    <row r="1047" spans="1:57" ht="12.75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</row>
    <row r="1048" spans="1:57" ht="12.75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</row>
    <row r="1049" spans="1:57" ht="12.75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</row>
    <row r="1050" spans="1:57" ht="12.75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</row>
    <row r="1051" spans="1:57" ht="12.75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</row>
    <row r="1052" spans="1:57" ht="12.75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</row>
    <row r="1053" spans="1:57" ht="12.75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</row>
    <row r="1054" spans="1:57" ht="12.75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</row>
    <row r="1055" spans="1:57" ht="12.75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</row>
    <row r="1056" spans="1:57" ht="12.75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</row>
    <row r="1057" spans="1:57" ht="12.75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</row>
    <row r="1058" spans="1:57" ht="12.75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</row>
    <row r="1059" spans="1:57" ht="12.75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</row>
    <row r="1060" spans="1:57" ht="12.75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</row>
    <row r="1061" spans="1:57" ht="12.75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</row>
    <row r="1062" spans="1:57" ht="12.75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</row>
    <row r="1063" spans="1:57" ht="12.75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</row>
    <row r="1064" spans="1:57" ht="12.75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</row>
    <row r="1065" spans="1:57" ht="12.75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</row>
    <row r="1066" spans="1:57" ht="12.75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</row>
    <row r="1067" spans="1:57" ht="12.75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</row>
    <row r="1068" spans="1:57" ht="12.75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</row>
    <row r="1069" spans="1:57" ht="12.75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</row>
    <row r="1070" spans="1:57" ht="12.7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</row>
    <row r="1071" spans="1:57" ht="12.75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</row>
    <row r="1072" spans="1:57" ht="12.75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</row>
    <row r="1073" spans="1:57" ht="12.75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</row>
    <row r="1074" spans="1:57" ht="12.75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</row>
    <row r="1075" spans="1:57" ht="12.75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</row>
    <row r="1076" spans="1:57" ht="12.75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</row>
    <row r="1077" spans="1:57" ht="12.75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</row>
    <row r="1078" spans="1:57" ht="12.75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</row>
    <row r="1079" spans="1:57" ht="12.7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</row>
    <row r="1080" spans="1:57" ht="12.75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</row>
    <row r="1081" spans="1:57" ht="12.75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</row>
    <row r="1082" spans="1:57" ht="12.75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</row>
    <row r="1083" spans="1:57" ht="12.75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</row>
    <row r="1084" spans="1:57" ht="12.75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</row>
    <row r="1085" spans="1:57" ht="12.75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</row>
    <row r="1086" spans="1:57" ht="12.75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</row>
    <row r="1087" spans="1:57" ht="12.75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</row>
    <row r="1088" spans="1:57" ht="12.75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</row>
    <row r="1089" spans="1:57" ht="12.75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</row>
    <row r="1090" spans="1:57" ht="12.75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</row>
    <row r="1091" spans="1:57" ht="12.75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</row>
    <row r="1092" spans="1:57" ht="12.75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</row>
    <row r="1093" spans="1:57" ht="12.7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</row>
    <row r="1094" spans="1:57" ht="12.75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</row>
    <row r="1095" spans="1:57" ht="12.75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</row>
    <row r="1096" spans="1:57" ht="12.75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</row>
    <row r="1097" spans="1:57" ht="12.75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</row>
    <row r="1098" spans="1:57" ht="12.75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</row>
    <row r="1099" spans="1:57" ht="12.7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</row>
    <row r="1100" spans="1:57" ht="12.7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</row>
    <row r="1101" spans="1:57" ht="12.7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</row>
    <row r="1102" spans="1:57" ht="12.7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</row>
    <row r="1103" spans="1:57" ht="12.75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</row>
    <row r="1104" spans="1:57" ht="12.75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</row>
    <row r="1105" spans="1:57" ht="12.75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</row>
    <row r="1106" spans="1:57" ht="12.75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</row>
    <row r="1107" spans="1:57" ht="12.75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</row>
    <row r="1108" spans="1:57" ht="12.75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  <c r="BD1108" s="9"/>
      <c r="BE1108" s="9"/>
    </row>
    <row r="1109" spans="1:57" ht="12.75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</row>
    <row r="1110" spans="1:57" ht="12.75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</row>
    <row r="1111" spans="1:57" ht="12.75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</row>
    <row r="1112" spans="1:57" ht="12.7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</row>
    <row r="1113" spans="1:57" ht="12.75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</row>
    <row r="1114" spans="1:57" ht="12.75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</row>
    <row r="1115" spans="1:57" ht="12.75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</row>
    <row r="1116" spans="1:57" ht="12.75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</row>
    <row r="1117" spans="1:57" ht="12.75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</row>
    <row r="1118" spans="1:57" ht="12.75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</row>
    <row r="1119" spans="1:57" ht="12.75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</row>
    <row r="1120" spans="1:57" ht="12.75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</row>
    <row r="1121" spans="1:57" ht="12.75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</row>
    <row r="1122" spans="1:57" ht="12.75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  <c r="BD1122" s="9"/>
      <c r="BE1122" s="9"/>
    </row>
    <row r="1123" spans="1:57" ht="12.75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</row>
    <row r="1124" spans="1:57" ht="12.75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</row>
    <row r="1125" spans="1:57" ht="12.75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</row>
    <row r="1126" spans="1:57" ht="12.75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</row>
    <row r="1127" spans="1:57" ht="12.75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</row>
    <row r="1128" spans="1:57" ht="12.75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</row>
    <row r="1129" spans="1:57" ht="12.75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</row>
    <row r="1130" spans="1:57" ht="12.75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</row>
    <row r="1131" spans="1:57" ht="12.75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</row>
    <row r="1132" spans="1:57" ht="12.75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</row>
    <row r="1133" spans="1:57" ht="12.75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</row>
    <row r="1134" spans="1:57" ht="12.75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</row>
    <row r="1135" spans="1:57" ht="12.75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</row>
    <row r="1136" spans="1:57" ht="12.75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</row>
    <row r="1137" spans="1:57" ht="12.75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</row>
    <row r="1138" spans="1:57" ht="12.75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</row>
    <row r="1139" spans="1:57" ht="12.75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</row>
    <row r="1140" spans="1:57" ht="12.75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</row>
    <row r="1141" spans="1:57" ht="12.75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</row>
    <row r="1142" spans="1:57" ht="12.75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</row>
    <row r="1143" spans="1:57" ht="12.75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</row>
    <row r="1144" spans="1:57" ht="12.75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</row>
    <row r="1145" spans="1:57" ht="12.75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</row>
    <row r="1146" spans="1:57" ht="12.75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</row>
    <row r="1147" spans="1:57" ht="12.75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</row>
    <row r="1148" spans="1:57" ht="12.75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</row>
    <row r="1149" spans="1:57" ht="12.75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</row>
    <row r="1150" spans="1:57" ht="12.75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</row>
    <row r="1151" spans="1:57" ht="12.75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</row>
    <row r="1152" spans="1:57" ht="12.75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</row>
    <row r="1153" spans="1:57" ht="12.75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</row>
    <row r="1154" spans="1:57" ht="12.75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  <c r="BD1154" s="9"/>
      <c r="BE1154" s="9"/>
    </row>
    <row r="1155" spans="1:57" ht="12.75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</row>
    <row r="1156" spans="1:57" ht="12.75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</row>
    <row r="1157" spans="1:57" ht="12.75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</row>
  </sheetData>
  <printOptions gridLines="1" horizontalCentered="1"/>
  <pageMargins left="0" right="0" top="0.3937007874015748" bottom="0.3937007874015748" header="0.5118110236220472" footer="0.5118110236220472"/>
  <pageSetup horizontalDpi="300" verticalDpi="300" orientation="portrait" paperSize="9" r:id="rId1"/>
  <rowBreaks count="1" manualBreakCount="1">
    <brk id="50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4" style="107" customWidth="1"/>
    <col min="2" max="19" width="10.83203125" style="107" customWidth="1"/>
    <col min="20" max="16384" width="9.33203125" style="107" customWidth="1"/>
  </cols>
  <sheetData>
    <row r="1" spans="1:7" ht="12.75">
      <c r="A1" s="108" t="s">
        <v>179</v>
      </c>
      <c r="B1" s="108"/>
      <c r="C1" s="109"/>
      <c r="D1" s="109"/>
      <c r="E1" s="109"/>
      <c r="F1" s="109"/>
      <c r="G1" s="109"/>
    </row>
    <row r="2" spans="1:7" ht="12.75">
      <c r="A2" s="108" t="s">
        <v>350</v>
      </c>
      <c r="B2" s="108"/>
      <c r="C2" s="109"/>
      <c r="D2" s="109"/>
      <c r="E2" s="109"/>
      <c r="F2" s="109"/>
      <c r="G2" s="109"/>
    </row>
    <row r="3" spans="1:7" ht="12.75">
      <c r="A3" s="55"/>
      <c r="B3" s="61" t="s">
        <v>90</v>
      </c>
      <c r="C3" s="61"/>
      <c r="D3" s="61"/>
      <c r="E3" s="61"/>
      <c r="F3" s="61"/>
      <c r="G3" s="61"/>
    </row>
    <row r="4" spans="1:7" ht="12.75">
      <c r="A4" s="59"/>
      <c r="B4" s="59" t="s">
        <v>73</v>
      </c>
      <c r="C4" s="59" t="s">
        <v>74</v>
      </c>
      <c r="D4" s="59" t="s">
        <v>75</v>
      </c>
      <c r="E4" s="59" t="s">
        <v>76</v>
      </c>
      <c r="F4" s="59" t="s">
        <v>77</v>
      </c>
      <c r="G4" s="59" t="s">
        <v>78</v>
      </c>
    </row>
    <row r="5" spans="1:7" ht="12.75">
      <c r="A5" s="9"/>
      <c r="B5" s="3" t="s">
        <v>91</v>
      </c>
      <c r="C5" s="3"/>
      <c r="D5" s="3"/>
      <c r="E5" s="3"/>
      <c r="F5" s="3"/>
      <c r="G5" s="3"/>
    </row>
    <row r="6" spans="1:7" ht="12.75">
      <c r="A6" s="59"/>
      <c r="B6" s="59" t="s">
        <v>92</v>
      </c>
      <c r="C6" s="59" t="s">
        <v>93</v>
      </c>
      <c r="D6" s="59" t="s">
        <v>94</v>
      </c>
      <c r="E6" s="59" t="s">
        <v>95</v>
      </c>
      <c r="F6" s="59" t="s">
        <v>96</v>
      </c>
      <c r="G6" s="59" t="s">
        <v>97</v>
      </c>
    </row>
    <row r="7" spans="1:7" ht="12.75">
      <c r="A7" s="72"/>
      <c r="B7" s="72"/>
      <c r="C7" s="72"/>
      <c r="D7" s="72"/>
      <c r="E7" s="72"/>
      <c r="F7" s="72"/>
      <c r="G7" s="72"/>
    </row>
    <row r="8" spans="1:7" ht="12.75">
      <c r="A8" s="111" t="s">
        <v>531</v>
      </c>
      <c r="B8" s="110"/>
      <c r="C8" s="110"/>
      <c r="D8" s="110"/>
      <c r="E8" s="110"/>
      <c r="F8" s="110"/>
      <c r="G8" s="110"/>
    </row>
    <row r="9" spans="1:7" ht="12.75">
      <c r="A9" s="110" t="s">
        <v>143</v>
      </c>
      <c r="B9" s="110"/>
      <c r="C9" s="110"/>
      <c r="D9" s="110"/>
      <c r="E9" s="110"/>
      <c r="F9" s="110"/>
      <c r="G9" s="110"/>
    </row>
    <row r="10" spans="1:7" ht="12.75">
      <c r="A10" s="112" t="s">
        <v>180</v>
      </c>
      <c r="B10" s="37"/>
      <c r="C10" s="37"/>
      <c r="D10" s="37">
        <v>3.5</v>
      </c>
      <c r="E10" s="37">
        <v>1.4</v>
      </c>
      <c r="F10" s="37">
        <v>0.9</v>
      </c>
      <c r="G10" s="37">
        <v>1.6</v>
      </c>
    </row>
    <row r="11" spans="1:7" ht="12.75">
      <c r="A11" s="112" t="s">
        <v>181</v>
      </c>
      <c r="B11" s="37"/>
      <c r="C11" s="37"/>
      <c r="D11" s="37">
        <v>6.1</v>
      </c>
      <c r="E11" s="37">
        <v>2.9</v>
      </c>
      <c r="F11" s="37">
        <v>3.2</v>
      </c>
      <c r="G11" s="37">
        <v>2.3</v>
      </c>
    </row>
    <row r="12" spans="1:7" ht="12.75">
      <c r="A12" s="112" t="s">
        <v>182</v>
      </c>
      <c r="B12" s="37"/>
      <c r="C12" s="37"/>
      <c r="D12" s="37">
        <v>11.1</v>
      </c>
      <c r="E12" s="37">
        <v>5.8</v>
      </c>
      <c r="F12" s="37">
        <v>5.7</v>
      </c>
      <c r="G12" s="37">
        <v>3.1</v>
      </c>
    </row>
    <row r="13" spans="1:7" ht="12.75">
      <c r="A13" s="112" t="s">
        <v>183</v>
      </c>
      <c r="B13" s="37"/>
      <c r="C13" s="37"/>
      <c r="D13" s="37">
        <v>13.3</v>
      </c>
      <c r="E13" s="37">
        <v>8.1</v>
      </c>
      <c r="F13" s="37">
        <v>7.2</v>
      </c>
      <c r="G13" s="37">
        <v>4</v>
      </c>
    </row>
    <row r="14" spans="1:7" ht="12.75">
      <c r="A14" s="112" t="s">
        <v>184</v>
      </c>
      <c r="B14" s="37"/>
      <c r="C14" s="37"/>
      <c r="D14" s="37">
        <v>14.4</v>
      </c>
      <c r="E14" s="37">
        <v>9.2</v>
      </c>
      <c r="F14" s="37">
        <v>8.2</v>
      </c>
      <c r="G14" s="37">
        <v>5.5</v>
      </c>
    </row>
    <row r="15" spans="1:7" ht="12.75">
      <c r="A15" s="112" t="s">
        <v>185</v>
      </c>
      <c r="B15" s="37"/>
      <c r="C15" s="37"/>
      <c r="D15" s="37"/>
      <c r="E15" s="37">
        <v>11</v>
      </c>
      <c r="F15" s="37">
        <v>9.8</v>
      </c>
      <c r="G15" s="37">
        <v>6.5</v>
      </c>
    </row>
    <row r="16" spans="1:7" ht="12.75">
      <c r="A16" s="112" t="s">
        <v>186</v>
      </c>
      <c r="B16" s="37"/>
      <c r="C16" s="37"/>
      <c r="D16" s="37"/>
      <c r="E16" s="37">
        <v>12.2</v>
      </c>
      <c r="F16" s="37">
        <v>12</v>
      </c>
      <c r="G16" s="37">
        <v>7.6</v>
      </c>
    </row>
    <row r="17" spans="1:7" ht="12.75">
      <c r="A17" s="112" t="s">
        <v>187</v>
      </c>
      <c r="B17" s="37"/>
      <c r="C17" s="37"/>
      <c r="D17" s="37"/>
      <c r="E17" s="37">
        <v>14</v>
      </c>
      <c r="F17" s="37">
        <v>13</v>
      </c>
      <c r="G17" s="37">
        <v>8.3</v>
      </c>
    </row>
    <row r="18" spans="1:7" ht="12.75">
      <c r="A18" s="112" t="s">
        <v>188</v>
      </c>
      <c r="B18" s="37"/>
      <c r="C18" s="37"/>
      <c r="D18" s="37"/>
      <c r="E18" s="37">
        <v>15.5</v>
      </c>
      <c r="F18" s="37">
        <v>14.3</v>
      </c>
      <c r="G18" s="37">
        <v>9.4</v>
      </c>
    </row>
    <row r="19" spans="1:7" ht="12.75">
      <c r="A19" s="112" t="s">
        <v>189</v>
      </c>
      <c r="B19" s="37"/>
      <c r="C19" s="37"/>
      <c r="D19" s="37"/>
      <c r="E19" s="37">
        <v>16.7</v>
      </c>
      <c r="F19" s="37">
        <v>16</v>
      </c>
      <c r="G19" s="37">
        <v>10.3</v>
      </c>
    </row>
    <row r="20" spans="1:7" ht="12.75">
      <c r="A20" s="112" t="s">
        <v>190</v>
      </c>
      <c r="B20" s="37"/>
      <c r="C20" s="37"/>
      <c r="D20" s="37"/>
      <c r="E20" s="37"/>
      <c r="F20" s="37">
        <v>17.7</v>
      </c>
      <c r="G20" s="37">
        <v>12.2</v>
      </c>
    </row>
    <row r="21" spans="1:7" ht="12.75">
      <c r="A21" s="112" t="s">
        <v>191</v>
      </c>
      <c r="B21" s="37"/>
      <c r="C21" s="37"/>
      <c r="D21" s="37"/>
      <c r="E21" s="37"/>
      <c r="F21" s="37">
        <v>18.7</v>
      </c>
      <c r="G21" s="37">
        <v>14.5</v>
      </c>
    </row>
    <row r="22" spans="1:7" ht="12.75">
      <c r="A22" s="112" t="s">
        <v>192</v>
      </c>
      <c r="B22" s="37"/>
      <c r="C22" s="37"/>
      <c r="D22" s="37"/>
      <c r="E22" s="37"/>
      <c r="F22" s="37">
        <v>19.5</v>
      </c>
      <c r="G22" s="37">
        <v>15.1</v>
      </c>
    </row>
    <row r="23" spans="1:7" ht="12.75">
      <c r="A23" s="112" t="s">
        <v>193</v>
      </c>
      <c r="B23" s="37"/>
      <c r="C23" s="37"/>
      <c r="D23" s="37"/>
      <c r="E23" s="37"/>
      <c r="F23" s="37">
        <v>20.9</v>
      </c>
      <c r="G23" s="37">
        <v>17.1</v>
      </c>
    </row>
    <row r="24" spans="1:7" ht="12.75">
      <c r="A24" s="112" t="s">
        <v>194</v>
      </c>
      <c r="B24" s="37"/>
      <c r="C24" s="37"/>
      <c r="D24" s="37"/>
      <c r="E24" s="37"/>
      <c r="F24" s="37">
        <v>22.7</v>
      </c>
      <c r="G24" s="37">
        <v>18.6</v>
      </c>
    </row>
    <row r="25" spans="1:7" ht="12.75">
      <c r="A25" s="112" t="s">
        <v>195</v>
      </c>
      <c r="B25" s="37"/>
      <c r="C25" s="37"/>
      <c r="D25" s="37"/>
      <c r="E25" s="37"/>
      <c r="F25" s="37"/>
      <c r="G25" s="37">
        <v>19.3</v>
      </c>
    </row>
    <row r="26" spans="1:7" ht="12.75">
      <c r="A26" s="112" t="s">
        <v>196</v>
      </c>
      <c r="B26" s="37"/>
      <c r="C26" s="37"/>
      <c r="D26" s="37"/>
      <c r="E26" s="37"/>
      <c r="F26" s="37"/>
      <c r="G26" s="37">
        <v>19.5</v>
      </c>
    </row>
    <row r="27" spans="1:7" ht="12.75">
      <c r="A27" s="112" t="s">
        <v>197</v>
      </c>
      <c r="B27" s="37"/>
      <c r="C27" s="37"/>
      <c r="D27" s="37"/>
      <c r="E27" s="37"/>
      <c r="F27" s="37"/>
      <c r="G27" s="37">
        <v>20.4</v>
      </c>
    </row>
    <row r="28" spans="1:7" ht="12.75">
      <c r="A28" s="112" t="s">
        <v>198</v>
      </c>
      <c r="B28" s="37"/>
      <c r="C28" s="37"/>
      <c r="D28" s="37"/>
      <c r="E28" s="37"/>
      <c r="F28" s="37"/>
      <c r="G28" s="37">
        <v>20.9</v>
      </c>
    </row>
    <row r="29" spans="1:7" ht="12.75">
      <c r="A29" s="112" t="s">
        <v>199</v>
      </c>
      <c r="B29" s="37"/>
      <c r="C29" s="37"/>
      <c r="D29" s="37"/>
      <c r="E29" s="37"/>
      <c r="F29" s="37"/>
      <c r="G29" s="37">
        <v>22.2</v>
      </c>
    </row>
    <row r="30" spans="1:7" ht="12.75">
      <c r="A30" s="113" t="s">
        <v>137</v>
      </c>
      <c r="B30" s="73">
        <v>218.7</v>
      </c>
      <c r="C30" s="73">
        <v>414.6</v>
      </c>
      <c r="D30" s="73">
        <v>453.2</v>
      </c>
      <c r="E30" s="73">
        <v>486.7</v>
      </c>
      <c r="F30" s="73">
        <v>475.3</v>
      </c>
      <c r="G30" s="73">
        <v>433</v>
      </c>
    </row>
    <row r="31" spans="1:7" ht="12.75">
      <c r="A31" s="197"/>
      <c r="B31" s="77"/>
      <c r="C31" s="77"/>
      <c r="D31" s="77"/>
      <c r="E31" s="77"/>
      <c r="F31" s="77"/>
      <c r="G31" s="77"/>
    </row>
    <row r="32" spans="1:7" ht="12.75">
      <c r="A32" s="111" t="s">
        <v>451</v>
      </c>
      <c r="B32" s="110"/>
      <c r="C32" s="110"/>
      <c r="D32" s="110"/>
      <c r="E32" s="110"/>
      <c r="F32" s="110"/>
      <c r="G32" s="110"/>
    </row>
    <row r="33" spans="1:7" ht="12.75">
      <c r="A33" s="110" t="s">
        <v>200</v>
      </c>
      <c r="B33" s="110"/>
      <c r="C33" s="110"/>
      <c r="D33" s="110"/>
      <c r="E33" s="110"/>
      <c r="F33" s="110"/>
      <c r="G33" s="110"/>
    </row>
    <row r="34" spans="1:7" ht="12.75">
      <c r="A34" s="112" t="s">
        <v>180</v>
      </c>
      <c r="B34" s="37"/>
      <c r="C34" s="37"/>
      <c r="D34" s="37">
        <v>0.4</v>
      </c>
      <c r="E34" s="37">
        <v>1.2</v>
      </c>
      <c r="F34" s="37">
        <v>0.9</v>
      </c>
      <c r="G34" s="37">
        <v>0.9</v>
      </c>
    </row>
    <row r="35" spans="1:7" ht="12.75">
      <c r="A35" s="112" t="s">
        <v>181</v>
      </c>
      <c r="B35" s="37"/>
      <c r="C35" s="37"/>
      <c r="D35" s="37">
        <v>1.5</v>
      </c>
      <c r="E35" s="37">
        <v>1.5</v>
      </c>
      <c r="F35" s="37">
        <v>1.2</v>
      </c>
      <c r="G35" s="37">
        <v>0.9</v>
      </c>
    </row>
    <row r="36" spans="1:7" ht="12.75">
      <c r="A36" s="112" t="s">
        <v>182</v>
      </c>
      <c r="B36" s="37"/>
      <c r="C36" s="37"/>
      <c r="D36" s="37">
        <v>4.5</v>
      </c>
      <c r="E36" s="37">
        <v>2.6</v>
      </c>
      <c r="F36" s="37">
        <v>3.2</v>
      </c>
      <c r="G36" s="37">
        <v>1.9</v>
      </c>
    </row>
    <row r="37" spans="1:7" ht="12.75">
      <c r="A37" s="112" t="s">
        <v>183</v>
      </c>
      <c r="B37" s="37"/>
      <c r="C37" s="37"/>
      <c r="D37" s="37">
        <v>5.6</v>
      </c>
      <c r="E37" s="37">
        <v>4</v>
      </c>
      <c r="F37" s="37">
        <v>4.9</v>
      </c>
      <c r="G37" s="37">
        <v>2.3</v>
      </c>
    </row>
    <row r="38" spans="1:7" ht="12.75">
      <c r="A38" s="112" t="s">
        <v>184</v>
      </c>
      <c r="B38" s="37"/>
      <c r="C38" s="37"/>
      <c r="D38" s="37">
        <v>6.2</v>
      </c>
      <c r="E38" s="37">
        <v>4.5</v>
      </c>
      <c r="F38" s="37">
        <v>5.8</v>
      </c>
      <c r="G38" s="37">
        <v>3.7</v>
      </c>
    </row>
    <row r="39" spans="1:7" ht="12.75">
      <c r="A39" s="112" t="s">
        <v>185</v>
      </c>
      <c r="B39" s="37"/>
      <c r="C39" s="37"/>
      <c r="D39" s="37"/>
      <c r="E39" s="37">
        <v>6.7</v>
      </c>
      <c r="F39" s="37">
        <v>6.8</v>
      </c>
      <c r="G39" s="37">
        <v>4.7</v>
      </c>
    </row>
    <row r="40" spans="1:7" ht="12.75">
      <c r="A40" s="112" t="s">
        <v>186</v>
      </c>
      <c r="B40" s="37"/>
      <c r="C40" s="37"/>
      <c r="D40" s="37"/>
      <c r="E40" s="37">
        <v>7.7</v>
      </c>
      <c r="F40" s="37">
        <v>8.3</v>
      </c>
      <c r="G40" s="37">
        <v>5.6</v>
      </c>
    </row>
    <row r="41" spans="1:7" ht="12.75">
      <c r="A41" s="112" t="s">
        <v>187</v>
      </c>
      <c r="B41" s="37"/>
      <c r="C41" s="37"/>
      <c r="D41" s="37"/>
      <c r="E41" s="37">
        <v>8.8</v>
      </c>
      <c r="F41" s="37">
        <v>8.7</v>
      </c>
      <c r="G41" s="37">
        <v>5.8</v>
      </c>
    </row>
    <row r="42" spans="1:7" ht="12.75">
      <c r="A42" s="112" t="s">
        <v>188</v>
      </c>
      <c r="B42" s="37"/>
      <c r="C42" s="37"/>
      <c r="D42" s="37"/>
      <c r="E42" s="37">
        <v>9.4</v>
      </c>
      <c r="F42" s="37">
        <v>10.1</v>
      </c>
      <c r="G42" s="37">
        <v>7</v>
      </c>
    </row>
    <row r="43" spans="1:7" ht="12.75">
      <c r="A43" s="112" t="s">
        <v>189</v>
      </c>
      <c r="B43" s="37"/>
      <c r="C43" s="37"/>
      <c r="D43" s="37"/>
      <c r="E43" s="37">
        <v>10.4</v>
      </c>
      <c r="F43" s="37">
        <v>10.9</v>
      </c>
      <c r="G43" s="37">
        <v>7.7</v>
      </c>
    </row>
    <row r="44" spans="1:7" ht="12.75">
      <c r="A44" s="112" t="s">
        <v>190</v>
      </c>
      <c r="B44" s="37"/>
      <c r="C44" s="37"/>
      <c r="D44" s="37"/>
      <c r="E44" s="37"/>
      <c r="F44" s="37">
        <v>12.8</v>
      </c>
      <c r="G44" s="37">
        <v>9.8</v>
      </c>
    </row>
    <row r="45" spans="1:7" ht="12.75">
      <c r="A45" s="112" t="s">
        <v>191</v>
      </c>
      <c r="B45" s="37"/>
      <c r="C45" s="37"/>
      <c r="D45" s="37"/>
      <c r="E45" s="37"/>
      <c r="F45" s="37">
        <v>13.5</v>
      </c>
      <c r="G45" s="37">
        <v>11.9</v>
      </c>
    </row>
    <row r="46" spans="1:7" ht="12.75">
      <c r="A46" s="112" t="s">
        <v>192</v>
      </c>
      <c r="B46" s="37"/>
      <c r="C46" s="37"/>
      <c r="D46" s="37"/>
      <c r="E46" s="37"/>
      <c r="F46" s="37">
        <v>14.3</v>
      </c>
      <c r="G46" s="37">
        <v>12.6</v>
      </c>
    </row>
    <row r="47" spans="1:7" ht="12.75">
      <c r="A47" s="112" t="s">
        <v>193</v>
      </c>
      <c r="B47" s="37"/>
      <c r="C47" s="37"/>
      <c r="D47" s="37"/>
      <c r="E47" s="37"/>
      <c r="F47" s="37">
        <v>15.5</v>
      </c>
      <c r="G47" s="37">
        <v>13.9</v>
      </c>
    </row>
    <row r="48" spans="1:7" ht="12.75">
      <c r="A48" s="112" t="s">
        <v>194</v>
      </c>
      <c r="B48" s="37"/>
      <c r="C48" s="37"/>
      <c r="D48" s="37"/>
      <c r="E48" s="37"/>
      <c r="F48" s="37">
        <v>17</v>
      </c>
      <c r="G48" s="37">
        <v>15.7</v>
      </c>
    </row>
    <row r="49" spans="1:7" ht="12.75">
      <c r="A49" s="112" t="s">
        <v>195</v>
      </c>
      <c r="B49" s="37"/>
      <c r="C49" s="37"/>
      <c r="D49" s="37"/>
      <c r="E49" s="37"/>
      <c r="F49" s="37"/>
      <c r="G49" s="37">
        <v>16.1</v>
      </c>
    </row>
    <row r="50" spans="1:7" ht="12.75">
      <c r="A50" s="112" t="s">
        <v>196</v>
      </c>
      <c r="B50" s="37"/>
      <c r="C50" s="37"/>
      <c r="D50" s="37"/>
      <c r="E50" s="37"/>
      <c r="F50" s="37"/>
      <c r="G50" s="37">
        <v>16.3</v>
      </c>
    </row>
    <row r="51" spans="1:7" ht="12.75">
      <c r="A51" s="112" t="s">
        <v>197</v>
      </c>
      <c r="B51" s="37"/>
      <c r="C51" s="37"/>
      <c r="D51" s="37"/>
      <c r="E51" s="37"/>
      <c r="F51" s="37"/>
      <c r="G51" s="37">
        <v>16.9</v>
      </c>
    </row>
    <row r="52" spans="1:7" ht="12.75">
      <c r="A52" s="112" t="s">
        <v>198</v>
      </c>
      <c r="B52" s="37"/>
      <c r="C52" s="37"/>
      <c r="D52" s="37"/>
      <c r="E52" s="37"/>
      <c r="F52" s="37"/>
      <c r="G52" s="37">
        <v>17.6</v>
      </c>
    </row>
    <row r="53" spans="1:7" ht="12.75">
      <c r="A53" s="112" t="s">
        <v>199</v>
      </c>
      <c r="B53" s="37"/>
      <c r="C53" s="37"/>
      <c r="D53" s="37"/>
      <c r="E53" s="37"/>
      <c r="F53" s="37"/>
      <c r="G53" s="37">
        <v>19.1</v>
      </c>
    </row>
    <row r="54" spans="1:7" ht="12.75">
      <c r="A54" s="113" t="s">
        <v>137</v>
      </c>
      <c r="B54" s="73">
        <v>18.2</v>
      </c>
      <c r="C54" s="73">
        <v>85.5</v>
      </c>
      <c r="D54" s="73">
        <v>175.2</v>
      </c>
      <c r="E54" s="73">
        <v>268.8</v>
      </c>
      <c r="F54" s="73">
        <v>332.4</v>
      </c>
      <c r="G54" s="73">
        <v>330.2</v>
      </c>
    </row>
    <row r="55" spans="1:7" ht="12.75">
      <c r="A55" s="108" t="s">
        <v>201</v>
      </c>
      <c r="B55" s="108"/>
      <c r="C55" s="109"/>
      <c r="D55" s="109"/>
      <c r="E55" s="109"/>
      <c r="F55" s="109"/>
      <c r="G55" s="109"/>
    </row>
    <row r="56" spans="1:7" ht="12.75">
      <c r="A56" s="108" t="s">
        <v>350</v>
      </c>
      <c r="B56" s="108"/>
      <c r="C56" s="109"/>
      <c r="D56" s="109"/>
      <c r="E56" s="109"/>
      <c r="F56" s="109"/>
      <c r="G56" s="109"/>
    </row>
    <row r="57" spans="1:7" ht="12.75">
      <c r="A57" s="55"/>
      <c r="B57" s="61" t="s">
        <v>90</v>
      </c>
      <c r="C57" s="61"/>
      <c r="D57" s="61"/>
      <c r="E57" s="61"/>
      <c r="F57" s="61"/>
      <c r="G57" s="61"/>
    </row>
    <row r="58" spans="1:7" ht="12.75">
      <c r="A58" s="59"/>
      <c r="B58" s="59" t="s">
        <v>73</v>
      </c>
      <c r="C58" s="59" t="s">
        <v>74</v>
      </c>
      <c r="D58" s="59" t="s">
        <v>75</v>
      </c>
      <c r="E58" s="59" t="s">
        <v>76</v>
      </c>
      <c r="F58" s="59" t="s">
        <v>77</v>
      </c>
      <c r="G58" s="59" t="s">
        <v>78</v>
      </c>
    </row>
    <row r="59" spans="1:7" ht="12.75">
      <c r="A59" s="9"/>
      <c r="B59" s="3" t="s">
        <v>91</v>
      </c>
      <c r="C59" s="3"/>
      <c r="D59" s="3"/>
      <c r="E59" s="3"/>
      <c r="F59" s="3"/>
      <c r="G59" s="3"/>
    </row>
    <row r="60" spans="1:7" ht="12.75">
      <c r="A60" s="59"/>
      <c r="B60" s="59" t="s">
        <v>92</v>
      </c>
      <c r="C60" s="59" t="s">
        <v>93</v>
      </c>
      <c r="D60" s="59" t="s">
        <v>94</v>
      </c>
      <c r="E60" s="59" t="s">
        <v>95</v>
      </c>
      <c r="F60" s="59" t="s">
        <v>96</v>
      </c>
      <c r="G60" s="59" t="s">
        <v>97</v>
      </c>
    </row>
    <row r="61" spans="1:7" ht="12.75">
      <c r="A61" s="111" t="s">
        <v>452</v>
      </c>
      <c r="B61" s="110"/>
      <c r="C61" s="110"/>
      <c r="D61" s="110"/>
      <c r="E61" s="110"/>
      <c r="F61" s="110"/>
      <c r="G61" s="110"/>
    </row>
    <row r="62" spans="1:7" ht="14.25">
      <c r="A62" s="110" t="s">
        <v>448</v>
      </c>
      <c r="B62" s="110"/>
      <c r="C62" s="110"/>
      <c r="D62" s="110"/>
      <c r="E62" s="110"/>
      <c r="F62" s="110"/>
      <c r="G62" s="110"/>
    </row>
    <row r="63" spans="1:7" ht="12.75">
      <c r="A63" s="112" t="s">
        <v>180</v>
      </c>
      <c r="B63" s="37"/>
      <c r="C63" s="37"/>
      <c r="D63" s="37">
        <v>5.4</v>
      </c>
      <c r="E63" s="37">
        <v>1.6</v>
      </c>
      <c r="F63" s="37">
        <v>0.9</v>
      </c>
      <c r="G63" s="37">
        <v>3.6</v>
      </c>
    </row>
    <row r="64" spans="1:7" ht="12.75">
      <c r="A64" s="112" t="s">
        <v>181</v>
      </c>
      <c r="B64" s="37"/>
      <c r="C64" s="37"/>
      <c r="D64" s="37">
        <v>8.6</v>
      </c>
      <c r="E64" s="37">
        <v>4</v>
      </c>
      <c r="F64" s="37">
        <v>7.4</v>
      </c>
      <c r="G64" s="37">
        <v>6.6</v>
      </c>
    </row>
    <row r="65" spans="1:7" ht="12.75">
      <c r="A65" s="112" t="s">
        <v>182</v>
      </c>
      <c r="B65" s="37"/>
      <c r="C65" s="37"/>
      <c r="D65" s="37">
        <v>14.6</v>
      </c>
      <c r="E65" s="37">
        <v>7.6</v>
      </c>
      <c r="F65" s="37">
        <v>10</v>
      </c>
      <c r="G65" s="37">
        <v>7</v>
      </c>
    </row>
    <row r="66" spans="1:7" ht="12.75">
      <c r="A66" s="112" t="s">
        <v>183</v>
      </c>
      <c r="B66" s="37"/>
      <c r="C66" s="37"/>
      <c r="D66" s="37">
        <v>16.4</v>
      </c>
      <c r="E66" s="37">
        <v>10</v>
      </c>
      <c r="F66" s="37">
        <v>10.8</v>
      </c>
      <c r="G66" s="37">
        <v>8.3</v>
      </c>
    </row>
    <row r="67" spans="1:7" ht="12.75">
      <c r="A67" s="112" t="s">
        <v>184</v>
      </c>
      <c r="B67" s="37"/>
      <c r="C67" s="37"/>
      <c r="D67" s="37">
        <v>17.4</v>
      </c>
      <c r="E67" s="37">
        <v>11.3</v>
      </c>
      <c r="F67" s="37">
        <v>11.2</v>
      </c>
      <c r="G67" s="37">
        <v>8.7</v>
      </c>
    </row>
    <row r="68" spans="1:7" ht="12.75">
      <c r="A68" s="112" t="s">
        <v>185</v>
      </c>
      <c r="B68" s="37"/>
      <c r="C68" s="37"/>
      <c r="D68" s="37"/>
      <c r="E68" s="37">
        <v>11.7</v>
      </c>
      <c r="F68" s="37">
        <v>12.8</v>
      </c>
      <c r="G68" s="37">
        <v>9</v>
      </c>
    </row>
    <row r="69" spans="1:7" ht="12.75">
      <c r="A69" s="112" t="s">
        <v>186</v>
      </c>
      <c r="B69" s="37"/>
      <c r="C69" s="37"/>
      <c r="D69" s="37"/>
      <c r="E69" s="37">
        <v>12.1</v>
      </c>
      <c r="F69" s="37">
        <v>14.3</v>
      </c>
      <c r="G69" s="37">
        <v>10.3</v>
      </c>
    </row>
    <row r="70" spans="1:7" ht="12.75">
      <c r="A70" s="112" t="s">
        <v>187</v>
      </c>
      <c r="B70" s="37"/>
      <c r="C70" s="37"/>
      <c r="D70" s="37"/>
      <c r="E70" s="37">
        <v>13.1</v>
      </c>
      <c r="F70" s="37">
        <v>14.3</v>
      </c>
      <c r="G70" s="37">
        <v>12.5</v>
      </c>
    </row>
    <row r="71" spans="1:7" ht="12.75">
      <c r="A71" s="112" t="s">
        <v>188</v>
      </c>
      <c r="B71" s="37"/>
      <c r="C71" s="37"/>
      <c r="D71" s="37"/>
      <c r="E71" s="37">
        <v>15.1</v>
      </c>
      <c r="F71" s="37">
        <v>14.9</v>
      </c>
      <c r="G71" s="37">
        <v>12.5</v>
      </c>
    </row>
    <row r="72" spans="1:7" ht="12.75">
      <c r="A72" s="112" t="s">
        <v>189</v>
      </c>
      <c r="B72" s="37"/>
      <c r="C72" s="37"/>
      <c r="D72" s="37"/>
      <c r="E72" s="37">
        <v>15.5</v>
      </c>
      <c r="F72" s="37">
        <v>15.1</v>
      </c>
      <c r="G72" s="37">
        <v>13</v>
      </c>
    </row>
    <row r="73" spans="1:7" ht="12.75">
      <c r="A73" s="112" t="s">
        <v>190</v>
      </c>
      <c r="B73" s="37"/>
      <c r="C73" s="37"/>
      <c r="D73" s="37"/>
      <c r="E73" s="37"/>
      <c r="F73" s="37">
        <v>15.4</v>
      </c>
      <c r="G73" s="37">
        <v>13.5</v>
      </c>
    </row>
    <row r="74" spans="1:7" ht="12.75">
      <c r="A74" s="112" t="s">
        <v>191</v>
      </c>
      <c r="B74" s="37"/>
      <c r="C74" s="37"/>
      <c r="D74" s="37"/>
      <c r="E74" s="37"/>
      <c r="F74" s="37">
        <v>16.5</v>
      </c>
      <c r="G74" s="37">
        <v>15.5</v>
      </c>
    </row>
    <row r="75" spans="1:7" ht="12.75">
      <c r="A75" s="112" t="s">
        <v>192</v>
      </c>
      <c r="B75" s="37"/>
      <c r="C75" s="37"/>
      <c r="D75" s="37"/>
      <c r="E75" s="37"/>
      <c r="F75" s="37">
        <v>16.6</v>
      </c>
      <c r="G75" s="37">
        <v>15.5</v>
      </c>
    </row>
    <row r="76" spans="1:7" ht="12.75">
      <c r="A76" s="112" t="s">
        <v>193</v>
      </c>
      <c r="B76" s="37"/>
      <c r="C76" s="37"/>
      <c r="D76" s="37"/>
      <c r="E76" s="37"/>
      <c r="F76" s="37">
        <v>16.6</v>
      </c>
      <c r="G76" s="37">
        <v>17.6</v>
      </c>
    </row>
    <row r="77" spans="1:7" ht="12.75">
      <c r="A77" s="112" t="s">
        <v>194</v>
      </c>
      <c r="B77" s="37"/>
      <c r="C77" s="37"/>
      <c r="D77" s="37"/>
      <c r="E77" s="37"/>
      <c r="F77" s="37">
        <v>16.6</v>
      </c>
      <c r="G77" s="37">
        <v>18</v>
      </c>
    </row>
    <row r="78" spans="1:7" ht="12.75">
      <c r="A78" s="112" t="s">
        <v>195</v>
      </c>
      <c r="B78" s="37"/>
      <c r="C78" s="37"/>
      <c r="D78" s="37"/>
      <c r="E78" s="37"/>
      <c r="F78" s="37"/>
      <c r="G78" s="37">
        <v>18</v>
      </c>
    </row>
    <row r="79" spans="1:7" ht="12.75">
      <c r="A79" s="112" t="s">
        <v>196</v>
      </c>
      <c r="B79" s="37"/>
      <c r="C79" s="37"/>
      <c r="D79" s="37"/>
      <c r="E79" s="37"/>
      <c r="F79" s="37"/>
      <c r="G79" s="37">
        <v>18</v>
      </c>
    </row>
    <row r="80" spans="1:7" ht="12.75">
      <c r="A80" s="112" t="s">
        <v>197</v>
      </c>
      <c r="B80" s="37"/>
      <c r="C80" s="37"/>
      <c r="D80" s="37"/>
      <c r="E80" s="37"/>
      <c r="F80" s="37"/>
      <c r="G80" s="37">
        <v>18</v>
      </c>
    </row>
    <row r="81" spans="1:7" ht="12.75">
      <c r="A81" s="112" t="s">
        <v>198</v>
      </c>
      <c r="B81" s="37"/>
      <c r="C81" s="37"/>
      <c r="D81" s="37"/>
      <c r="E81" s="37"/>
      <c r="F81" s="37"/>
      <c r="G81" s="37">
        <v>18</v>
      </c>
    </row>
    <row r="82" spans="1:7" ht="12.75">
      <c r="A82" s="112" t="s">
        <v>199</v>
      </c>
      <c r="B82" s="37"/>
      <c r="C82" s="37"/>
      <c r="D82" s="37"/>
      <c r="E82" s="37"/>
      <c r="F82" s="37"/>
      <c r="G82" s="37">
        <v>18.5</v>
      </c>
    </row>
    <row r="83" spans="1:7" ht="12.75">
      <c r="A83" s="113" t="s">
        <v>137</v>
      </c>
      <c r="B83" s="73">
        <v>200.5</v>
      </c>
      <c r="C83" s="73">
        <v>329</v>
      </c>
      <c r="D83" s="73">
        <v>278</v>
      </c>
      <c r="E83" s="73">
        <v>217.9</v>
      </c>
      <c r="F83" s="73">
        <v>142.9</v>
      </c>
      <c r="G83" s="73">
        <v>102.8</v>
      </c>
    </row>
    <row r="84" spans="1:7" ht="12.75">
      <c r="A84" s="111" t="s">
        <v>453</v>
      </c>
      <c r="B84" s="110"/>
      <c r="C84" s="110"/>
      <c r="D84" s="110"/>
      <c r="E84" s="110"/>
      <c r="F84" s="110"/>
      <c r="G84" s="110"/>
    </row>
    <row r="85" spans="1:7" ht="12.75">
      <c r="A85" s="110" t="s">
        <v>202</v>
      </c>
      <c r="B85" s="110"/>
      <c r="C85" s="110"/>
      <c r="D85" s="110"/>
      <c r="E85" s="110"/>
      <c r="F85" s="110"/>
      <c r="G85" s="110"/>
    </row>
    <row r="86" spans="1:7" ht="12.75">
      <c r="A86" s="112" t="s">
        <v>180</v>
      </c>
      <c r="B86" s="37"/>
      <c r="C86" s="37"/>
      <c r="D86" s="37">
        <v>1.6</v>
      </c>
      <c r="E86" s="37">
        <v>1.5</v>
      </c>
      <c r="F86" s="37">
        <v>0.8</v>
      </c>
      <c r="G86" s="37">
        <v>2.2</v>
      </c>
    </row>
    <row r="87" spans="1:7" ht="12.75">
      <c r="A87" s="112" t="s">
        <v>181</v>
      </c>
      <c r="B87" s="37"/>
      <c r="C87" s="37"/>
      <c r="D87" s="37">
        <v>3.3</v>
      </c>
      <c r="E87" s="37">
        <v>3.5</v>
      </c>
      <c r="F87" s="37">
        <v>1.6</v>
      </c>
      <c r="G87" s="37">
        <v>2.2</v>
      </c>
    </row>
    <row r="88" spans="1:7" ht="12.75">
      <c r="A88" s="112" t="s">
        <v>182</v>
      </c>
      <c r="B88" s="37"/>
      <c r="C88" s="37"/>
      <c r="D88" s="37">
        <v>5</v>
      </c>
      <c r="E88" s="37">
        <v>6.3</v>
      </c>
      <c r="F88" s="37">
        <v>3.5</v>
      </c>
      <c r="G88" s="37">
        <v>3.5</v>
      </c>
    </row>
    <row r="89" spans="1:7" ht="12.75">
      <c r="A89" s="112" t="s">
        <v>183</v>
      </c>
      <c r="B89" s="37"/>
      <c r="C89" s="37"/>
      <c r="D89" s="37">
        <v>6.3</v>
      </c>
      <c r="E89" s="37">
        <v>7.9</v>
      </c>
      <c r="F89" s="37">
        <v>4.3</v>
      </c>
      <c r="G89" s="37">
        <v>6</v>
      </c>
    </row>
    <row r="90" spans="1:7" ht="12.75">
      <c r="A90" s="112" t="s">
        <v>184</v>
      </c>
      <c r="B90" s="37"/>
      <c r="C90" s="37"/>
      <c r="D90" s="37">
        <v>9.2</v>
      </c>
      <c r="E90" s="37">
        <v>8.3</v>
      </c>
      <c r="F90" s="37">
        <v>7.5</v>
      </c>
      <c r="G90" s="37">
        <v>6.3</v>
      </c>
    </row>
    <row r="91" spans="1:7" ht="12.75">
      <c r="A91" s="112" t="s">
        <v>185</v>
      </c>
      <c r="B91" s="37"/>
      <c r="C91" s="37"/>
      <c r="D91" s="37"/>
      <c r="E91" s="37">
        <v>9.2</v>
      </c>
      <c r="F91" s="37">
        <v>10</v>
      </c>
      <c r="G91" s="37">
        <v>6.3</v>
      </c>
    </row>
    <row r="92" spans="1:7" ht="12.75">
      <c r="A92" s="112" t="s">
        <v>186</v>
      </c>
      <c r="B92" s="37"/>
      <c r="C92" s="37"/>
      <c r="D92" s="37"/>
      <c r="E92" s="37">
        <v>10.3</v>
      </c>
      <c r="F92" s="37">
        <v>13.6</v>
      </c>
      <c r="G92" s="37">
        <v>6.7</v>
      </c>
    </row>
    <row r="93" spans="1:7" ht="12.75">
      <c r="A93" s="112" t="s">
        <v>187</v>
      </c>
      <c r="B93" s="37"/>
      <c r="C93" s="37"/>
      <c r="D93" s="37"/>
      <c r="E93" s="37">
        <v>12.1</v>
      </c>
      <c r="F93" s="37">
        <v>15.9</v>
      </c>
      <c r="G93" s="37">
        <v>8.6</v>
      </c>
    </row>
    <row r="94" spans="1:7" ht="12.75">
      <c r="A94" s="112" t="s">
        <v>188</v>
      </c>
      <c r="B94" s="37"/>
      <c r="C94" s="37"/>
      <c r="D94" s="37"/>
      <c r="E94" s="37">
        <v>13</v>
      </c>
      <c r="F94" s="37">
        <v>19.5</v>
      </c>
      <c r="G94" s="37">
        <v>8.6</v>
      </c>
    </row>
    <row r="95" spans="1:7" ht="12.75">
      <c r="A95" s="112" t="s">
        <v>189</v>
      </c>
      <c r="B95" s="37"/>
      <c r="C95" s="37"/>
      <c r="D95" s="37"/>
      <c r="E95" s="37">
        <v>15.3</v>
      </c>
      <c r="F95" s="37">
        <v>20</v>
      </c>
      <c r="G95" s="37">
        <v>10.4</v>
      </c>
    </row>
    <row r="96" spans="1:7" ht="12.75">
      <c r="A96" s="112" t="s">
        <v>190</v>
      </c>
      <c r="B96" s="37"/>
      <c r="C96" s="37"/>
      <c r="D96" s="37"/>
      <c r="E96" s="37"/>
      <c r="F96" s="37">
        <v>22.7</v>
      </c>
      <c r="G96" s="37">
        <v>11.6</v>
      </c>
    </row>
    <row r="97" spans="1:7" ht="12.75">
      <c r="A97" s="112" t="s">
        <v>191</v>
      </c>
      <c r="B97" s="37"/>
      <c r="C97" s="37"/>
      <c r="D97" s="37"/>
      <c r="E97" s="37"/>
      <c r="F97" s="37">
        <v>23.8</v>
      </c>
      <c r="G97" s="37">
        <v>13.2</v>
      </c>
    </row>
    <row r="98" spans="1:7" ht="12.75">
      <c r="A98" s="112" t="s">
        <v>192</v>
      </c>
      <c r="B98" s="37"/>
      <c r="C98" s="37"/>
      <c r="D98" s="37"/>
      <c r="E98" s="37"/>
      <c r="F98" s="37">
        <v>25</v>
      </c>
      <c r="G98" s="37">
        <v>14.9</v>
      </c>
    </row>
    <row r="99" spans="1:7" ht="12.75">
      <c r="A99" s="112" t="s">
        <v>193</v>
      </c>
      <c r="B99" s="37"/>
      <c r="C99" s="37"/>
      <c r="D99" s="37"/>
      <c r="E99" s="37"/>
      <c r="F99" s="37">
        <v>25.4</v>
      </c>
      <c r="G99" s="37">
        <v>16.2</v>
      </c>
    </row>
    <row r="100" spans="1:7" ht="12.75">
      <c r="A100" s="112" t="s">
        <v>194</v>
      </c>
      <c r="B100" s="37"/>
      <c r="C100" s="37"/>
      <c r="D100" s="37"/>
      <c r="E100" s="37"/>
      <c r="F100" s="37">
        <v>26.8</v>
      </c>
      <c r="G100" s="37">
        <v>17</v>
      </c>
    </row>
    <row r="101" spans="1:7" ht="12.75">
      <c r="A101" s="112" t="s">
        <v>195</v>
      </c>
      <c r="B101" s="37"/>
      <c r="C101" s="37"/>
      <c r="D101" s="37"/>
      <c r="E101" s="37"/>
      <c r="F101" s="37">
        <v>27.3</v>
      </c>
      <c r="G101" s="37">
        <v>17</v>
      </c>
    </row>
    <row r="102" spans="1:7" ht="12.75">
      <c r="A102" s="112" t="s">
        <v>196</v>
      </c>
      <c r="B102" s="37"/>
      <c r="C102" s="37"/>
      <c r="D102" s="37"/>
      <c r="E102" s="37"/>
      <c r="F102" s="37"/>
      <c r="G102" s="37">
        <v>18.7</v>
      </c>
    </row>
    <row r="103" spans="1:7" ht="12.75">
      <c r="A103" s="112" t="s">
        <v>197</v>
      </c>
      <c r="B103" s="37"/>
      <c r="C103" s="37"/>
      <c r="D103" s="37"/>
      <c r="E103" s="37"/>
      <c r="F103" s="37"/>
      <c r="G103" s="37">
        <v>18.7</v>
      </c>
    </row>
    <row r="104" spans="1:7" ht="12.75">
      <c r="A104" s="112" t="s">
        <v>198</v>
      </c>
      <c r="B104" s="37"/>
      <c r="C104" s="37"/>
      <c r="D104" s="37"/>
      <c r="E104" s="37"/>
      <c r="F104" s="37"/>
      <c r="G104" s="37">
        <v>18.7</v>
      </c>
    </row>
    <row r="105" spans="1:7" ht="12.75">
      <c r="A105" s="112" t="s">
        <v>199</v>
      </c>
      <c r="B105" s="37"/>
      <c r="C105" s="37"/>
      <c r="D105" s="37"/>
      <c r="E105" s="37"/>
      <c r="F105" s="37"/>
      <c r="G105" s="37">
        <v>19.7</v>
      </c>
    </row>
    <row r="106" spans="1:7" ht="12.75">
      <c r="A106" s="113" t="s">
        <v>137</v>
      </c>
      <c r="B106" s="73">
        <v>49.4</v>
      </c>
      <c r="C106" s="73">
        <v>145.9</v>
      </c>
      <c r="D106" s="73">
        <v>155.6</v>
      </c>
      <c r="E106" s="73">
        <v>161</v>
      </c>
      <c r="F106" s="73">
        <v>103.8</v>
      </c>
      <c r="G106" s="73">
        <v>75.7</v>
      </c>
    </row>
    <row r="107" ht="12.75">
      <c r="A107" s="114" t="s">
        <v>450</v>
      </c>
    </row>
    <row r="108" ht="12.75">
      <c r="A108" s="107" t="s">
        <v>203</v>
      </c>
    </row>
    <row r="109" spans="1:7" ht="12.75">
      <c r="A109" s="107" t="s">
        <v>165</v>
      </c>
      <c r="B109" s="17">
        <v>0</v>
      </c>
      <c r="C109" s="17">
        <v>0</v>
      </c>
      <c r="D109" s="17">
        <v>0.1</v>
      </c>
      <c r="E109" s="17">
        <v>0.1</v>
      </c>
      <c r="F109" s="17">
        <v>0.2</v>
      </c>
      <c r="G109" s="17">
        <v>0.2</v>
      </c>
    </row>
    <row r="110" spans="1:7" ht="12.75">
      <c r="A110" s="107" t="s">
        <v>204</v>
      </c>
      <c r="B110" s="28">
        <v>0.1</v>
      </c>
      <c r="C110" s="28">
        <v>0.2</v>
      </c>
      <c r="D110" s="28">
        <v>0.2</v>
      </c>
      <c r="E110" s="28">
        <v>0.1</v>
      </c>
      <c r="F110" s="28">
        <v>0.1</v>
      </c>
      <c r="G110" s="28">
        <v>0.1</v>
      </c>
    </row>
    <row r="111" spans="1:7" ht="12.75">
      <c r="A111" s="107" t="s">
        <v>205</v>
      </c>
      <c r="B111" s="115"/>
      <c r="C111" s="115"/>
      <c r="D111" s="115"/>
      <c r="E111" s="115"/>
      <c r="F111" s="115"/>
      <c r="G111" s="115"/>
    </row>
    <row r="112" spans="1:7" ht="12.75">
      <c r="A112" s="107" t="s">
        <v>168</v>
      </c>
      <c r="B112" s="17">
        <v>0</v>
      </c>
      <c r="C112" s="17">
        <v>0</v>
      </c>
      <c r="D112" s="17">
        <v>0.1</v>
      </c>
      <c r="E112" s="17">
        <v>0.1</v>
      </c>
      <c r="F112" s="17">
        <v>0.1</v>
      </c>
      <c r="G112" s="17">
        <v>0.1</v>
      </c>
    </row>
    <row r="113" spans="1:7" ht="12.75">
      <c r="A113" s="116" t="s">
        <v>206</v>
      </c>
      <c r="B113" s="198">
        <v>0.1</v>
      </c>
      <c r="C113" s="198">
        <v>0.2</v>
      </c>
      <c r="D113" s="198">
        <v>0.3</v>
      </c>
      <c r="E113" s="198">
        <v>0.2</v>
      </c>
      <c r="F113" s="198">
        <v>0.3</v>
      </c>
      <c r="G113" s="198">
        <v>0.2</v>
      </c>
    </row>
    <row r="114" ht="14.25">
      <c r="A114" s="117" t="s">
        <v>454</v>
      </c>
    </row>
    <row r="115" ht="12.75">
      <c r="A115" s="107" t="s">
        <v>207</v>
      </c>
    </row>
    <row r="116" ht="12.75">
      <c r="A116" s="107" t="s">
        <v>208</v>
      </c>
    </row>
    <row r="122" spans="1:10" ht="12.75">
      <c r="A122" s="16"/>
      <c r="B122" s="9"/>
      <c r="C122" s="9"/>
      <c r="D122" s="9"/>
      <c r="E122" s="9"/>
      <c r="F122" s="9"/>
      <c r="G122" s="9"/>
      <c r="H122" s="9"/>
      <c r="I122" s="9"/>
      <c r="J122" s="9"/>
    </row>
    <row r="123" spans="1:10" ht="12.75">
      <c r="A123" s="9"/>
      <c r="B123" s="16"/>
      <c r="C123" s="9"/>
      <c r="D123" s="9"/>
      <c r="E123" s="9"/>
      <c r="F123" s="9"/>
      <c r="G123" s="9"/>
      <c r="H123" s="9"/>
      <c r="I123" s="9"/>
      <c r="J123" s="9"/>
    </row>
    <row r="124" spans="1:10" ht="12.75">
      <c r="A124" s="9"/>
      <c r="B124" s="16"/>
      <c r="C124" s="9"/>
      <c r="D124" s="9"/>
      <c r="E124" s="9"/>
      <c r="F124" s="9"/>
      <c r="G124" s="9"/>
      <c r="H124" s="9"/>
      <c r="I124" s="9"/>
      <c r="J124" s="9"/>
    </row>
    <row r="125" spans="1:10" ht="12.75">
      <c r="A125" s="9"/>
      <c r="B125" s="16"/>
      <c r="C125" s="9"/>
      <c r="D125" s="9"/>
      <c r="E125" s="9"/>
      <c r="F125" s="9"/>
      <c r="G125" s="9"/>
      <c r="H125" s="9"/>
      <c r="I125" s="9"/>
      <c r="J125" s="9"/>
    </row>
    <row r="126" spans="1:10" ht="12.75">
      <c r="A126" s="9"/>
      <c r="B126" s="16"/>
      <c r="C126" s="9"/>
      <c r="D126" s="9"/>
      <c r="E126" s="9"/>
      <c r="F126" s="9"/>
      <c r="G126" s="9"/>
      <c r="H126" s="9"/>
      <c r="I126" s="9"/>
      <c r="J126" s="9"/>
    </row>
    <row r="127" spans="1:10" ht="12.75">
      <c r="A127" s="9"/>
      <c r="B127" s="16"/>
      <c r="C127" s="9"/>
      <c r="D127" s="18"/>
      <c r="E127" s="18"/>
      <c r="F127" s="18"/>
      <c r="G127" s="18"/>
      <c r="H127" s="18"/>
      <c r="I127" s="18"/>
      <c r="J127" s="18"/>
    </row>
    <row r="128" spans="1:10" ht="12.75">
      <c r="A128" s="9"/>
      <c r="B128" s="16"/>
      <c r="C128" s="9"/>
      <c r="D128" s="15"/>
      <c r="E128" s="15"/>
      <c r="F128" s="15"/>
      <c r="G128" s="15"/>
      <c r="H128" s="15"/>
      <c r="I128" s="15"/>
      <c r="J128" s="15"/>
    </row>
    <row r="129" spans="1:10" ht="12.75">
      <c r="A129" s="9"/>
      <c r="B129" s="9"/>
      <c r="C129" s="9"/>
      <c r="D129" s="9"/>
      <c r="E129" s="9"/>
      <c r="F129" s="9"/>
      <c r="G129" s="9"/>
      <c r="H129" s="9"/>
      <c r="I129" s="9"/>
      <c r="J129" s="9"/>
    </row>
  </sheetData>
  <printOptions gridLines="1" horizontalCentered="1"/>
  <pageMargins left="0" right="0" top="0.3937007874015748" bottom="0.3937007874015748" header="0.5118110236220472" footer="0.5118110236220472"/>
  <pageSetup horizontalDpi="300" verticalDpi="300" orientation="portrait" paperSize="9" scale="95" r:id="rId1"/>
  <rowBreaks count="1" manualBreakCount="1">
    <brk id="5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3.33203125" style="9" customWidth="1"/>
    <col min="2" max="19" width="10.83203125" style="9" customWidth="1"/>
    <col min="20" max="16384" width="9.33203125" style="9" customWidth="1"/>
  </cols>
  <sheetData>
    <row r="1" spans="1:7" ht="12.75">
      <c r="A1" s="1" t="s">
        <v>209</v>
      </c>
      <c r="B1" s="1"/>
      <c r="C1" s="3"/>
      <c r="D1" s="3"/>
      <c r="E1" s="3"/>
      <c r="F1" s="3"/>
      <c r="G1" s="3"/>
    </row>
    <row r="2" spans="1:7" ht="12.75">
      <c r="A2" s="1" t="s">
        <v>351</v>
      </c>
      <c r="B2" s="1"/>
      <c r="C2" s="3"/>
      <c r="D2" s="3"/>
      <c r="E2" s="3"/>
      <c r="F2" s="3"/>
      <c r="G2" s="3"/>
    </row>
    <row r="3" spans="1:7" ht="12.75">
      <c r="A3" s="1"/>
      <c r="B3" s="1"/>
      <c r="C3" s="3"/>
      <c r="D3" s="3"/>
      <c r="E3" s="3"/>
      <c r="F3" s="3"/>
      <c r="G3" s="3"/>
    </row>
    <row r="4" spans="1:7" ht="12.75">
      <c r="A4" s="55"/>
      <c r="B4" s="61" t="s">
        <v>90</v>
      </c>
      <c r="C4" s="61"/>
      <c r="D4" s="61"/>
      <c r="E4" s="61"/>
      <c r="F4" s="61"/>
      <c r="G4" s="61"/>
    </row>
    <row r="5" spans="1:7" ht="12.75">
      <c r="A5" s="59"/>
      <c r="B5" s="59" t="s">
        <v>73</v>
      </c>
      <c r="C5" s="59" t="s">
        <v>74</v>
      </c>
      <c r="D5" s="59" t="s">
        <v>75</v>
      </c>
      <c r="E5" s="59" t="s">
        <v>76</v>
      </c>
      <c r="F5" s="59" t="s">
        <v>77</v>
      </c>
      <c r="G5" s="59" t="s">
        <v>78</v>
      </c>
    </row>
    <row r="6" spans="2:7" ht="12.75">
      <c r="B6" s="3" t="s">
        <v>91</v>
      </c>
      <c r="C6" s="3"/>
      <c r="D6" s="3"/>
      <c r="E6" s="3"/>
      <c r="F6" s="3"/>
      <c r="G6" s="3"/>
    </row>
    <row r="7" spans="1:7" ht="12.75">
      <c r="A7" s="59"/>
      <c r="B7" s="59" t="s">
        <v>92</v>
      </c>
      <c r="C7" s="59" t="s">
        <v>93</v>
      </c>
      <c r="D7" s="59" t="s">
        <v>94</v>
      </c>
      <c r="E7" s="59" t="s">
        <v>95</v>
      </c>
      <c r="F7" s="59" t="s">
        <v>96</v>
      </c>
      <c r="G7" s="59" t="s">
        <v>97</v>
      </c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64" t="s">
        <v>445</v>
      </c>
      <c r="B9" s="33"/>
      <c r="C9" s="33"/>
      <c r="D9" s="33"/>
      <c r="E9" s="33"/>
      <c r="F9" s="33"/>
      <c r="G9" s="33"/>
    </row>
    <row r="10" spans="1:7" ht="12.75">
      <c r="A10" s="33" t="s">
        <v>210</v>
      </c>
      <c r="B10" s="33"/>
      <c r="C10" s="33"/>
      <c r="D10" s="33"/>
      <c r="E10" s="33"/>
      <c r="F10" s="33"/>
      <c r="G10" s="33"/>
    </row>
    <row r="11" spans="1:7" ht="12.75">
      <c r="A11" s="57" t="s">
        <v>180</v>
      </c>
      <c r="B11" s="37"/>
      <c r="C11" s="37"/>
      <c r="D11" s="37">
        <v>3.7</v>
      </c>
      <c r="E11" s="37">
        <v>3.5</v>
      </c>
      <c r="F11" s="37">
        <v>1.9</v>
      </c>
      <c r="G11" s="37">
        <v>0.8</v>
      </c>
    </row>
    <row r="12" spans="1:7" ht="12.75">
      <c r="A12" s="57" t="s">
        <v>181</v>
      </c>
      <c r="B12" s="37"/>
      <c r="C12" s="37"/>
      <c r="D12" s="37">
        <v>7.1</v>
      </c>
      <c r="E12" s="37">
        <v>7.4</v>
      </c>
      <c r="F12" s="37">
        <v>4.5</v>
      </c>
      <c r="G12" s="37">
        <v>1.8</v>
      </c>
    </row>
    <row r="13" spans="1:7" ht="12.75">
      <c r="A13" s="57" t="s">
        <v>182</v>
      </c>
      <c r="B13" s="37"/>
      <c r="C13" s="37"/>
      <c r="D13" s="37"/>
      <c r="E13" s="37">
        <v>9.7</v>
      </c>
      <c r="F13" s="37">
        <v>6.7</v>
      </c>
      <c r="G13" s="37">
        <v>4</v>
      </c>
    </row>
    <row r="14" spans="1:7" ht="12.75">
      <c r="A14" s="57" t="s">
        <v>183</v>
      </c>
      <c r="B14" s="37"/>
      <c r="C14" s="37"/>
      <c r="D14" s="37"/>
      <c r="E14" s="37">
        <v>12.4</v>
      </c>
      <c r="F14" s="37">
        <v>9.5</v>
      </c>
      <c r="G14" s="37">
        <v>5.2</v>
      </c>
    </row>
    <row r="15" spans="1:7" ht="12.75">
      <c r="A15" s="57" t="s">
        <v>184</v>
      </c>
      <c r="B15" s="37"/>
      <c r="C15" s="37"/>
      <c r="D15" s="37"/>
      <c r="E15" s="37">
        <v>13.8</v>
      </c>
      <c r="F15" s="37">
        <v>11.3</v>
      </c>
      <c r="G15" s="37">
        <v>6.9</v>
      </c>
    </row>
    <row r="16" spans="1:7" ht="12.75">
      <c r="A16" s="57" t="s">
        <v>185</v>
      </c>
      <c r="B16" s="37"/>
      <c r="C16" s="37"/>
      <c r="D16" s="37"/>
      <c r="E16" s="37">
        <v>15.7</v>
      </c>
      <c r="F16" s="37">
        <v>11.8</v>
      </c>
      <c r="G16" s="37">
        <v>8.2</v>
      </c>
    </row>
    <row r="17" spans="1:7" ht="12.75">
      <c r="A17" s="57" t="s">
        <v>186</v>
      </c>
      <c r="B17" s="37"/>
      <c r="C17" s="37"/>
      <c r="D17" s="37"/>
      <c r="E17" s="37">
        <v>18.8</v>
      </c>
      <c r="F17" s="37">
        <v>12.7</v>
      </c>
      <c r="G17" s="37">
        <v>9.1</v>
      </c>
    </row>
    <row r="18" spans="1:7" ht="12.75">
      <c r="A18" s="57" t="s">
        <v>187</v>
      </c>
      <c r="B18" s="37"/>
      <c r="C18" s="37"/>
      <c r="D18" s="37"/>
      <c r="E18" s="37"/>
      <c r="F18" s="37">
        <v>13.2</v>
      </c>
      <c r="G18" s="37">
        <v>9.8</v>
      </c>
    </row>
    <row r="19" spans="1:7" ht="12.75">
      <c r="A19" s="57" t="s">
        <v>188</v>
      </c>
      <c r="B19" s="37"/>
      <c r="C19" s="37"/>
      <c r="D19" s="37"/>
      <c r="E19" s="37"/>
      <c r="F19" s="37">
        <v>14.2</v>
      </c>
      <c r="G19" s="37">
        <v>10.5</v>
      </c>
    </row>
    <row r="20" spans="1:7" ht="12.75">
      <c r="A20" s="57" t="s">
        <v>189</v>
      </c>
      <c r="B20" s="37"/>
      <c r="C20" s="37"/>
      <c r="D20" s="37"/>
      <c r="E20" s="37"/>
      <c r="F20" s="37">
        <v>15.9</v>
      </c>
      <c r="G20" s="37">
        <v>10.5</v>
      </c>
    </row>
    <row r="21" spans="1:7" ht="12.75">
      <c r="A21" s="57" t="s">
        <v>190</v>
      </c>
      <c r="B21" s="37"/>
      <c r="C21" s="37"/>
      <c r="D21" s="37"/>
      <c r="E21" s="37"/>
      <c r="F21" s="37">
        <v>17.7</v>
      </c>
      <c r="G21" s="37">
        <v>11.1</v>
      </c>
    </row>
    <row r="22" spans="1:7" ht="12.75">
      <c r="A22" s="57" t="s">
        <v>191</v>
      </c>
      <c r="B22" s="37"/>
      <c r="C22" s="37"/>
      <c r="D22" s="37"/>
      <c r="E22" s="37"/>
      <c r="F22" s="37">
        <v>18.9</v>
      </c>
      <c r="G22" s="37">
        <v>12</v>
      </c>
    </row>
    <row r="23" spans="1:7" ht="12.75">
      <c r="A23" s="57" t="s">
        <v>192</v>
      </c>
      <c r="B23" s="37"/>
      <c r="C23" s="37"/>
      <c r="D23" s="37"/>
      <c r="E23" s="37"/>
      <c r="F23" s="37"/>
      <c r="G23" s="37">
        <v>12.9</v>
      </c>
    </row>
    <row r="24" spans="1:7" ht="12.75">
      <c r="A24" s="57" t="s">
        <v>193</v>
      </c>
      <c r="B24" s="37"/>
      <c r="C24" s="37"/>
      <c r="D24" s="37"/>
      <c r="E24" s="37"/>
      <c r="F24" s="37"/>
      <c r="G24" s="37">
        <v>13.6</v>
      </c>
    </row>
    <row r="25" spans="1:7" ht="12.75">
      <c r="A25" s="57" t="s">
        <v>194</v>
      </c>
      <c r="B25" s="37"/>
      <c r="C25" s="37"/>
      <c r="D25" s="37"/>
      <c r="E25" s="37"/>
      <c r="F25" s="37"/>
      <c r="G25" s="37">
        <v>14.5</v>
      </c>
    </row>
    <row r="26" spans="1:7" ht="12.75">
      <c r="A26" s="57" t="s">
        <v>195</v>
      </c>
      <c r="B26" s="37"/>
      <c r="C26" s="37"/>
      <c r="D26" s="37"/>
      <c r="E26" s="37"/>
      <c r="F26" s="37"/>
      <c r="G26" s="37">
        <v>15</v>
      </c>
    </row>
    <row r="27" spans="1:7" ht="12.75">
      <c r="A27" s="57" t="s">
        <v>196</v>
      </c>
      <c r="B27" s="37"/>
      <c r="C27" s="37"/>
      <c r="D27" s="37"/>
      <c r="E27" s="37"/>
      <c r="F27" s="37"/>
      <c r="G27" s="37">
        <v>15.4</v>
      </c>
    </row>
    <row r="28" spans="1:7" ht="12.75">
      <c r="A28" s="57" t="s">
        <v>197</v>
      </c>
      <c r="B28" s="37"/>
      <c r="C28" s="37"/>
      <c r="D28" s="37"/>
      <c r="E28" s="37"/>
      <c r="F28" s="37"/>
      <c r="G28" s="37"/>
    </row>
    <row r="29" spans="1:7" ht="12.75">
      <c r="A29" s="57" t="s">
        <v>198</v>
      </c>
      <c r="B29" s="37"/>
      <c r="C29" s="37"/>
      <c r="D29" s="37"/>
      <c r="E29" s="37"/>
      <c r="F29" s="37"/>
      <c r="G29" s="37"/>
    </row>
    <row r="30" spans="1:7" ht="12.75">
      <c r="A30" s="57" t="s">
        <v>199</v>
      </c>
      <c r="B30" s="37"/>
      <c r="C30" s="37"/>
      <c r="D30" s="37"/>
      <c r="E30" s="37"/>
      <c r="F30" s="37"/>
      <c r="G30" s="37"/>
    </row>
    <row r="31" spans="1:7" ht="12.75">
      <c r="A31" s="57"/>
      <c r="D31" s="37"/>
      <c r="E31" s="37"/>
      <c r="F31" s="37"/>
      <c r="G31" s="37"/>
    </row>
    <row r="32" spans="1:7" ht="12.75">
      <c r="A32" s="57"/>
      <c r="D32" s="37"/>
      <c r="E32" s="37"/>
      <c r="F32" s="37"/>
      <c r="G32" s="37"/>
    </row>
    <row r="33" spans="1:7" ht="12.75">
      <c r="A33" s="58" t="s">
        <v>137</v>
      </c>
      <c r="B33" s="73">
        <v>88.9</v>
      </c>
      <c r="C33" s="73">
        <v>221.9</v>
      </c>
      <c r="D33" s="73">
        <v>292.1</v>
      </c>
      <c r="E33" s="73">
        <v>304.1</v>
      </c>
      <c r="F33" s="73">
        <v>303.1</v>
      </c>
      <c r="G33" s="73">
        <v>281.9</v>
      </c>
    </row>
    <row r="34" spans="1:7" ht="12.75">
      <c r="A34" s="64" t="s">
        <v>446</v>
      </c>
      <c r="D34" s="37"/>
      <c r="E34" s="37"/>
      <c r="F34" s="37"/>
      <c r="G34" s="37"/>
    </row>
    <row r="35" spans="1:7" ht="12.75">
      <c r="A35" s="33" t="s">
        <v>211</v>
      </c>
      <c r="B35" s="33"/>
      <c r="C35" s="33"/>
      <c r="D35" s="42"/>
      <c r="E35" s="42"/>
      <c r="F35" s="42"/>
      <c r="G35" s="42"/>
    </row>
    <row r="36" spans="1:7" ht="12.75">
      <c r="A36" s="57" t="s">
        <v>180</v>
      </c>
      <c r="B36" s="37"/>
      <c r="C36" s="37"/>
      <c r="D36" s="37">
        <v>0</v>
      </c>
      <c r="E36" s="37">
        <v>0.5</v>
      </c>
      <c r="F36" s="37">
        <v>0</v>
      </c>
      <c r="G36" s="37">
        <v>0.2</v>
      </c>
    </row>
    <row r="37" spans="1:7" ht="12.75">
      <c r="A37" s="57" t="s">
        <v>181</v>
      </c>
      <c r="B37" s="37"/>
      <c r="C37" s="37"/>
      <c r="D37" s="37">
        <v>0</v>
      </c>
      <c r="E37" s="37">
        <v>2.5</v>
      </c>
      <c r="F37" s="37">
        <v>2.7</v>
      </c>
      <c r="G37" s="37">
        <v>0.3</v>
      </c>
    </row>
    <row r="38" spans="1:7" ht="12.75">
      <c r="A38" s="57" t="s">
        <v>182</v>
      </c>
      <c r="B38" s="37"/>
      <c r="C38" s="37"/>
      <c r="D38" s="37"/>
      <c r="E38" s="37">
        <v>2.5</v>
      </c>
      <c r="F38" s="37">
        <v>5.3</v>
      </c>
      <c r="G38" s="37">
        <v>1</v>
      </c>
    </row>
    <row r="39" spans="1:7" ht="12.75">
      <c r="A39" s="57" t="s">
        <v>183</v>
      </c>
      <c r="B39" s="37"/>
      <c r="C39" s="37"/>
      <c r="D39" s="37"/>
      <c r="E39" s="37">
        <v>3.9</v>
      </c>
      <c r="F39" s="37">
        <v>6.2</v>
      </c>
      <c r="G39" s="37">
        <v>1.7</v>
      </c>
    </row>
    <row r="40" spans="1:7" ht="12.75">
      <c r="A40" s="57" t="s">
        <v>184</v>
      </c>
      <c r="B40" s="37"/>
      <c r="C40" s="37"/>
      <c r="D40" s="37"/>
      <c r="E40" s="37">
        <v>3.9</v>
      </c>
      <c r="F40" s="37">
        <v>7</v>
      </c>
      <c r="G40" s="37">
        <v>3</v>
      </c>
    </row>
    <row r="41" spans="1:7" ht="12.75">
      <c r="A41" s="57" t="s">
        <v>185</v>
      </c>
      <c r="B41" s="37"/>
      <c r="C41" s="37"/>
      <c r="D41" s="37"/>
      <c r="E41" s="37">
        <v>3.9</v>
      </c>
      <c r="F41" s="37">
        <v>7.2</v>
      </c>
      <c r="G41" s="37">
        <v>4.7</v>
      </c>
    </row>
    <row r="42" spans="1:7" ht="12.75">
      <c r="A42" s="57" t="s">
        <v>186</v>
      </c>
      <c r="B42" s="37"/>
      <c r="C42" s="37"/>
      <c r="D42" s="37"/>
      <c r="E42" s="37">
        <v>5.9</v>
      </c>
      <c r="F42" s="37">
        <v>7.3</v>
      </c>
      <c r="G42" s="37">
        <v>5.5</v>
      </c>
    </row>
    <row r="43" spans="1:7" ht="12.75">
      <c r="A43" s="57" t="s">
        <v>187</v>
      </c>
      <c r="B43" s="37"/>
      <c r="C43" s="37"/>
      <c r="D43" s="37"/>
      <c r="E43" s="37"/>
      <c r="F43" s="37">
        <v>7.7</v>
      </c>
      <c r="G43" s="37">
        <v>6.1</v>
      </c>
    </row>
    <row r="44" spans="1:7" ht="12.75">
      <c r="A44" s="57" t="s">
        <v>188</v>
      </c>
      <c r="B44" s="37"/>
      <c r="C44" s="37"/>
      <c r="D44" s="37"/>
      <c r="E44" s="37"/>
      <c r="F44" s="37">
        <v>8.6</v>
      </c>
      <c r="G44" s="37">
        <v>6.4</v>
      </c>
    </row>
    <row r="45" spans="1:7" ht="12.75">
      <c r="A45" s="57" t="s">
        <v>189</v>
      </c>
      <c r="B45" s="37"/>
      <c r="C45" s="37"/>
      <c r="D45" s="37"/>
      <c r="E45" s="37"/>
      <c r="F45" s="37">
        <v>10.1</v>
      </c>
      <c r="G45" s="37">
        <v>6.4</v>
      </c>
    </row>
    <row r="46" spans="1:7" ht="12.75">
      <c r="A46" s="57" t="s">
        <v>190</v>
      </c>
      <c r="B46" s="37"/>
      <c r="C46" s="37"/>
      <c r="D46" s="37"/>
      <c r="E46" s="37"/>
      <c r="F46" s="37">
        <v>11.1</v>
      </c>
      <c r="G46" s="37">
        <v>6.8</v>
      </c>
    </row>
    <row r="47" spans="1:7" ht="12.75">
      <c r="A47" s="57" t="s">
        <v>191</v>
      </c>
      <c r="B47" s="37"/>
      <c r="C47" s="37"/>
      <c r="D47" s="37"/>
      <c r="E47" s="37"/>
      <c r="F47" s="37">
        <v>12</v>
      </c>
      <c r="G47" s="37">
        <v>8</v>
      </c>
    </row>
    <row r="48" spans="1:7" ht="12.75">
      <c r="A48" s="57" t="s">
        <v>192</v>
      </c>
      <c r="B48" s="37"/>
      <c r="C48" s="37"/>
      <c r="D48" s="37"/>
      <c r="E48" s="37"/>
      <c r="F48" s="37"/>
      <c r="G48" s="37">
        <v>8.6</v>
      </c>
    </row>
    <row r="49" spans="1:7" ht="12.75">
      <c r="A49" s="57" t="s">
        <v>193</v>
      </c>
      <c r="B49" s="37"/>
      <c r="C49" s="37"/>
      <c r="D49" s="37"/>
      <c r="E49" s="37"/>
      <c r="F49" s="37"/>
      <c r="G49" s="37">
        <v>8.9</v>
      </c>
    </row>
    <row r="50" spans="1:7" ht="12.75">
      <c r="A50" s="57" t="s">
        <v>194</v>
      </c>
      <c r="B50" s="37"/>
      <c r="C50" s="37"/>
      <c r="D50" s="37"/>
      <c r="E50" s="37"/>
      <c r="F50" s="37"/>
      <c r="G50" s="37">
        <v>10.2</v>
      </c>
    </row>
    <row r="51" spans="1:7" ht="12.75">
      <c r="A51" s="57" t="s">
        <v>195</v>
      </c>
      <c r="B51" s="37"/>
      <c r="C51" s="37"/>
      <c r="D51" s="37"/>
      <c r="E51" s="37"/>
      <c r="F51" s="37"/>
      <c r="G51" s="37">
        <v>10.3</v>
      </c>
    </row>
    <row r="52" spans="1:7" ht="12.75">
      <c r="A52" s="57" t="s">
        <v>196</v>
      </c>
      <c r="B52" s="37"/>
      <c r="C52" s="37"/>
      <c r="D52" s="37"/>
      <c r="E52" s="37"/>
      <c r="F52" s="37"/>
      <c r="G52" s="37">
        <v>10.9</v>
      </c>
    </row>
    <row r="53" spans="1:7" ht="12.75">
      <c r="A53" s="57" t="s">
        <v>197</v>
      </c>
      <c r="B53" s="37"/>
      <c r="C53" s="37"/>
      <c r="D53" s="37"/>
      <c r="E53" s="37"/>
      <c r="F53" s="37"/>
      <c r="G53" s="37"/>
    </row>
    <row r="54" spans="1:7" ht="12.75">
      <c r="A54" s="57" t="s">
        <v>198</v>
      </c>
      <c r="B54" s="37"/>
      <c r="C54" s="37"/>
      <c r="D54" s="37"/>
      <c r="E54" s="37"/>
      <c r="F54" s="37"/>
      <c r="G54" s="37"/>
    </row>
    <row r="55" spans="1:7" ht="12.75">
      <c r="A55" s="57" t="s">
        <v>199</v>
      </c>
      <c r="B55" s="37"/>
      <c r="C55" s="37"/>
      <c r="D55" s="37"/>
      <c r="E55" s="37"/>
      <c r="F55" s="37"/>
      <c r="G55" s="37"/>
    </row>
    <row r="56" ht="12.75">
      <c r="A56" s="57"/>
    </row>
    <row r="57" spans="1:7" ht="12.75">
      <c r="A57" s="57"/>
      <c r="D57" s="65"/>
      <c r="E57" s="65"/>
      <c r="F57" s="65"/>
      <c r="G57" s="65"/>
    </row>
    <row r="58" spans="1:7" ht="12.75">
      <c r="A58" s="58" t="s">
        <v>137</v>
      </c>
      <c r="B58" s="73">
        <v>8</v>
      </c>
      <c r="C58" s="73">
        <v>31</v>
      </c>
      <c r="D58" s="73">
        <v>68</v>
      </c>
      <c r="E58" s="73">
        <v>124</v>
      </c>
      <c r="F58" s="73">
        <v>169.8</v>
      </c>
      <c r="G58" s="73">
        <v>196.4</v>
      </c>
    </row>
    <row r="59" spans="1:7" ht="12.75">
      <c r="A59" s="74"/>
      <c r="B59" s="45"/>
      <c r="C59" s="45"/>
      <c r="D59" s="45"/>
      <c r="E59" s="45"/>
      <c r="F59" s="45"/>
      <c r="G59" s="45"/>
    </row>
    <row r="60" spans="1:7" ht="12.75">
      <c r="A60" s="1" t="s">
        <v>212</v>
      </c>
      <c r="B60" s="1"/>
      <c r="C60" s="3"/>
      <c r="D60" s="3"/>
      <c r="E60" s="3"/>
      <c r="F60" s="3"/>
      <c r="G60" s="3"/>
    </row>
    <row r="61" spans="1:7" ht="12.75">
      <c r="A61" s="1" t="s">
        <v>351</v>
      </c>
      <c r="B61" s="1"/>
      <c r="C61" s="3"/>
      <c r="D61" s="3"/>
      <c r="E61" s="3"/>
      <c r="F61" s="3"/>
      <c r="G61" s="3"/>
    </row>
    <row r="62" spans="1:7" ht="12.75">
      <c r="A62" s="55"/>
      <c r="B62" s="61" t="s">
        <v>90</v>
      </c>
      <c r="C62" s="61"/>
      <c r="D62" s="61"/>
      <c r="E62" s="61"/>
      <c r="F62" s="61"/>
      <c r="G62" s="61"/>
    </row>
    <row r="63" spans="1:7" ht="12.75">
      <c r="A63" s="59"/>
      <c r="B63" s="59" t="s">
        <v>73</v>
      </c>
      <c r="C63" s="59" t="s">
        <v>74</v>
      </c>
      <c r="D63" s="59" t="s">
        <v>75</v>
      </c>
      <c r="E63" s="59" t="s">
        <v>76</v>
      </c>
      <c r="F63" s="59" t="s">
        <v>77</v>
      </c>
      <c r="G63" s="59" t="s">
        <v>78</v>
      </c>
    </row>
    <row r="64" spans="2:7" ht="12.75">
      <c r="B64" s="3" t="s">
        <v>91</v>
      </c>
      <c r="C64" s="3"/>
      <c r="D64" s="3"/>
      <c r="E64" s="3"/>
      <c r="F64" s="3"/>
      <c r="G64" s="3"/>
    </row>
    <row r="65" spans="1:7" ht="12.75">
      <c r="A65" s="59"/>
      <c r="B65" s="59" t="s">
        <v>92</v>
      </c>
      <c r="C65" s="59" t="s">
        <v>93</v>
      </c>
      <c r="D65" s="59" t="s">
        <v>94</v>
      </c>
      <c r="E65" s="59" t="s">
        <v>95</v>
      </c>
      <c r="F65" s="59" t="s">
        <v>96</v>
      </c>
      <c r="G65" s="59" t="s">
        <v>97</v>
      </c>
    </row>
    <row r="66" spans="1:7" ht="12.75">
      <c r="A66" s="64" t="s">
        <v>447</v>
      </c>
      <c r="B66" s="33"/>
      <c r="C66" s="33"/>
      <c r="D66" s="33"/>
      <c r="E66" s="33"/>
      <c r="F66" s="33"/>
      <c r="G66" s="33"/>
    </row>
    <row r="67" spans="1:7" ht="14.25">
      <c r="A67" s="33" t="s">
        <v>448</v>
      </c>
      <c r="B67" s="33"/>
      <c r="C67" s="33"/>
      <c r="D67" s="33"/>
      <c r="E67" s="33"/>
      <c r="F67" s="33"/>
      <c r="G67" s="33"/>
    </row>
    <row r="68" spans="1:7" ht="12.75">
      <c r="A68" s="57" t="s">
        <v>180</v>
      </c>
      <c r="B68" s="37"/>
      <c r="C68" s="37"/>
      <c r="D68" s="37">
        <v>4.8</v>
      </c>
      <c r="E68" s="37">
        <v>5.1</v>
      </c>
      <c r="F68" s="37">
        <v>3.8</v>
      </c>
      <c r="G68" s="37">
        <v>2.1</v>
      </c>
    </row>
    <row r="69" spans="1:7" ht="12.75">
      <c r="A69" s="57" t="s">
        <v>181</v>
      </c>
      <c r="B69" s="37"/>
      <c r="C69" s="37"/>
      <c r="D69" s="37">
        <v>8.4</v>
      </c>
      <c r="E69" s="37">
        <v>10.4</v>
      </c>
      <c r="F69" s="37">
        <v>6.2</v>
      </c>
      <c r="G69" s="37">
        <v>4.7</v>
      </c>
    </row>
    <row r="70" spans="1:7" ht="12.75">
      <c r="A70" s="57" t="s">
        <v>182</v>
      </c>
      <c r="B70" s="37"/>
      <c r="C70" s="37"/>
      <c r="D70" s="37"/>
      <c r="E70" s="37">
        <v>14.3</v>
      </c>
      <c r="F70" s="37">
        <v>7.9</v>
      </c>
      <c r="G70" s="37">
        <v>10.2</v>
      </c>
    </row>
    <row r="71" spans="1:7" ht="12.75">
      <c r="A71" s="57" t="s">
        <v>183</v>
      </c>
      <c r="B71" s="37"/>
      <c r="C71" s="37"/>
      <c r="D71" s="37"/>
      <c r="E71" s="37">
        <v>16.8</v>
      </c>
      <c r="F71" s="37">
        <v>12.9</v>
      </c>
      <c r="G71" s="37">
        <v>12.6</v>
      </c>
    </row>
    <row r="72" spans="1:7" ht="12.75">
      <c r="A72" s="57" t="s">
        <v>184</v>
      </c>
      <c r="B72" s="37"/>
      <c r="C72" s="37"/>
      <c r="D72" s="37"/>
      <c r="E72" s="37">
        <v>18.8</v>
      </c>
      <c r="F72" s="37">
        <v>14.9</v>
      </c>
      <c r="G72" s="37">
        <v>12.6</v>
      </c>
    </row>
    <row r="73" spans="1:7" ht="12.75">
      <c r="A73" s="57" t="s">
        <v>185</v>
      </c>
      <c r="B73" s="37"/>
      <c r="C73" s="37"/>
      <c r="D73" s="37"/>
      <c r="E73" s="37">
        <v>21.1</v>
      </c>
      <c r="F73" s="37">
        <v>15</v>
      </c>
      <c r="G73" s="37">
        <v>12.8</v>
      </c>
    </row>
    <row r="74" spans="1:7" ht="12.75">
      <c r="A74" s="57" t="s">
        <v>186</v>
      </c>
      <c r="B74" s="37"/>
      <c r="C74" s="37"/>
      <c r="D74" s="37"/>
      <c r="E74" s="37">
        <v>24.3</v>
      </c>
      <c r="F74" s="37">
        <v>16.3</v>
      </c>
      <c r="G74" s="37">
        <v>12.8</v>
      </c>
    </row>
    <row r="75" spans="1:7" ht="12.75">
      <c r="A75" s="57" t="s">
        <v>187</v>
      </c>
      <c r="B75" s="37"/>
      <c r="C75" s="37"/>
      <c r="D75" s="37"/>
      <c r="E75" s="37"/>
      <c r="F75" s="37">
        <v>16.3</v>
      </c>
      <c r="G75" s="37">
        <v>12.8</v>
      </c>
    </row>
    <row r="76" spans="1:7" ht="12.75">
      <c r="A76" s="57" t="s">
        <v>188</v>
      </c>
      <c r="B76" s="37"/>
      <c r="C76" s="37"/>
      <c r="D76" s="37"/>
      <c r="E76" s="37"/>
      <c r="F76" s="37">
        <v>16.3</v>
      </c>
      <c r="G76" s="37">
        <v>13.4</v>
      </c>
    </row>
    <row r="77" spans="1:7" ht="12.75">
      <c r="A77" s="57" t="s">
        <v>189</v>
      </c>
      <c r="B77" s="37"/>
      <c r="C77" s="37"/>
      <c r="D77" s="37"/>
      <c r="E77" s="37"/>
      <c r="F77" s="37">
        <v>16.7</v>
      </c>
      <c r="G77" s="37">
        <v>13.4</v>
      </c>
    </row>
    <row r="78" spans="1:7" ht="12.75">
      <c r="A78" s="57" t="s">
        <v>190</v>
      </c>
      <c r="B78" s="37"/>
      <c r="C78" s="37"/>
      <c r="D78" s="37"/>
      <c r="E78" s="37"/>
      <c r="F78" s="37">
        <v>16.7</v>
      </c>
      <c r="G78" s="37">
        <v>13.4</v>
      </c>
    </row>
    <row r="79" spans="1:7" ht="12.75">
      <c r="A79" s="57" t="s">
        <v>191</v>
      </c>
      <c r="B79" s="37"/>
      <c r="C79" s="37"/>
      <c r="D79" s="37"/>
      <c r="E79" s="37"/>
      <c r="F79" s="37">
        <v>16.7</v>
      </c>
      <c r="G79" s="37">
        <v>13.4</v>
      </c>
    </row>
    <row r="80" spans="1:7" ht="12.75">
      <c r="A80" s="57" t="s">
        <v>192</v>
      </c>
      <c r="B80" s="37"/>
      <c r="C80" s="37"/>
      <c r="D80" s="37"/>
      <c r="E80" s="37"/>
      <c r="F80" s="37"/>
      <c r="G80" s="37">
        <v>13.4</v>
      </c>
    </row>
    <row r="81" spans="1:7" ht="12.75">
      <c r="A81" s="57" t="s">
        <v>193</v>
      </c>
      <c r="B81" s="37"/>
      <c r="C81" s="37"/>
      <c r="D81" s="37"/>
      <c r="E81" s="37"/>
      <c r="F81" s="37"/>
      <c r="G81" s="37">
        <v>13.4</v>
      </c>
    </row>
    <row r="82" spans="1:7" ht="12.75">
      <c r="A82" s="57" t="s">
        <v>194</v>
      </c>
      <c r="B82" s="37"/>
      <c r="C82" s="37"/>
      <c r="D82" s="37"/>
      <c r="E82" s="37"/>
      <c r="F82" s="37"/>
      <c r="G82" s="37">
        <v>13.4</v>
      </c>
    </row>
    <row r="83" spans="1:7" ht="12.75">
      <c r="A83" s="57" t="s">
        <v>195</v>
      </c>
      <c r="B83" s="37"/>
      <c r="C83" s="37"/>
      <c r="D83" s="37"/>
      <c r="E83" s="37"/>
      <c r="F83" s="37"/>
      <c r="G83" s="37">
        <v>13.4</v>
      </c>
    </row>
    <row r="84" spans="1:7" ht="12.75">
      <c r="A84" s="57" t="s">
        <v>196</v>
      </c>
      <c r="B84" s="37"/>
      <c r="C84" s="37"/>
      <c r="D84" s="37"/>
      <c r="E84" s="37"/>
      <c r="F84" s="37"/>
      <c r="G84" s="37">
        <v>13.4</v>
      </c>
    </row>
    <row r="85" spans="1:7" ht="12.75">
      <c r="A85" s="57" t="s">
        <v>197</v>
      </c>
      <c r="B85" s="37"/>
      <c r="C85" s="37"/>
      <c r="D85" s="37"/>
      <c r="E85" s="37"/>
      <c r="F85" s="37"/>
      <c r="G85" s="37"/>
    </row>
    <row r="86" spans="1:7" ht="12.75">
      <c r="A86" s="57" t="s">
        <v>198</v>
      </c>
      <c r="B86" s="37"/>
      <c r="C86" s="37"/>
      <c r="D86" s="37"/>
      <c r="E86" s="37"/>
      <c r="F86" s="37"/>
      <c r="G86" s="37"/>
    </row>
    <row r="87" spans="1:7" ht="12.75">
      <c r="A87" s="57" t="s">
        <v>199</v>
      </c>
      <c r="B87" s="37"/>
      <c r="C87" s="37"/>
      <c r="D87" s="37"/>
      <c r="E87" s="37"/>
      <c r="F87" s="37"/>
      <c r="G87" s="37"/>
    </row>
    <row r="88" spans="1:7" ht="12.75">
      <c r="A88" s="58" t="s">
        <v>137</v>
      </c>
      <c r="B88" s="73">
        <v>81.1</v>
      </c>
      <c r="C88" s="73">
        <v>191.1</v>
      </c>
      <c r="D88" s="73">
        <v>224.1</v>
      </c>
      <c r="E88" s="73">
        <v>180.1</v>
      </c>
      <c r="F88" s="73">
        <v>133.3</v>
      </c>
      <c r="G88" s="73">
        <v>85.4</v>
      </c>
    </row>
    <row r="89" spans="1:7" ht="12.75">
      <c r="A89" s="64" t="s">
        <v>449</v>
      </c>
      <c r="B89" s="33"/>
      <c r="C89" s="42"/>
      <c r="D89" s="42"/>
      <c r="E89" s="42"/>
      <c r="F89" s="42"/>
      <c r="G89" s="42"/>
    </row>
    <row r="90" spans="1:7" ht="12.75">
      <c r="A90" s="33" t="s">
        <v>211</v>
      </c>
      <c r="B90" s="33"/>
      <c r="C90" s="42"/>
      <c r="D90" s="42"/>
      <c r="E90" s="42"/>
      <c r="F90" s="42"/>
      <c r="G90" s="42"/>
    </row>
    <row r="91" spans="1:7" ht="12.75">
      <c r="A91" s="57" t="s">
        <v>180</v>
      </c>
      <c r="B91" s="37"/>
      <c r="C91" s="37"/>
      <c r="D91" s="37">
        <v>0.4</v>
      </c>
      <c r="E91" s="37">
        <v>0.7</v>
      </c>
      <c r="F91" s="37">
        <v>0.5</v>
      </c>
      <c r="G91" s="37">
        <v>0</v>
      </c>
    </row>
    <row r="92" spans="1:7" ht="12.75">
      <c r="A92" s="57" t="s">
        <v>181</v>
      </c>
      <c r="B92" s="37"/>
      <c r="C92" s="37"/>
      <c r="D92" s="37">
        <v>2.9</v>
      </c>
      <c r="E92" s="37">
        <v>2.5</v>
      </c>
      <c r="F92" s="37">
        <v>0.5</v>
      </c>
      <c r="G92" s="37">
        <v>1.8</v>
      </c>
    </row>
    <row r="93" spans="1:7" ht="12.75">
      <c r="A93" s="57" t="s">
        <v>182</v>
      </c>
      <c r="B93" s="37"/>
      <c r="C93" s="37"/>
      <c r="D93" s="37"/>
      <c r="E93" s="37">
        <v>3.1</v>
      </c>
      <c r="F93" s="37">
        <v>0.5</v>
      </c>
      <c r="G93" s="37">
        <v>1.8</v>
      </c>
    </row>
    <row r="94" spans="1:7" ht="12.75">
      <c r="A94" s="57" t="s">
        <v>183</v>
      </c>
      <c r="B94" s="37"/>
      <c r="C94" s="37"/>
      <c r="D94" s="37"/>
      <c r="E94" s="37">
        <v>3.3</v>
      </c>
      <c r="F94" s="37">
        <v>1.8</v>
      </c>
      <c r="G94" s="37">
        <v>1.8</v>
      </c>
    </row>
    <row r="95" spans="1:7" ht="12.75">
      <c r="A95" s="57" t="s">
        <v>184</v>
      </c>
      <c r="B95" s="37"/>
      <c r="C95" s="37"/>
      <c r="D95" s="37"/>
      <c r="E95" s="37">
        <v>6.1</v>
      </c>
      <c r="F95" s="37">
        <v>5</v>
      </c>
      <c r="G95" s="37">
        <v>5.9</v>
      </c>
    </row>
    <row r="96" spans="1:7" ht="12.75">
      <c r="A96" s="57" t="s">
        <v>185</v>
      </c>
      <c r="B96" s="37"/>
      <c r="C96" s="37"/>
      <c r="D96" s="37"/>
      <c r="E96" s="37">
        <v>6.5</v>
      </c>
      <c r="F96" s="37">
        <v>5</v>
      </c>
      <c r="G96" s="37">
        <v>8.9</v>
      </c>
    </row>
    <row r="97" spans="1:7" ht="12.75">
      <c r="A97" s="57" t="s">
        <v>186</v>
      </c>
      <c r="B97" s="37"/>
      <c r="C97" s="37"/>
      <c r="D97" s="37"/>
      <c r="E97" s="37">
        <v>8</v>
      </c>
      <c r="F97" s="37">
        <v>5.9</v>
      </c>
      <c r="G97" s="37">
        <v>8.9</v>
      </c>
    </row>
    <row r="98" spans="1:7" ht="12.75">
      <c r="A98" s="57" t="s">
        <v>187</v>
      </c>
      <c r="B98" s="37"/>
      <c r="C98" s="37"/>
      <c r="D98" s="37"/>
      <c r="E98" s="37"/>
      <c r="F98" s="37">
        <v>7.6</v>
      </c>
      <c r="G98" s="37">
        <v>10.6</v>
      </c>
    </row>
    <row r="99" spans="1:7" ht="12.75">
      <c r="A99" s="57" t="s">
        <v>188</v>
      </c>
      <c r="B99" s="37"/>
      <c r="C99" s="37"/>
      <c r="D99" s="37"/>
      <c r="E99" s="37"/>
      <c r="F99" s="37">
        <v>11.8</v>
      </c>
      <c r="G99" s="37">
        <v>10.6</v>
      </c>
    </row>
    <row r="100" spans="1:7" ht="12.75">
      <c r="A100" s="57" t="s">
        <v>189</v>
      </c>
      <c r="B100" s="37"/>
      <c r="C100" s="37"/>
      <c r="D100" s="37"/>
      <c r="E100" s="37"/>
      <c r="F100" s="37">
        <v>13.4</v>
      </c>
      <c r="G100" s="37">
        <v>11</v>
      </c>
    </row>
    <row r="101" spans="1:7" ht="12.75">
      <c r="A101" s="57" t="s">
        <v>190</v>
      </c>
      <c r="B101" s="37"/>
      <c r="C101" s="37"/>
      <c r="D101" s="37"/>
      <c r="E101" s="37"/>
      <c r="F101" s="37">
        <v>16.1</v>
      </c>
      <c r="G101" s="37">
        <v>11</v>
      </c>
    </row>
    <row r="102" spans="1:7" ht="12.75">
      <c r="A102" s="57" t="s">
        <v>191</v>
      </c>
      <c r="B102" s="37"/>
      <c r="C102" s="37"/>
      <c r="D102" s="37"/>
      <c r="E102" s="37"/>
      <c r="F102" s="37"/>
      <c r="G102" s="37">
        <v>12</v>
      </c>
    </row>
    <row r="103" spans="1:7" ht="12.75">
      <c r="A103" s="57" t="s">
        <v>192</v>
      </c>
      <c r="B103" s="37"/>
      <c r="C103" s="37"/>
      <c r="D103" s="37"/>
      <c r="E103" s="37"/>
      <c r="F103" s="37"/>
      <c r="G103" s="37">
        <v>13.3</v>
      </c>
    </row>
    <row r="104" spans="1:7" ht="12.75">
      <c r="A104" s="57" t="s">
        <v>193</v>
      </c>
      <c r="B104" s="37"/>
      <c r="C104" s="37"/>
      <c r="D104" s="37"/>
      <c r="E104" s="37"/>
      <c r="F104" s="37"/>
      <c r="G104" s="37">
        <v>15</v>
      </c>
    </row>
    <row r="105" spans="1:7" ht="12.75">
      <c r="A105" s="57" t="s">
        <v>194</v>
      </c>
      <c r="B105" s="37"/>
      <c r="C105" s="37"/>
      <c r="D105" s="37"/>
      <c r="E105" s="37"/>
      <c r="F105" s="37"/>
      <c r="G105" s="37">
        <v>16.2</v>
      </c>
    </row>
    <row r="106" spans="1:7" ht="12.75">
      <c r="A106" s="57" t="s">
        <v>195</v>
      </c>
      <c r="B106" s="37"/>
      <c r="C106" s="37"/>
      <c r="D106" s="37"/>
      <c r="E106" s="37"/>
      <c r="F106" s="37"/>
      <c r="G106" s="37">
        <v>17.4</v>
      </c>
    </row>
    <row r="107" spans="1:7" ht="12.75">
      <c r="A107" s="57" t="s">
        <v>196</v>
      </c>
      <c r="B107" s="37"/>
      <c r="C107" s="37"/>
      <c r="D107" s="37"/>
      <c r="E107" s="37"/>
      <c r="F107" s="37"/>
      <c r="G107" s="37"/>
    </row>
    <row r="108" spans="1:7" ht="12.75">
      <c r="A108" s="57" t="s">
        <v>197</v>
      </c>
      <c r="B108" s="37"/>
      <c r="C108" s="37"/>
      <c r="D108" s="37"/>
      <c r="E108" s="37"/>
      <c r="F108" s="37"/>
      <c r="G108" s="37"/>
    </row>
    <row r="109" spans="1:7" ht="12.75">
      <c r="A109" s="57" t="s">
        <v>198</v>
      </c>
      <c r="C109" s="37"/>
      <c r="D109" s="37"/>
      <c r="E109" s="37"/>
      <c r="F109" s="37"/>
      <c r="G109" s="37"/>
    </row>
    <row r="110" spans="1:7" ht="12.75">
      <c r="A110" s="57" t="s">
        <v>199</v>
      </c>
      <c r="C110" s="37"/>
      <c r="D110" s="37"/>
      <c r="E110" s="37"/>
      <c r="F110" s="37"/>
      <c r="G110" s="37"/>
    </row>
    <row r="111" spans="1:7" ht="12.75">
      <c r="A111" s="58" t="s">
        <v>137</v>
      </c>
      <c r="B111" s="73"/>
      <c r="C111" s="73">
        <v>13</v>
      </c>
      <c r="D111" s="73">
        <v>132.4</v>
      </c>
      <c r="E111" s="73">
        <v>110.3</v>
      </c>
      <c r="F111" s="73">
        <v>100</v>
      </c>
      <c r="G111" s="73">
        <v>70</v>
      </c>
    </row>
    <row r="112" spans="1:7" ht="12.75">
      <c r="A112" s="4" t="s">
        <v>450</v>
      </c>
      <c r="C112" s="37"/>
      <c r="D112" s="37"/>
      <c r="E112" s="37"/>
      <c r="F112" s="37"/>
      <c r="G112" s="37"/>
    </row>
    <row r="113" spans="1:7" ht="12.75">
      <c r="A113" s="107" t="s">
        <v>203</v>
      </c>
      <c r="B113" s="37"/>
      <c r="C113" s="37"/>
      <c r="D113" s="37"/>
      <c r="E113" s="37"/>
      <c r="F113" s="37"/>
      <c r="G113" s="37"/>
    </row>
    <row r="114" spans="1:7" ht="12.75">
      <c r="A114" s="107" t="s">
        <v>165</v>
      </c>
      <c r="B114" s="17">
        <v>0</v>
      </c>
      <c r="C114" s="17">
        <v>0</v>
      </c>
      <c r="D114" s="17">
        <v>0</v>
      </c>
      <c r="E114" s="17">
        <v>0</v>
      </c>
      <c r="F114" s="17">
        <v>0.1</v>
      </c>
      <c r="G114" s="17">
        <v>0.1</v>
      </c>
    </row>
    <row r="115" spans="1:7" ht="12.75">
      <c r="A115" s="107" t="s">
        <v>204</v>
      </c>
      <c r="B115" s="17">
        <v>0.1</v>
      </c>
      <c r="C115" s="17">
        <v>0.2</v>
      </c>
      <c r="D115" s="17">
        <v>0.2</v>
      </c>
      <c r="E115" s="17">
        <v>0.3</v>
      </c>
      <c r="F115" s="17">
        <v>0.1</v>
      </c>
      <c r="G115" s="17">
        <v>0</v>
      </c>
    </row>
    <row r="116" spans="1:7" ht="12.75">
      <c r="A116" s="107" t="s">
        <v>205</v>
      </c>
      <c r="B116" s="37"/>
      <c r="C116" s="37"/>
      <c r="D116" s="37"/>
      <c r="E116" s="37"/>
      <c r="F116" s="37"/>
      <c r="G116" s="37"/>
    </row>
    <row r="117" spans="1:7" ht="12.75">
      <c r="A117" s="107" t="s">
        <v>168</v>
      </c>
      <c r="B117" s="17">
        <v>0</v>
      </c>
      <c r="C117" s="17">
        <v>0</v>
      </c>
      <c r="D117" s="17">
        <v>0</v>
      </c>
      <c r="E117" s="17">
        <v>0.1</v>
      </c>
      <c r="F117" s="17">
        <v>0.1</v>
      </c>
      <c r="G117" s="17">
        <v>0.1</v>
      </c>
    </row>
    <row r="118" spans="1:7" ht="12.75">
      <c r="A118" s="116" t="s">
        <v>206</v>
      </c>
      <c r="B118" s="199">
        <v>0.1</v>
      </c>
      <c r="C118" s="199">
        <v>0.2</v>
      </c>
      <c r="D118" s="199">
        <v>0.2</v>
      </c>
      <c r="E118" s="199">
        <v>0.4</v>
      </c>
      <c r="F118" s="199">
        <v>0.3</v>
      </c>
      <c r="G118" s="199">
        <v>0.2</v>
      </c>
    </row>
    <row r="119" ht="12.75">
      <c r="A119" s="9" t="s">
        <v>213</v>
      </c>
    </row>
    <row r="120" ht="12.75">
      <c r="A120" s="9" t="s">
        <v>214</v>
      </c>
    </row>
    <row r="121" ht="12.75">
      <c r="A121" s="9" t="s">
        <v>215</v>
      </c>
    </row>
    <row r="126" ht="12.75">
      <c r="A126" s="16"/>
    </row>
    <row r="127" ht="12.75">
      <c r="B127" s="16"/>
    </row>
    <row r="128" ht="12.75">
      <c r="B128" s="16"/>
    </row>
    <row r="129" spans="2:4" ht="12.75">
      <c r="B129" s="16"/>
      <c r="D129" s="18"/>
    </row>
    <row r="130" ht="12.75">
      <c r="B130" s="16"/>
    </row>
    <row r="131" ht="12.75">
      <c r="B131" s="16"/>
    </row>
    <row r="132" ht="12.75">
      <c r="B132" s="16"/>
    </row>
  </sheetData>
  <printOptions gridLines="1" horizontalCentered="1"/>
  <pageMargins left="0" right="0" top="0.3937007874015748" bottom="0.3937007874015748" header="0.5118110236220472" footer="0.5118110236220472"/>
  <pageSetup fitToHeight="2" horizontalDpi="300" verticalDpi="300" orientation="portrait" paperSize="9" scale="96" r:id="rId1"/>
  <rowBreaks count="1" manualBreakCount="1">
    <brk id="59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8" style="9" customWidth="1"/>
    <col min="2" max="11" width="10.83203125" style="9" customWidth="1"/>
    <col min="12" max="16384" width="9.33203125" style="9" customWidth="1"/>
  </cols>
  <sheetData>
    <row r="1" spans="1:7" ht="12.75">
      <c r="A1" s="1" t="s">
        <v>216</v>
      </c>
      <c r="B1" s="3"/>
      <c r="C1" s="3"/>
      <c r="D1" s="3"/>
      <c r="E1" s="3"/>
      <c r="F1" s="3"/>
      <c r="G1" s="3"/>
    </row>
    <row r="2" spans="1:7" ht="12.75">
      <c r="A2" s="1" t="s">
        <v>352</v>
      </c>
      <c r="B2" s="3"/>
      <c r="C2" s="3"/>
      <c r="D2" s="3"/>
      <c r="E2" s="3"/>
      <c r="F2" s="3"/>
      <c r="G2" s="3"/>
    </row>
    <row r="3" spans="1:7" ht="12.75">
      <c r="A3" s="3"/>
      <c r="B3" s="3"/>
      <c r="C3" s="3"/>
      <c r="D3" s="3"/>
      <c r="E3" s="3"/>
      <c r="F3" s="3"/>
      <c r="G3" s="3"/>
    </row>
    <row r="4" spans="1:7" ht="12.75">
      <c r="A4" s="55"/>
      <c r="B4" s="61" t="s">
        <v>90</v>
      </c>
      <c r="C4" s="61"/>
      <c r="D4" s="61"/>
      <c r="E4" s="61"/>
      <c r="F4" s="61"/>
      <c r="G4" s="61"/>
    </row>
    <row r="5" spans="2:7" ht="12.75">
      <c r="B5" s="59" t="s">
        <v>73</v>
      </c>
      <c r="C5" s="59" t="s">
        <v>74</v>
      </c>
      <c r="D5" s="59" t="s">
        <v>75</v>
      </c>
      <c r="E5" s="59" t="s">
        <v>76</v>
      </c>
      <c r="F5" s="59" t="s">
        <v>77</v>
      </c>
      <c r="G5" s="59" t="s">
        <v>78</v>
      </c>
    </row>
    <row r="6" spans="1:7" ht="12.75">
      <c r="A6" s="55"/>
      <c r="B6" s="3" t="s">
        <v>91</v>
      </c>
      <c r="C6" s="3"/>
      <c r="D6" s="3"/>
      <c r="E6" s="3"/>
      <c r="F6" s="3"/>
      <c r="G6" s="3"/>
    </row>
    <row r="7" spans="2:7" ht="12.75">
      <c r="B7" s="59" t="s">
        <v>92</v>
      </c>
      <c r="C7" s="59" t="s">
        <v>93</v>
      </c>
      <c r="D7" s="59" t="s">
        <v>94</v>
      </c>
      <c r="E7" s="59" t="s">
        <v>95</v>
      </c>
      <c r="F7" s="59" t="s">
        <v>96</v>
      </c>
      <c r="G7" s="59" t="s">
        <v>97</v>
      </c>
    </row>
    <row r="8" spans="1:7" ht="12.75">
      <c r="A8" s="55"/>
      <c r="B8" s="33"/>
      <c r="C8" s="33"/>
      <c r="D8" s="33"/>
      <c r="E8" s="33"/>
      <c r="F8" s="33"/>
      <c r="G8" s="33"/>
    </row>
    <row r="9" ht="12.75">
      <c r="A9" s="4" t="s">
        <v>443</v>
      </c>
    </row>
    <row r="10" ht="12.75">
      <c r="A10" s="9" t="s">
        <v>217</v>
      </c>
    </row>
    <row r="11" spans="1:7" ht="12.75">
      <c r="A11" s="57">
        <v>0</v>
      </c>
      <c r="B11" s="37">
        <v>82.6</v>
      </c>
      <c r="C11" s="37">
        <v>49.2</v>
      </c>
      <c r="D11" s="37">
        <v>22.1</v>
      </c>
      <c r="E11" s="37">
        <v>11.3</v>
      </c>
      <c r="F11" s="37">
        <v>7.7</v>
      </c>
      <c r="G11" s="37">
        <v>12</v>
      </c>
    </row>
    <row r="12" spans="1:7" ht="12.75">
      <c r="A12" s="57">
        <v>1</v>
      </c>
      <c r="B12" s="37">
        <v>12.7</v>
      </c>
      <c r="C12" s="37">
        <v>27.8</v>
      </c>
      <c r="D12" s="37">
        <v>25.2</v>
      </c>
      <c r="E12" s="37">
        <v>17.9</v>
      </c>
      <c r="F12" s="37">
        <v>22.3</v>
      </c>
      <c r="G12" s="37">
        <v>17.1</v>
      </c>
    </row>
    <row r="13" spans="1:7" ht="12.75">
      <c r="A13" s="57">
        <v>2</v>
      </c>
      <c r="B13" s="37">
        <v>3.1</v>
      </c>
      <c r="C13" s="37">
        <v>16.9</v>
      </c>
      <c r="D13" s="37">
        <v>33.2</v>
      </c>
      <c r="E13" s="37">
        <v>38.9</v>
      </c>
      <c r="F13" s="37">
        <v>33.2</v>
      </c>
      <c r="G13" s="37">
        <v>40.7</v>
      </c>
    </row>
    <row r="14" spans="1:7" ht="12.75">
      <c r="A14" s="57">
        <v>3</v>
      </c>
      <c r="B14" s="37">
        <v>0.9</v>
      </c>
      <c r="C14" s="37">
        <v>4.9</v>
      </c>
      <c r="D14" s="37">
        <v>13.3</v>
      </c>
      <c r="E14" s="37">
        <v>19.7</v>
      </c>
      <c r="F14" s="37">
        <v>24.6</v>
      </c>
      <c r="G14" s="37">
        <v>17.7</v>
      </c>
    </row>
    <row r="15" spans="1:7" ht="12.75">
      <c r="A15" s="57">
        <v>4</v>
      </c>
      <c r="B15" s="37">
        <v>0.7</v>
      </c>
      <c r="C15" s="37">
        <v>1.1</v>
      </c>
      <c r="D15" s="37">
        <v>3.5</v>
      </c>
      <c r="E15" s="37">
        <v>6.5</v>
      </c>
      <c r="F15" s="37">
        <v>7.8</v>
      </c>
      <c r="G15" s="37">
        <v>5.8</v>
      </c>
    </row>
    <row r="16" spans="1:7" ht="12.75">
      <c r="A16" s="57" t="s">
        <v>218</v>
      </c>
      <c r="B16" s="37">
        <v>0</v>
      </c>
      <c r="C16" s="37">
        <v>0.1</v>
      </c>
      <c r="D16" s="37">
        <v>2.7</v>
      </c>
      <c r="E16" s="37">
        <v>5.7</v>
      </c>
      <c r="F16" s="37">
        <v>4.3</v>
      </c>
      <c r="G16" s="37">
        <v>6.7</v>
      </c>
    </row>
    <row r="18" spans="1:7" ht="12.75">
      <c r="A18" s="68" t="s">
        <v>219</v>
      </c>
      <c r="B18" s="106">
        <v>100</v>
      </c>
      <c r="C18" s="106">
        <v>100</v>
      </c>
      <c r="D18" s="106">
        <v>100</v>
      </c>
      <c r="E18" s="106">
        <v>100</v>
      </c>
      <c r="F18" s="106">
        <v>100</v>
      </c>
      <c r="G18" s="106">
        <v>100</v>
      </c>
    </row>
    <row r="19" ht="12.75">
      <c r="A19" s="57"/>
    </row>
    <row r="20" spans="1:7" ht="12.75">
      <c r="A20" s="68" t="s">
        <v>220</v>
      </c>
      <c r="B20" s="65">
        <v>470.3</v>
      </c>
      <c r="C20" s="65">
        <v>494</v>
      </c>
      <c r="D20" s="65">
        <v>496.4</v>
      </c>
      <c r="E20" s="65">
        <v>523.7</v>
      </c>
      <c r="F20" s="65">
        <v>495.6</v>
      </c>
      <c r="G20" s="65">
        <v>454</v>
      </c>
    </row>
    <row r="22" spans="1:7" ht="12.75">
      <c r="A22" s="64" t="s">
        <v>444</v>
      </c>
      <c r="B22" s="37">
        <v>0.2</v>
      </c>
      <c r="C22" s="37">
        <v>0.8</v>
      </c>
      <c r="D22" s="37">
        <v>1.6</v>
      </c>
      <c r="E22" s="37">
        <v>2.1</v>
      </c>
      <c r="F22" s="37">
        <v>2.2</v>
      </c>
      <c r="G22" s="37">
        <v>2.2</v>
      </c>
    </row>
    <row r="23" spans="1:7" ht="12.75">
      <c r="A23" s="83"/>
      <c r="B23" s="30"/>
      <c r="C23" s="30"/>
      <c r="D23" s="30"/>
      <c r="E23" s="30"/>
      <c r="F23" s="30"/>
      <c r="G23" s="30"/>
    </row>
  </sheetData>
  <printOptions gridLines="1" horizont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8.33203125" style="9" customWidth="1"/>
    <col min="2" max="18" width="10.83203125" style="9" customWidth="1"/>
    <col min="19" max="16384" width="9.33203125" style="9" customWidth="1"/>
  </cols>
  <sheetData>
    <row r="1" spans="1:7" ht="12.75">
      <c r="A1" s="1" t="s">
        <v>221</v>
      </c>
      <c r="B1" s="3"/>
      <c r="C1" s="3"/>
      <c r="D1" s="3"/>
      <c r="E1" s="3"/>
      <c r="F1" s="3"/>
      <c r="G1" s="3"/>
    </row>
    <row r="2" spans="1:7" ht="12.75">
      <c r="A2" s="1" t="s">
        <v>353</v>
      </c>
      <c r="B2" s="3"/>
      <c r="C2" s="3"/>
      <c r="D2" s="3"/>
      <c r="E2" s="3"/>
      <c r="F2" s="3"/>
      <c r="G2" s="3"/>
    </row>
    <row r="3" spans="1:7" ht="12.75">
      <c r="A3" s="3"/>
      <c r="B3" s="3"/>
      <c r="C3" s="3"/>
      <c r="D3" s="3"/>
      <c r="E3" s="3"/>
      <c r="F3" s="3"/>
      <c r="G3" s="3"/>
    </row>
    <row r="4" spans="1:7" ht="12.75">
      <c r="A4" s="55"/>
      <c r="B4" s="61" t="s">
        <v>90</v>
      </c>
      <c r="C4" s="61"/>
      <c r="D4" s="61"/>
      <c r="E4" s="61"/>
      <c r="F4" s="61"/>
      <c r="G4" s="61"/>
    </row>
    <row r="5" spans="2:7" ht="12.75">
      <c r="B5" s="59" t="s">
        <v>73</v>
      </c>
      <c r="C5" s="59" t="s">
        <v>74</v>
      </c>
      <c r="D5" s="59" t="s">
        <v>75</v>
      </c>
      <c r="E5" s="59" t="s">
        <v>76</v>
      </c>
      <c r="F5" s="59" t="s">
        <v>77</v>
      </c>
      <c r="G5" s="59" t="s">
        <v>78</v>
      </c>
    </row>
    <row r="6" spans="1:7" ht="12.75">
      <c r="A6" s="55"/>
      <c r="B6" s="3" t="s">
        <v>91</v>
      </c>
      <c r="C6" s="3"/>
      <c r="D6" s="3"/>
      <c r="E6" s="3"/>
      <c r="F6" s="3"/>
      <c r="G6" s="3"/>
    </row>
    <row r="7" spans="2:7" ht="12.75">
      <c r="B7" s="59" t="s">
        <v>92</v>
      </c>
      <c r="C7" s="59" t="s">
        <v>93</v>
      </c>
      <c r="D7" s="59" t="s">
        <v>94</v>
      </c>
      <c r="E7" s="59" t="s">
        <v>95</v>
      </c>
      <c r="F7" s="59" t="s">
        <v>96</v>
      </c>
      <c r="G7" s="59" t="s">
        <v>97</v>
      </c>
    </row>
    <row r="8" spans="1:7" ht="12.75">
      <c r="A8" s="55"/>
      <c r="B8" s="33"/>
      <c r="C8" s="33"/>
      <c r="D8" s="33"/>
      <c r="E8" s="33"/>
      <c r="F8" s="33"/>
      <c r="G8" s="33"/>
    </row>
    <row r="9" ht="12.75">
      <c r="A9" s="4" t="s">
        <v>443</v>
      </c>
    </row>
    <row r="10" ht="12.75">
      <c r="A10" s="9" t="s">
        <v>217</v>
      </c>
    </row>
    <row r="11" spans="1:7" ht="12.75">
      <c r="A11" s="57">
        <v>0</v>
      </c>
      <c r="B11" s="37">
        <v>95.6</v>
      </c>
      <c r="C11" s="37">
        <v>68.7</v>
      </c>
      <c r="D11" s="37">
        <v>31.9</v>
      </c>
      <c r="E11" s="37">
        <v>20.2</v>
      </c>
      <c r="F11" s="37">
        <v>17.7</v>
      </c>
      <c r="G11" s="37">
        <v>15.1</v>
      </c>
    </row>
    <row r="12" spans="1:7" ht="12.75">
      <c r="A12" s="57">
        <v>1</v>
      </c>
      <c r="B12" s="37">
        <v>3.5</v>
      </c>
      <c r="C12" s="37">
        <v>21.6</v>
      </c>
      <c r="D12" s="37">
        <v>27.3</v>
      </c>
      <c r="E12" s="37">
        <v>17.2</v>
      </c>
      <c r="F12" s="37">
        <v>17.6</v>
      </c>
      <c r="G12" s="37">
        <v>17.6</v>
      </c>
    </row>
    <row r="13" spans="1:7" ht="12.75">
      <c r="A13" s="57">
        <v>2</v>
      </c>
      <c r="B13" s="37">
        <v>0.7</v>
      </c>
      <c r="C13" s="37">
        <v>7.1</v>
      </c>
      <c r="D13" s="37">
        <v>28.8</v>
      </c>
      <c r="E13" s="37">
        <v>40.5</v>
      </c>
      <c r="F13" s="37">
        <v>31.6</v>
      </c>
      <c r="G13" s="37">
        <v>33.8</v>
      </c>
    </row>
    <row r="14" spans="1:7" ht="12.75">
      <c r="A14" s="57">
        <v>3</v>
      </c>
      <c r="B14" s="37">
        <v>0.2</v>
      </c>
      <c r="C14" s="37">
        <v>2.6</v>
      </c>
      <c r="D14" s="37">
        <v>10.2</v>
      </c>
      <c r="E14" s="37">
        <v>14.2</v>
      </c>
      <c r="F14" s="37">
        <v>22.6</v>
      </c>
      <c r="G14" s="37">
        <v>20.1</v>
      </c>
    </row>
    <row r="15" spans="1:7" ht="12.75">
      <c r="A15" s="57">
        <v>4</v>
      </c>
      <c r="B15" s="37">
        <v>0</v>
      </c>
      <c r="C15" s="37">
        <v>0</v>
      </c>
      <c r="D15" s="37">
        <v>1.3</v>
      </c>
      <c r="E15" s="37">
        <v>5.7</v>
      </c>
      <c r="F15" s="37">
        <v>6.5</v>
      </c>
      <c r="G15" s="37">
        <v>8.2</v>
      </c>
    </row>
    <row r="16" spans="1:7" ht="12.75">
      <c r="A16" s="57" t="s">
        <v>218</v>
      </c>
      <c r="B16" s="37">
        <v>0</v>
      </c>
      <c r="C16" s="37">
        <v>0</v>
      </c>
      <c r="D16" s="37">
        <v>0.5</v>
      </c>
      <c r="E16" s="37">
        <v>2.3</v>
      </c>
      <c r="F16" s="37">
        <v>4.1</v>
      </c>
      <c r="G16" s="37">
        <v>5.2</v>
      </c>
    </row>
    <row r="18" spans="1:7" ht="12.75">
      <c r="A18" s="68" t="s">
        <v>219</v>
      </c>
      <c r="B18" s="106">
        <v>100</v>
      </c>
      <c r="C18" s="106">
        <v>100</v>
      </c>
      <c r="D18" s="106">
        <v>100</v>
      </c>
      <c r="E18" s="106">
        <v>100</v>
      </c>
      <c r="F18" s="106">
        <v>100</v>
      </c>
      <c r="G18" s="106">
        <v>100</v>
      </c>
    </row>
    <row r="19" ht="12.75">
      <c r="A19" s="57"/>
    </row>
    <row r="20" spans="1:7" ht="12.75">
      <c r="A20" s="68" t="s">
        <v>220</v>
      </c>
      <c r="B20" s="65">
        <v>306.2</v>
      </c>
      <c r="C20" s="65">
        <v>321.3</v>
      </c>
      <c r="D20" s="65">
        <v>339.1</v>
      </c>
      <c r="E20" s="65">
        <v>336</v>
      </c>
      <c r="F20" s="65">
        <v>324</v>
      </c>
      <c r="G20" s="65">
        <v>299.6</v>
      </c>
    </row>
    <row r="22" spans="1:7" ht="12.75">
      <c r="A22" s="64" t="s">
        <v>444</v>
      </c>
      <c r="B22" s="37">
        <v>0.1</v>
      </c>
      <c r="C22" s="37">
        <v>0.4</v>
      </c>
      <c r="D22" s="37">
        <v>1.2</v>
      </c>
      <c r="E22" s="37">
        <v>1.8</v>
      </c>
      <c r="F22" s="37">
        <v>2</v>
      </c>
      <c r="G22" s="37">
        <v>2.1</v>
      </c>
    </row>
    <row r="23" spans="1:7" ht="12.75">
      <c r="A23" s="83"/>
      <c r="B23" s="30"/>
      <c r="C23" s="30"/>
      <c r="D23" s="30"/>
      <c r="E23" s="30"/>
      <c r="F23" s="30"/>
      <c r="G23" s="30"/>
    </row>
    <row r="24" s="33" customFormat="1" ht="12.75">
      <c r="A24" s="64"/>
    </row>
    <row r="25" spans="1:8" ht="12.75">
      <c r="A25" s="33"/>
      <c r="B25" s="33"/>
      <c r="C25" s="33"/>
      <c r="D25" s="33"/>
      <c r="E25" s="33"/>
      <c r="F25" s="33"/>
      <c r="G25" s="33"/>
      <c r="H25" s="33"/>
    </row>
    <row r="26" spans="1:8" ht="12.75">
      <c r="A26" s="33"/>
      <c r="B26" s="71"/>
      <c r="C26" s="71"/>
      <c r="D26" s="71"/>
      <c r="E26" s="71"/>
      <c r="F26" s="71"/>
      <c r="G26" s="33"/>
      <c r="H26" s="33"/>
    </row>
    <row r="27" spans="1:8" ht="12.75">
      <c r="A27" s="33"/>
      <c r="B27" s="33"/>
      <c r="C27" s="33"/>
      <c r="D27" s="33"/>
      <c r="E27" s="33"/>
      <c r="F27" s="33"/>
      <c r="G27" s="33"/>
      <c r="H27" s="33"/>
    </row>
    <row r="28" spans="1:8" ht="12.75">
      <c r="A28" s="33"/>
      <c r="B28" s="71"/>
      <c r="C28" s="33"/>
      <c r="D28" s="33"/>
      <c r="E28" s="33"/>
      <c r="F28" s="33"/>
      <c r="G28" s="33"/>
      <c r="H28" s="33"/>
    </row>
    <row r="29" spans="1:8" ht="12.75">
      <c r="A29" s="33"/>
      <c r="B29" s="33"/>
      <c r="C29" s="33"/>
      <c r="D29" s="33"/>
      <c r="E29" s="33"/>
      <c r="F29" s="33"/>
      <c r="G29" s="33"/>
      <c r="H29" s="33"/>
    </row>
    <row r="30" spans="1:8" ht="12.75">
      <c r="A30" s="33"/>
      <c r="B30" s="33"/>
      <c r="C30" s="33"/>
      <c r="D30" s="33"/>
      <c r="E30" s="33"/>
      <c r="F30" s="33"/>
      <c r="G30" s="33"/>
      <c r="H30" s="33"/>
    </row>
    <row r="31" spans="1:8" ht="12.75">
      <c r="A31" s="33"/>
      <c r="B31" s="33"/>
      <c r="C31" s="33"/>
      <c r="D31" s="33"/>
      <c r="E31" s="33"/>
      <c r="F31" s="33"/>
      <c r="G31" s="33"/>
      <c r="H31" s="33"/>
    </row>
    <row r="32" spans="1:8" ht="12.75">
      <c r="A32" s="33"/>
      <c r="B32" s="33"/>
      <c r="C32" s="33"/>
      <c r="D32" s="33"/>
      <c r="E32" s="33"/>
      <c r="F32" s="33"/>
      <c r="G32" s="33"/>
      <c r="H32" s="33"/>
    </row>
  </sheetData>
  <printOptions gridLines="1" horizontalCentered="1"/>
  <pageMargins left="0" right="0" top="0.3937007874015748" bottom="0.3937007874015748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8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8" style="9" customWidth="1"/>
    <col min="2" max="7" width="10.83203125" style="9" customWidth="1"/>
    <col min="8" max="16384" width="9.33203125" style="9" customWidth="1"/>
  </cols>
  <sheetData>
    <row r="1" spans="1:7" ht="12.75">
      <c r="A1" s="1" t="s">
        <v>222</v>
      </c>
      <c r="B1" s="3"/>
      <c r="C1" s="3"/>
      <c r="D1" s="3"/>
      <c r="E1" s="3"/>
      <c r="F1" s="3"/>
      <c r="G1" s="3"/>
    </row>
    <row r="2" spans="1:7" ht="12.75">
      <c r="A2" s="1" t="s">
        <v>354</v>
      </c>
      <c r="B2" s="3"/>
      <c r="C2" s="3"/>
      <c r="D2" s="3"/>
      <c r="E2" s="3"/>
      <c r="F2" s="3"/>
      <c r="G2" s="3"/>
    </row>
    <row r="3" spans="1:7" ht="12.75">
      <c r="A3" s="1"/>
      <c r="B3" s="3"/>
      <c r="C3" s="3"/>
      <c r="D3" s="3"/>
      <c r="E3" s="3"/>
      <c r="F3" s="3"/>
      <c r="G3" s="3"/>
    </row>
    <row r="4" spans="1:7" ht="12.75">
      <c r="A4" s="55"/>
      <c r="B4" s="61" t="s">
        <v>90</v>
      </c>
      <c r="C4" s="61"/>
      <c r="D4" s="61"/>
      <c r="E4" s="61"/>
      <c r="F4" s="61"/>
      <c r="G4" s="61"/>
    </row>
    <row r="5" spans="1:7" ht="12.75">
      <c r="A5" s="59"/>
      <c r="B5" s="59" t="s">
        <v>73</v>
      </c>
      <c r="C5" s="59" t="s">
        <v>74</v>
      </c>
      <c r="D5" s="59" t="s">
        <v>75</v>
      </c>
      <c r="E5" s="59" t="s">
        <v>76</v>
      </c>
      <c r="F5" s="59" t="s">
        <v>77</v>
      </c>
      <c r="G5" s="59" t="s">
        <v>78</v>
      </c>
    </row>
    <row r="6" spans="2:7" ht="12.75">
      <c r="B6" s="3" t="s">
        <v>91</v>
      </c>
      <c r="C6" s="3"/>
      <c r="D6" s="3"/>
      <c r="E6" s="3"/>
      <c r="F6" s="3"/>
      <c r="G6" s="3"/>
    </row>
    <row r="7" spans="1:7" ht="12.75">
      <c r="A7" s="59"/>
      <c r="B7" s="59" t="s">
        <v>92</v>
      </c>
      <c r="C7" s="59" t="s">
        <v>93</v>
      </c>
      <c r="D7" s="59" t="s">
        <v>94</v>
      </c>
      <c r="E7" s="59" t="s">
        <v>95</v>
      </c>
      <c r="F7" s="59" t="s">
        <v>96</v>
      </c>
      <c r="G7" s="59" t="s">
        <v>97</v>
      </c>
    </row>
    <row r="8" spans="1:7" ht="12.75">
      <c r="A8" s="72"/>
      <c r="B8" s="72"/>
      <c r="C8" s="72"/>
      <c r="D8" s="72"/>
      <c r="E8" s="72"/>
      <c r="F8" s="72"/>
      <c r="G8" s="72"/>
    </row>
    <row r="9" ht="12.75">
      <c r="A9" s="4" t="s">
        <v>439</v>
      </c>
    </row>
    <row r="10" spans="1:7" ht="12.75">
      <c r="A10" s="57">
        <v>15</v>
      </c>
      <c r="B10" s="37">
        <v>0.2</v>
      </c>
      <c r="C10" s="37">
        <v>0.6</v>
      </c>
      <c r="D10" s="37">
        <v>0.6</v>
      </c>
      <c r="E10" s="37">
        <v>0.7</v>
      </c>
      <c r="F10" s="37">
        <v>0.8</v>
      </c>
      <c r="G10" s="37">
        <v>0.3</v>
      </c>
    </row>
    <row r="11" spans="1:7" ht="12.75">
      <c r="A11" s="57">
        <v>16</v>
      </c>
      <c r="B11" s="37">
        <v>1.1</v>
      </c>
      <c r="C11" s="37">
        <v>0.7</v>
      </c>
      <c r="D11" s="37">
        <v>2.4</v>
      </c>
      <c r="E11" s="37">
        <v>1</v>
      </c>
      <c r="F11" s="37">
        <v>1.2</v>
      </c>
      <c r="G11" s="37">
        <v>1.5</v>
      </c>
    </row>
    <row r="12" spans="1:7" ht="12.75">
      <c r="A12" s="57">
        <v>17</v>
      </c>
      <c r="B12" s="37">
        <v>1.7</v>
      </c>
      <c r="C12" s="37">
        <v>1.6</v>
      </c>
      <c r="D12" s="37">
        <v>3.7</v>
      </c>
      <c r="E12" s="37">
        <v>5.5</v>
      </c>
      <c r="F12" s="37">
        <v>2.8</v>
      </c>
      <c r="G12" s="37">
        <v>1.7</v>
      </c>
    </row>
    <row r="13" spans="1:7" ht="12.75">
      <c r="A13" s="57">
        <v>18</v>
      </c>
      <c r="B13" s="37">
        <v>3.8</v>
      </c>
      <c r="C13" s="37">
        <v>3.4</v>
      </c>
      <c r="D13" s="37">
        <v>6.8</v>
      </c>
      <c r="E13" s="37">
        <v>8.9</v>
      </c>
      <c r="F13" s="37">
        <v>7.2</v>
      </c>
      <c r="G13" s="37">
        <v>3.6</v>
      </c>
    </row>
    <row r="14" spans="1:7" ht="12.75">
      <c r="A14" s="57">
        <v>19</v>
      </c>
      <c r="B14" s="37">
        <v>6.4</v>
      </c>
      <c r="C14" s="37">
        <v>7.7</v>
      </c>
      <c r="D14" s="37">
        <v>9.9</v>
      </c>
      <c r="E14" s="37">
        <v>15.7</v>
      </c>
      <c r="F14" s="37">
        <v>14.7</v>
      </c>
      <c r="G14" s="37">
        <v>13.9</v>
      </c>
    </row>
    <row r="15" spans="1:7" ht="12.75">
      <c r="A15" s="57">
        <v>20</v>
      </c>
      <c r="B15" s="62"/>
      <c r="C15" s="62">
        <v>12.8</v>
      </c>
      <c r="D15" s="62">
        <v>16.8</v>
      </c>
      <c r="E15" s="62">
        <v>23.9</v>
      </c>
      <c r="F15" s="37">
        <v>21.6</v>
      </c>
      <c r="G15" s="37">
        <v>24</v>
      </c>
    </row>
    <row r="16" spans="1:7" ht="12.75">
      <c r="A16" s="57">
        <v>21</v>
      </c>
      <c r="B16" s="62"/>
      <c r="C16" s="62">
        <v>18.9</v>
      </c>
      <c r="D16" s="62">
        <v>24.1</v>
      </c>
      <c r="E16" s="62">
        <v>32.3</v>
      </c>
      <c r="F16" s="37">
        <v>31.3</v>
      </c>
      <c r="G16" s="37">
        <v>34.3</v>
      </c>
    </row>
    <row r="17" spans="1:7" ht="12.75">
      <c r="A17" s="57">
        <v>22</v>
      </c>
      <c r="B17" s="62"/>
      <c r="C17" s="62">
        <v>24.6</v>
      </c>
      <c r="D17" s="62">
        <v>27.7</v>
      </c>
      <c r="E17" s="62">
        <v>42.8</v>
      </c>
      <c r="F17" s="37">
        <v>41.7</v>
      </c>
      <c r="G17" s="37">
        <v>42.4</v>
      </c>
    </row>
    <row r="18" spans="1:7" ht="12.75">
      <c r="A18" s="57">
        <v>23</v>
      </c>
      <c r="B18" s="62"/>
      <c r="C18" s="62">
        <v>30</v>
      </c>
      <c r="D18" s="62">
        <v>34.1</v>
      </c>
      <c r="E18" s="62">
        <v>48.6</v>
      </c>
      <c r="F18" s="37">
        <v>51.2</v>
      </c>
      <c r="G18" s="37">
        <v>52.6</v>
      </c>
    </row>
    <row r="19" spans="1:7" ht="12.75">
      <c r="A19" s="57">
        <v>24</v>
      </c>
      <c r="B19" s="62"/>
      <c r="C19" s="62">
        <v>36.4</v>
      </c>
      <c r="D19" s="62">
        <v>43.5</v>
      </c>
      <c r="E19" s="62">
        <v>57.5</v>
      </c>
      <c r="F19" s="37">
        <v>57.7</v>
      </c>
      <c r="G19" s="37">
        <v>58.8</v>
      </c>
    </row>
    <row r="20" spans="1:7" ht="12.75">
      <c r="A20" s="57">
        <v>25</v>
      </c>
      <c r="B20" s="62"/>
      <c r="C20" s="62"/>
      <c r="D20" s="62">
        <v>51.4</v>
      </c>
      <c r="E20" s="62">
        <v>63.8</v>
      </c>
      <c r="F20" s="37">
        <v>65.5</v>
      </c>
      <c r="G20" s="37">
        <v>67.1</v>
      </c>
    </row>
    <row r="21" spans="1:7" ht="12.75">
      <c r="A21" s="57">
        <v>26</v>
      </c>
      <c r="B21" s="62"/>
      <c r="C21" s="62"/>
      <c r="D21" s="62">
        <v>57.3</v>
      </c>
      <c r="E21" s="62">
        <v>68.9</v>
      </c>
      <c r="F21" s="37">
        <v>70.1</v>
      </c>
      <c r="G21" s="37">
        <v>71.5</v>
      </c>
    </row>
    <row r="22" spans="1:7" ht="12.75">
      <c r="A22" s="57">
        <v>27</v>
      </c>
      <c r="B22" s="62"/>
      <c r="C22" s="62"/>
      <c r="D22" s="62">
        <v>63.2</v>
      </c>
      <c r="E22" s="62">
        <v>73.4</v>
      </c>
      <c r="F22" s="37">
        <v>75.9</v>
      </c>
      <c r="G22" s="37">
        <v>73.6</v>
      </c>
    </row>
    <row r="23" spans="1:7" ht="12.75">
      <c r="A23" s="57">
        <v>28</v>
      </c>
      <c r="B23" s="62"/>
      <c r="C23" s="62"/>
      <c r="D23" s="62">
        <v>66.9</v>
      </c>
      <c r="E23" s="62">
        <v>76.9</v>
      </c>
      <c r="F23" s="37">
        <v>80.4</v>
      </c>
      <c r="G23" s="37">
        <v>77.4</v>
      </c>
    </row>
    <row r="24" spans="1:7" ht="12.75">
      <c r="A24" s="57">
        <v>29</v>
      </c>
      <c r="B24" s="62"/>
      <c r="C24" s="62"/>
      <c r="D24" s="62">
        <v>71.9</v>
      </c>
      <c r="E24" s="62">
        <v>79</v>
      </c>
      <c r="F24" s="37">
        <v>82.8</v>
      </c>
      <c r="G24" s="37">
        <v>79</v>
      </c>
    </row>
    <row r="25" spans="1:7" ht="12.75">
      <c r="A25" s="57">
        <v>30</v>
      </c>
      <c r="B25" s="62"/>
      <c r="C25" s="62"/>
      <c r="D25" s="62"/>
      <c r="E25" s="62">
        <v>81.1</v>
      </c>
      <c r="F25" s="37">
        <v>85.2</v>
      </c>
      <c r="G25" s="37">
        <v>80.2</v>
      </c>
    </row>
    <row r="26" spans="1:7" ht="12.75">
      <c r="A26" s="57">
        <v>31</v>
      </c>
      <c r="B26" s="62"/>
      <c r="C26" s="62"/>
      <c r="D26" s="62"/>
      <c r="E26" s="62">
        <v>83.2</v>
      </c>
      <c r="F26" s="37">
        <v>85.9</v>
      </c>
      <c r="G26" s="37">
        <v>81.5</v>
      </c>
    </row>
    <row r="27" spans="1:7" ht="12.75">
      <c r="A27" s="57">
        <v>32</v>
      </c>
      <c r="B27" s="62"/>
      <c r="C27" s="62"/>
      <c r="D27" s="62"/>
      <c r="E27" s="62">
        <v>84.5</v>
      </c>
      <c r="F27" s="37">
        <v>87.3</v>
      </c>
      <c r="G27" s="37">
        <v>82.7</v>
      </c>
    </row>
    <row r="28" spans="1:7" ht="12.75">
      <c r="A28" s="57">
        <v>33</v>
      </c>
      <c r="B28" s="62"/>
      <c r="C28" s="62"/>
      <c r="D28" s="62"/>
      <c r="E28" s="62">
        <v>86.2</v>
      </c>
      <c r="F28" s="37">
        <v>88</v>
      </c>
      <c r="G28" s="37">
        <v>83.2</v>
      </c>
    </row>
    <row r="29" spans="1:7" ht="12.75">
      <c r="A29" s="57">
        <v>34</v>
      </c>
      <c r="B29" s="62"/>
      <c r="C29" s="62"/>
      <c r="D29" s="62"/>
      <c r="E29" s="62">
        <v>87.7</v>
      </c>
      <c r="F29" s="37">
        <v>88.4</v>
      </c>
      <c r="G29" s="37">
        <v>85.4</v>
      </c>
    </row>
    <row r="30" spans="1:7" ht="12.75">
      <c r="A30" s="57">
        <v>35</v>
      </c>
      <c r="B30" s="62"/>
      <c r="C30" s="62"/>
      <c r="D30" s="62"/>
      <c r="E30" s="62"/>
      <c r="F30" s="37">
        <v>89.3</v>
      </c>
      <c r="G30" s="37">
        <v>85.9</v>
      </c>
    </row>
    <row r="31" spans="1:7" ht="12.75">
      <c r="A31" s="57">
        <v>36</v>
      </c>
      <c r="B31" s="62"/>
      <c r="C31" s="62"/>
      <c r="D31" s="62"/>
      <c r="E31" s="62"/>
      <c r="F31" s="37">
        <v>90.1</v>
      </c>
      <c r="G31" s="37">
        <v>87.4</v>
      </c>
    </row>
    <row r="32" spans="1:7" ht="12.75">
      <c r="A32" s="57">
        <v>37</v>
      </c>
      <c r="B32" s="62"/>
      <c r="C32" s="62"/>
      <c r="D32" s="62"/>
      <c r="E32" s="62"/>
      <c r="F32" s="37">
        <v>91</v>
      </c>
      <c r="G32" s="37">
        <v>87.5</v>
      </c>
    </row>
    <row r="33" spans="1:7" ht="12.75">
      <c r="A33" s="57">
        <v>38</v>
      </c>
      <c r="B33" s="62"/>
      <c r="C33" s="62"/>
      <c r="D33" s="62"/>
      <c r="E33" s="62"/>
      <c r="F33" s="37">
        <v>91.1</v>
      </c>
      <c r="G33" s="37">
        <v>87.6</v>
      </c>
    </row>
    <row r="34" spans="1:7" ht="12.75">
      <c r="A34" s="57">
        <v>39</v>
      </c>
      <c r="B34" s="62"/>
      <c r="C34" s="62"/>
      <c r="D34" s="62"/>
      <c r="E34" s="62"/>
      <c r="F34" s="37">
        <v>91.4</v>
      </c>
      <c r="G34" s="37">
        <v>87.8</v>
      </c>
    </row>
    <row r="35" spans="1:7" ht="12.75">
      <c r="A35" s="57">
        <v>40</v>
      </c>
      <c r="B35" s="62"/>
      <c r="C35" s="62"/>
      <c r="D35" s="62"/>
      <c r="E35" s="62"/>
      <c r="F35" s="37"/>
      <c r="G35" s="37">
        <v>87.9</v>
      </c>
    </row>
    <row r="36" spans="1:7" ht="12.75">
      <c r="A36" s="58" t="s">
        <v>137</v>
      </c>
      <c r="B36" s="73">
        <v>470.3</v>
      </c>
      <c r="C36" s="73">
        <v>494</v>
      </c>
      <c r="D36" s="73">
        <v>496.4</v>
      </c>
      <c r="E36" s="73">
        <v>523.7</v>
      </c>
      <c r="F36" s="73">
        <v>495.6</v>
      </c>
      <c r="G36" s="73">
        <v>454</v>
      </c>
    </row>
    <row r="38" ht="12.75">
      <c r="A38" s="4" t="s">
        <v>440</v>
      </c>
    </row>
    <row r="39" spans="1:7" ht="12.75">
      <c r="A39" s="57">
        <v>0</v>
      </c>
      <c r="B39" s="37"/>
      <c r="C39" s="37"/>
      <c r="D39" s="37">
        <v>0.6</v>
      </c>
      <c r="E39" s="37">
        <v>3.5</v>
      </c>
      <c r="F39" s="37">
        <v>0.9</v>
      </c>
      <c r="G39" s="37">
        <v>1.4</v>
      </c>
    </row>
    <row r="40" spans="1:7" ht="12.75">
      <c r="A40" s="57">
        <v>1</v>
      </c>
      <c r="B40" s="37"/>
      <c r="C40" s="37"/>
      <c r="D40" s="37">
        <v>15.8</v>
      </c>
      <c r="E40" s="37">
        <v>19.3</v>
      </c>
      <c r="F40" s="37">
        <v>19.7</v>
      </c>
      <c r="G40" s="37">
        <v>22.4</v>
      </c>
    </row>
    <row r="41" spans="1:7" ht="12.75">
      <c r="A41" s="57">
        <v>2</v>
      </c>
      <c r="B41" s="37"/>
      <c r="C41" s="37"/>
      <c r="D41" s="37"/>
      <c r="E41" s="37">
        <v>37.4</v>
      </c>
      <c r="F41" s="37">
        <v>37.5</v>
      </c>
      <c r="G41" s="37">
        <v>37.5</v>
      </c>
    </row>
    <row r="42" spans="1:7" ht="12.75">
      <c r="A42" s="57">
        <v>3</v>
      </c>
      <c r="B42" s="37"/>
      <c r="C42" s="37"/>
      <c r="D42" s="37"/>
      <c r="E42" s="37">
        <v>53.1</v>
      </c>
      <c r="F42" s="37">
        <v>48.8</v>
      </c>
      <c r="G42" s="37">
        <v>53.3</v>
      </c>
    </row>
    <row r="43" spans="1:7" ht="12.75">
      <c r="A43" s="57">
        <v>4</v>
      </c>
      <c r="B43" s="37"/>
      <c r="C43" s="37"/>
      <c r="D43" s="37"/>
      <c r="E43" s="37">
        <v>64.6</v>
      </c>
      <c r="F43" s="37">
        <v>57.3</v>
      </c>
      <c r="G43" s="37">
        <v>60.3</v>
      </c>
    </row>
    <row r="44" spans="1:7" ht="12.75">
      <c r="A44" s="57">
        <v>5</v>
      </c>
      <c r="B44" s="37"/>
      <c r="C44" s="37"/>
      <c r="D44" s="37"/>
      <c r="E44" s="37">
        <v>68.9</v>
      </c>
      <c r="F44" s="37">
        <v>63.2</v>
      </c>
      <c r="G44" s="37">
        <v>66.8</v>
      </c>
    </row>
    <row r="45" spans="1:7" ht="12.75">
      <c r="A45" s="57">
        <v>6</v>
      </c>
      <c r="B45" s="37"/>
      <c r="C45" s="37"/>
      <c r="D45" s="37"/>
      <c r="E45" s="37"/>
      <c r="F45" s="37">
        <v>65.9</v>
      </c>
      <c r="G45" s="37">
        <v>70.3</v>
      </c>
    </row>
    <row r="46" spans="1:7" ht="12.75">
      <c r="A46" s="57">
        <v>7</v>
      </c>
      <c r="B46" s="37"/>
      <c r="C46" s="37"/>
      <c r="D46" s="37"/>
      <c r="E46" s="37"/>
      <c r="F46" s="37">
        <v>69.5</v>
      </c>
      <c r="G46" s="37">
        <v>73.4</v>
      </c>
    </row>
    <row r="47" spans="1:7" ht="12.75">
      <c r="A47" s="57">
        <v>8</v>
      </c>
      <c r="B47" s="37"/>
      <c r="C47" s="37"/>
      <c r="D47" s="37"/>
      <c r="E47" s="37"/>
      <c r="F47" s="37"/>
      <c r="G47" s="37">
        <v>74.1</v>
      </c>
    </row>
    <row r="48" spans="1:7" ht="12.75">
      <c r="A48" s="57">
        <v>9</v>
      </c>
      <c r="B48" s="37"/>
      <c r="C48" s="37"/>
      <c r="D48" s="37"/>
      <c r="E48" s="37"/>
      <c r="F48" s="37"/>
      <c r="G48" s="37">
        <v>75.7</v>
      </c>
    </row>
    <row r="49" spans="1:7" ht="12.75">
      <c r="A49" s="57">
        <v>10</v>
      </c>
      <c r="B49" s="37"/>
      <c r="C49" s="37"/>
      <c r="D49" s="37"/>
      <c r="E49" s="37"/>
      <c r="F49" s="37"/>
      <c r="G49" s="37">
        <v>78.1</v>
      </c>
    </row>
    <row r="50" spans="1:7" ht="12.75">
      <c r="A50" s="57">
        <v>11</v>
      </c>
      <c r="B50" s="37"/>
      <c r="C50" s="37"/>
      <c r="D50" s="37"/>
      <c r="E50" s="37"/>
      <c r="F50" s="37"/>
      <c r="G50" s="37">
        <v>78.9</v>
      </c>
    </row>
    <row r="51" spans="1:7" ht="12.75">
      <c r="A51" s="57">
        <v>12</v>
      </c>
      <c r="B51" s="37"/>
      <c r="C51" s="37"/>
      <c r="D51" s="37"/>
      <c r="E51" s="37"/>
      <c r="F51" s="37"/>
      <c r="G51" s="37"/>
    </row>
    <row r="52" spans="1:7" ht="12.75">
      <c r="A52" s="57">
        <v>13</v>
      </c>
      <c r="B52" s="37"/>
      <c r="C52" s="37"/>
      <c r="D52" s="37"/>
      <c r="E52" s="37"/>
      <c r="F52" s="37"/>
      <c r="G52" s="37"/>
    </row>
    <row r="53" spans="1:7" ht="12.75">
      <c r="A53" s="57">
        <v>14</v>
      </c>
      <c r="B53" s="37"/>
      <c r="C53" s="37"/>
      <c r="D53" s="37"/>
      <c r="E53" s="37"/>
      <c r="F53" s="37"/>
      <c r="G53" s="37"/>
    </row>
    <row r="54" spans="1:7" ht="12.75">
      <c r="A54" s="57">
        <v>15</v>
      </c>
      <c r="B54" s="37"/>
      <c r="C54" s="37"/>
      <c r="D54" s="37"/>
      <c r="E54" s="37"/>
      <c r="F54" s="37"/>
      <c r="G54" s="37"/>
    </row>
    <row r="55" spans="1:7" ht="12.75">
      <c r="A55" s="58" t="s">
        <v>137</v>
      </c>
      <c r="B55" s="30"/>
      <c r="C55" s="73"/>
      <c r="D55" s="73">
        <v>387</v>
      </c>
      <c r="E55" s="73">
        <v>464.7</v>
      </c>
      <c r="F55" s="73">
        <v>457.2</v>
      </c>
      <c r="G55" s="73">
        <v>399.5</v>
      </c>
    </row>
    <row r="56" spans="1:7" ht="12.75">
      <c r="A56" s="1" t="s">
        <v>223</v>
      </c>
      <c r="B56" s="3"/>
      <c r="C56" s="3"/>
      <c r="D56" s="3"/>
      <c r="E56" s="3"/>
      <c r="F56" s="3"/>
      <c r="G56" s="3"/>
    </row>
    <row r="57" spans="1:7" ht="12.75">
      <c r="A57" s="1" t="s">
        <v>354</v>
      </c>
      <c r="B57" s="3"/>
      <c r="C57" s="3"/>
      <c r="D57" s="3"/>
      <c r="E57" s="3"/>
      <c r="F57" s="3"/>
      <c r="G57" s="3"/>
    </row>
    <row r="58" ht="12.75">
      <c r="A58" s="4"/>
    </row>
    <row r="59" spans="1:7" ht="12.75">
      <c r="A59" s="55"/>
      <c r="B59" s="61" t="s">
        <v>90</v>
      </c>
      <c r="C59" s="61"/>
      <c r="D59" s="61"/>
      <c r="E59" s="61"/>
      <c r="F59" s="61"/>
      <c r="G59" s="61"/>
    </row>
    <row r="60" spans="1:7" ht="12.75">
      <c r="A60" s="59"/>
      <c r="B60" s="59" t="s">
        <v>73</v>
      </c>
      <c r="C60" s="59" t="s">
        <v>74</v>
      </c>
      <c r="D60" s="59" t="s">
        <v>75</v>
      </c>
      <c r="E60" s="59" t="s">
        <v>76</v>
      </c>
      <c r="F60" s="59" t="s">
        <v>77</v>
      </c>
      <c r="G60" s="59" t="s">
        <v>78</v>
      </c>
    </row>
    <row r="61" spans="2:7" ht="12.75">
      <c r="B61" s="3" t="s">
        <v>91</v>
      </c>
      <c r="C61" s="3"/>
      <c r="D61" s="3"/>
      <c r="E61" s="3"/>
      <c r="F61" s="3"/>
      <c r="G61" s="3"/>
    </row>
    <row r="62" spans="1:7" ht="12.75">
      <c r="A62" s="59"/>
      <c r="B62" s="59" t="s">
        <v>92</v>
      </c>
      <c r="C62" s="59" t="s">
        <v>93</v>
      </c>
      <c r="D62" s="59" t="s">
        <v>94</v>
      </c>
      <c r="E62" s="59" t="s">
        <v>95</v>
      </c>
      <c r="F62" s="59" t="s">
        <v>96</v>
      </c>
      <c r="G62" s="59" t="s">
        <v>97</v>
      </c>
    </row>
    <row r="63" spans="1:7" ht="12.75">
      <c r="A63" s="33"/>
      <c r="B63" s="33"/>
      <c r="C63" s="33"/>
      <c r="D63" s="33"/>
      <c r="E63" s="33"/>
      <c r="F63" s="33"/>
      <c r="G63" s="33"/>
    </row>
    <row r="64" ht="12.75">
      <c r="A64" s="4" t="s">
        <v>441</v>
      </c>
    </row>
    <row r="65" spans="1:7" ht="12.75">
      <c r="A65" s="57">
        <v>0</v>
      </c>
      <c r="B65" s="37"/>
      <c r="C65" s="37"/>
      <c r="D65" s="37"/>
      <c r="E65" s="37">
        <v>1.9</v>
      </c>
      <c r="F65" s="37">
        <v>0.8</v>
      </c>
      <c r="G65" s="37">
        <v>2.3</v>
      </c>
    </row>
    <row r="66" spans="1:7" ht="12.75">
      <c r="A66" s="57">
        <v>1</v>
      </c>
      <c r="B66" s="37"/>
      <c r="C66" s="37"/>
      <c r="D66" s="37"/>
      <c r="E66" s="37">
        <v>13.9</v>
      </c>
      <c r="F66" s="37">
        <v>12.3</v>
      </c>
      <c r="G66" s="37">
        <v>14.5</v>
      </c>
    </row>
    <row r="67" spans="1:7" ht="12.75">
      <c r="A67" s="57">
        <v>2</v>
      </c>
      <c r="B67" s="37"/>
      <c r="C67" s="37"/>
      <c r="D67" s="37"/>
      <c r="E67" s="37">
        <v>21.2</v>
      </c>
      <c r="F67" s="37">
        <v>24.4</v>
      </c>
      <c r="G67" s="37">
        <v>20.6</v>
      </c>
    </row>
    <row r="68" spans="1:7" ht="12.75">
      <c r="A68" s="57">
        <v>3</v>
      </c>
      <c r="B68" s="37"/>
      <c r="C68" s="37"/>
      <c r="D68" s="37"/>
      <c r="E68" s="37"/>
      <c r="F68" s="37">
        <v>32.5</v>
      </c>
      <c r="G68" s="37">
        <v>25.8</v>
      </c>
    </row>
    <row r="69" spans="1:7" ht="12.75">
      <c r="A69" s="57">
        <v>4</v>
      </c>
      <c r="B69" s="37"/>
      <c r="C69" s="37"/>
      <c r="D69" s="37"/>
      <c r="E69" s="37"/>
      <c r="F69" s="37">
        <v>41</v>
      </c>
      <c r="G69" s="37">
        <v>34.5</v>
      </c>
    </row>
    <row r="70" spans="1:7" ht="12.75">
      <c r="A70" s="57">
        <v>5</v>
      </c>
      <c r="B70" s="37"/>
      <c r="C70" s="37"/>
      <c r="D70" s="37"/>
      <c r="E70" s="37"/>
      <c r="F70" s="37">
        <v>44.6</v>
      </c>
      <c r="G70" s="37">
        <v>38.7</v>
      </c>
    </row>
    <row r="71" spans="1:7" ht="12.75">
      <c r="A71" s="57">
        <v>6</v>
      </c>
      <c r="B71" s="37"/>
      <c r="C71" s="37"/>
      <c r="D71" s="37"/>
      <c r="E71" s="37"/>
      <c r="F71" s="37">
        <v>46.4</v>
      </c>
      <c r="G71" s="37">
        <v>39.9</v>
      </c>
    </row>
    <row r="72" spans="1:7" ht="12.75">
      <c r="A72" s="57">
        <v>7</v>
      </c>
      <c r="B72" s="37"/>
      <c r="C72" s="37"/>
      <c r="D72" s="37"/>
      <c r="E72" s="37"/>
      <c r="F72" s="37">
        <v>48.3</v>
      </c>
      <c r="G72" s="37">
        <v>40.9</v>
      </c>
    </row>
    <row r="73" spans="1:7" ht="12.75">
      <c r="A73" s="57">
        <v>8</v>
      </c>
      <c r="B73" s="37"/>
      <c r="C73" s="37"/>
      <c r="D73" s="37"/>
      <c r="E73" s="37"/>
      <c r="F73" s="37"/>
      <c r="G73" s="37">
        <v>41.4</v>
      </c>
    </row>
    <row r="74" spans="1:7" ht="12.75">
      <c r="A74" s="57">
        <v>9</v>
      </c>
      <c r="B74" s="37"/>
      <c r="C74" s="37"/>
      <c r="D74" s="37"/>
      <c r="E74" s="37"/>
      <c r="F74" s="37"/>
      <c r="G74" s="37">
        <v>41.5</v>
      </c>
    </row>
    <row r="75" spans="1:7" ht="12.75">
      <c r="A75" s="57">
        <v>10</v>
      </c>
      <c r="B75" s="37"/>
      <c r="C75" s="37"/>
      <c r="D75" s="37"/>
      <c r="E75" s="37"/>
      <c r="F75" s="37"/>
      <c r="G75" s="37">
        <v>41.7</v>
      </c>
    </row>
    <row r="76" spans="1:7" ht="12.75">
      <c r="A76" s="57">
        <v>11</v>
      </c>
      <c r="B76" s="37"/>
      <c r="C76" s="37"/>
      <c r="D76" s="37"/>
      <c r="E76" s="37"/>
      <c r="F76" s="37"/>
      <c r="G76" s="37">
        <v>41.7</v>
      </c>
    </row>
    <row r="77" spans="1:7" ht="12.75">
      <c r="A77" s="57">
        <v>12</v>
      </c>
      <c r="B77" s="37"/>
      <c r="C77" s="37"/>
      <c r="D77" s="37"/>
      <c r="E77" s="37"/>
      <c r="F77" s="37"/>
      <c r="G77" s="37">
        <v>41.9</v>
      </c>
    </row>
    <row r="78" spans="1:7" ht="12.75">
      <c r="A78" s="57">
        <v>13</v>
      </c>
      <c r="B78" s="37"/>
      <c r="C78" s="37"/>
      <c r="D78" s="37"/>
      <c r="E78" s="37"/>
      <c r="F78" s="37"/>
      <c r="G78" s="37"/>
    </row>
    <row r="79" spans="1:7" ht="12.75">
      <c r="A79" s="57">
        <v>14</v>
      </c>
      <c r="B79" s="37"/>
      <c r="C79" s="37"/>
      <c r="D79" s="37"/>
      <c r="E79" s="37"/>
      <c r="F79" s="37"/>
      <c r="G79" s="37"/>
    </row>
    <row r="80" spans="1:7" ht="12.75">
      <c r="A80" s="57">
        <v>15</v>
      </c>
      <c r="B80" s="37"/>
      <c r="C80" s="37"/>
      <c r="D80" s="37"/>
      <c r="E80" s="37"/>
      <c r="F80" s="37"/>
      <c r="G80" s="37"/>
    </row>
    <row r="81" spans="1:7" ht="12.75">
      <c r="A81" s="57"/>
      <c r="C81" s="37"/>
      <c r="D81" s="37"/>
      <c r="E81" s="37"/>
      <c r="F81" s="37"/>
      <c r="G81" s="37"/>
    </row>
    <row r="82" spans="1:7" ht="12.75">
      <c r="A82" s="57" t="s">
        <v>137</v>
      </c>
      <c r="B82" s="65"/>
      <c r="C82" s="65"/>
      <c r="D82" s="65"/>
      <c r="E82" s="65">
        <v>370.8</v>
      </c>
      <c r="F82" s="65">
        <v>346.5</v>
      </c>
      <c r="G82" s="65">
        <v>321.8</v>
      </c>
    </row>
    <row r="83" spans="1:7" ht="12.75">
      <c r="A83" s="30"/>
      <c r="B83" s="30"/>
      <c r="C83" s="30"/>
      <c r="D83" s="30"/>
      <c r="E83" s="30"/>
      <c r="F83" s="30"/>
      <c r="G83" s="30"/>
    </row>
    <row r="85" ht="12.75">
      <c r="A85" s="4" t="s">
        <v>442</v>
      </c>
    </row>
    <row r="87" spans="1:7" ht="12.75">
      <c r="A87" s="57" t="s">
        <v>224</v>
      </c>
      <c r="B87" s="62">
        <v>86</v>
      </c>
      <c r="C87" s="62">
        <v>86.8</v>
      </c>
      <c r="D87" s="62">
        <v>119.5</v>
      </c>
      <c r="E87" s="62">
        <v>195.8</v>
      </c>
      <c r="F87" s="62">
        <v>189.1</v>
      </c>
      <c r="G87" s="62">
        <v>160.6</v>
      </c>
    </row>
    <row r="88" spans="1:7" ht="12.75">
      <c r="A88" s="57" t="s">
        <v>225</v>
      </c>
      <c r="B88" s="62"/>
      <c r="C88" s="62">
        <v>410.8</v>
      </c>
      <c r="D88" s="62">
        <v>532.2</v>
      </c>
      <c r="E88" s="62">
        <v>751</v>
      </c>
      <c r="F88" s="62">
        <v>702.1</v>
      </c>
      <c r="G88" s="62">
        <v>770.9</v>
      </c>
    </row>
    <row r="89" spans="1:7" ht="12.75">
      <c r="A89" s="57" t="s">
        <v>226</v>
      </c>
      <c r="B89" s="62"/>
      <c r="C89" s="62"/>
      <c r="D89" s="62">
        <v>703</v>
      </c>
      <c r="E89" s="62">
        <v>701.6</v>
      </c>
      <c r="F89" s="62">
        <v>708.8</v>
      </c>
      <c r="G89" s="62">
        <v>729.6</v>
      </c>
    </row>
    <row r="90" spans="1:7" ht="12.75">
      <c r="A90" s="74" t="s">
        <v>227</v>
      </c>
      <c r="B90" s="62"/>
      <c r="C90" s="62"/>
      <c r="D90" s="62"/>
      <c r="E90" s="62">
        <v>400.5</v>
      </c>
      <c r="F90" s="62">
        <v>418.1</v>
      </c>
      <c r="G90" s="62">
        <v>323.9</v>
      </c>
    </row>
    <row r="91" spans="1:7" ht="12.75">
      <c r="A91" s="74" t="s">
        <v>228</v>
      </c>
      <c r="B91" s="62"/>
      <c r="C91" s="62"/>
      <c r="D91" s="62"/>
      <c r="E91" s="62"/>
      <c r="F91" s="62">
        <v>145.9</v>
      </c>
      <c r="G91" s="62">
        <v>138.6</v>
      </c>
    </row>
    <row r="92" spans="1:7" ht="12.75">
      <c r="A92" s="58" t="s">
        <v>229</v>
      </c>
      <c r="B92" s="63"/>
      <c r="C92" s="63"/>
      <c r="D92" s="63"/>
      <c r="E92" s="63"/>
      <c r="F92" s="63"/>
      <c r="G92" s="63">
        <v>36</v>
      </c>
    </row>
    <row r="98" spans="1:7" ht="12.75">
      <c r="A98" s="57"/>
      <c r="B98" s="46"/>
      <c r="C98" s="46"/>
      <c r="D98" s="46"/>
      <c r="E98" s="46"/>
      <c r="F98" s="46"/>
      <c r="G98" s="46"/>
    </row>
  </sheetData>
  <printOptions gridLines="1" horizontalCentered="1"/>
  <pageMargins left="0" right="0" top="0.3937007874015748" bottom="0.3937007874015748" header="0.5118110236220472" footer="0.5118110236220472"/>
  <pageSetup horizontalDpi="300" verticalDpi="300" orientation="portrait" paperSize="9" r:id="rId1"/>
  <rowBreaks count="1" manualBreakCount="1">
    <brk id="5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7.16015625" style="9" customWidth="1"/>
    <col min="2" max="16384" width="9.33203125" style="9" customWidth="1"/>
  </cols>
  <sheetData>
    <row r="1" spans="1:7" s="4" customFormat="1" ht="12.75">
      <c r="A1" s="1" t="s">
        <v>230</v>
      </c>
      <c r="B1" s="1"/>
      <c r="C1" s="1"/>
      <c r="D1" s="1"/>
      <c r="E1" s="1"/>
      <c r="F1" s="1"/>
      <c r="G1" s="1"/>
    </row>
    <row r="2" spans="1:7" s="4" customFormat="1" ht="12.75">
      <c r="A2" s="1" t="s">
        <v>355</v>
      </c>
      <c r="B2" s="1"/>
      <c r="C2" s="1"/>
      <c r="D2" s="1"/>
      <c r="E2" s="1"/>
      <c r="F2" s="1"/>
      <c r="G2" s="1"/>
    </row>
    <row r="3" spans="1:7" s="4" customFormat="1" ht="12.75">
      <c r="A3" s="1"/>
      <c r="B3" s="1"/>
      <c r="C3" s="1"/>
      <c r="D3" s="1"/>
      <c r="E3" s="1"/>
      <c r="F3" s="1"/>
      <c r="G3" s="1"/>
    </row>
    <row r="4" spans="1:7" ht="12.75">
      <c r="A4" s="55"/>
      <c r="B4" s="61" t="s">
        <v>90</v>
      </c>
      <c r="C4" s="61"/>
      <c r="D4" s="61"/>
      <c r="E4" s="61"/>
      <c r="F4" s="61"/>
      <c r="G4" s="61"/>
    </row>
    <row r="5" spans="1:7" ht="12.75">
      <c r="A5" s="59"/>
      <c r="B5" s="59" t="s">
        <v>73</v>
      </c>
      <c r="C5" s="59" t="s">
        <v>74</v>
      </c>
      <c r="D5" s="59" t="s">
        <v>75</v>
      </c>
      <c r="E5" s="59" t="s">
        <v>76</v>
      </c>
      <c r="F5" s="59" t="s">
        <v>77</v>
      </c>
      <c r="G5" s="59" t="s">
        <v>78</v>
      </c>
    </row>
    <row r="6" spans="2:7" ht="12.75">
      <c r="B6" s="3" t="s">
        <v>91</v>
      </c>
      <c r="C6" s="3"/>
      <c r="D6" s="3"/>
      <c r="E6" s="3"/>
      <c r="F6" s="3"/>
      <c r="G6" s="3"/>
    </row>
    <row r="7" spans="1:7" ht="12.75">
      <c r="A7" s="59"/>
      <c r="B7" s="59" t="s">
        <v>92</v>
      </c>
      <c r="C7" s="59" t="s">
        <v>93</v>
      </c>
      <c r="D7" s="59" t="s">
        <v>94</v>
      </c>
      <c r="E7" s="59" t="s">
        <v>95</v>
      </c>
      <c r="F7" s="59" t="s">
        <v>96</v>
      </c>
      <c r="G7" s="59" t="s">
        <v>97</v>
      </c>
    </row>
    <row r="8" spans="2:7" ht="12.75">
      <c r="B8" s="33"/>
      <c r="C8" s="33"/>
      <c r="D8" s="33"/>
      <c r="E8" s="33"/>
      <c r="F8" s="33"/>
      <c r="G8" s="33"/>
    </row>
    <row r="9" spans="1:7" ht="12.75">
      <c r="A9" s="33" t="s">
        <v>231</v>
      </c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4" t="s">
        <v>436</v>
      </c>
      <c r="B11" s="37">
        <v>38.5</v>
      </c>
      <c r="C11" s="37">
        <v>59.9</v>
      </c>
      <c r="D11" s="37">
        <v>72.7</v>
      </c>
      <c r="E11" s="37">
        <v>81.9</v>
      </c>
      <c r="F11" s="37">
        <v>87</v>
      </c>
      <c r="G11" s="37">
        <v>86.8</v>
      </c>
    </row>
    <row r="12" spans="1:7" ht="12.75">
      <c r="A12" s="4"/>
      <c r="B12" s="37"/>
      <c r="C12" s="37"/>
      <c r="D12" s="37"/>
      <c r="E12" s="37"/>
      <c r="F12" s="37"/>
      <c r="G12" s="37"/>
    </row>
    <row r="13" spans="1:7" ht="12.75">
      <c r="A13" s="4" t="s">
        <v>437</v>
      </c>
      <c r="B13" s="37">
        <v>45.1</v>
      </c>
      <c r="C13" s="37">
        <v>28.1</v>
      </c>
      <c r="D13" s="37">
        <v>19.4</v>
      </c>
      <c r="E13" s="37">
        <v>11.9</v>
      </c>
      <c r="F13" s="37">
        <v>7.9</v>
      </c>
      <c r="G13" s="37">
        <v>5.5</v>
      </c>
    </row>
    <row r="14" spans="1:7" ht="12.75">
      <c r="A14" s="4"/>
      <c r="B14" s="37"/>
      <c r="C14" s="37"/>
      <c r="D14" s="37"/>
      <c r="E14" s="37"/>
      <c r="F14" s="37"/>
      <c r="G14" s="37"/>
    </row>
    <row r="15" spans="1:7" ht="12.75">
      <c r="A15" s="4" t="s">
        <v>438</v>
      </c>
      <c r="B15" s="37">
        <v>16.4</v>
      </c>
      <c r="C15" s="37">
        <v>12</v>
      </c>
      <c r="D15" s="37">
        <v>7.9</v>
      </c>
      <c r="E15" s="37">
        <v>6.2</v>
      </c>
      <c r="F15" s="37">
        <v>5.1</v>
      </c>
      <c r="G15" s="37">
        <v>7.7</v>
      </c>
    </row>
    <row r="17" spans="1:7" ht="12.75">
      <c r="A17" s="9" t="s">
        <v>232</v>
      </c>
      <c r="B17" s="106">
        <v>100</v>
      </c>
      <c r="C17" s="106">
        <v>100</v>
      </c>
      <c r="D17" s="106">
        <v>100</v>
      </c>
      <c r="E17" s="106">
        <v>100</v>
      </c>
      <c r="F17" s="106">
        <v>100</v>
      </c>
      <c r="G17" s="106">
        <v>100</v>
      </c>
    </row>
    <row r="19" spans="1:7" ht="12.75">
      <c r="A19" s="68" t="s">
        <v>233</v>
      </c>
      <c r="B19" s="65">
        <v>82</v>
      </c>
      <c r="C19" s="65">
        <v>251.2</v>
      </c>
      <c r="D19" s="65">
        <v>386.6</v>
      </c>
      <c r="E19" s="65">
        <v>464.7</v>
      </c>
      <c r="F19" s="65">
        <v>457.2</v>
      </c>
      <c r="G19" s="65">
        <v>399.5</v>
      </c>
    </row>
    <row r="20" spans="1:7" ht="12.75">
      <c r="A20" s="30"/>
      <c r="B20" s="30"/>
      <c r="C20" s="30"/>
      <c r="D20" s="30"/>
      <c r="E20" s="30"/>
      <c r="F20" s="30"/>
      <c r="G20" s="30"/>
    </row>
  </sheetData>
  <printOptions gridLines="1" horizont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8.33203125" style="9" customWidth="1"/>
    <col min="2" max="19" width="10.83203125" style="9" customWidth="1"/>
    <col min="20" max="16384" width="9.33203125" style="9" customWidth="1"/>
  </cols>
  <sheetData>
    <row r="1" spans="1:7" ht="12.75">
      <c r="A1" s="1" t="s">
        <v>234</v>
      </c>
      <c r="B1" s="1"/>
      <c r="C1" s="1"/>
      <c r="D1" s="1"/>
      <c r="E1" s="1"/>
      <c r="F1" s="1"/>
      <c r="G1" s="1"/>
    </row>
    <row r="2" spans="1:7" ht="12.75">
      <c r="A2" s="1" t="s">
        <v>356</v>
      </c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55"/>
      <c r="B4" s="61" t="s">
        <v>90</v>
      </c>
      <c r="C4" s="61"/>
      <c r="D4" s="61"/>
      <c r="E4" s="61"/>
      <c r="F4" s="61"/>
      <c r="G4" s="61"/>
    </row>
    <row r="5" spans="1:7" ht="12.75">
      <c r="A5" s="59"/>
      <c r="B5" s="59" t="s">
        <v>73</v>
      </c>
      <c r="C5" s="59" t="s">
        <v>74</v>
      </c>
      <c r="D5" s="59" t="s">
        <v>75</v>
      </c>
      <c r="E5" s="59" t="s">
        <v>76</v>
      </c>
      <c r="F5" s="59" t="s">
        <v>77</v>
      </c>
      <c r="G5" s="59" t="s">
        <v>78</v>
      </c>
    </row>
    <row r="6" spans="2:7" ht="12.75">
      <c r="B6" s="3" t="s">
        <v>91</v>
      </c>
      <c r="C6" s="3"/>
      <c r="D6" s="3"/>
      <c r="E6" s="3"/>
      <c r="F6" s="3"/>
      <c r="G6" s="3"/>
    </row>
    <row r="7" spans="1:7" ht="12.75">
      <c r="A7" s="59"/>
      <c r="B7" s="59" t="s">
        <v>92</v>
      </c>
      <c r="C7" s="59" t="s">
        <v>93</v>
      </c>
      <c r="D7" s="59" t="s">
        <v>94</v>
      </c>
      <c r="E7" s="59" t="s">
        <v>95</v>
      </c>
      <c r="F7" s="59" t="s">
        <v>96</v>
      </c>
      <c r="G7" s="59" t="s">
        <v>97</v>
      </c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 t="s">
        <v>231</v>
      </c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4" t="s">
        <v>436</v>
      </c>
      <c r="B11" s="9">
        <v>34.9</v>
      </c>
      <c r="C11" s="37">
        <v>51</v>
      </c>
      <c r="D11" s="9">
        <v>74.3</v>
      </c>
      <c r="E11" s="9">
        <v>76.6</v>
      </c>
      <c r="F11" s="9">
        <v>84.3</v>
      </c>
      <c r="G11" s="9">
        <v>93.5</v>
      </c>
    </row>
    <row r="12" ht="12.75">
      <c r="A12" s="4"/>
    </row>
    <row r="13" spans="1:7" ht="12.75">
      <c r="A13" s="4" t="s">
        <v>437</v>
      </c>
      <c r="B13" s="9">
        <v>48.8</v>
      </c>
      <c r="C13" s="9">
        <v>43.2</v>
      </c>
      <c r="D13" s="9">
        <v>24.1</v>
      </c>
      <c r="E13" s="9">
        <v>19.8</v>
      </c>
      <c r="F13" s="9">
        <v>10.9</v>
      </c>
      <c r="G13" s="9">
        <v>4.4</v>
      </c>
    </row>
    <row r="14" ht="12.75">
      <c r="A14" s="4"/>
    </row>
    <row r="15" spans="1:7" ht="12.75">
      <c r="A15" s="4" t="s">
        <v>438</v>
      </c>
      <c r="B15" s="9">
        <v>16.3</v>
      </c>
      <c r="C15" s="9">
        <v>5.9</v>
      </c>
      <c r="D15" s="9">
        <v>1.5</v>
      </c>
      <c r="E15" s="9">
        <v>3.6</v>
      </c>
      <c r="F15" s="9">
        <v>4.7</v>
      </c>
      <c r="G15" s="9">
        <v>2.2</v>
      </c>
    </row>
    <row r="17" spans="1:7" ht="12.75">
      <c r="A17" s="9" t="s">
        <v>232</v>
      </c>
      <c r="B17" s="106">
        <v>100</v>
      </c>
      <c r="C17" s="106">
        <v>100</v>
      </c>
      <c r="D17" s="106">
        <v>100</v>
      </c>
      <c r="E17" s="106">
        <v>100</v>
      </c>
      <c r="F17" s="106">
        <v>100</v>
      </c>
      <c r="G17" s="106">
        <v>100</v>
      </c>
    </row>
    <row r="19" spans="1:7" ht="12.75">
      <c r="A19" s="68" t="s">
        <v>233</v>
      </c>
      <c r="B19" s="65">
        <v>13.6</v>
      </c>
      <c r="C19" s="65">
        <v>100.5</v>
      </c>
      <c r="D19" s="65">
        <v>230.8</v>
      </c>
      <c r="E19" s="65">
        <v>268.2</v>
      </c>
      <c r="F19" s="65">
        <v>266.8</v>
      </c>
      <c r="G19" s="65">
        <v>254.3</v>
      </c>
    </row>
    <row r="20" spans="1:7" ht="12.75">
      <c r="A20" s="30"/>
      <c r="B20" s="73"/>
      <c r="C20" s="73"/>
      <c r="D20" s="73"/>
      <c r="E20" s="73"/>
      <c r="F20" s="73"/>
      <c r="G20" s="73"/>
    </row>
  </sheetData>
  <printOptions gridLines="1" horizontalCentered="1"/>
  <pageMargins left="0" right="0" top="0.3937007874015748" bottom="0.3937007874015748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0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7.66015625" style="9" customWidth="1"/>
    <col min="2" max="19" width="10.83203125" style="9" customWidth="1"/>
    <col min="20" max="16384" width="9.33203125" style="9" customWidth="1"/>
  </cols>
  <sheetData>
    <row r="1" spans="1:7" ht="12.75">
      <c r="A1" s="1" t="s">
        <v>235</v>
      </c>
      <c r="B1" s="1"/>
      <c r="C1" s="1"/>
      <c r="D1" s="1"/>
      <c r="E1" s="1"/>
      <c r="F1" s="1"/>
      <c r="G1" s="1"/>
    </row>
    <row r="2" spans="1:7" ht="12.75">
      <c r="A2" s="1" t="s">
        <v>357</v>
      </c>
      <c r="B2" s="1"/>
      <c r="C2" s="1"/>
      <c r="D2" s="1"/>
      <c r="E2" s="1"/>
      <c r="F2" s="1"/>
      <c r="G2" s="1"/>
    </row>
    <row r="3" spans="1:7" s="4" customFormat="1" ht="12.75">
      <c r="A3" s="1"/>
      <c r="B3" s="1"/>
      <c r="C3" s="1"/>
      <c r="D3" s="1"/>
      <c r="E3" s="1"/>
      <c r="F3" s="1"/>
      <c r="G3" s="1"/>
    </row>
    <row r="4" spans="1:7" s="4" customFormat="1" ht="12.75">
      <c r="A4" s="55"/>
      <c r="B4" s="61" t="s">
        <v>90</v>
      </c>
      <c r="C4" s="61"/>
      <c r="D4" s="61"/>
      <c r="E4" s="61"/>
      <c r="F4" s="61"/>
      <c r="G4" s="61"/>
    </row>
    <row r="5" spans="1:7" ht="12.75">
      <c r="A5" s="59"/>
      <c r="B5" s="59" t="s">
        <v>73</v>
      </c>
      <c r="C5" s="59" t="s">
        <v>74</v>
      </c>
      <c r="D5" s="59" t="s">
        <v>75</v>
      </c>
      <c r="E5" s="59" t="s">
        <v>76</v>
      </c>
      <c r="F5" s="59" t="s">
        <v>77</v>
      </c>
      <c r="G5" s="59" t="s">
        <v>78</v>
      </c>
    </row>
    <row r="6" spans="2:7" ht="12.75">
      <c r="B6" s="3" t="s">
        <v>91</v>
      </c>
      <c r="C6" s="3"/>
      <c r="D6" s="3"/>
      <c r="E6" s="3"/>
      <c r="F6" s="3"/>
      <c r="G6" s="3"/>
    </row>
    <row r="7" spans="1:7" ht="12.75">
      <c r="A7" s="59"/>
      <c r="B7" s="59" t="s">
        <v>92</v>
      </c>
      <c r="C7" s="59" t="s">
        <v>93</v>
      </c>
      <c r="D7" s="59" t="s">
        <v>94</v>
      </c>
      <c r="E7" s="59" t="s">
        <v>95</v>
      </c>
      <c r="F7" s="59" t="s">
        <v>96</v>
      </c>
      <c r="G7" s="59" t="s">
        <v>97</v>
      </c>
    </row>
    <row r="8" spans="1:7" ht="12.75">
      <c r="A8" s="33"/>
      <c r="B8" s="33"/>
      <c r="C8" s="33"/>
      <c r="D8" s="33"/>
      <c r="E8" s="33"/>
      <c r="F8" s="33"/>
      <c r="G8" s="33"/>
    </row>
    <row r="9" ht="12.75">
      <c r="A9" s="4" t="s">
        <v>433</v>
      </c>
    </row>
    <row r="10" spans="1:8" ht="12.75">
      <c r="A10" s="57">
        <v>15</v>
      </c>
      <c r="B10" s="62">
        <v>0.3</v>
      </c>
      <c r="C10" s="62">
        <v>0.2</v>
      </c>
      <c r="D10" s="62">
        <v>1.6</v>
      </c>
      <c r="E10" s="62">
        <v>1.1</v>
      </c>
      <c r="F10" s="62">
        <v>1.8</v>
      </c>
      <c r="G10" s="62">
        <v>0.6</v>
      </c>
      <c r="H10" s="105"/>
    </row>
    <row r="11" spans="1:8" ht="12.75">
      <c r="A11" s="57">
        <v>16</v>
      </c>
      <c r="B11" s="62">
        <v>3.6</v>
      </c>
      <c r="C11" s="62">
        <v>0.8</v>
      </c>
      <c r="D11" s="62">
        <v>6.3</v>
      </c>
      <c r="E11" s="62">
        <v>1.8</v>
      </c>
      <c r="F11" s="62">
        <v>2.7</v>
      </c>
      <c r="G11" s="62">
        <v>2.6</v>
      </c>
      <c r="H11" s="105"/>
    </row>
    <row r="12" spans="1:8" ht="12.75">
      <c r="A12" s="57">
        <v>17</v>
      </c>
      <c r="B12" s="62">
        <v>4.8</v>
      </c>
      <c r="C12" s="62">
        <v>2.3</v>
      </c>
      <c r="D12" s="62">
        <v>8.6</v>
      </c>
      <c r="E12" s="62">
        <v>10</v>
      </c>
      <c r="F12" s="62">
        <v>5.9</v>
      </c>
      <c r="G12" s="62">
        <v>3.4</v>
      </c>
      <c r="H12" s="105"/>
    </row>
    <row r="13" spans="1:8" ht="12.75">
      <c r="A13" s="57">
        <v>18</v>
      </c>
      <c r="B13" s="62">
        <v>12.2</v>
      </c>
      <c r="C13" s="62">
        <v>7.5</v>
      </c>
      <c r="D13" s="62">
        <v>13.5</v>
      </c>
      <c r="E13" s="62">
        <v>16</v>
      </c>
      <c r="F13" s="62">
        <v>11.8</v>
      </c>
      <c r="G13" s="62">
        <v>7</v>
      </c>
      <c r="H13" s="105"/>
    </row>
    <row r="14" spans="1:8" ht="12.75">
      <c r="A14" s="57">
        <v>19</v>
      </c>
      <c r="B14" s="62">
        <v>16.7</v>
      </c>
      <c r="C14" s="62">
        <v>21.7</v>
      </c>
      <c r="D14" s="62">
        <v>20</v>
      </c>
      <c r="E14" s="62">
        <v>28.6</v>
      </c>
      <c r="F14" s="62">
        <v>22.4</v>
      </c>
      <c r="G14" s="62">
        <v>21.5</v>
      </c>
      <c r="H14" s="105"/>
    </row>
    <row r="15" spans="1:8" ht="12.75">
      <c r="A15" s="57">
        <v>20</v>
      </c>
      <c r="B15" s="62"/>
      <c r="C15" s="62">
        <v>34.7</v>
      </c>
      <c r="D15" s="62">
        <v>29.9</v>
      </c>
      <c r="E15" s="62">
        <v>39.9</v>
      </c>
      <c r="F15" s="62">
        <v>31.9</v>
      </c>
      <c r="G15" s="62">
        <v>34.9</v>
      </c>
      <c r="H15" s="105"/>
    </row>
    <row r="16" spans="1:8" ht="12.75">
      <c r="A16" s="57">
        <v>21</v>
      </c>
      <c r="B16" s="62"/>
      <c r="C16" s="62">
        <v>48.1</v>
      </c>
      <c r="D16" s="62">
        <v>36.3</v>
      </c>
      <c r="E16" s="62">
        <v>47.7</v>
      </c>
      <c r="F16" s="62">
        <v>44.4</v>
      </c>
      <c r="G16" s="62">
        <v>46.2</v>
      </c>
      <c r="H16" s="105"/>
    </row>
    <row r="17" spans="1:8" ht="12.75">
      <c r="A17" s="57">
        <v>22</v>
      </c>
      <c r="B17" s="62"/>
      <c r="C17" s="62">
        <v>55.2</v>
      </c>
      <c r="D17" s="62">
        <v>42.7</v>
      </c>
      <c r="E17" s="62">
        <v>58.6</v>
      </c>
      <c r="F17" s="62">
        <v>54.2</v>
      </c>
      <c r="G17" s="62">
        <v>56.2</v>
      </c>
      <c r="H17" s="105"/>
    </row>
    <row r="18" spans="1:8" ht="12.75">
      <c r="A18" s="57">
        <v>23</v>
      </c>
      <c r="B18" s="62"/>
      <c r="C18" s="62">
        <v>59.3</v>
      </c>
      <c r="D18" s="62">
        <v>49</v>
      </c>
      <c r="E18" s="62">
        <v>66</v>
      </c>
      <c r="F18" s="62">
        <v>65.1</v>
      </c>
      <c r="G18" s="62">
        <v>65.5</v>
      </c>
      <c r="H18" s="105"/>
    </row>
    <row r="19" spans="1:8" ht="12.75">
      <c r="A19" s="57">
        <v>24</v>
      </c>
      <c r="B19" s="62"/>
      <c r="C19" s="62">
        <v>63.3</v>
      </c>
      <c r="D19" s="62">
        <v>59.4</v>
      </c>
      <c r="E19" s="62">
        <v>71.6</v>
      </c>
      <c r="F19" s="62">
        <v>69</v>
      </c>
      <c r="G19" s="62">
        <v>72.7</v>
      </c>
      <c r="H19" s="105"/>
    </row>
    <row r="20" spans="1:8" ht="12.75">
      <c r="A20" s="57">
        <v>25</v>
      </c>
      <c r="B20" s="62"/>
      <c r="C20" s="62"/>
      <c r="D20" s="62">
        <v>65</v>
      </c>
      <c r="E20" s="62">
        <v>76.9</v>
      </c>
      <c r="F20" s="62">
        <v>77</v>
      </c>
      <c r="G20" s="62">
        <v>81.7</v>
      </c>
      <c r="H20" s="105"/>
    </row>
    <row r="21" spans="1:8" ht="12.75">
      <c r="A21" s="57">
        <v>26</v>
      </c>
      <c r="B21" s="62"/>
      <c r="C21" s="62"/>
      <c r="D21" s="62">
        <v>70</v>
      </c>
      <c r="E21" s="62">
        <v>80.1</v>
      </c>
      <c r="F21" s="62">
        <v>79.1</v>
      </c>
      <c r="G21" s="62">
        <v>85.4</v>
      </c>
      <c r="H21" s="105"/>
    </row>
    <row r="22" spans="1:8" ht="12.75">
      <c r="A22" s="57">
        <v>27</v>
      </c>
      <c r="B22" s="62"/>
      <c r="C22" s="62"/>
      <c r="D22" s="62">
        <v>73.8</v>
      </c>
      <c r="E22" s="62">
        <v>84</v>
      </c>
      <c r="F22" s="62">
        <v>81.1</v>
      </c>
      <c r="G22" s="62">
        <v>86.4</v>
      </c>
      <c r="H22" s="105"/>
    </row>
    <row r="23" spans="1:8" ht="12.75">
      <c r="A23" s="57">
        <v>28</v>
      </c>
      <c r="B23" s="62"/>
      <c r="C23" s="62"/>
      <c r="D23" s="62">
        <v>77.5</v>
      </c>
      <c r="E23" s="62">
        <v>84</v>
      </c>
      <c r="F23" s="62">
        <v>85.5</v>
      </c>
      <c r="G23" s="62">
        <v>87.8</v>
      </c>
      <c r="H23" s="105"/>
    </row>
    <row r="24" spans="1:8" ht="12.75">
      <c r="A24" s="57">
        <v>29</v>
      </c>
      <c r="B24" s="62"/>
      <c r="C24" s="62"/>
      <c r="D24" s="62">
        <v>81</v>
      </c>
      <c r="E24" s="62">
        <v>86.9</v>
      </c>
      <c r="F24" s="62">
        <v>88</v>
      </c>
      <c r="G24" s="62">
        <v>89.6</v>
      </c>
      <c r="H24" s="105"/>
    </row>
    <row r="25" spans="1:8" ht="12.75">
      <c r="A25" s="57">
        <v>30</v>
      </c>
      <c r="B25" s="62"/>
      <c r="C25" s="62"/>
      <c r="D25" s="62"/>
      <c r="E25" s="62">
        <v>88.1</v>
      </c>
      <c r="F25" s="62">
        <v>88.7</v>
      </c>
      <c r="G25" s="62">
        <v>92</v>
      </c>
      <c r="H25" s="105"/>
    </row>
    <row r="26" spans="1:8" ht="12.75">
      <c r="A26" s="57">
        <v>31</v>
      </c>
      <c r="B26" s="62"/>
      <c r="C26" s="62"/>
      <c r="D26" s="62"/>
      <c r="E26" s="62">
        <v>88.6</v>
      </c>
      <c r="F26" s="62">
        <v>88.9</v>
      </c>
      <c r="G26" s="62">
        <v>92.5</v>
      </c>
      <c r="H26" s="105"/>
    </row>
    <row r="27" spans="1:8" ht="12.75">
      <c r="A27" s="57">
        <v>32</v>
      </c>
      <c r="B27" s="62"/>
      <c r="C27" s="62"/>
      <c r="D27" s="62"/>
      <c r="E27" s="62">
        <v>89.9</v>
      </c>
      <c r="F27" s="62">
        <v>90.3</v>
      </c>
      <c r="G27" s="62">
        <v>92.6</v>
      </c>
      <c r="H27" s="105"/>
    </row>
    <row r="28" spans="1:8" ht="12.75">
      <c r="A28" s="57">
        <v>33</v>
      </c>
      <c r="B28" s="62"/>
      <c r="C28" s="62"/>
      <c r="D28" s="62"/>
      <c r="E28" s="62">
        <v>90.1</v>
      </c>
      <c r="F28" s="62">
        <v>90.5</v>
      </c>
      <c r="G28" s="62">
        <v>93</v>
      </c>
      <c r="H28" s="105"/>
    </row>
    <row r="29" spans="1:8" ht="12.75">
      <c r="A29" s="57">
        <v>34</v>
      </c>
      <c r="B29" s="62"/>
      <c r="C29" s="62"/>
      <c r="D29" s="62"/>
      <c r="E29" s="62">
        <v>91.7</v>
      </c>
      <c r="F29" s="62">
        <v>90.6</v>
      </c>
      <c r="G29" s="62">
        <v>93</v>
      </c>
      <c r="H29" s="105"/>
    </row>
    <row r="30" spans="1:8" ht="12.75">
      <c r="A30" s="57">
        <v>35</v>
      </c>
      <c r="B30" s="62"/>
      <c r="C30" s="62"/>
      <c r="D30" s="62"/>
      <c r="E30" s="62"/>
      <c r="F30" s="62">
        <v>90.7</v>
      </c>
      <c r="G30" s="62">
        <v>93</v>
      </c>
      <c r="H30" s="105"/>
    </row>
    <row r="31" spans="1:8" ht="12.75">
      <c r="A31" s="57">
        <v>36</v>
      </c>
      <c r="B31" s="62"/>
      <c r="C31" s="62"/>
      <c r="D31" s="62"/>
      <c r="E31" s="62"/>
      <c r="F31" s="62">
        <v>90.7</v>
      </c>
      <c r="G31" s="62">
        <v>93.4</v>
      </c>
      <c r="H31" s="105"/>
    </row>
    <row r="32" spans="1:8" ht="12.75">
      <c r="A32" s="57">
        <v>37</v>
      </c>
      <c r="B32" s="62"/>
      <c r="C32" s="62"/>
      <c r="D32" s="62"/>
      <c r="E32" s="62"/>
      <c r="F32" s="62">
        <v>92.5</v>
      </c>
      <c r="G32" s="62">
        <v>93.6</v>
      </c>
      <c r="H32" s="105"/>
    </row>
    <row r="33" spans="1:8" ht="12.75">
      <c r="A33" s="57">
        <v>38</v>
      </c>
      <c r="B33" s="62"/>
      <c r="C33" s="62"/>
      <c r="D33" s="62"/>
      <c r="E33" s="62"/>
      <c r="F33" s="62">
        <v>92.5</v>
      </c>
      <c r="G33" s="62">
        <v>93.7</v>
      </c>
      <c r="H33" s="105"/>
    </row>
    <row r="34" spans="1:8" ht="12.75">
      <c r="A34" s="57">
        <v>39</v>
      </c>
      <c r="B34" s="62"/>
      <c r="C34" s="62"/>
      <c r="D34" s="62"/>
      <c r="E34" s="62"/>
      <c r="F34" s="62">
        <v>92.6</v>
      </c>
      <c r="G34" s="62">
        <v>93.8</v>
      </c>
      <c r="H34" s="105"/>
    </row>
    <row r="35" spans="1:7" ht="12.75">
      <c r="A35" s="57">
        <v>40</v>
      </c>
      <c r="B35" s="62"/>
      <c r="C35" s="62"/>
      <c r="D35" s="62"/>
      <c r="E35" s="62"/>
      <c r="F35" s="62"/>
      <c r="G35" s="62">
        <v>93.9</v>
      </c>
    </row>
    <row r="36" spans="1:7" ht="12.75">
      <c r="A36" s="58" t="s">
        <v>137</v>
      </c>
      <c r="B36" s="104">
        <v>126.3</v>
      </c>
      <c r="C36" s="104">
        <v>135.3</v>
      </c>
      <c r="D36" s="104">
        <v>194.1</v>
      </c>
      <c r="E36" s="104">
        <v>249.6</v>
      </c>
      <c r="F36" s="104">
        <v>221.5</v>
      </c>
      <c r="G36" s="104">
        <v>214.7</v>
      </c>
    </row>
    <row r="37" ht="12.75">
      <c r="A37" s="4" t="s">
        <v>434</v>
      </c>
    </row>
    <row r="38" spans="1:7" ht="12.75">
      <c r="A38" s="57">
        <v>15</v>
      </c>
      <c r="B38" s="62">
        <v>0.3</v>
      </c>
      <c r="C38" s="62">
        <v>1.3</v>
      </c>
      <c r="D38" s="62">
        <v>0</v>
      </c>
      <c r="E38" s="62">
        <v>0</v>
      </c>
      <c r="F38" s="37">
        <v>0</v>
      </c>
      <c r="G38" s="37">
        <v>0</v>
      </c>
    </row>
    <row r="39" spans="1:7" ht="12.75">
      <c r="A39" s="57">
        <v>16</v>
      </c>
      <c r="B39" s="62">
        <v>0.3</v>
      </c>
      <c r="C39" s="62">
        <v>1.3</v>
      </c>
      <c r="D39" s="62">
        <v>0</v>
      </c>
      <c r="E39" s="62">
        <v>0</v>
      </c>
      <c r="F39" s="37">
        <v>0</v>
      </c>
      <c r="G39" s="37">
        <v>0.7</v>
      </c>
    </row>
    <row r="40" spans="1:7" ht="12.75">
      <c r="A40" s="57">
        <v>17</v>
      </c>
      <c r="B40" s="62">
        <v>0.8</v>
      </c>
      <c r="C40" s="62">
        <v>2.2</v>
      </c>
      <c r="D40" s="62">
        <v>0.6</v>
      </c>
      <c r="E40" s="62">
        <v>1.6</v>
      </c>
      <c r="F40" s="37">
        <v>0.4</v>
      </c>
      <c r="G40" s="37">
        <v>0.7</v>
      </c>
    </row>
    <row r="41" spans="1:7" ht="12.75">
      <c r="A41" s="57">
        <v>18</v>
      </c>
      <c r="B41" s="62">
        <v>1.1</v>
      </c>
      <c r="C41" s="62">
        <v>3.2</v>
      </c>
      <c r="D41" s="62">
        <v>3.6</v>
      </c>
      <c r="E41" s="62">
        <v>3.2</v>
      </c>
      <c r="F41" s="37">
        <v>5.4</v>
      </c>
      <c r="G41" s="37">
        <v>1.3</v>
      </c>
    </row>
    <row r="42" spans="1:7" ht="12.75">
      <c r="A42" s="57">
        <v>19</v>
      </c>
      <c r="B42" s="62">
        <v>3.7</v>
      </c>
      <c r="C42" s="62">
        <v>4.3</v>
      </c>
      <c r="D42" s="62">
        <v>4.9</v>
      </c>
      <c r="E42" s="62">
        <v>5.1</v>
      </c>
      <c r="F42" s="37">
        <v>11.6</v>
      </c>
      <c r="G42" s="37">
        <v>11</v>
      </c>
    </row>
    <row r="43" spans="1:7" ht="12.75">
      <c r="A43" s="57">
        <v>20</v>
      </c>
      <c r="B43" s="62"/>
      <c r="C43" s="62">
        <v>7.5</v>
      </c>
      <c r="D43" s="62">
        <v>11.2</v>
      </c>
      <c r="E43" s="62">
        <v>12.8</v>
      </c>
      <c r="F43" s="37">
        <v>18.1</v>
      </c>
      <c r="G43" s="37">
        <v>21.3</v>
      </c>
    </row>
    <row r="44" spans="1:7" ht="12.75">
      <c r="A44" s="57">
        <v>21</v>
      </c>
      <c r="B44" s="62"/>
      <c r="C44" s="62">
        <v>12.4</v>
      </c>
      <c r="D44" s="62">
        <v>23.1</v>
      </c>
      <c r="E44" s="62">
        <v>25.7</v>
      </c>
      <c r="F44" s="37">
        <v>28.3</v>
      </c>
      <c r="G44" s="37">
        <v>31.5</v>
      </c>
    </row>
    <row r="45" spans="1:7" ht="12.75">
      <c r="A45" s="57">
        <v>22</v>
      </c>
      <c r="B45" s="62"/>
      <c r="C45" s="62">
        <v>20.8</v>
      </c>
      <c r="D45" s="62">
        <v>25.7</v>
      </c>
      <c r="E45" s="62">
        <v>37.3</v>
      </c>
      <c r="F45" s="37">
        <v>44</v>
      </c>
      <c r="G45" s="37">
        <v>39.3</v>
      </c>
    </row>
    <row r="46" spans="1:7" ht="12.75">
      <c r="A46" s="57">
        <v>23</v>
      </c>
      <c r="B46" s="62"/>
      <c r="C46" s="62">
        <v>29.2</v>
      </c>
      <c r="D46" s="62">
        <v>35.4</v>
      </c>
      <c r="E46" s="62">
        <v>42.6</v>
      </c>
      <c r="F46" s="37">
        <v>55.2</v>
      </c>
      <c r="G46" s="37">
        <v>49.2</v>
      </c>
    </row>
    <row r="47" spans="1:7" ht="12.75">
      <c r="A47" s="57">
        <v>24</v>
      </c>
      <c r="B47" s="62"/>
      <c r="C47" s="62">
        <v>38</v>
      </c>
      <c r="D47" s="62">
        <v>45.6</v>
      </c>
      <c r="E47" s="62">
        <v>56</v>
      </c>
      <c r="F47" s="37">
        <v>63.3</v>
      </c>
      <c r="G47" s="37">
        <v>53.4</v>
      </c>
    </row>
    <row r="48" spans="1:7" ht="12.75">
      <c r="A48" s="57">
        <v>25</v>
      </c>
      <c r="B48" s="62"/>
      <c r="C48" s="62"/>
      <c r="D48" s="62">
        <v>55.1</v>
      </c>
      <c r="E48" s="62">
        <v>62.6</v>
      </c>
      <c r="F48" s="37">
        <v>69.4</v>
      </c>
      <c r="G48" s="37">
        <v>57.5</v>
      </c>
    </row>
    <row r="49" spans="1:7" ht="12.75">
      <c r="A49" s="57">
        <v>26</v>
      </c>
      <c r="B49" s="62"/>
      <c r="C49" s="62"/>
      <c r="D49" s="62">
        <v>62.4</v>
      </c>
      <c r="E49" s="62">
        <v>66.8</v>
      </c>
      <c r="F49" s="37">
        <v>76.1</v>
      </c>
      <c r="G49" s="37">
        <v>63.8</v>
      </c>
    </row>
    <row r="50" spans="1:7" ht="12.75">
      <c r="A50" s="57">
        <v>27</v>
      </c>
      <c r="B50" s="62"/>
      <c r="C50" s="62"/>
      <c r="D50" s="62">
        <v>68.4</v>
      </c>
      <c r="E50" s="62">
        <v>71.1</v>
      </c>
      <c r="F50" s="37">
        <v>78.9</v>
      </c>
      <c r="G50" s="37">
        <v>67.1</v>
      </c>
    </row>
    <row r="51" spans="1:7" ht="12.75">
      <c r="A51" s="57">
        <v>28</v>
      </c>
      <c r="B51" s="62"/>
      <c r="C51" s="62"/>
      <c r="D51" s="62">
        <v>71.8</v>
      </c>
      <c r="E51" s="62">
        <v>78.6</v>
      </c>
      <c r="F51" s="37">
        <v>81.4</v>
      </c>
      <c r="G51" s="37">
        <v>74.5</v>
      </c>
    </row>
    <row r="52" spans="1:7" ht="12.75">
      <c r="A52" s="57">
        <v>29</v>
      </c>
      <c r="B52" s="62"/>
      <c r="C52" s="62"/>
      <c r="D52" s="62">
        <v>76.5</v>
      </c>
      <c r="E52" s="62">
        <v>80.4</v>
      </c>
      <c r="F52" s="37">
        <v>83.1</v>
      </c>
      <c r="G52" s="37">
        <v>76.4</v>
      </c>
    </row>
    <row r="53" spans="1:19" ht="12.75">
      <c r="A53" s="57">
        <v>30</v>
      </c>
      <c r="B53" s="62"/>
      <c r="C53" s="62"/>
      <c r="D53" s="62"/>
      <c r="E53" s="62">
        <v>82.7</v>
      </c>
      <c r="F53" s="37">
        <v>88</v>
      </c>
      <c r="G53" s="37">
        <v>76.4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7" ht="12.75">
      <c r="A54" s="57">
        <v>31</v>
      </c>
      <c r="B54" s="62"/>
      <c r="C54" s="62"/>
      <c r="D54" s="62"/>
      <c r="E54" s="62">
        <v>86.2</v>
      </c>
      <c r="F54" s="37">
        <v>89</v>
      </c>
      <c r="G54" s="37">
        <v>76.5</v>
      </c>
    </row>
    <row r="55" spans="1:7" ht="12.75">
      <c r="A55" s="57">
        <v>32</v>
      </c>
      <c r="B55" s="62"/>
      <c r="C55" s="62"/>
      <c r="D55" s="62"/>
      <c r="E55" s="62">
        <v>87.1</v>
      </c>
      <c r="F55" s="37">
        <v>91.2</v>
      </c>
      <c r="G55" s="37">
        <v>79.3</v>
      </c>
    </row>
    <row r="56" spans="1:7" ht="12.75">
      <c r="A56" s="57">
        <v>33</v>
      </c>
      <c r="B56" s="62"/>
      <c r="C56" s="62"/>
      <c r="D56" s="62"/>
      <c r="E56" s="62">
        <v>87.5</v>
      </c>
      <c r="F56" s="37">
        <v>92.3</v>
      </c>
      <c r="G56" s="37">
        <v>79.7</v>
      </c>
    </row>
    <row r="57" spans="1:7" ht="12.75">
      <c r="A57" s="74">
        <v>34</v>
      </c>
      <c r="B57" s="62"/>
      <c r="C57" s="62"/>
      <c r="D57" s="62"/>
      <c r="E57" s="62">
        <v>87.7</v>
      </c>
      <c r="F57" s="37">
        <v>92.8</v>
      </c>
      <c r="G57" s="37">
        <v>83.3</v>
      </c>
    </row>
    <row r="59" spans="1:7" ht="12.75">
      <c r="A59" s="1" t="s">
        <v>236</v>
      </c>
      <c r="B59" s="1"/>
      <c r="C59" s="1"/>
      <c r="D59" s="1"/>
      <c r="E59" s="1"/>
      <c r="F59" s="1"/>
      <c r="G59" s="1"/>
    </row>
    <row r="60" spans="1:7" ht="12.75">
      <c r="A60" s="1" t="s">
        <v>357</v>
      </c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55"/>
      <c r="B62" s="61" t="s">
        <v>90</v>
      </c>
      <c r="C62" s="61"/>
      <c r="D62" s="61"/>
      <c r="E62" s="61"/>
      <c r="F62" s="61"/>
      <c r="G62" s="61"/>
    </row>
    <row r="63" spans="1:7" ht="12.75">
      <c r="A63" s="59"/>
      <c r="B63" s="59" t="s">
        <v>73</v>
      </c>
      <c r="C63" s="59" t="s">
        <v>74</v>
      </c>
      <c r="D63" s="59" t="s">
        <v>75</v>
      </c>
      <c r="E63" s="59" t="s">
        <v>76</v>
      </c>
      <c r="F63" s="59" t="s">
        <v>77</v>
      </c>
      <c r="G63" s="59" t="s">
        <v>78</v>
      </c>
    </row>
    <row r="64" spans="2:7" ht="12.75">
      <c r="B64" s="3" t="s">
        <v>91</v>
      </c>
      <c r="C64" s="3"/>
      <c r="D64" s="3"/>
      <c r="E64" s="3"/>
      <c r="F64" s="3"/>
      <c r="G64" s="3"/>
    </row>
    <row r="65" spans="1:7" ht="12.75">
      <c r="A65" s="59"/>
      <c r="B65" s="59" t="s">
        <v>92</v>
      </c>
      <c r="C65" s="59" t="s">
        <v>93</v>
      </c>
      <c r="D65" s="59" t="s">
        <v>94</v>
      </c>
      <c r="E65" s="59" t="s">
        <v>95</v>
      </c>
      <c r="F65" s="59" t="s">
        <v>96</v>
      </c>
      <c r="G65" s="59" t="s">
        <v>97</v>
      </c>
    </row>
    <row r="66" spans="1:7" ht="12.75">
      <c r="A66" s="57"/>
      <c r="B66" s="46"/>
      <c r="C66" s="46"/>
      <c r="D66" s="46"/>
      <c r="E66" s="46"/>
      <c r="F66" s="46"/>
      <c r="G66" s="46"/>
    </row>
    <row r="67" spans="1:7" ht="12.75">
      <c r="A67" s="74">
        <v>35</v>
      </c>
      <c r="B67" s="62"/>
      <c r="C67" s="62"/>
      <c r="D67" s="62"/>
      <c r="E67" s="62"/>
      <c r="F67" s="37">
        <v>93</v>
      </c>
      <c r="G67" s="37">
        <v>84.5</v>
      </c>
    </row>
    <row r="68" spans="1:7" ht="12.75">
      <c r="A68" s="74">
        <v>36</v>
      </c>
      <c r="B68" s="62"/>
      <c r="C68" s="62"/>
      <c r="D68" s="62"/>
      <c r="E68" s="62"/>
      <c r="F68" s="37">
        <v>93</v>
      </c>
      <c r="G68" s="37">
        <v>86.9</v>
      </c>
    </row>
    <row r="69" spans="1:7" ht="12.75">
      <c r="A69" s="74">
        <v>37</v>
      </c>
      <c r="B69" s="62"/>
      <c r="C69" s="62"/>
      <c r="D69" s="62"/>
      <c r="E69" s="62"/>
      <c r="F69" s="37">
        <v>93.2</v>
      </c>
      <c r="G69" s="37">
        <v>86.9</v>
      </c>
    </row>
    <row r="70" spans="1:7" ht="12.75">
      <c r="A70" s="74">
        <v>38</v>
      </c>
      <c r="B70" s="62"/>
      <c r="C70" s="62"/>
      <c r="D70" s="62"/>
      <c r="E70" s="62"/>
      <c r="F70" s="37">
        <v>93.5</v>
      </c>
      <c r="G70" s="37">
        <v>87.1</v>
      </c>
    </row>
    <row r="71" spans="1:7" ht="12.75">
      <c r="A71" s="74">
        <v>39</v>
      </c>
      <c r="B71" s="62"/>
      <c r="C71" s="62"/>
      <c r="D71" s="62"/>
      <c r="E71" s="62"/>
      <c r="F71" s="37">
        <v>93.9</v>
      </c>
      <c r="G71" s="37">
        <v>87.5</v>
      </c>
    </row>
    <row r="72" spans="1:7" ht="12.75">
      <c r="A72" s="74">
        <v>40</v>
      </c>
      <c r="B72" s="62"/>
      <c r="C72" s="62"/>
      <c r="D72" s="62"/>
      <c r="E72" s="62"/>
      <c r="F72" s="62"/>
      <c r="G72" s="37">
        <v>87.5</v>
      </c>
    </row>
    <row r="73" spans="1:7" ht="12.75">
      <c r="A73" s="58" t="s">
        <v>137</v>
      </c>
      <c r="B73" s="73">
        <v>246.7</v>
      </c>
      <c r="C73" s="73">
        <v>207.4</v>
      </c>
      <c r="D73" s="73">
        <v>192.8</v>
      </c>
      <c r="E73" s="73">
        <v>187.5</v>
      </c>
      <c r="F73" s="73">
        <v>170.4</v>
      </c>
      <c r="G73" s="73">
        <v>155.4</v>
      </c>
    </row>
    <row r="75" spans="2:7" ht="12.75">
      <c r="B75" s="9">
        <v>246.7</v>
      </c>
      <c r="C75" s="9">
        <v>207.4</v>
      </c>
      <c r="D75" s="9">
        <v>192.8</v>
      </c>
      <c r="E75" s="9">
        <v>187.5</v>
      </c>
      <c r="F75" s="9">
        <v>170.4</v>
      </c>
      <c r="G75" s="9">
        <v>155.4</v>
      </c>
    </row>
    <row r="76" ht="12.75">
      <c r="A76" s="4" t="s">
        <v>435</v>
      </c>
    </row>
    <row r="77" spans="1:7" ht="12.75">
      <c r="A77" s="57">
        <v>15</v>
      </c>
      <c r="B77" s="62">
        <v>0</v>
      </c>
      <c r="C77" s="62">
        <v>0</v>
      </c>
      <c r="D77" s="62">
        <v>0</v>
      </c>
      <c r="E77" s="62">
        <v>0.9</v>
      </c>
      <c r="F77" s="62">
        <v>0</v>
      </c>
      <c r="G77" s="62">
        <v>0</v>
      </c>
    </row>
    <row r="78" spans="1:7" ht="12.75">
      <c r="A78" s="57">
        <v>16</v>
      </c>
      <c r="B78" s="62">
        <v>0</v>
      </c>
      <c r="C78" s="62">
        <v>0</v>
      </c>
      <c r="D78" s="62">
        <v>0</v>
      </c>
      <c r="E78" s="62">
        <v>0.9</v>
      </c>
      <c r="F78" s="62">
        <v>0</v>
      </c>
      <c r="G78" s="62">
        <v>0</v>
      </c>
    </row>
    <row r="79" spans="1:7" ht="12.75">
      <c r="A79" s="57">
        <v>17</v>
      </c>
      <c r="B79" s="62">
        <v>0</v>
      </c>
      <c r="C79" s="62">
        <v>0</v>
      </c>
      <c r="D79" s="62">
        <v>0.3</v>
      </c>
      <c r="E79" s="62">
        <v>0.9</v>
      </c>
      <c r="F79" s="62">
        <v>0</v>
      </c>
      <c r="G79" s="62">
        <v>0</v>
      </c>
    </row>
    <row r="80" spans="1:7" ht="12.75">
      <c r="A80" s="57">
        <v>18</v>
      </c>
      <c r="B80" s="62">
        <v>0</v>
      </c>
      <c r="C80" s="62">
        <v>0</v>
      </c>
      <c r="D80" s="62">
        <v>0.3</v>
      </c>
      <c r="E80" s="62">
        <v>1.1</v>
      </c>
      <c r="F80" s="62">
        <v>0.3</v>
      </c>
      <c r="G80" s="62">
        <v>0.4</v>
      </c>
    </row>
    <row r="81" spans="1:7" ht="12.75">
      <c r="A81" s="57">
        <v>19</v>
      </c>
      <c r="B81" s="62"/>
      <c r="C81" s="62">
        <v>0</v>
      </c>
      <c r="D81" s="62">
        <v>0.7</v>
      </c>
      <c r="E81" s="62">
        <v>1.5</v>
      </c>
      <c r="F81" s="62">
        <v>3.2</v>
      </c>
      <c r="G81" s="62">
        <v>0.7</v>
      </c>
    </row>
    <row r="82" spans="1:7" ht="12.75">
      <c r="A82" s="57">
        <v>20</v>
      </c>
      <c r="B82" s="62"/>
      <c r="C82" s="62">
        <v>0.5</v>
      </c>
      <c r="D82" s="62">
        <v>3.6</v>
      </c>
      <c r="E82" s="62">
        <v>1.9</v>
      </c>
      <c r="F82" s="62">
        <v>6.2</v>
      </c>
      <c r="G82" s="62">
        <v>1.1</v>
      </c>
    </row>
    <row r="83" spans="1:7" ht="12.75">
      <c r="A83" s="57">
        <v>21</v>
      </c>
      <c r="B83" s="62"/>
      <c r="C83" s="62">
        <v>1.8</v>
      </c>
      <c r="D83" s="62">
        <v>4.2</v>
      </c>
      <c r="E83" s="62">
        <v>2.2</v>
      </c>
      <c r="F83" s="62">
        <v>9.1</v>
      </c>
      <c r="G83" s="62">
        <v>8.8</v>
      </c>
    </row>
    <row r="84" spans="1:7" ht="12.75">
      <c r="A84" s="57">
        <v>22</v>
      </c>
      <c r="B84" s="62"/>
      <c r="C84" s="62">
        <v>2.3</v>
      </c>
      <c r="D84" s="62">
        <v>4.4</v>
      </c>
      <c r="E84" s="62">
        <v>9.1</v>
      </c>
      <c r="F84" s="62">
        <v>12.1</v>
      </c>
      <c r="G84" s="62">
        <v>12.8</v>
      </c>
    </row>
    <row r="85" spans="1:7" ht="12.75">
      <c r="A85" s="57">
        <v>23</v>
      </c>
      <c r="B85" s="62"/>
      <c r="C85" s="62">
        <v>4.8</v>
      </c>
      <c r="D85" s="62">
        <v>5.4</v>
      </c>
      <c r="E85" s="62">
        <v>11.1</v>
      </c>
      <c r="F85" s="62">
        <v>15.7</v>
      </c>
      <c r="G85" s="62">
        <v>25.9</v>
      </c>
    </row>
    <row r="86" spans="1:7" ht="12.75">
      <c r="A86" s="57">
        <v>24</v>
      </c>
      <c r="B86" s="62"/>
      <c r="C86" s="62">
        <v>9.9</v>
      </c>
      <c r="D86" s="62">
        <v>11.5</v>
      </c>
      <c r="E86" s="62">
        <v>20.4</v>
      </c>
      <c r="F86" s="62">
        <v>25</v>
      </c>
      <c r="G86" s="62">
        <v>32.9</v>
      </c>
    </row>
    <row r="87" spans="1:7" ht="12.75">
      <c r="A87" s="57">
        <v>25</v>
      </c>
      <c r="B87" s="62"/>
      <c r="C87" s="62"/>
      <c r="D87" s="62">
        <v>20.9</v>
      </c>
      <c r="E87" s="62">
        <v>28.9</v>
      </c>
      <c r="F87" s="62">
        <v>34.3</v>
      </c>
      <c r="G87" s="62">
        <v>47.8</v>
      </c>
    </row>
    <row r="88" spans="1:7" ht="12.75">
      <c r="A88" s="57">
        <v>26</v>
      </c>
      <c r="B88" s="62"/>
      <c r="C88" s="62"/>
      <c r="D88" s="62">
        <v>26</v>
      </c>
      <c r="E88" s="62">
        <v>41.2</v>
      </c>
      <c r="F88" s="62">
        <v>41.2</v>
      </c>
      <c r="G88" s="62">
        <v>50.3</v>
      </c>
    </row>
    <row r="89" spans="1:7" ht="12.75">
      <c r="A89" s="57">
        <v>27</v>
      </c>
      <c r="B89" s="62"/>
      <c r="C89" s="62"/>
      <c r="D89" s="62">
        <v>35.4</v>
      </c>
      <c r="E89" s="62">
        <v>49.7</v>
      </c>
      <c r="F89" s="62">
        <v>60</v>
      </c>
      <c r="G89" s="62">
        <v>53</v>
      </c>
    </row>
    <row r="90" spans="1:7" ht="12.75">
      <c r="A90" s="57">
        <v>28</v>
      </c>
      <c r="B90" s="62"/>
      <c r="C90" s="62"/>
      <c r="D90" s="62">
        <v>39.6</v>
      </c>
      <c r="E90" s="62">
        <v>54.3</v>
      </c>
      <c r="F90" s="62">
        <v>68</v>
      </c>
      <c r="G90" s="62">
        <v>55.9</v>
      </c>
    </row>
    <row r="91" spans="1:7" ht="12.75">
      <c r="A91" s="57">
        <v>29</v>
      </c>
      <c r="B91" s="62"/>
      <c r="C91" s="62"/>
      <c r="D91" s="62">
        <v>47.4</v>
      </c>
      <c r="E91" s="62">
        <v>54.9</v>
      </c>
      <c r="F91" s="62">
        <v>71.2</v>
      </c>
      <c r="G91" s="62">
        <v>56.8</v>
      </c>
    </row>
    <row r="92" spans="1:7" ht="12.75">
      <c r="A92" s="57">
        <v>30</v>
      </c>
      <c r="B92" s="62"/>
      <c r="C92" s="62"/>
      <c r="D92" s="62"/>
      <c r="E92" s="62">
        <v>59</v>
      </c>
      <c r="F92" s="62">
        <v>73</v>
      </c>
      <c r="G92" s="62">
        <v>57.2</v>
      </c>
    </row>
    <row r="93" spans="1:7" ht="12.75">
      <c r="A93" s="57">
        <v>31</v>
      </c>
      <c r="B93" s="62"/>
      <c r="C93" s="62"/>
      <c r="D93" s="62"/>
      <c r="E93" s="62">
        <v>62.6</v>
      </c>
      <c r="F93" s="62">
        <v>74.4</v>
      </c>
      <c r="G93" s="62">
        <v>62.7</v>
      </c>
    </row>
    <row r="94" spans="1:7" ht="12.75">
      <c r="A94" s="57">
        <v>32</v>
      </c>
      <c r="B94" s="62"/>
      <c r="C94" s="62"/>
      <c r="D94" s="62"/>
      <c r="E94" s="62">
        <v>63.1</v>
      </c>
      <c r="F94" s="62">
        <v>74.7</v>
      </c>
      <c r="G94" s="62">
        <v>63.6</v>
      </c>
    </row>
    <row r="95" spans="1:7" ht="12.75">
      <c r="A95" s="57">
        <v>33</v>
      </c>
      <c r="B95" s="62"/>
      <c r="C95" s="62"/>
      <c r="D95" s="62"/>
      <c r="E95" s="62">
        <v>72.1</v>
      </c>
      <c r="F95" s="62">
        <v>75.4</v>
      </c>
      <c r="G95" s="62">
        <v>64.7</v>
      </c>
    </row>
    <row r="96" spans="1:7" ht="12.75">
      <c r="A96" s="57">
        <v>34</v>
      </c>
      <c r="B96" s="62"/>
      <c r="C96" s="62"/>
      <c r="D96" s="62"/>
      <c r="E96" s="62">
        <v>76.5</v>
      </c>
      <c r="F96" s="62">
        <v>76.6</v>
      </c>
      <c r="G96" s="62">
        <v>70</v>
      </c>
    </row>
    <row r="97" spans="1:7" ht="12.75">
      <c r="A97" s="57">
        <v>35</v>
      </c>
      <c r="B97" s="62"/>
      <c r="C97" s="62"/>
      <c r="D97" s="62"/>
      <c r="E97" s="62"/>
      <c r="F97" s="62">
        <v>80.3</v>
      </c>
      <c r="G97" s="62">
        <v>70.4</v>
      </c>
    </row>
    <row r="98" spans="1:7" ht="12.75">
      <c r="A98" s="57">
        <v>36</v>
      </c>
      <c r="B98" s="62"/>
      <c r="C98" s="62"/>
      <c r="D98" s="62"/>
      <c r="E98" s="62"/>
      <c r="F98" s="62">
        <v>84</v>
      </c>
      <c r="G98" s="62">
        <v>73.1</v>
      </c>
    </row>
    <row r="99" spans="1:7" ht="12.75">
      <c r="A99" s="57">
        <v>37</v>
      </c>
      <c r="B99" s="62"/>
      <c r="C99" s="62"/>
      <c r="D99" s="62"/>
      <c r="E99" s="62"/>
      <c r="F99" s="62">
        <v>84.4</v>
      </c>
      <c r="G99" s="62">
        <v>73.1</v>
      </c>
    </row>
    <row r="100" spans="1:7" ht="12.75">
      <c r="A100" s="57">
        <v>38</v>
      </c>
      <c r="B100" s="62"/>
      <c r="C100" s="62"/>
      <c r="D100" s="62"/>
      <c r="E100" s="62"/>
      <c r="F100" s="62">
        <v>84.4</v>
      </c>
      <c r="G100" s="62">
        <v>73.1</v>
      </c>
    </row>
    <row r="101" spans="1:7" ht="12.75">
      <c r="A101" s="57">
        <v>39</v>
      </c>
      <c r="B101" s="62"/>
      <c r="C101" s="62"/>
      <c r="D101" s="62"/>
      <c r="E101" s="62"/>
      <c r="F101" s="62">
        <v>84.8</v>
      </c>
      <c r="G101" s="62">
        <v>73.1</v>
      </c>
    </row>
    <row r="102" spans="1:7" ht="12.75">
      <c r="A102" s="57">
        <v>40</v>
      </c>
      <c r="B102" s="62"/>
      <c r="C102" s="62"/>
      <c r="D102" s="62"/>
      <c r="E102" s="62"/>
      <c r="F102" s="62"/>
      <c r="G102" s="62">
        <v>73.1</v>
      </c>
    </row>
    <row r="103" spans="1:7" ht="12.75">
      <c r="A103" s="58" t="s">
        <v>137</v>
      </c>
      <c r="B103" s="73">
        <v>97.3</v>
      </c>
      <c r="C103" s="73">
        <v>151.3</v>
      </c>
      <c r="D103" s="73">
        <v>109.4</v>
      </c>
      <c r="E103" s="73">
        <v>86.6</v>
      </c>
      <c r="F103" s="73">
        <v>103.7</v>
      </c>
      <c r="G103" s="73">
        <v>83.9</v>
      </c>
    </row>
    <row r="104" ht="12.75">
      <c r="A104" s="33"/>
    </row>
  </sheetData>
  <printOptions gridLines="1" horizontalCentered="1"/>
  <pageMargins left="0" right="0" top="0.3937007874015748" bottom="0.3937007874015748" header="0.5118110236220472" footer="0.5118110236220472"/>
  <pageSetup horizontalDpi="300" verticalDpi="300" orientation="portrait" paperSize="9" r:id="rId1"/>
  <rowBreaks count="1" manualBreakCount="1">
    <brk id="58" max="6553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118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8.66015625" style="9" customWidth="1"/>
    <col min="2" max="19" width="10.83203125" style="9" customWidth="1"/>
    <col min="20" max="16384" width="9.33203125" style="9" customWidth="1"/>
  </cols>
  <sheetData>
    <row r="1" spans="1:7" s="4" customFormat="1" ht="12.75">
      <c r="A1" s="1" t="s">
        <v>237</v>
      </c>
      <c r="B1" s="1"/>
      <c r="C1" s="1"/>
      <c r="D1" s="1"/>
      <c r="E1" s="1"/>
      <c r="F1" s="1"/>
      <c r="G1" s="1"/>
    </row>
    <row r="2" spans="1:7" s="4" customFormat="1" ht="12.75">
      <c r="A2" s="1" t="s">
        <v>358</v>
      </c>
      <c r="B2" s="1"/>
      <c r="C2" s="1"/>
      <c r="D2" s="1"/>
      <c r="E2" s="1"/>
      <c r="F2" s="1"/>
      <c r="G2" s="1"/>
    </row>
    <row r="3" spans="1:7" s="4" customFormat="1" ht="12.75">
      <c r="A3" s="1"/>
      <c r="B3" s="1"/>
      <c r="C3" s="1"/>
      <c r="D3" s="1"/>
      <c r="E3" s="1"/>
      <c r="F3" s="1"/>
      <c r="G3" s="1"/>
    </row>
    <row r="4" spans="1:7" ht="12.75">
      <c r="A4" s="55"/>
      <c r="B4" s="61" t="s">
        <v>90</v>
      </c>
      <c r="C4" s="61"/>
      <c r="D4" s="61"/>
      <c r="E4" s="61"/>
      <c r="F4" s="61"/>
      <c r="G4" s="61"/>
    </row>
    <row r="5" spans="1:7" ht="12.75">
      <c r="A5" s="59"/>
      <c r="B5" s="59" t="s">
        <v>73</v>
      </c>
      <c r="C5" s="59" t="s">
        <v>74</v>
      </c>
      <c r="D5" s="59" t="s">
        <v>75</v>
      </c>
      <c r="E5" s="59" t="s">
        <v>76</v>
      </c>
      <c r="F5" s="59" t="s">
        <v>77</v>
      </c>
      <c r="G5" s="59" t="s">
        <v>78</v>
      </c>
    </row>
    <row r="6" spans="2:7" ht="12.75">
      <c r="B6" s="3" t="s">
        <v>91</v>
      </c>
      <c r="C6" s="3"/>
      <c r="D6" s="3"/>
      <c r="E6" s="3"/>
      <c r="F6" s="3"/>
      <c r="G6" s="3"/>
    </row>
    <row r="7" spans="1:7" ht="12.75">
      <c r="A7" s="59"/>
      <c r="B7" s="59" t="s">
        <v>92</v>
      </c>
      <c r="C7" s="59" t="s">
        <v>93</v>
      </c>
      <c r="D7" s="59" t="s">
        <v>94</v>
      </c>
      <c r="E7" s="59" t="s">
        <v>95</v>
      </c>
      <c r="F7" s="59" t="s">
        <v>96</v>
      </c>
      <c r="G7" s="59" t="s">
        <v>97</v>
      </c>
    </row>
    <row r="8" spans="1:7" ht="12.75">
      <c r="A8" s="33"/>
      <c r="B8" s="33"/>
      <c r="C8" s="33"/>
      <c r="D8" s="33"/>
      <c r="E8" s="33"/>
      <c r="F8" s="33"/>
      <c r="G8" s="33"/>
    </row>
    <row r="9" ht="12.75">
      <c r="A9" s="4" t="s">
        <v>433</v>
      </c>
    </row>
    <row r="10" spans="1:7" ht="12.75">
      <c r="A10" s="57">
        <v>15</v>
      </c>
      <c r="B10" s="62">
        <v>0</v>
      </c>
      <c r="C10" s="62">
        <v>0</v>
      </c>
      <c r="D10" s="62">
        <v>0</v>
      </c>
      <c r="E10" s="62">
        <v>0.8</v>
      </c>
      <c r="F10" s="62">
        <v>0</v>
      </c>
      <c r="G10" s="37">
        <v>0</v>
      </c>
    </row>
    <row r="11" spans="1:7" ht="12.75">
      <c r="A11" s="57">
        <v>16</v>
      </c>
      <c r="B11" s="62">
        <v>0</v>
      </c>
      <c r="C11" s="62">
        <v>0</v>
      </c>
      <c r="D11" s="62">
        <v>0</v>
      </c>
      <c r="E11" s="62">
        <v>0.8</v>
      </c>
      <c r="F11" s="62">
        <v>0.4</v>
      </c>
      <c r="G11" s="37">
        <v>0</v>
      </c>
    </row>
    <row r="12" spans="1:7" ht="12.75">
      <c r="A12" s="57">
        <v>17</v>
      </c>
      <c r="B12" s="62">
        <v>0.6</v>
      </c>
      <c r="C12" s="62">
        <v>0</v>
      </c>
      <c r="D12" s="62">
        <v>1.1</v>
      </c>
      <c r="E12" s="62">
        <v>2.6</v>
      </c>
      <c r="F12" s="62">
        <v>2.6</v>
      </c>
      <c r="G12" s="37">
        <v>0</v>
      </c>
    </row>
    <row r="13" spans="1:7" ht="12.75">
      <c r="A13" s="57">
        <v>18</v>
      </c>
      <c r="B13" s="62">
        <v>0.6</v>
      </c>
      <c r="C13" s="62">
        <v>0.2</v>
      </c>
      <c r="D13" s="62">
        <v>1.8</v>
      </c>
      <c r="E13" s="62">
        <v>2.6</v>
      </c>
      <c r="F13" s="62">
        <v>2.6</v>
      </c>
      <c r="G13" s="37">
        <v>0.9</v>
      </c>
    </row>
    <row r="14" spans="1:7" ht="12.75">
      <c r="A14" s="57">
        <v>19</v>
      </c>
      <c r="B14" s="62">
        <v>3.2</v>
      </c>
      <c r="C14" s="62">
        <v>2.3</v>
      </c>
      <c r="D14" s="62">
        <v>4.2</v>
      </c>
      <c r="E14" s="62">
        <v>4.9</v>
      </c>
      <c r="F14" s="62">
        <v>6.5</v>
      </c>
      <c r="G14" s="37">
        <v>2.9</v>
      </c>
    </row>
    <row r="15" spans="1:7" ht="12.75">
      <c r="A15" s="57">
        <v>20</v>
      </c>
      <c r="B15" s="62"/>
      <c r="C15" s="62">
        <v>6.4</v>
      </c>
      <c r="D15" s="62">
        <v>6</v>
      </c>
      <c r="E15" s="62">
        <v>7.5</v>
      </c>
      <c r="F15" s="62">
        <v>11.3</v>
      </c>
      <c r="G15" s="37">
        <v>3.3</v>
      </c>
    </row>
    <row r="16" spans="1:7" ht="12.75">
      <c r="A16" s="57">
        <v>21</v>
      </c>
      <c r="B16" s="62"/>
      <c r="C16" s="62">
        <v>11.6</v>
      </c>
      <c r="D16" s="62">
        <v>9.1</v>
      </c>
      <c r="E16" s="62">
        <v>9.8</v>
      </c>
      <c r="F16" s="62">
        <v>18</v>
      </c>
      <c r="G16" s="37">
        <v>6.3</v>
      </c>
    </row>
    <row r="17" spans="1:7" ht="12.75">
      <c r="A17" s="57">
        <v>22</v>
      </c>
      <c r="B17" s="62"/>
      <c r="C17" s="62">
        <v>15.9</v>
      </c>
      <c r="D17" s="62">
        <v>16.6</v>
      </c>
      <c r="E17" s="62">
        <v>15.8</v>
      </c>
      <c r="F17" s="62">
        <v>22.6</v>
      </c>
      <c r="G17" s="37">
        <v>13.8</v>
      </c>
    </row>
    <row r="18" spans="1:7" ht="12.75">
      <c r="A18" s="57">
        <v>23</v>
      </c>
      <c r="B18" s="62"/>
      <c r="C18" s="62">
        <v>22.5</v>
      </c>
      <c r="D18" s="62">
        <v>21.5</v>
      </c>
      <c r="E18" s="62">
        <v>20.8</v>
      </c>
      <c r="F18" s="62">
        <v>29.2</v>
      </c>
      <c r="G18" s="37">
        <v>28.8</v>
      </c>
    </row>
    <row r="19" spans="1:7" ht="12.75">
      <c r="A19" s="57">
        <v>24</v>
      </c>
      <c r="B19" s="62"/>
      <c r="C19" s="62">
        <v>28.2</v>
      </c>
      <c r="D19" s="62">
        <v>34.7</v>
      </c>
      <c r="E19" s="62">
        <v>26.7</v>
      </c>
      <c r="F19" s="62">
        <v>40.7</v>
      </c>
      <c r="G19" s="37">
        <v>38.4</v>
      </c>
    </row>
    <row r="20" spans="1:7" ht="12.75">
      <c r="A20" s="57">
        <v>25</v>
      </c>
      <c r="B20" s="62"/>
      <c r="C20" s="62"/>
      <c r="D20" s="62">
        <v>41.4</v>
      </c>
      <c r="E20" s="62">
        <v>39.3</v>
      </c>
      <c r="F20" s="62">
        <v>48.5</v>
      </c>
      <c r="G20" s="37">
        <v>47.7</v>
      </c>
    </row>
    <row r="21" spans="1:7" ht="12.75">
      <c r="A21" s="57">
        <v>26</v>
      </c>
      <c r="B21" s="62"/>
      <c r="C21" s="62"/>
      <c r="D21" s="62">
        <v>49.9</v>
      </c>
      <c r="E21" s="62">
        <v>45.2</v>
      </c>
      <c r="F21" s="62">
        <v>58.8</v>
      </c>
      <c r="G21" s="37">
        <v>53.6</v>
      </c>
    </row>
    <row r="22" spans="1:7" ht="12.75">
      <c r="A22" s="57">
        <v>27</v>
      </c>
      <c r="B22" s="62"/>
      <c r="C22" s="62"/>
      <c r="D22" s="62">
        <v>50.3</v>
      </c>
      <c r="E22" s="62">
        <v>57.9</v>
      </c>
      <c r="F22" s="62">
        <v>65.5</v>
      </c>
      <c r="G22" s="37">
        <v>57.8</v>
      </c>
    </row>
    <row r="23" spans="1:7" ht="12.75">
      <c r="A23" s="57">
        <v>28</v>
      </c>
      <c r="B23" s="62"/>
      <c r="C23" s="62"/>
      <c r="D23" s="62">
        <v>54.9</v>
      </c>
      <c r="E23" s="62">
        <v>65.1</v>
      </c>
      <c r="F23" s="62">
        <v>70.8</v>
      </c>
      <c r="G23" s="37">
        <v>66.8</v>
      </c>
    </row>
    <row r="24" spans="1:7" ht="12.75">
      <c r="A24" s="57">
        <v>29</v>
      </c>
      <c r="B24" s="62"/>
      <c r="C24" s="62"/>
      <c r="D24" s="62">
        <v>58.2</v>
      </c>
      <c r="E24" s="62">
        <v>69.4</v>
      </c>
      <c r="F24" s="62">
        <v>73.7</v>
      </c>
      <c r="G24" s="37">
        <v>71.1</v>
      </c>
    </row>
    <row r="25" spans="1:7" ht="12.75">
      <c r="A25" s="57">
        <v>30</v>
      </c>
      <c r="B25" s="62"/>
      <c r="C25" s="62"/>
      <c r="D25" s="62"/>
      <c r="E25" s="62">
        <v>71</v>
      </c>
      <c r="F25" s="62">
        <v>76.5</v>
      </c>
      <c r="G25" s="37">
        <v>74.7</v>
      </c>
    </row>
    <row r="26" spans="1:7" ht="12.75">
      <c r="A26" s="57">
        <v>31</v>
      </c>
      <c r="B26" s="62"/>
      <c r="C26" s="62"/>
      <c r="D26" s="62"/>
      <c r="E26" s="62">
        <v>72.7</v>
      </c>
      <c r="F26" s="62">
        <v>78.8</v>
      </c>
      <c r="G26" s="37">
        <v>75.8</v>
      </c>
    </row>
    <row r="27" spans="1:7" ht="12.75">
      <c r="A27" s="57">
        <v>32</v>
      </c>
      <c r="B27" s="62"/>
      <c r="C27" s="62"/>
      <c r="D27" s="62"/>
      <c r="E27" s="62">
        <v>75.6</v>
      </c>
      <c r="F27" s="62">
        <v>79.6</v>
      </c>
      <c r="G27" s="37">
        <v>76.1</v>
      </c>
    </row>
    <row r="28" spans="1:7" ht="12.75">
      <c r="A28" s="57">
        <v>33</v>
      </c>
      <c r="B28" s="62"/>
      <c r="C28" s="62"/>
      <c r="D28" s="62"/>
      <c r="E28" s="62">
        <v>77</v>
      </c>
      <c r="F28" s="62">
        <v>79.6</v>
      </c>
      <c r="G28" s="37">
        <v>77.3</v>
      </c>
    </row>
    <row r="29" spans="1:7" ht="12.75">
      <c r="A29" s="57">
        <v>34</v>
      </c>
      <c r="B29" s="62"/>
      <c r="C29" s="62"/>
      <c r="D29" s="62"/>
      <c r="E29" s="62">
        <v>79</v>
      </c>
      <c r="F29" s="62">
        <v>79.6</v>
      </c>
      <c r="G29" s="37">
        <v>79.4</v>
      </c>
    </row>
    <row r="30" spans="1:7" ht="12.75">
      <c r="A30" s="57">
        <v>35</v>
      </c>
      <c r="B30" s="62"/>
      <c r="C30" s="62"/>
      <c r="D30" s="62"/>
      <c r="E30" s="62"/>
      <c r="F30" s="62">
        <v>79.6</v>
      </c>
      <c r="G30" s="37">
        <v>80.4</v>
      </c>
    </row>
    <row r="31" spans="1:7" ht="12.75">
      <c r="A31" s="57">
        <v>36</v>
      </c>
      <c r="B31" s="62"/>
      <c r="C31" s="62"/>
      <c r="D31" s="62"/>
      <c r="E31" s="62"/>
      <c r="F31" s="62">
        <v>82.9</v>
      </c>
      <c r="G31" s="37">
        <v>82.1</v>
      </c>
    </row>
    <row r="32" spans="1:7" ht="12.75">
      <c r="A32" s="57">
        <v>37</v>
      </c>
      <c r="B32" s="62"/>
      <c r="C32" s="62"/>
      <c r="D32" s="62"/>
      <c r="E32" s="62"/>
      <c r="F32" s="62">
        <v>83.6</v>
      </c>
      <c r="G32" s="37">
        <v>85.9</v>
      </c>
    </row>
    <row r="33" spans="1:7" ht="12.75">
      <c r="A33" s="57">
        <v>38</v>
      </c>
      <c r="B33" s="62"/>
      <c r="C33" s="62"/>
      <c r="D33" s="62"/>
      <c r="E33" s="62"/>
      <c r="F33" s="62">
        <v>84.3</v>
      </c>
      <c r="G33" s="37">
        <v>85.9</v>
      </c>
    </row>
    <row r="34" spans="1:7" ht="12.75">
      <c r="A34" s="57">
        <v>39</v>
      </c>
      <c r="B34" s="62"/>
      <c r="C34" s="62"/>
      <c r="D34" s="62"/>
      <c r="E34" s="62"/>
      <c r="F34" s="62">
        <v>84.8</v>
      </c>
      <c r="G34" s="37">
        <v>85.9</v>
      </c>
    </row>
    <row r="35" spans="1:7" ht="12.75">
      <c r="A35" s="57">
        <v>40</v>
      </c>
      <c r="B35" s="62"/>
      <c r="C35" s="62"/>
      <c r="D35" s="62"/>
      <c r="E35" s="62"/>
      <c r="F35" s="62"/>
      <c r="G35" s="37">
        <v>86</v>
      </c>
    </row>
    <row r="36" spans="1:7" ht="12.75">
      <c r="A36" s="58" t="s">
        <v>137</v>
      </c>
      <c r="B36" s="104">
        <v>68.5</v>
      </c>
      <c r="C36" s="104">
        <v>98.7</v>
      </c>
      <c r="D36" s="104">
        <v>105.7</v>
      </c>
      <c r="E36" s="104">
        <v>124.2</v>
      </c>
      <c r="F36" s="104">
        <v>129</v>
      </c>
      <c r="G36" s="73">
        <v>127.1</v>
      </c>
    </row>
    <row r="38" ht="12.75">
      <c r="A38" s="4" t="s">
        <v>434</v>
      </c>
    </row>
    <row r="39" spans="1:7" ht="12.75">
      <c r="A39" s="57">
        <v>16</v>
      </c>
      <c r="B39" s="62">
        <v>0</v>
      </c>
      <c r="C39" s="62">
        <v>0.3</v>
      </c>
      <c r="D39" s="62">
        <v>0</v>
      </c>
      <c r="E39" s="62">
        <v>0</v>
      </c>
      <c r="F39" s="62">
        <v>0</v>
      </c>
      <c r="G39" s="62">
        <v>0.8</v>
      </c>
    </row>
    <row r="40" spans="1:7" ht="12.75">
      <c r="A40" s="57">
        <v>17</v>
      </c>
      <c r="B40" s="62">
        <v>0</v>
      </c>
      <c r="C40" s="62">
        <v>0.3</v>
      </c>
      <c r="D40" s="62">
        <v>0.1</v>
      </c>
      <c r="E40" s="62">
        <v>0.9</v>
      </c>
      <c r="F40" s="62">
        <v>0</v>
      </c>
      <c r="G40" s="62">
        <v>0.8</v>
      </c>
    </row>
    <row r="41" spans="1:7" ht="12.75">
      <c r="A41" s="57">
        <v>18</v>
      </c>
      <c r="B41" s="62">
        <v>0.3</v>
      </c>
      <c r="C41" s="62">
        <v>0.6</v>
      </c>
      <c r="D41" s="62">
        <v>1.1</v>
      </c>
      <c r="E41" s="62">
        <v>0.9</v>
      </c>
      <c r="F41" s="62">
        <v>0.6</v>
      </c>
      <c r="G41" s="62">
        <v>2.3</v>
      </c>
    </row>
    <row r="42" spans="1:7" ht="12.75">
      <c r="A42" s="57">
        <v>19</v>
      </c>
      <c r="B42" s="62">
        <v>0.6</v>
      </c>
      <c r="C42" s="62">
        <v>1.8</v>
      </c>
      <c r="D42" s="62">
        <v>3.7</v>
      </c>
      <c r="E42" s="62">
        <v>4.3</v>
      </c>
      <c r="F42" s="62">
        <v>3.2</v>
      </c>
      <c r="G42" s="62">
        <v>6.2</v>
      </c>
    </row>
    <row r="43" spans="1:7" ht="12.75">
      <c r="A43" s="57">
        <v>20</v>
      </c>
      <c r="B43" s="62"/>
      <c r="C43" s="62">
        <v>1.8</v>
      </c>
      <c r="D43" s="62">
        <v>4.1</v>
      </c>
      <c r="E43" s="62">
        <v>7.9</v>
      </c>
      <c r="F43" s="62">
        <v>8.3</v>
      </c>
      <c r="G43" s="62">
        <v>10.3</v>
      </c>
    </row>
    <row r="44" spans="1:7" ht="12.75">
      <c r="A44" s="57">
        <v>21</v>
      </c>
      <c r="B44" s="62"/>
      <c r="C44" s="62">
        <v>5</v>
      </c>
      <c r="D44" s="62">
        <v>6.5</v>
      </c>
      <c r="E44" s="62">
        <v>11</v>
      </c>
      <c r="F44" s="62">
        <v>17.9</v>
      </c>
      <c r="G44" s="62">
        <v>15.1</v>
      </c>
    </row>
    <row r="45" spans="1:7" ht="12.75">
      <c r="A45" s="57">
        <v>22</v>
      </c>
      <c r="B45" s="62"/>
      <c r="C45" s="62">
        <v>7.8</v>
      </c>
      <c r="D45" s="62">
        <v>10.5</v>
      </c>
      <c r="E45" s="62">
        <v>19.4</v>
      </c>
      <c r="F45" s="62">
        <v>24.5</v>
      </c>
      <c r="G45" s="62">
        <v>28</v>
      </c>
    </row>
    <row r="46" spans="1:7" ht="12.75">
      <c r="A46" s="57">
        <v>23</v>
      </c>
      <c r="B46" s="62"/>
      <c r="C46" s="62">
        <v>9.7</v>
      </c>
      <c r="D46" s="62">
        <v>16.1</v>
      </c>
      <c r="E46" s="62">
        <v>27.1</v>
      </c>
      <c r="F46" s="62">
        <v>35</v>
      </c>
      <c r="G46" s="62">
        <v>37</v>
      </c>
    </row>
    <row r="47" spans="1:7" ht="12.75">
      <c r="A47" s="57">
        <v>24</v>
      </c>
      <c r="B47" s="62"/>
      <c r="C47" s="62">
        <v>11.9</v>
      </c>
      <c r="D47" s="62">
        <v>22.6</v>
      </c>
      <c r="E47" s="62">
        <v>30.2</v>
      </c>
      <c r="F47" s="62">
        <v>40.1</v>
      </c>
      <c r="G47" s="62">
        <v>48.3</v>
      </c>
    </row>
    <row r="48" spans="1:7" ht="12.75">
      <c r="A48" s="57">
        <v>25</v>
      </c>
      <c r="B48" s="62"/>
      <c r="C48" s="62"/>
      <c r="D48" s="62">
        <v>37.2</v>
      </c>
      <c r="E48" s="62">
        <v>39.6</v>
      </c>
      <c r="F48" s="62">
        <v>48.6</v>
      </c>
      <c r="G48" s="62">
        <v>56.9</v>
      </c>
    </row>
    <row r="49" spans="1:7" ht="12.75">
      <c r="A49" s="57">
        <v>26</v>
      </c>
      <c r="B49" s="62"/>
      <c r="C49" s="62"/>
      <c r="D49" s="62">
        <v>46.3</v>
      </c>
      <c r="E49" s="62">
        <v>46.4</v>
      </c>
      <c r="F49" s="62">
        <v>51.8</v>
      </c>
      <c r="G49" s="62">
        <v>62.5</v>
      </c>
    </row>
    <row r="50" spans="1:7" ht="12.75">
      <c r="A50" s="57">
        <v>27</v>
      </c>
      <c r="B50" s="62"/>
      <c r="C50" s="62"/>
      <c r="D50" s="62">
        <v>52.7</v>
      </c>
      <c r="E50" s="62">
        <v>53.3</v>
      </c>
      <c r="F50" s="62">
        <v>59.5</v>
      </c>
      <c r="G50" s="62">
        <v>69.1</v>
      </c>
    </row>
    <row r="51" spans="1:7" ht="12.75">
      <c r="A51" s="57">
        <v>28</v>
      </c>
      <c r="B51" s="62"/>
      <c r="C51" s="62"/>
      <c r="D51" s="62">
        <v>57.8</v>
      </c>
      <c r="E51" s="62">
        <v>64.2</v>
      </c>
      <c r="F51" s="62">
        <v>64.2</v>
      </c>
      <c r="G51" s="62">
        <v>69.1</v>
      </c>
    </row>
    <row r="52" spans="1:7" ht="12.75">
      <c r="A52" s="57">
        <v>29</v>
      </c>
      <c r="B52" s="62"/>
      <c r="C52" s="62"/>
      <c r="D52" s="62">
        <v>63.7</v>
      </c>
      <c r="E52" s="62">
        <v>69.7</v>
      </c>
      <c r="F52" s="62">
        <v>69.6</v>
      </c>
      <c r="G52" s="62">
        <v>73.3</v>
      </c>
    </row>
    <row r="53" spans="1:7" ht="12.75">
      <c r="A53" s="57">
        <v>30</v>
      </c>
      <c r="B53" s="62"/>
      <c r="C53" s="62"/>
      <c r="D53" s="62"/>
      <c r="E53" s="62">
        <v>70.7</v>
      </c>
      <c r="F53" s="62">
        <v>73.3</v>
      </c>
      <c r="G53" s="62">
        <v>74.6</v>
      </c>
    </row>
    <row r="54" spans="1:7" ht="12.75">
      <c r="A54" s="57">
        <v>31</v>
      </c>
      <c r="B54" s="62"/>
      <c r="C54" s="62"/>
      <c r="D54" s="62"/>
      <c r="E54" s="62">
        <v>73.4</v>
      </c>
      <c r="F54" s="62">
        <v>75.2</v>
      </c>
      <c r="G54" s="62">
        <v>78.1</v>
      </c>
    </row>
    <row r="55" spans="1:7" ht="12.75">
      <c r="A55" s="57">
        <v>32</v>
      </c>
      <c r="B55" s="62"/>
      <c r="C55" s="62"/>
      <c r="D55" s="62"/>
      <c r="E55" s="62">
        <v>75.2</v>
      </c>
      <c r="F55" s="62">
        <v>75.8</v>
      </c>
      <c r="G55" s="62">
        <v>78.6</v>
      </c>
    </row>
    <row r="56" spans="1:7" ht="12.75">
      <c r="A56" s="57">
        <v>33</v>
      </c>
      <c r="B56" s="62"/>
      <c r="C56" s="62"/>
      <c r="D56" s="62"/>
      <c r="E56" s="62">
        <v>75.9</v>
      </c>
      <c r="F56" s="62">
        <v>77.1</v>
      </c>
      <c r="G56" s="62">
        <v>78.6</v>
      </c>
    </row>
    <row r="57" spans="1:7" ht="12.75">
      <c r="A57" s="74">
        <v>34</v>
      </c>
      <c r="B57" s="62"/>
      <c r="C57" s="62"/>
      <c r="D57" s="62"/>
      <c r="E57" s="62">
        <v>76.2</v>
      </c>
      <c r="F57" s="62">
        <v>77.1</v>
      </c>
      <c r="G57" s="62">
        <v>78.6</v>
      </c>
    </row>
    <row r="58" spans="1:7" ht="12.75">
      <c r="A58" s="74">
        <v>35</v>
      </c>
      <c r="B58" s="62"/>
      <c r="C58" s="62"/>
      <c r="D58" s="62"/>
      <c r="E58" s="62"/>
      <c r="F58" s="62">
        <v>77.3</v>
      </c>
      <c r="G58" s="62">
        <v>79.4</v>
      </c>
    </row>
    <row r="59" spans="1:6" ht="12.75">
      <c r="A59" s="1" t="s">
        <v>238</v>
      </c>
      <c r="B59" s="1"/>
      <c r="C59" s="1"/>
      <c r="D59" s="1"/>
      <c r="E59" s="1"/>
      <c r="F59" s="1"/>
    </row>
    <row r="60" spans="1:6" ht="12.75">
      <c r="A60" s="1" t="s">
        <v>358</v>
      </c>
      <c r="B60" s="1"/>
      <c r="C60" s="1"/>
      <c r="D60" s="1"/>
      <c r="E60" s="1"/>
      <c r="F60" s="1"/>
    </row>
    <row r="61" ht="12.75">
      <c r="A61" s="1"/>
    </row>
    <row r="62" spans="1:7" ht="12.75">
      <c r="A62" s="55"/>
      <c r="B62" s="61" t="s">
        <v>90</v>
      </c>
      <c r="C62" s="61"/>
      <c r="D62" s="61"/>
      <c r="E62" s="61"/>
      <c r="F62" s="61"/>
      <c r="G62" s="61"/>
    </row>
    <row r="63" spans="1:7" ht="12.75">
      <c r="A63" s="59"/>
      <c r="B63" s="59" t="s">
        <v>73</v>
      </c>
      <c r="C63" s="59" t="s">
        <v>74</v>
      </c>
      <c r="D63" s="59" t="s">
        <v>75</v>
      </c>
      <c r="E63" s="59" t="s">
        <v>76</v>
      </c>
      <c r="F63" s="59" t="s">
        <v>77</v>
      </c>
      <c r="G63" s="59" t="s">
        <v>78</v>
      </c>
    </row>
    <row r="64" spans="2:7" ht="12.75">
      <c r="B64" s="3" t="s">
        <v>91</v>
      </c>
      <c r="C64" s="3"/>
      <c r="D64" s="3"/>
      <c r="E64" s="3"/>
      <c r="F64" s="3"/>
      <c r="G64" s="3"/>
    </row>
    <row r="65" spans="1:7" ht="12.75">
      <c r="A65" s="59"/>
      <c r="B65" s="59" t="s">
        <v>92</v>
      </c>
      <c r="C65" s="59" t="s">
        <v>93</v>
      </c>
      <c r="D65" s="59" t="s">
        <v>94</v>
      </c>
      <c r="E65" s="59" t="s">
        <v>95</v>
      </c>
      <c r="F65" s="59" t="s">
        <v>96</v>
      </c>
      <c r="G65" s="59" t="s">
        <v>97</v>
      </c>
    </row>
    <row r="66" spans="1:7" ht="12.75">
      <c r="A66" s="33"/>
      <c r="B66" s="33"/>
      <c r="C66" s="33"/>
      <c r="D66" s="33"/>
      <c r="E66" s="33"/>
      <c r="F66" s="33"/>
      <c r="G66" s="33"/>
    </row>
    <row r="67" spans="1:8" ht="12.75">
      <c r="A67" s="74">
        <v>36</v>
      </c>
      <c r="B67" s="62"/>
      <c r="C67" s="62"/>
      <c r="D67" s="62"/>
      <c r="E67" s="62"/>
      <c r="F67" s="46">
        <v>77.6</v>
      </c>
      <c r="G67" s="62">
        <v>80.6</v>
      </c>
      <c r="H67" s="74"/>
    </row>
    <row r="68" spans="1:8" ht="12.75">
      <c r="A68" s="74">
        <v>37</v>
      </c>
      <c r="B68" s="62"/>
      <c r="C68" s="62"/>
      <c r="D68" s="62"/>
      <c r="E68" s="62"/>
      <c r="F68" s="46">
        <v>77.6</v>
      </c>
      <c r="G68" s="62">
        <v>82.4</v>
      </c>
      <c r="H68" s="74"/>
    </row>
    <row r="69" spans="1:8" ht="12.75">
      <c r="A69" s="74">
        <v>38</v>
      </c>
      <c r="B69" s="62"/>
      <c r="C69" s="62"/>
      <c r="D69" s="62"/>
      <c r="E69" s="62"/>
      <c r="F69" s="46">
        <v>78.4</v>
      </c>
      <c r="G69" s="62">
        <v>82.4</v>
      </c>
      <c r="H69" s="74"/>
    </row>
    <row r="70" spans="1:8" ht="12.75">
      <c r="A70" s="74">
        <v>39</v>
      </c>
      <c r="B70" s="62"/>
      <c r="C70" s="62"/>
      <c r="D70" s="62"/>
      <c r="E70" s="62"/>
      <c r="F70" s="46">
        <v>78.4</v>
      </c>
      <c r="G70" s="62">
        <v>82.6</v>
      </c>
      <c r="H70" s="74"/>
    </row>
    <row r="71" spans="1:8" ht="12.75">
      <c r="A71" s="74">
        <v>40</v>
      </c>
      <c r="B71" s="62"/>
      <c r="C71" s="62"/>
      <c r="D71" s="62"/>
      <c r="E71" s="62"/>
      <c r="F71" s="46">
        <v>79.1</v>
      </c>
      <c r="G71" s="62">
        <v>82.6</v>
      </c>
      <c r="H71" s="74"/>
    </row>
    <row r="72" spans="1:8" ht="12.75">
      <c r="A72" s="58" t="s">
        <v>137</v>
      </c>
      <c r="B72" s="104">
        <v>186.3</v>
      </c>
      <c r="C72" s="104">
        <v>139.1</v>
      </c>
      <c r="D72" s="104">
        <v>156.7</v>
      </c>
      <c r="E72" s="104">
        <v>150.4</v>
      </c>
      <c r="F72" s="104">
        <v>144.6</v>
      </c>
      <c r="G72" s="104">
        <v>117.6</v>
      </c>
      <c r="H72" s="74"/>
    </row>
    <row r="73" ht="12.75">
      <c r="A73" s="68"/>
    </row>
    <row r="74" ht="12.75">
      <c r="A74" s="4" t="s">
        <v>435</v>
      </c>
    </row>
    <row r="75" spans="1:7" ht="12.75">
      <c r="A75" s="57">
        <v>19</v>
      </c>
      <c r="B75" s="62">
        <v>0</v>
      </c>
      <c r="C75" s="62">
        <v>0.6</v>
      </c>
      <c r="D75" s="62">
        <v>0</v>
      </c>
      <c r="E75" s="62">
        <v>0</v>
      </c>
      <c r="F75" s="62">
        <v>0</v>
      </c>
      <c r="G75" s="62">
        <v>0</v>
      </c>
    </row>
    <row r="76" spans="1:7" ht="12.75">
      <c r="A76" s="57">
        <v>20</v>
      </c>
      <c r="B76" s="62"/>
      <c r="C76" s="62">
        <v>0.6</v>
      </c>
      <c r="D76" s="62">
        <v>0.3</v>
      </c>
      <c r="E76" s="62">
        <v>0</v>
      </c>
      <c r="F76" s="62">
        <v>2.8</v>
      </c>
      <c r="G76" s="62">
        <v>0</v>
      </c>
    </row>
    <row r="77" spans="1:7" ht="12.75">
      <c r="A77" s="57">
        <v>21</v>
      </c>
      <c r="B77" s="62"/>
      <c r="C77" s="62">
        <v>0.6</v>
      </c>
      <c r="D77" s="62">
        <v>0.3</v>
      </c>
      <c r="E77" s="62">
        <v>0</v>
      </c>
      <c r="F77" s="62">
        <v>3.7</v>
      </c>
      <c r="G77" s="62">
        <v>9.3</v>
      </c>
    </row>
    <row r="78" spans="1:7" ht="12.75">
      <c r="A78" s="57">
        <v>22</v>
      </c>
      <c r="B78" s="62"/>
      <c r="C78" s="62">
        <v>0.6</v>
      </c>
      <c r="D78" s="62">
        <v>0.3</v>
      </c>
      <c r="E78" s="62">
        <v>4.9</v>
      </c>
      <c r="F78" s="62">
        <v>3.7</v>
      </c>
      <c r="G78" s="62">
        <v>11.9</v>
      </c>
    </row>
    <row r="79" spans="1:7" ht="12.75">
      <c r="A79" s="57">
        <v>23</v>
      </c>
      <c r="B79" s="62"/>
      <c r="C79" s="62">
        <v>0.6</v>
      </c>
      <c r="D79" s="62">
        <v>2.5</v>
      </c>
      <c r="E79" s="62">
        <v>6.6</v>
      </c>
      <c r="F79" s="62">
        <v>7.9</v>
      </c>
      <c r="G79" s="62">
        <v>22.9</v>
      </c>
    </row>
    <row r="80" spans="1:7" ht="12.75">
      <c r="A80" s="57">
        <v>24</v>
      </c>
      <c r="B80" s="62"/>
      <c r="C80" s="62">
        <v>1.4</v>
      </c>
      <c r="D80" s="62">
        <v>9.5</v>
      </c>
      <c r="E80" s="62">
        <v>13.3</v>
      </c>
      <c r="F80" s="62">
        <v>11.4</v>
      </c>
      <c r="G80" s="62">
        <v>31.3</v>
      </c>
    </row>
    <row r="81" spans="1:7" ht="12.75">
      <c r="A81" s="57">
        <v>25</v>
      </c>
      <c r="B81" s="62"/>
      <c r="C81" s="62"/>
      <c r="D81" s="62">
        <v>11.6</v>
      </c>
      <c r="E81" s="62">
        <v>14.8</v>
      </c>
      <c r="F81" s="62">
        <v>24.7</v>
      </c>
      <c r="G81" s="62">
        <v>40.6</v>
      </c>
    </row>
    <row r="82" spans="1:7" ht="12.75">
      <c r="A82" s="57">
        <v>26</v>
      </c>
      <c r="B82" s="46"/>
      <c r="C82" s="46"/>
      <c r="D82" s="46">
        <v>17.8</v>
      </c>
      <c r="E82" s="46">
        <v>17.3</v>
      </c>
      <c r="F82" s="46">
        <v>39.5</v>
      </c>
      <c r="G82" s="46">
        <v>46.4</v>
      </c>
    </row>
    <row r="83" spans="1:7" ht="12.75">
      <c r="A83" s="57">
        <v>27</v>
      </c>
      <c r="B83" s="46"/>
      <c r="C83" s="46"/>
      <c r="D83" s="46">
        <v>30.7</v>
      </c>
      <c r="E83" s="46">
        <v>20.4</v>
      </c>
      <c r="F83" s="46">
        <v>45.8</v>
      </c>
      <c r="G83" s="46">
        <v>55.4</v>
      </c>
    </row>
    <row r="84" spans="1:7" ht="12.75">
      <c r="A84" s="57">
        <v>28</v>
      </c>
      <c r="B84" s="46"/>
      <c r="C84" s="46"/>
      <c r="D84" s="46">
        <v>41.7</v>
      </c>
      <c r="E84" s="46">
        <v>32.6</v>
      </c>
      <c r="F84" s="46">
        <v>54</v>
      </c>
      <c r="G84" s="46">
        <v>59.1</v>
      </c>
    </row>
    <row r="85" spans="1:7" ht="12.75">
      <c r="A85" s="57">
        <v>29</v>
      </c>
      <c r="B85" s="46"/>
      <c r="C85" s="46"/>
      <c r="D85" s="46">
        <v>49.8</v>
      </c>
      <c r="E85" s="46">
        <v>44.4</v>
      </c>
      <c r="F85" s="46">
        <v>56.9</v>
      </c>
      <c r="G85" s="46">
        <v>60.3</v>
      </c>
    </row>
    <row r="86" spans="1:7" ht="12.75">
      <c r="A86" s="57">
        <v>30</v>
      </c>
      <c r="B86" s="46"/>
      <c r="C86" s="46"/>
      <c r="D86" s="46"/>
      <c r="E86" s="46">
        <v>57.7</v>
      </c>
      <c r="F86" s="46">
        <v>61.2</v>
      </c>
      <c r="G86" s="46">
        <v>60.8</v>
      </c>
    </row>
    <row r="87" spans="1:7" ht="12.75">
      <c r="A87" s="57">
        <v>31</v>
      </c>
      <c r="B87" s="46"/>
      <c r="C87" s="46"/>
      <c r="D87" s="46"/>
      <c r="E87" s="46">
        <v>62.1</v>
      </c>
      <c r="F87" s="46">
        <v>64.1</v>
      </c>
      <c r="G87" s="46">
        <v>64.6</v>
      </c>
    </row>
    <row r="88" spans="1:7" ht="12.75">
      <c r="A88" s="57">
        <v>32</v>
      </c>
      <c r="B88" s="46"/>
      <c r="C88" s="46"/>
      <c r="D88" s="46"/>
      <c r="E88" s="46">
        <v>63.3</v>
      </c>
      <c r="F88" s="46">
        <v>65.3</v>
      </c>
      <c r="G88" s="46">
        <v>68.8</v>
      </c>
    </row>
    <row r="89" spans="1:7" ht="12.75">
      <c r="A89" s="57">
        <v>33</v>
      </c>
      <c r="B89" s="46"/>
      <c r="C89" s="46"/>
      <c r="D89" s="46"/>
      <c r="E89" s="46">
        <v>69.4</v>
      </c>
      <c r="F89" s="46">
        <v>65.3</v>
      </c>
      <c r="G89" s="46">
        <v>70.2</v>
      </c>
    </row>
    <row r="90" spans="1:7" ht="12.75">
      <c r="A90" s="57">
        <v>34</v>
      </c>
      <c r="B90" s="46"/>
      <c r="C90" s="46"/>
      <c r="D90" s="46"/>
      <c r="E90" s="46">
        <v>69.4</v>
      </c>
      <c r="F90" s="46">
        <v>69.3</v>
      </c>
      <c r="G90" s="46">
        <v>72.9</v>
      </c>
    </row>
    <row r="91" spans="1:7" ht="12.75">
      <c r="A91" s="57">
        <v>35</v>
      </c>
      <c r="B91" s="46"/>
      <c r="C91" s="46"/>
      <c r="D91" s="46"/>
      <c r="E91" s="46"/>
      <c r="F91" s="46">
        <v>73.3</v>
      </c>
      <c r="G91" s="46">
        <v>76.8</v>
      </c>
    </row>
    <row r="92" spans="1:7" ht="12.75">
      <c r="A92" s="57">
        <v>36</v>
      </c>
      <c r="B92" s="46"/>
      <c r="C92" s="46"/>
      <c r="D92" s="46"/>
      <c r="E92" s="46"/>
      <c r="F92" s="46">
        <v>73.3</v>
      </c>
      <c r="G92" s="46">
        <v>76.8</v>
      </c>
    </row>
    <row r="93" spans="1:7" ht="12.75">
      <c r="A93" s="57">
        <v>37</v>
      </c>
      <c r="B93" s="46"/>
      <c r="C93" s="46"/>
      <c r="D93" s="46"/>
      <c r="E93" s="46"/>
      <c r="F93" s="46">
        <v>82.5</v>
      </c>
      <c r="G93" s="46">
        <v>77.7</v>
      </c>
    </row>
    <row r="94" spans="1:7" ht="12.75">
      <c r="A94" s="57">
        <v>38</v>
      </c>
      <c r="B94" s="46"/>
      <c r="C94" s="46"/>
      <c r="D94" s="46"/>
      <c r="E94" s="46"/>
      <c r="F94" s="46">
        <v>82.5</v>
      </c>
      <c r="G94" s="46">
        <v>77.7</v>
      </c>
    </row>
    <row r="95" spans="1:7" ht="12.75">
      <c r="A95" s="57">
        <v>39</v>
      </c>
      <c r="B95" s="46"/>
      <c r="C95" s="46"/>
      <c r="D95" s="46"/>
      <c r="E95" s="46"/>
      <c r="F95" s="46">
        <v>83.3</v>
      </c>
      <c r="G95" s="46">
        <v>77.7</v>
      </c>
    </row>
    <row r="96" spans="1:8" ht="12.75">
      <c r="A96" s="74">
        <v>40</v>
      </c>
      <c r="B96" s="46"/>
      <c r="C96" s="46"/>
      <c r="D96" s="46"/>
      <c r="E96" s="46"/>
      <c r="F96" s="46"/>
      <c r="G96" s="46">
        <v>79.8</v>
      </c>
      <c r="H96" s="74"/>
    </row>
    <row r="97" spans="2:7" ht="12.75">
      <c r="B97" s="80"/>
      <c r="C97" s="80"/>
      <c r="D97" s="80"/>
      <c r="E97" s="80"/>
      <c r="F97" s="80"/>
      <c r="G97" s="80"/>
    </row>
    <row r="98" spans="1:7" ht="12.75">
      <c r="A98" s="58" t="s">
        <v>137</v>
      </c>
      <c r="B98" s="104">
        <v>51.3</v>
      </c>
      <c r="C98" s="104">
        <v>83.5</v>
      </c>
      <c r="D98" s="104">
        <v>76.7</v>
      </c>
      <c r="E98" s="104">
        <v>61.4</v>
      </c>
      <c r="F98" s="104">
        <v>50.4</v>
      </c>
      <c r="G98" s="104">
        <v>54.8</v>
      </c>
    </row>
    <row r="100" ht="12.75">
      <c r="A100" s="57"/>
    </row>
    <row r="101" spans="1:7" ht="12.75">
      <c r="A101" s="33"/>
      <c r="B101" s="39"/>
      <c r="C101" s="45"/>
      <c r="D101" s="39"/>
      <c r="E101" s="39"/>
      <c r="F101" s="39"/>
      <c r="G101" s="39"/>
    </row>
    <row r="118" ht="12.75">
      <c r="A118" s="9" t="s">
        <v>143</v>
      </c>
    </row>
  </sheetData>
  <printOptions gridLines="1" horizontalCentered="1"/>
  <pageMargins left="0" right="0" top="0.3937007874015748" bottom="0.3937007874015748" header="0.5118110236220472" footer="0.5118110236220472"/>
  <pageSetup horizontalDpi="300" verticalDpi="300" orientation="portrait" paperSize="9" r:id="rId1"/>
  <rowBreaks count="1" manualBreakCount="1">
    <brk id="58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4.16015625" style="9" customWidth="1"/>
    <col min="2" max="10" width="9.83203125" style="9" customWidth="1"/>
    <col min="11" max="19" width="10.83203125" style="9" customWidth="1"/>
    <col min="20" max="16384" width="9.33203125" style="9" customWidth="1"/>
  </cols>
  <sheetData>
    <row r="1" spans="1:7" s="4" customFormat="1" ht="12.75">
      <c r="A1" s="1" t="s">
        <v>239</v>
      </c>
      <c r="B1" s="1"/>
      <c r="C1" s="1"/>
      <c r="D1" s="1"/>
      <c r="E1" s="1"/>
      <c r="F1" s="1"/>
      <c r="G1" s="1"/>
    </row>
    <row r="2" spans="1:7" s="4" customFormat="1" ht="12.75">
      <c r="A2" s="1" t="s">
        <v>359</v>
      </c>
      <c r="B2" s="1"/>
      <c r="C2" s="1"/>
      <c r="D2" s="1"/>
      <c r="E2" s="1"/>
      <c r="F2" s="1"/>
      <c r="G2" s="1"/>
    </row>
    <row r="3" spans="1:7" s="4" customFormat="1" ht="12.75">
      <c r="A3" s="1"/>
      <c r="B3" s="1"/>
      <c r="C3" s="1"/>
      <c r="D3" s="1"/>
      <c r="E3" s="1"/>
      <c r="F3" s="1"/>
      <c r="G3" s="1"/>
    </row>
    <row r="4" spans="1:7" ht="12.75">
      <c r="A4" s="55"/>
      <c r="B4" s="61" t="s">
        <v>90</v>
      </c>
      <c r="C4" s="61"/>
      <c r="D4" s="61"/>
      <c r="E4" s="61"/>
      <c r="F4" s="61"/>
      <c r="G4" s="61"/>
    </row>
    <row r="5" spans="1:7" ht="12.75">
      <c r="A5" s="59"/>
      <c r="B5" s="59" t="s">
        <v>73</v>
      </c>
      <c r="C5" s="59" t="s">
        <v>74</v>
      </c>
      <c r="D5" s="59" t="s">
        <v>75</v>
      </c>
      <c r="E5" s="59" t="s">
        <v>76</v>
      </c>
      <c r="F5" s="59" t="s">
        <v>77</v>
      </c>
      <c r="G5" s="59" t="s">
        <v>78</v>
      </c>
    </row>
    <row r="6" spans="2:7" ht="12.75">
      <c r="B6" s="3" t="s">
        <v>91</v>
      </c>
      <c r="C6" s="3"/>
      <c r="D6" s="3"/>
      <c r="E6" s="3"/>
      <c r="F6" s="3"/>
      <c r="G6" s="3"/>
    </row>
    <row r="7" spans="1:7" ht="12.75">
      <c r="A7" s="59"/>
      <c r="B7" s="59" t="s">
        <v>92</v>
      </c>
      <c r="C7" s="59" t="s">
        <v>93</v>
      </c>
      <c r="D7" s="59" t="s">
        <v>94</v>
      </c>
      <c r="E7" s="59" t="s">
        <v>95</v>
      </c>
      <c r="F7" s="59" t="s">
        <v>96</v>
      </c>
      <c r="G7" s="59" t="s">
        <v>97</v>
      </c>
    </row>
    <row r="8" spans="1:7" ht="12.75">
      <c r="A8" s="33"/>
      <c r="B8" s="33"/>
      <c r="C8" s="33"/>
      <c r="D8" s="33"/>
      <c r="E8" s="33"/>
      <c r="F8" s="33"/>
      <c r="G8" s="33"/>
    </row>
    <row r="9" spans="1:7" ht="14.25">
      <c r="A9" s="33" t="s">
        <v>425</v>
      </c>
      <c r="B9" s="33"/>
      <c r="C9" s="33"/>
      <c r="D9" s="33"/>
      <c r="E9" s="33"/>
      <c r="F9" s="33"/>
      <c r="G9" s="33"/>
    </row>
    <row r="10" spans="1:7" ht="14.25">
      <c r="A10" s="4" t="s">
        <v>426</v>
      </c>
      <c r="B10" s="37">
        <v>1.5</v>
      </c>
      <c r="C10" s="37">
        <v>0.4</v>
      </c>
      <c r="D10" s="37">
        <v>4.2</v>
      </c>
      <c r="E10" s="37">
        <v>9.4</v>
      </c>
      <c r="F10" s="37">
        <v>18.7</v>
      </c>
      <c r="G10" s="37">
        <v>35.7</v>
      </c>
    </row>
    <row r="11" spans="1:8" ht="12.75">
      <c r="A11" s="9" t="s">
        <v>240</v>
      </c>
      <c r="B11" s="37">
        <v>1.5</v>
      </c>
      <c r="C11" s="37">
        <v>0</v>
      </c>
      <c r="D11" s="37">
        <v>1.6</v>
      </c>
      <c r="E11" s="37">
        <v>7.6</v>
      </c>
      <c r="F11" s="37">
        <v>13.3</v>
      </c>
      <c r="G11" s="37">
        <v>20.4</v>
      </c>
      <c r="H11" s="92"/>
    </row>
    <row r="12" spans="1:8" ht="12.75">
      <c r="A12" s="9" t="s">
        <v>241</v>
      </c>
      <c r="B12" s="37">
        <v>0</v>
      </c>
      <c r="C12" s="37">
        <v>0.4</v>
      </c>
      <c r="D12" s="37">
        <v>2.6</v>
      </c>
      <c r="E12" s="37">
        <v>1.8</v>
      </c>
      <c r="F12" s="37">
        <v>5.4</v>
      </c>
      <c r="G12" s="37">
        <v>15.2</v>
      </c>
      <c r="H12" s="92"/>
    </row>
    <row r="13" spans="2:8" ht="12.75">
      <c r="B13" s="17"/>
      <c r="C13" s="17"/>
      <c r="D13" s="17"/>
      <c r="E13" s="17"/>
      <c r="F13" s="17"/>
      <c r="G13" s="93"/>
      <c r="H13" s="92"/>
    </row>
    <row r="14" spans="1:8" ht="12.75">
      <c r="A14" s="4" t="s">
        <v>427</v>
      </c>
      <c r="B14" s="37">
        <v>8.1</v>
      </c>
      <c r="C14" s="37">
        <v>13.7</v>
      </c>
      <c r="D14" s="37">
        <v>9.2</v>
      </c>
      <c r="E14" s="37">
        <v>3.4</v>
      </c>
      <c r="F14" s="37">
        <v>0.2</v>
      </c>
      <c r="G14" s="37">
        <v>0</v>
      </c>
      <c r="H14" s="92"/>
    </row>
    <row r="15" spans="1:8" ht="12.75">
      <c r="A15" s="4"/>
      <c r="B15" s="37"/>
      <c r="C15" s="37"/>
      <c r="D15" s="37"/>
      <c r="E15" s="37"/>
      <c r="F15" s="37"/>
      <c r="G15" s="37"/>
      <c r="H15" s="92"/>
    </row>
    <row r="16" spans="1:7" ht="12.75">
      <c r="A16" s="4" t="s">
        <v>428</v>
      </c>
      <c r="B16" s="9">
        <v>0</v>
      </c>
      <c r="C16" s="9">
        <v>0.5</v>
      </c>
      <c r="D16" s="9">
        <v>0.3</v>
      </c>
      <c r="E16" s="9">
        <v>1.3</v>
      </c>
      <c r="F16" s="9">
        <v>1.3</v>
      </c>
      <c r="G16" s="9">
        <v>1.5</v>
      </c>
    </row>
    <row r="17" spans="2:7" ht="12.75">
      <c r="B17" s="37"/>
      <c r="C17" s="37"/>
      <c r="D17" s="37"/>
      <c r="E17" s="37"/>
      <c r="F17" s="37"/>
      <c r="G17" s="37"/>
    </row>
    <row r="18" spans="1:8" ht="12.75">
      <c r="A18" s="4" t="s">
        <v>429</v>
      </c>
      <c r="B18" s="37"/>
      <c r="C18" s="37"/>
      <c r="D18" s="37"/>
      <c r="E18" s="37"/>
      <c r="F18" s="37"/>
      <c r="G18" s="37"/>
      <c r="H18" s="92"/>
    </row>
    <row r="19" spans="1:7" ht="12.75">
      <c r="A19" s="9" t="s">
        <v>242</v>
      </c>
      <c r="B19" s="37">
        <v>80.8</v>
      </c>
      <c r="C19" s="37">
        <v>68.8</v>
      </c>
      <c r="D19" s="37">
        <v>69.1</v>
      </c>
      <c r="E19" s="37">
        <v>72.2</v>
      </c>
      <c r="F19" s="37">
        <v>65.5</v>
      </c>
      <c r="G19" s="37">
        <v>49.3</v>
      </c>
    </row>
    <row r="20" spans="1:7" ht="12.75">
      <c r="A20" s="9" t="s">
        <v>243</v>
      </c>
      <c r="B20" s="37">
        <v>68.3</v>
      </c>
      <c r="C20" s="37">
        <v>50.7</v>
      </c>
      <c r="D20" s="37">
        <v>42.8</v>
      </c>
      <c r="E20" s="37">
        <v>32.6</v>
      </c>
      <c r="F20" s="37">
        <v>22.3</v>
      </c>
      <c r="G20" s="37">
        <v>15.1</v>
      </c>
    </row>
    <row r="21" spans="1:7" ht="12.75">
      <c r="A21" s="9" t="s">
        <v>244</v>
      </c>
      <c r="B21" s="37">
        <v>6.3</v>
      </c>
      <c r="C21" s="37">
        <v>8.8</v>
      </c>
      <c r="D21" s="37">
        <v>16</v>
      </c>
      <c r="E21" s="37">
        <v>31.1</v>
      </c>
      <c r="F21" s="37">
        <v>27.7</v>
      </c>
      <c r="G21" s="37">
        <v>19.9</v>
      </c>
    </row>
    <row r="22" spans="1:7" ht="12.75">
      <c r="A22" s="9" t="s">
        <v>245</v>
      </c>
      <c r="B22" s="37">
        <v>0</v>
      </c>
      <c r="C22" s="37">
        <v>0.2</v>
      </c>
      <c r="D22" s="37">
        <v>0.7</v>
      </c>
      <c r="E22" s="37">
        <v>0.1</v>
      </c>
      <c r="F22" s="37">
        <v>2.4</v>
      </c>
      <c r="G22" s="37">
        <v>0.6</v>
      </c>
    </row>
    <row r="23" spans="1:7" ht="12.75">
      <c r="A23" s="9" t="s">
        <v>246</v>
      </c>
      <c r="B23" s="37">
        <v>4.2</v>
      </c>
      <c r="C23" s="37">
        <v>5.8</v>
      </c>
      <c r="D23" s="37">
        <v>7.1</v>
      </c>
      <c r="E23" s="37">
        <v>4.2</v>
      </c>
      <c r="F23" s="37">
        <v>3</v>
      </c>
      <c r="G23" s="37">
        <v>5.5</v>
      </c>
    </row>
    <row r="24" spans="1:7" ht="12.75">
      <c r="A24" s="9" t="s">
        <v>247</v>
      </c>
      <c r="B24" s="37">
        <v>0.3</v>
      </c>
      <c r="C24" s="37">
        <v>1.1</v>
      </c>
      <c r="D24" s="37">
        <v>0.4</v>
      </c>
      <c r="E24" s="37">
        <v>0.9</v>
      </c>
      <c r="F24" s="37">
        <v>4.4</v>
      </c>
      <c r="G24" s="37">
        <v>1.6</v>
      </c>
    </row>
    <row r="25" spans="1:7" ht="12.75">
      <c r="A25" s="9" t="s">
        <v>248</v>
      </c>
      <c r="B25" s="37">
        <v>1.7</v>
      </c>
      <c r="C25" s="37">
        <v>2.1</v>
      </c>
      <c r="D25" s="37">
        <v>2.1</v>
      </c>
      <c r="E25" s="37">
        <v>2.7</v>
      </c>
      <c r="F25" s="37">
        <v>4.4</v>
      </c>
      <c r="G25" s="37">
        <v>5.6</v>
      </c>
    </row>
    <row r="26" spans="1:7" ht="14.25">
      <c r="A26" s="9" t="s">
        <v>430</v>
      </c>
      <c r="B26" s="37">
        <v>0</v>
      </c>
      <c r="C26" s="37">
        <v>0.2</v>
      </c>
      <c r="D26" s="37">
        <v>0</v>
      </c>
      <c r="E26" s="37">
        <v>0.5</v>
      </c>
      <c r="F26" s="37">
        <v>1.2</v>
      </c>
      <c r="G26" s="37">
        <v>0.9</v>
      </c>
    </row>
    <row r="27" spans="2:7" ht="12.75">
      <c r="B27" s="37"/>
      <c r="C27" s="37"/>
      <c r="D27" s="37"/>
      <c r="E27" s="37"/>
      <c r="F27" s="37"/>
      <c r="G27" s="37"/>
    </row>
    <row r="28" spans="1:7" ht="12.75">
      <c r="A28" s="4" t="s">
        <v>431</v>
      </c>
      <c r="B28" s="37">
        <v>5.9</v>
      </c>
      <c r="C28" s="37">
        <v>13.9</v>
      </c>
      <c r="D28" s="37">
        <v>12.7</v>
      </c>
      <c r="E28" s="37">
        <v>5.8</v>
      </c>
      <c r="F28" s="37">
        <v>4.4</v>
      </c>
      <c r="G28" s="37">
        <v>6.5</v>
      </c>
    </row>
    <row r="29" spans="1:7" ht="12.75">
      <c r="A29" s="9" t="s">
        <v>249</v>
      </c>
      <c r="B29" s="95"/>
      <c r="C29" s="95"/>
      <c r="D29" s="95"/>
      <c r="E29" s="81"/>
      <c r="F29" s="81"/>
      <c r="G29" s="96"/>
    </row>
    <row r="30" spans="2:7" ht="12.75">
      <c r="B30" s="46"/>
      <c r="C30" s="46"/>
      <c r="D30" s="46"/>
      <c r="E30" s="46"/>
      <c r="F30" s="46"/>
      <c r="G30" s="46"/>
    </row>
    <row r="31" spans="1:7" ht="12.75">
      <c r="A31" s="4" t="s">
        <v>432</v>
      </c>
      <c r="B31" s="9">
        <v>3.7</v>
      </c>
      <c r="C31" s="9">
        <v>2.7</v>
      </c>
      <c r="D31" s="9">
        <v>4.4</v>
      </c>
      <c r="E31" s="9">
        <v>7.9</v>
      </c>
      <c r="F31" s="9">
        <v>9.8</v>
      </c>
      <c r="G31" s="9">
        <v>7</v>
      </c>
    </row>
    <row r="32" spans="2:7" ht="12.75">
      <c r="B32" s="46"/>
      <c r="C32" s="46"/>
      <c r="D32" s="46"/>
      <c r="E32" s="46"/>
      <c r="F32" s="46"/>
      <c r="G32" s="46"/>
    </row>
    <row r="33" spans="1:7" ht="12.75">
      <c r="A33" s="9" t="s">
        <v>232</v>
      </c>
      <c r="B33" s="90">
        <f>100</f>
        <v>100</v>
      </c>
      <c r="C33" s="90">
        <f>100</f>
        <v>100</v>
      </c>
      <c r="D33" s="90">
        <f>100</f>
        <v>100</v>
      </c>
      <c r="E33" s="90">
        <f>100</f>
        <v>100</v>
      </c>
      <c r="F33" s="90">
        <f>100</f>
        <v>100</v>
      </c>
      <c r="G33" s="90">
        <f>100</f>
        <v>100</v>
      </c>
    </row>
    <row r="34" spans="1:7" ht="12.75">
      <c r="A34" s="1"/>
      <c r="B34" s="97"/>
      <c r="C34" s="97"/>
      <c r="D34" s="97"/>
      <c r="E34" s="97"/>
      <c r="F34" s="72"/>
      <c r="G34" s="72"/>
    </row>
    <row r="35" spans="1:7" ht="12.75">
      <c r="A35" s="30" t="s">
        <v>233</v>
      </c>
      <c r="B35" s="73">
        <v>177.1</v>
      </c>
      <c r="C35" s="73">
        <v>343.2</v>
      </c>
      <c r="D35" s="73">
        <v>380.6</v>
      </c>
      <c r="E35" s="73">
        <v>420.2</v>
      </c>
      <c r="F35" s="73">
        <v>392.4</v>
      </c>
      <c r="G35" s="73">
        <v>356.9</v>
      </c>
    </row>
    <row r="37" spans="1:7" ht="12.75">
      <c r="A37" s="9" t="s">
        <v>250</v>
      </c>
      <c r="B37" s="46"/>
      <c r="C37" s="46"/>
      <c r="D37" s="46"/>
      <c r="E37" s="46"/>
      <c r="F37" s="46"/>
      <c r="G37" s="46"/>
    </row>
    <row r="38" spans="1:7" ht="12.75">
      <c r="A38" s="9" t="s">
        <v>251</v>
      </c>
      <c r="B38" s="46"/>
      <c r="C38" s="46"/>
      <c r="D38" s="46"/>
      <c r="E38" s="46"/>
      <c r="F38" s="46"/>
      <c r="G38" s="46"/>
    </row>
    <row r="39" spans="1:7" ht="12.75">
      <c r="A39" s="9" t="s">
        <v>252</v>
      </c>
      <c r="B39" s="46"/>
      <c r="C39" s="46"/>
      <c r="D39" s="46"/>
      <c r="E39" s="46"/>
      <c r="F39" s="46"/>
      <c r="G39" s="46"/>
    </row>
    <row r="40" spans="1:7" ht="12.75">
      <c r="A40" s="9" t="s">
        <v>253</v>
      </c>
      <c r="B40" s="1"/>
      <c r="C40" s="1"/>
      <c r="D40" s="1"/>
      <c r="E40" s="1"/>
      <c r="F40" s="1"/>
      <c r="G40" s="1"/>
    </row>
    <row r="41" spans="1:7" ht="12.75">
      <c r="A41" s="84"/>
      <c r="B41" s="84"/>
      <c r="C41" s="84"/>
      <c r="D41" s="84"/>
      <c r="E41" s="84"/>
      <c r="F41" s="84"/>
      <c r="G41" s="84"/>
    </row>
    <row r="42" spans="1:7" ht="12.75">
      <c r="A42" s="33"/>
      <c r="B42" s="33"/>
      <c r="C42" s="33"/>
      <c r="D42" s="33"/>
      <c r="E42" s="84"/>
      <c r="F42" s="84"/>
      <c r="G42" s="84"/>
    </row>
    <row r="43" spans="1:7" ht="12.75">
      <c r="A43" s="33"/>
      <c r="B43" s="71"/>
      <c r="C43" s="71"/>
      <c r="D43" s="71"/>
      <c r="E43" s="71"/>
      <c r="F43" s="71"/>
      <c r="G43" s="71"/>
    </row>
    <row r="44" spans="1:7" ht="12.75">
      <c r="A44" s="33"/>
      <c r="B44" s="33"/>
      <c r="C44" s="33"/>
      <c r="D44" s="33"/>
      <c r="E44" s="33"/>
      <c r="F44" s="33"/>
      <c r="G44" s="33"/>
    </row>
    <row r="45" spans="1:8" ht="12.75">
      <c r="A45" s="33"/>
      <c r="B45" s="71"/>
      <c r="C45" s="71"/>
      <c r="D45" s="71"/>
      <c r="E45" s="71"/>
      <c r="F45" s="71"/>
      <c r="G45" s="33"/>
      <c r="H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98"/>
      <c r="B49" s="99"/>
      <c r="C49" s="99"/>
      <c r="D49" s="99"/>
      <c r="E49" s="99"/>
      <c r="F49" s="99"/>
      <c r="G49" s="33"/>
    </row>
    <row r="50" spans="1:7" ht="12.75">
      <c r="A50" s="98"/>
      <c r="B50" s="99"/>
      <c r="C50" s="99"/>
      <c r="D50" s="99"/>
      <c r="E50" s="99"/>
      <c r="F50" s="99"/>
      <c r="G50" s="33"/>
    </row>
    <row r="51" spans="1:10" ht="12.75">
      <c r="A51" s="98"/>
      <c r="B51" s="99"/>
      <c r="C51" s="99"/>
      <c r="D51" s="99"/>
      <c r="E51" s="99"/>
      <c r="F51" s="99"/>
      <c r="G51" s="33"/>
      <c r="H51" s="100"/>
      <c r="J51" s="101"/>
    </row>
    <row r="52" spans="1:7" ht="12.75">
      <c r="A52" s="98"/>
      <c r="B52" s="33"/>
      <c r="C52" s="33"/>
      <c r="D52" s="33"/>
      <c r="E52" s="33"/>
      <c r="F52" s="33"/>
      <c r="G52" s="33"/>
    </row>
    <row r="53" spans="1:8" ht="12.75">
      <c r="A53" s="98"/>
      <c r="B53" s="99"/>
      <c r="C53" s="99"/>
      <c r="D53" s="99"/>
      <c r="E53" s="99"/>
      <c r="F53" s="99"/>
      <c r="G53" s="33"/>
      <c r="H53" s="101"/>
    </row>
    <row r="54" spans="1:10" ht="12.75">
      <c r="A54" s="33"/>
      <c r="B54" s="33"/>
      <c r="C54" s="33"/>
      <c r="D54" s="33"/>
      <c r="E54" s="33"/>
      <c r="F54" s="33"/>
      <c r="G54" s="33"/>
      <c r="H54" s="101"/>
      <c r="J54" s="101"/>
    </row>
    <row r="55" spans="1:10" ht="12.75">
      <c r="A55" s="33"/>
      <c r="B55" s="99"/>
      <c r="C55" s="99"/>
      <c r="D55" s="99"/>
      <c r="E55" s="99"/>
      <c r="F55" s="99"/>
      <c r="G55" s="33"/>
      <c r="H55" s="101"/>
      <c r="J55" s="101"/>
    </row>
    <row r="56" spans="1:7" ht="12.75">
      <c r="A56" s="33"/>
      <c r="B56" s="33"/>
      <c r="C56" s="33"/>
      <c r="D56" s="33"/>
      <c r="E56" s="33"/>
      <c r="F56" s="33"/>
      <c r="G56" s="33"/>
    </row>
    <row r="57" spans="1:10" ht="12.75">
      <c r="A57" s="33"/>
      <c r="B57" s="33"/>
      <c r="C57" s="33"/>
      <c r="D57" s="33"/>
      <c r="E57" s="33"/>
      <c r="F57" s="33"/>
      <c r="G57" s="33"/>
      <c r="J57" s="101"/>
    </row>
    <row r="60" spans="8:10" ht="12.75">
      <c r="H60" s="102"/>
      <c r="J60" s="102"/>
    </row>
    <row r="61" spans="8:10" ht="12.75">
      <c r="H61" s="102"/>
      <c r="J61" s="102"/>
    </row>
    <row r="62" spans="8:10" ht="12.75">
      <c r="H62" s="102"/>
      <c r="J62" s="102"/>
    </row>
    <row r="64" spans="8:10" ht="12.75">
      <c r="H64" s="102"/>
      <c r="J64" s="102"/>
    </row>
    <row r="66" spans="1:10" ht="12.75">
      <c r="A66" s="103"/>
      <c r="H66" s="102"/>
      <c r="J66" s="102"/>
    </row>
    <row r="68" spans="1:10" ht="12.75">
      <c r="A68" s="100"/>
      <c r="B68" s="100"/>
      <c r="C68" s="100"/>
      <c r="H68" s="100"/>
      <c r="J68" s="101"/>
    </row>
    <row r="69" ht="12.75">
      <c r="A69" s="103"/>
    </row>
  </sheetData>
  <printOptions gridLines="1" horizontalCentered="1"/>
  <pageMargins left="0" right="0" top="0.3937007874015748" bottom="0.3937007874015748" header="0.5118110236220472" footer="0.5118110236220472"/>
  <pageSetup horizontalDpi="300" verticalDpi="300" orientation="portrait" paperSize="9" r:id="rId1"/>
  <rowBreaks count="1" manualBreakCount="1">
    <brk id="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2.5" style="9" customWidth="1"/>
    <col min="2" max="12" width="8.83203125" style="9" customWidth="1"/>
    <col min="13" max="24" width="10.83203125" style="9" customWidth="1"/>
    <col min="25" max="16384" width="9.33203125" style="9" customWidth="1"/>
  </cols>
  <sheetData>
    <row r="1" spans="1:11" ht="12.75">
      <c r="A1" s="1" t="s">
        <v>47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1" t="s">
        <v>343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175"/>
      <c r="B4" s="175">
        <v>1950</v>
      </c>
      <c r="C4" s="175">
        <v>1955</v>
      </c>
      <c r="D4" s="175">
        <v>1960</v>
      </c>
      <c r="E4" s="175">
        <v>1965</v>
      </c>
      <c r="F4" s="175">
        <v>1970</v>
      </c>
      <c r="G4" s="175">
        <v>1975</v>
      </c>
      <c r="H4" s="176">
        <v>1980</v>
      </c>
      <c r="I4" s="176">
        <v>1985</v>
      </c>
      <c r="J4" s="176">
        <v>1990</v>
      </c>
      <c r="K4" s="175">
        <v>1994</v>
      </c>
    </row>
    <row r="5" spans="8:10" ht="12.75">
      <c r="H5" s="60"/>
      <c r="I5" s="60"/>
      <c r="J5" s="60"/>
    </row>
    <row r="6" spans="1:11" ht="12.75">
      <c r="A6" s="4" t="s">
        <v>489</v>
      </c>
      <c r="B6" s="77">
        <v>41647.258</v>
      </c>
      <c r="C6" s="77">
        <v>43227.872</v>
      </c>
      <c r="D6" s="77">
        <v>45464.797</v>
      </c>
      <c r="E6" s="77">
        <v>48561.8</v>
      </c>
      <c r="F6" s="77">
        <v>50528.219</v>
      </c>
      <c r="G6" s="77">
        <f>52600</f>
        <v>52600</v>
      </c>
      <c r="H6" s="131">
        <v>53731.387</v>
      </c>
      <c r="I6" s="131">
        <v>55062.478</v>
      </c>
      <c r="J6" s="131">
        <v>56577</v>
      </c>
      <c r="K6" s="77">
        <v>57804</v>
      </c>
    </row>
    <row r="7" spans="1:10" ht="12.75">
      <c r="A7" s="4" t="s">
        <v>490</v>
      </c>
      <c r="H7" s="60"/>
      <c r="I7" s="60"/>
      <c r="J7" s="60"/>
    </row>
    <row r="8" spans="1:11" ht="12.75">
      <c r="A8" s="9" t="s">
        <v>48</v>
      </c>
      <c r="B8" s="37">
        <f>9379.834/B6*100</f>
        <v>22.522092570896266</v>
      </c>
      <c r="C8" s="37">
        <f>10474.052/C6*100</f>
        <v>24.229857995323016</v>
      </c>
      <c r="D8" s="37">
        <f>11927.392/D6*100</f>
        <v>26.23434566308522</v>
      </c>
      <c r="E8" s="37">
        <f>12481.761/E6*100</f>
        <v>25.702838445032928</v>
      </c>
      <c r="F8" s="37">
        <f>12582.264/F6*100</f>
        <v>24.901459519085762</v>
      </c>
      <c r="G8" s="37">
        <f>12655.7/G6*100</f>
        <v>24.06026615969582</v>
      </c>
      <c r="H8" s="105">
        <f>12088.191/H6*100</f>
        <v>22.497448279159443</v>
      </c>
      <c r="I8" s="105">
        <f>11744.008/I6*100</f>
        <v>21.32851340253884</v>
      </c>
      <c r="J8" s="105">
        <v>20.13</v>
      </c>
      <c r="K8" s="37">
        <v>19.8</v>
      </c>
    </row>
    <row r="9" spans="1:11" ht="12.75">
      <c r="A9" s="9" t="s">
        <v>49</v>
      </c>
      <c r="B9" s="37">
        <f aca="true" t="shared" si="0" ref="B9:K9">100-B8-B10</f>
        <v>66.12756114700277</v>
      </c>
      <c r="C9" s="37">
        <f t="shared" si="0"/>
        <v>64.2112593467474</v>
      </c>
      <c r="D9" s="37">
        <f t="shared" si="0"/>
        <v>62.13486227597145</v>
      </c>
      <c r="E9" s="37">
        <f t="shared" si="0"/>
        <v>62.25922432858749</v>
      </c>
      <c r="F9" s="37">
        <f t="shared" si="0"/>
        <v>62.286665991532374</v>
      </c>
      <c r="G9" s="37">
        <f t="shared" si="0"/>
        <v>62.53792205323193</v>
      </c>
      <c r="H9" s="105">
        <f t="shared" si="0"/>
        <v>63.46785352851584</v>
      </c>
      <c r="I9" s="105">
        <f t="shared" si="0"/>
        <v>65.85505105672868</v>
      </c>
      <c r="J9" s="105">
        <f t="shared" si="0"/>
        <v>65.77000000000001</v>
      </c>
      <c r="K9" s="37">
        <f t="shared" si="0"/>
        <v>65.5</v>
      </c>
    </row>
    <row r="10" spans="1:11" ht="12.75">
      <c r="A10" s="30" t="s">
        <v>50</v>
      </c>
      <c r="B10" s="41">
        <f>(4727.108)/B6*100</f>
        <v>11.350346282100974</v>
      </c>
      <c r="C10" s="41">
        <f>(4996.659)/C6*100</f>
        <v>11.558882657929587</v>
      </c>
      <c r="D10" s="41">
        <f>(5287.916)/D6*100</f>
        <v>11.630792060943328</v>
      </c>
      <c r="E10" s="41">
        <f>(5845.839)/E6*100</f>
        <v>12.037937226379581</v>
      </c>
      <c r="F10" s="41">
        <f>(6473.612)/F6*100</f>
        <v>12.811874489381864</v>
      </c>
      <c r="G10" s="41">
        <f>(7049.353)/G6*100</f>
        <v>13.401811787072242</v>
      </c>
      <c r="H10" s="177">
        <f>(7541.038)/H6*100</f>
        <v>14.034698192324718</v>
      </c>
      <c r="I10" s="177">
        <f>(7057.047)/I6*100</f>
        <v>12.816435540732474</v>
      </c>
      <c r="J10" s="177">
        <v>14.1</v>
      </c>
      <c r="K10" s="41">
        <v>14.7</v>
      </c>
    </row>
    <row r="11" spans="1:11" ht="12.75">
      <c r="A11" s="4" t="s">
        <v>491</v>
      </c>
      <c r="B11" s="33">
        <v>2.93</v>
      </c>
      <c r="C11" s="33">
        <v>2.67</v>
      </c>
      <c r="D11" s="33">
        <v>2.73</v>
      </c>
      <c r="E11" s="33">
        <v>2.83</v>
      </c>
      <c r="F11" s="33">
        <v>2.47</v>
      </c>
      <c r="G11" s="33">
        <v>1.93</v>
      </c>
      <c r="H11" s="156">
        <v>1.95</v>
      </c>
      <c r="I11" s="156">
        <v>1.81</v>
      </c>
      <c r="J11" s="156">
        <v>1.78</v>
      </c>
      <c r="K11" s="33">
        <v>1.65</v>
      </c>
    </row>
    <row r="12" spans="1:11" ht="14.25">
      <c r="A12" s="4" t="s">
        <v>492</v>
      </c>
      <c r="B12" s="18" t="s">
        <v>8</v>
      </c>
      <c r="C12" s="18" t="s">
        <v>8</v>
      </c>
      <c r="D12" s="18" t="s">
        <v>8</v>
      </c>
      <c r="E12" s="18" t="s">
        <v>8</v>
      </c>
      <c r="F12" s="67">
        <v>24</v>
      </c>
      <c r="G12" s="67">
        <v>24</v>
      </c>
      <c r="H12" s="178">
        <v>24.4</v>
      </c>
      <c r="I12" s="178">
        <v>25.3</v>
      </c>
      <c r="J12" s="178">
        <v>25.9</v>
      </c>
      <c r="K12" s="18" t="s">
        <v>8</v>
      </c>
    </row>
    <row r="13" spans="1:11" ht="12.75">
      <c r="A13" s="4" t="s">
        <v>493</v>
      </c>
      <c r="B13" s="18" t="s">
        <v>8</v>
      </c>
      <c r="C13" s="18" t="s">
        <v>8</v>
      </c>
      <c r="D13" s="18" t="s">
        <v>8</v>
      </c>
      <c r="E13" s="18" t="s">
        <v>8</v>
      </c>
      <c r="F13" s="18" t="s">
        <v>8</v>
      </c>
      <c r="G13" s="18" t="s">
        <v>8</v>
      </c>
      <c r="H13" s="178">
        <v>42</v>
      </c>
      <c r="I13" s="17" t="s">
        <v>8</v>
      </c>
      <c r="J13" s="178">
        <v>41</v>
      </c>
      <c r="K13" s="18" t="s">
        <v>8</v>
      </c>
    </row>
    <row r="14" spans="1:11" ht="12.75">
      <c r="A14" s="9" t="s">
        <v>51</v>
      </c>
      <c r="B14" s="33"/>
      <c r="C14" s="33"/>
      <c r="D14" s="33"/>
      <c r="E14" s="33"/>
      <c r="F14" s="33"/>
      <c r="G14" s="33"/>
      <c r="H14" s="156"/>
      <c r="I14" s="156"/>
      <c r="J14" s="156"/>
      <c r="K14" s="33"/>
    </row>
    <row r="15" spans="1:11" ht="12.75">
      <c r="A15" s="4" t="s">
        <v>494</v>
      </c>
      <c r="B15" s="18" t="s">
        <v>8</v>
      </c>
      <c r="C15" s="18" t="s">
        <v>8</v>
      </c>
      <c r="D15" s="18" t="s">
        <v>8</v>
      </c>
      <c r="E15" s="18" t="s">
        <v>8</v>
      </c>
      <c r="F15" s="33">
        <v>12.4</v>
      </c>
      <c r="G15" s="33">
        <v>16.7</v>
      </c>
      <c r="H15" s="156">
        <v>17.6</v>
      </c>
      <c r="I15" s="156">
        <v>19.9</v>
      </c>
      <c r="J15" s="156">
        <v>19.2</v>
      </c>
      <c r="K15" s="18" t="s">
        <v>8</v>
      </c>
    </row>
    <row r="16" spans="1:11" ht="12.75">
      <c r="A16" s="33" t="s">
        <v>52</v>
      </c>
      <c r="B16" s="179"/>
      <c r="C16" s="179"/>
      <c r="D16" s="179"/>
      <c r="E16" s="179"/>
      <c r="F16" s="179"/>
      <c r="G16" s="179"/>
      <c r="H16" s="180"/>
      <c r="I16" s="180"/>
      <c r="J16" s="180"/>
      <c r="K16" s="179"/>
    </row>
    <row r="17" spans="1:11" ht="12.75">
      <c r="A17" s="4" t="s">
        <v>495</v>
      </c>
      <c r="B17" s="42">
        <v>7</v>
      </c>
      <c r="C17" s="42">
        <v>6.4</v>
      </c>
      <c r="D17" s="42">
        <v>6.1</v>
      </c>
      <c r="E17" s="42">
        <v>5.9</v>
      </c>
      <c r="F17" s="42">
        <v>6.8</v>
      </c>
      <c r="G17" s="42">
        <v>8.5</v>
      </c>
      <c r="H17" s="181">
        <v>11.4</v>
      </c>
      <c r="I17" s="181">
        <v>19.6</v>
      </c>
      <c r="J17" s="181">
        <v>30.1</v>
      </c>
      <c r="K17" s="42">
        <v>36</v>
      </c>
    </row>
    <row r="18" spans="1:11" ht="12.75">
      <c r="A18" s="30" t="s">
        <v>53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</row>
    <row r="19" spans="1:11" ht="12.75">
      <c r="A19" s="4" t="s">
        <v>496</v>
      </c>
      <c r="B19" s="42">
        <v>23.3</v>
      </c>
      <c r="C19" s="42">
        <v>23.2</v>
      </c>
      <c r="D19" s="42">
        <v>23</v>
      </c>
      <c r="E19" s="42">
        <v>22.7</v>
      </c>
      <c r="F19" s="42">
        <v>22.6</v>
      </c>
      <c r="G19" s="42">
        <v>22.5</v>
      </c>
      <c r="H19" s="42">
        <v>23</v>
      </c>
      <c r="I19" s="42">
        <v>24.2</v>
      </c>
      <c r="J19" s="42">
        <v>25.5</v>
      </c>
      <c r="K19" s="42">
        <v>26.7</v>
      </c>
    </row>
    <row r="20" spans="1:11" ht="12.75">
      <c r="A20" s="4" t="s">
        <v>497</v>
      </c>
      <c r="B20" s="33">
        <v>935</v>
      </c>
      <c r="C20" s="33">
        <v>927</v>
      </c>
      <c r="D20" s="33">
        <v>1024</v>
      </c>
      <c r="E20" s="33">
        <v>991</v>
      </c>
      <c r="F20" s="33">
        <v>919</v>
      </c>
      <c r="G20" s="33">
        <v>858</v>
      </c>
      <c r="H20" s="33">
        <v>706</v>
      </c>
      <c r="I20" s="33">
        <v>537</v>
      </c>
      <c r="J20" s="33">
        <v>563</v>
      </c>
      <c r="K20" s="33">
        <v>490</v>
      </c>
    </row>
    <row r="21" spans="1:11" ht="14.25">
      <c r="A21" s="4" t="s">
        <v>498</v>
      </c>
      <c r="B21" s="17">
        <v>35.8</v>
      </c>
      <c r="C21" s="17">
        <v>28.9</v>
      </c>
      <c r="D21" s="17">
        <v>28.5</v>
      </c>
      <c r="E21" s="17">
        <v>30.9</v>
      </c>
      <c r="F21" s="38">
        <v>33</v>
      </c>
      <c r="G21" s="38">
        <v>44.5</v>
      </c>
      <c r="H21" s="38">
        <v>63.2</v>
      </c>
      <c r="I21" s="38">
        <v>84</v>
      </c>
      <c r="J21" s="38">
        <v>84</v>
      </c>
      <c r="K21" s="38">
        <v>93.1</v>
      </c>
    </row>
    <row r="22" spans="1:11" ht="12.75">
      <c r="A22" s="4" t="s">
        <v>499</v>
      </c>
      <c r="B22" s="18"/>
      <c r="C22" s="18"/>
      <c r="D22" s="18"/>
      <c r="E22" s="18"/>
      <c r="F22" s="33"/>
      <c r="G22" s="33"/>
      <c r="H22" s="33"/>
      <c r="I22" s="33"/>
      <c r="J22" s="33"/>
      <c r="K22" s="33"/>
    </row>
    <row r="23" spans="1:11" ht="12.75">
      <c r="A23" s="30" t="s">
        <v>54</v>
      </c>
      <c r="B23" s="31" t="s">
        <v>8</v>
      </c>
      <c r="C23" s="31" t="s">
        <v>8</v>
      </c>
      <c r="D23" s="31" t="s">
        <v>8</v>
      </c>
      <c r="E23" s="31" t="s">
        <v>8</v>
      </c>
      <c r="F23" s="63">
        <v>3</v>
      </c>
      <c r="G23" s="63">
        <v>4.1</v>
      </c>
      <c r="H23" s="63">
        <v>6.7</v>
      </c>
      <c r="I23" s="63">
        <v>10.1</v>
      </c>
      <c r="J23" s="63">
        <v>14.8</v>
      </c>
      <c r="K23" s="63">
        <v>20</v>
      </c>
    </row>
    <row r="24" ht="12.75">
      <c r="A24" s="4" t="s">
        <v>500</v>
      </c>
    </row>
    <row r="25" spans="1:11" ht="12.75">
      <c r="A25" s="9" t="s">
        <v>55</v>
      </c>
      <c r="B25" s="42">
        <v>63.4</v>
      </c>
      <c r="C25" s="42">
        <v>65.2</v>
      </c>
      <c r="D25" s="42">
        <v>67</v>
      </c>
      <c r="E25" s="42">
        <v>67.5</v>
      </c>
      <c r="F25" s="42">
        <v>68.4</v>
      </c>
      <c r="G25" s="42">
        <v>69</v>
      </c>
      <c r="H25" s="42">
        <v>70.2</v>
      </c>
      <c r="I25" s="42">
        <v>71.3</v>
      </c>
      <c r="J25" s="42">
        <v>72.8</v>
      </c>
      <c r="K25" s="42">
        <v>73.7</v>
      </c>
    </row>
    <row r="26" spans="1:11" ht="12.75">
      <c r="A26" s="9" t="s">
        <v>56</v>
      </c>
      <c r="B26" s="42">
        <v>69.2</v>
      </c>
      <c r="C26" s="42">
        <v>71.5</v>
      </c>
      <c r="D26" s="42">
        <v>73.6</v>
      </c>
      <c r="E26" s="42">
        <v>74.7</v>
      </c>
      <c r="F26" s="42">
        <v>75.9</v>
      </c>
      <c r="G26" s="42">
        <v>76.9</v>
      </c>
      <c r="H26" s="42">
        <v>78.4</v>
      </c>
      <c r="I26" s="42">
        <v>79.5</v>
      </c>
      <c r="J26" s="42">
        <v>81</v>
      </c>
      <c r="K26" s="42">
        <v>81.8</v>
      </c>
    </row>
    <row r="27" spans="1:11" ht="12.75">
      <c r="A27" s="83" t="s">
        <v>501</v>
      </c>
      <c r="B27" s="41">
        <v>51.9</v>
      </c>
      <c r="C27" s="41">
        <v>38.6</v>
      </c>
      <c r="D27" s="41">
        <v>27.4</v>
      </c>
      <c r="E27" s="41">
        <v>21.9</v>
      </c>
      <c r="F27" s="41">
        <v>18.2</v>
      </c>
      <c r="G27" s="41">
        <v>13.8</v>
      </c>
      <c r="H27" s="41">
        <v>10</v>
      </c>
      <c r="I27" s="41">
        <v>8.3</v>
      </c>
      <c r="J27" s="41">
        <v>7.3</v>
      </c>
      <c r="K27" s="41">
        <v>5.8</v>
      </c>
    </row>
    <row r="28" spans="4:10" ht="12.75">
      <c r="D28" s="30">
        <v>1962</v>
      </c>
      <c r="E28" s="30">
        <v>1968</v>
      </c>
      <c r="F28" s="30"/>
      <c r="G28" s="30">
        <v>1975</v>
      </c>
      <c r="H28" s="30">
        <v>1982</v>
      </c>
      <c r="I28" s="30"/>
      <c r="J28" s="30">
        <v>1990</v>
      </c>
    </row>
    <row r="29" spans="1:11" ht="12.75">
      <c r="A29" s="4" t="s">
        <v>502</v>
      </c>
      <c r="B29" s="18" t="s">
        <v>8</v>
      </c>
      <c r="C29" s="18" t="s">
        <v>8</v>
      </c>
      <c r="D29" s="46">
        <v>14562</v>
      </c>
      <c r="E29" s="46">
        <v>15778</v>
      </c>
      <c r="F29" s="18" t="s">
        <v>8</v>
      </c>
      <c r="G29" s="46">
        <v>17745</v>
      </c>
      <c r="H29" s="46">
        <v>19589</v>
      </c>
      <c r="I29" s="18" t="s">
        <v>8</v>
      </c>
      <c r="J29" s="46">
        <v>21542</v>
      </c>
      <c r="K29" s="18" t="s">
        <v>8</v>
      </c>
    </row>
    <row r="30" spans="1:3" ht="12.75">
      <c r="A30" s="4" t="s">
        <v>503</v>
      </c>
      <c r="B30" s="18"/>
      <c r="C30" s="18"/>
    </row>
    <row r="31" spans="1:11" ht="12.75">
      <c r="A31" s="9" t="s">
        <v>57</v>
      </c>
      <c r="B31" s="39" t="s">
        <v>8</v>
      </c>
      <c r="C31" s="39" t="s">
        <v>8</v>
      </c>
      <c r="D31" s="28">
        <v>20</v>
      </c>
      <c r="E31" s="28">
        <v>20.3</v>
      </c>
      <c r="F31" s="38" t="s">
        <v>8</v>
      </c>
      <c r="G31" s="28">
        <v>22.2</v>
      </c>
      <c r="H31" s="28">
        <v>24.6</v>
      </c>
      <c r="I31" s="38" t="s">
        <v>8</v>
      </c>
      <c r="J31" s="28">
        <v>27.1</v>
      </c>
      <c r="K31" s="38" t="s">
        <v>8</v>
      </c>
    </row>
    <row r="32" spans="1:11" ht="12.75">
      <c r="A32" s="83" t="s">
        <v>504</v>
      </c>
      <c r="B32" s="31" t="s">
        <v>8</v>
      </c>
      <c r="C32" s="31" t="s">
        <v>8</v>
      </c>
      <c r="D32" s="183">
        <v>3.11</v>
      </c>
      <c r="E32" s="183">
        <v>3.06</v>
      </c>
      <c r="F32" s="184" t="s">
        <v>8</v>
      </c>
      <c r="G32" s="183">
        <v>2.88</v>
      </c>
      <c r="H32" s="183">
        <v>2.7</v>
      </c>
      <c r="I32" s="184" t="s">
        <v>8</v>
      </c>
      <c r="J32" s="183">
        <v>2.57</v>
      </c>
      <c r="K32" s="184" t="s">
        <v>8</v>
      </c>
    </row>
    <row r="33" spans="1:11" ht="12.75">
      <c r="A33" s="9" t="s">
        <v>58</v>
      </c>
      <c r="B33" s="175">
        <v>1950</v>
      </c>
      <c r="C33" s="175">
        <v>1955</v>
      </c>
      <c r="D33" s="175">
        <v>1960</v>
      </c>
      <c r="E33" s="175">
        <v>1965</v>
      </c>
      <c r="F33" s="175">
        <v>1970</v>
      </c>
      <c r="G33" s="175">
        <v>1975</v>
      </c>
      <c r="H33" s="176">
        <v>1980</v>
      </c>
      <c r="I33" s="176">
        <v>1985</v>
      </c>
      <c r="J33" s="176">
        <v>1990</v>
      </c>
      <c r="K33" s="175">
        <v>1994</v>
      </c>
    </row>
    <row r="34" spans="2:12" ht="12.7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33"/>
    </row>
    <row r="35" spans="1:12" ht="12.75">
      <c r="A35" s="4" t="s">
        <v>505</v>
      </c>
      <c r="B35" s="42">
        <v>20.5</v>
      </c>
      <c r="C35" s="42">
        <v>18.5</v>
      </c>
      <c r="D35" s="42">
        <v>17.9</v>
      </c>
      <c r="E35" s="42">
        <v>17.7</v>
      </c>
      <c r="F35" s="42">
        <v>16.7</v>
      </c>
      <c r="G35" s="42">
        <v>14.1</v>
      </c>
      <c r="H35" s="42">
        <v>14.9</v>
      </c>
      <c r="I35" s="42">
        <v>13.9</v>
      </c>
      <c r="J35" s="42">
        <v>13.4</v>
      </c>
      <c r="K35" s="42">
        <v>12.2</v>
      </c>
      <c r="L35" s="33"/>
    </row>
    <row r="36" spans="1:12" ht="12.75">
      <c r="A36" s="4" t="s">
        <v>506</v>
      </c>
      <c r="B36" s="42">
        <v>12.7</v>
      </c>
      <c r="C36" s="42">
        <v>12</v>
      </c>
      <c r="D36" s="42">
        <v>11.3</v>
      </c>
      <c r="E36" s="42">
        <v>11.1</v>
      </c>
      <c r="F36" s="42">
        <v>10.6</v>
      </c>
      <c r="G36" s="42">
        <v>10.6</v>
      </c>
      <c r="H36" s="42">
        <v>10.2</v>
      </c>
      <c r="I36" s="42">
        <v>10</v>
      </c>
      <c r="J36" s="42">
        <v>9.3</v>
      </c>
      <c r="K36" s="42">
        <v>9</v>
      </c>
      <c r="L36" s="33"/>
    </row>
    <row r="37" spans="1:12" ht="12.75">
      <c r="A37" s="4" t="s">
        <v>507</v>
      </c>
      <c r="B37" s="33"/>
      <c r="C37" s="33"/>
      <c r="E37" s="33">
        <v>13</v>
      </c>
      <c r="F37" s="33">
        <v>20</v>
      </c>
      <c r="G37" s="33">
        <v>41</v>
      </c>
      <c r="H37" s="33">
        <v>61</v>
      </c>
      <c r="I37" s="33">
        <v>79</v>
      </c>
      <c r="J37" s="33">
        <v>87</v>
      </c>
      <c r="K37" s="33">
        <v>90</v>
      </c>
      <c r="L37" s="33"/>
    </row>
    <row r="38" spans="1:12" ht="12.75">
      <c r="A38" s="4" t="s">
        <v>508</v>
      </c>
      <c r="B38" s="33">
        <v>11.5</v>
      </c>
      <c r="C38" s="33">
        <v>9.9</v>
      </c>
      <c r="D38" s="9">
        <v>9.5</v>
      </c>
      <c r="E38" s="33">
        <v>10.8</v>
      </c>
      <c r="F38" s="42">
        <v>12</v>
      </c>
      <c r="G38" s="33">
        <v>15.7</v>
      </c>
      <c r="H38" s="33">
        <v>22.3</v>
      </c>
      <c r="I38" s="33">
        <v>30.5</v>
      </c>
      <c r="J38" s="33">
        <v>32.1</v>
      </c>
      <c r="K38" s="66">
        <v>36.6</v>
      </c>
      <c r="L38" s="33"/>
    </row>
    <row r="39" spans="1:12" ht="12.75">
      <c r="A39" s="4" t="s">
        <v>509</v>
      </c>
      <c r="B39" s="39" t="s">
        <v>8</v>
      </c>
      <c r="C39" s="39" t="s">
        <v>8</v>
      </c>
      <c r="D39" s="39" t="s">
        <v>8</v>
      </c>
      <c r="E39" s="39" t="s">
        <v>8</v>
      </c>
      <c r="F39" s="39" t="s">
        <v>8</v>
      </c>
      <c r="G39" s="66">
        <v>4.5</v>
      </c>
      <c r="H39" s="66">
        <v>21.4</v>
      </c>
      <c r="I39" s="66">
        <v>22.6</v>
      </c>
      <c r="J39" s="66">
        <v>22.4</v>
      </c>
      <c r="K39" s="66">
        <v>23</v>
      </c>
      <c r="L39" s="33"/>
    </row>
    <row r="40" ht="12.75">
      <c r="L40" s="33"/>
    </row>
    <row r="41" spans="1:12" ht="12.75">
      <c r="A41" s="9" t="s">
        <v>59</v>
      </c>
      <c r="B41" s="30">
        <v>1925</v>
      </c>
      <c r="C41" s="30">
        <v>1930</v>
      </c>
      <c r="D41" s="30">
        <v>1935</v>
      </c>
      <c r="E41" s="30">
        <v>1940</v>
      </c>
      <c r="F41" s="30">
        <v>1945</v>
      </c>
      <c r="G41" s="30">
        <v>1950</v>
      </c>
      <c r="H41" s="30">
        <v>1955</v>
      </c>
      <c r="I41" s="30">
        <v>1960</v>
      </c>
      <c r="J41" s="30">
        <v>1965</v>
      </c>
      <c r="K41" s="39"/>
      <c r="L41" s="33"/>
    </row>
    <row r="42" spans="1:12" ht="12.75">
      <c r="A42" s="4" t="s">
        <v>510</v>
      </c>
      <c r="B42" s="33"/>
      <c r="C42" s="33">
        <v>2.64</v>
      </c>
      <c r="D42" s="33">
        <v>2.58</v>
      </c>
      <c r="E42" s="33">
        <v>2.41</v>
      </c>
      <c r="F42" s="33">
        <v>2.22</v>
      </c>
      <c r="G42" s="33">
        <v>2.11</v>
      </c>
      <c r="H42" s="33">
        <v>2.13</v>
      </c>
      <c r="I42" s="33">
        <v>2.07</v>
      </c>
      <c r="J42" s="33">
        <v>1.96</v>
      </c>
      <c r="K42" s="39"/>
      <c r="L42" s="72"/>
    </row>
    <row r="43" spans="1:12" ht="12.75">
      <c r="A43" s="4" t="s">
        <v>511</v>
      </c>
      <c r="B43" s="42">
        <v>24.3</v>
      </c>
      <c r="C43" s="42">
        <v>24.3</v>
      </c>
      <c r="D43" s="42">
        <v>24.4</v>
      </c>
      <c r="E43" s="42">
        <v>24.1</v>
      </c>
      <c r="F43" s="42">
        <v>23.8</v>
      </c>
      <c r="G43" s="42">
        <v>24</v>
      </c>
      <c r="H43" s="42">
        <v>24.4</v>
      </c>
      <c r="I43" s="42">
        <v>25.1</v>
      </c>
      <c r="J43" s="42">
        <v>26</v>
      </c>
      <c r="K43" s="39"/>
      <c r="L43" s="33"/>
    </row>
    <row r="44" spans="1:12" ht="12.75">
      <c r="A44" s="4" t="s">
        <v>512</v>
      </c>
      <c r="B44" s="42"/>
      <c r="C44" s="42"/>
      <c r="D44" s="42"/>
      <c r="E44" s="42"/>
      <c r="F44" s="42"/>
      <c r="G44" s="42"/>
      <c r="H44" s="42"/>
      <c r="I44" s="42"/>
      <c r="J44" s="42"/>
      <c r="K44" s="33"/>
      <c r="L44" s="33"/>
    </row>
    <row r="45" spans="1:12" ht="12.75">
      <c r="A45" s="9" t="s">
        <v>60</v>
      </c>
      <c r="B45" s="42">
        <v>17.9</v>
      </c>
      <c r="C45" s="42">
        <v>13.8</v>
      </c>
      <c r="D45" s="42">
        <v>11.5</v>
      </c>
      <c r="E45" s="42">
        <v>11</v>
      </c>
      <c r="F45" s="42">
        <v>11.3</v>
      </c>
      <c r="G45" s="42">
        <v>11.9</v>
      </c>
      <c r="H45" s="42">
        <v>12</v>
      </c>
      <c r="I45" s="42">
        <v>13</v>
      </c>
      <c r="J45" s="42">
        <v>14</v>
      </c>
      <c r="K45" s="39"/>
      <c r="L45" s="33"/>
    </row>
    <row r="46" spans="1:12" ht="12.75">
      <c r="A46" s="4" t="s">
        <v>513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2.75">
      <c r="A47" s="9" t="s">
        <v>61</v>
      </c>
      <c r="B47" s="42">
        <v>10.5</v>
      </c>
      <c r="C47" s="42">
        <v>10.5</v>
      </c>
      <c r="D47" s="42">
        <v>10.2</v>
      </c>
      <c r="E47" s="42">
        <v>9.5</v>
      </c>
      <c r="F47" s="42">
        <v>9.5</v>
      </c>
      <c r="G47" s="39" t="s">
        <v>8</v>
      </c>
      <c r="H47" s="39" t="s">
        <v>8</v>
      </c>
      <c r="I47" s="39" t="s">
        <v>8</v>
      </c>
      <c r="J47" s="39" t="s">
        <v>8</v>
      </c>
      <c r="K47" s="39"/>
      <c r="L47" s="33"/>
    </row>
    <row r="48" spans="1:12" ht="12.75">
      <c r="A48" s="30" t="s">
        <v>62</v>
      </c>
      <c r="B48" s="41">
        <v>8.4</v>
      </c>
      <c r="C48" s="41">
        <v>7.4</v>
      </c>
      <c r="D48" s="41">
        <v>6.8</v>
      </c>
      <c r="E48" s="41">
        <v>7.1</v>
      </c>
      <c r="F48" s="41">
        <v>7.7</v>
      </c>
      <c r="G48" s="41">
        <v>9.6</v>
      </c>
      <c r="H48" s="41">
        <v>12.4</v>
      </c>
      <c r="I48" s="41">
        <v>17.9</v>
      </c>
      <c r="J48" s="41">
        <v>24.5</v>
      </c>
      <c r="K48" s="31"/>
      <c r="L48" s="33"/>
    </row>
    <row r="49" spans="1:12" ht="12.75">
      <c r="A49" s="9" t="s">
        <v>63</v>
      </c>
      <c r="K49" s="42"/>
      <c r="L49" s="33"/>
    </row>
    <row r="50" spans="1:12" ht="12.75">
      <c r="A50" s="9" t="s">
        <v>64</v>
      </c>
      <c r="K50" s="42"/>
      <c r="L50" s="33"/>
    </row>
    <row r="51" spans="11:12" ht="12.75">
      <c r="K51" s="33"/>
      <c r="L51" s="33"/>
    </row>
    <row r="52" spans="11:12" ht="12.75">
      <c r="K52" s="42"/>
      <c r="L52" s="33"/>
    </row>
  </sheetData>
  <printOptions gridLines="1" horizontalCentered="1"/>
  <pageMargins left="0" right="0" top="0.3937007874015748" bottom="0.3937007874015748" header="0.5118110236220472" footer="0.5118110236220472"/>
  <pageSetup horizontalDpi="300" verticalDpi="3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4.66015625" style="9" customWidth="1"/>
    <col min="2" max="7" width="9.83203125" style="9" customWidth="1"/>
    <col min="8" max="19" width="10.83203125" style="9" customWidth="1"/>
    <col min="20" max="16384" width="9.33203125" style="9" customWidth="1"/>
  </cols>
  <sheetData>
    <row r="1" spans="1:7" s="4" customFormat="1" ht="12.75">
      <c r="A1" s="1" t="s">
        <v>254</v>
      </c>
      <c r="B1" s="1"/>
      <c r="C1" s="1"/>
      <c r="D1" s="1"/>
      <c r="E1" s="1"/>
      <c r="F1" s="1"/>
      <c r="G1" s="1"/>
    </row>
    <row r="2" spans="1:7" s="4" customFormat="1" ht="12.75">
      <c r="A2" s="1" t="s">
        <v>360</v>
      </c>
      <c r="B2" s="1"/>
      <c r="C2" s="1"/>
      <c r="D2" s="1"/>
      <c r="E2" s="1"/>
      <c r="F2" s="1"/>
      <c r="G2" s="1"/>
    </row>
    <row r="3" spans="1:7" s="4" customFormat="1" ht="12.75">
      <c r="A3" s="1"/>
      <c r="B3" s="1"/>
      <c r="C3" s="1"/>
      <c r="D3" s="1"/>
      <c r="E3" s="1"/>
      <c r="F3" s="1"/>
      <c r="G3" s="1"/>
    </row>
    <row r="4" spans="1:7" ht="12.75">
      <c r="A4" s="55"/>
      <c r="B4" s="61" t="s">
        <v>90</v>
      </c>
      <c r="C4" s="61"/>
      <c r="D4" s="61"/>
      <c r="E4" s="61"/>
      <c r="F4" s="61"/>
      <c r="G4" s="61"/>
    </row>
    <row r="5" spans="1:7" ht="12.75">
      <c r="A5" s="59"/>
      <c r="B5" s="59" t="s">
        <v>73</v>
      </c>
      <c r="C5" s="59" t="s">
        <v>74</v>
      </c>
      <c r="D5" s="59" t="s">
        <v>75</v>
      </c>
      <c r="E5" s="59" t="s">
        <v>76</v>
      </c>
      <c r="F5" s="59" t="s">
        <v>77</v>
      </c>
      <c r="G5" s="59" t="s">
        <v>78</v>
      </c>
    </row>
    <row r="6" spans="2:7" ht="12.75">
      <c r="B6" s="3" t="s">
        <v>91</v>
      </c>
      <c r="C6" s="3"/>
      <c r="D6" s="3"/>
      <c r="E6" s="3"/>
      <c r="F6" s="3"/>
      <c r="G6" s="3"/>
    </row>
    <row r="7" spans="1:7" ht="12.75">
      <c r="A7" s="59"/>
      <c r="B7" s="59" t="s">
        <v>92</v>
      </c>
      <c r="C7" s="59" t="s">
        <v>93</v>
      </c>
      <c r="D7" s="59" t="s">
        <v>94</v>
      </c>
      <c r="E7" s="59" t="s">
        <v>95</v>
      </c>
      <c r="F7" s="59" t="s">
        <v>96</v>
      </c>
      <c r="G7" s="59" t="s">
        <v>97</v>
      </c>
    </row>
    <row r="8" spans="1:7" ht="12.75">
      <c r="A8" s="33"/>
      <c r="B8" s="33"/>
      <c r="C8" s="33"/>
      <c r="D8" s="33"/>
      <c r="E8" s="33"/>
      <c r="F8" s="33"/>
      <c r="G8" s="33"/>
    </row>
    <row r="9" spans="1:7" ht="14.25">
      <c r="A9" s="33" t="s">
        <v>425</v>
      </c>
      <c r="B9" s="33"/>
      <c r="C9" s="33"/>
      <c r="D9" s="33"/>
      <c r="E9" s="33"/>
      <c r="F9" s="33"/>
      <c r="G9" s="33"/>
    </row>
    <row r="10" spans="1:7" ht="14.25">
      <c r="A10" s="4" t="s">
        <v>426</v>
      </c>
      <c r="B10" s="9">
        <v>0.4</v>
      </c>
      <c r="C10" s="9">
        <v>0</v>
      </c>
      <c r="D10" s="9">
        <v>3.6</v>
      </c>
      <c r="E10" s="9">
        <v>6</v>
      </c>
      <c r="F10" s="9">
        <v>22.3</v>
      </c>
      <c r="G10" s="9">
        <v>21.5</v>
      </c>
    </row>
    <row r="11" spans="1:8" ht="12.75">
      <c r="A11" s="9" t="s">
        <v>255</v>
      </c>
      <c r="B11" s="9">
        <v>0</v>
      </c>
      <c r="C11" s="9">
        <v>0</v>
      </c>
      <c r="D11" s="9">
        <v>2.6</v>
      </c>
      <c r="E11" s="9">
        <v>4.4</v>
      </c>
      <c r="F11" s="9">
        <v>14.7</v>
      </c>
      <c r="G11" s="9">
        <v>12.1</v>
      </c>
      <c r="H11" s="92"/>
    </row>
    <row r="12" spans="1:8" ht="12.75">
      <c r="A12" s="9" t="s">
        <v>241</v>
      </c>
      <c r="B12" s="9">
        <v>0.4</v>
      </c>
      <c r="C12" s="9">
        <v>0</v>
      </c>
      <c r="D12" s="9">
        <v>1</v>
      </c>
      <c r="E12" s="9">
        <v>1.7</v>
      </c>
      <c r="F12" s="9">
        <v>7.7</v>
      </c>
      <c r="G12" s="9">
        <v>9.4</v>
      </c>
      <c r="H12" s="92"/>
    </row>
    <row r="13" spans="2:8" ht="12.75">
      <c r="B13" s="17"/>
      <c r="C13" s="17"/>
      <c r="D13" s="17"/>
      <c r="E13" s="17"/>
      <c r="F13" s="17"/>
      <c r="G13" s="93"/>
      <c r="H13" s="92"/>
    </row>
    <row r="14" spans="1:8" ht="12.75">
      <c r="A14" s="4" t="s">
        <v>427</v>
      </c>
      <c r="B14" s="9">
        <v>11.9</v>
      </c>
      <c r="C14" s="9">
        <v>16.3</v>
      </c>
      <c r="D14" s="9">
        <v>8.2</v>
      </c>
      <c r="E14" s="9">
        <v>1.7</v>
      </c>
      <c r="F14" s="9">
        <v>1.2</v>
      </c>
      <c r="G14" s="37">
        <v>0</v>
      </c>
      <c r="H14" s="92"/>
    </row>
    <row r="15" spans="1:8" ht="12.75">
      <c r="A15" s="4"/>
      <c r="B15" s="37"/>
      <c r="C15" s="37"/>
      <c r="D15" s="37"/>
      <c r="E15" s="37"/>
      <c r="F15" s="37"/>
      <c r="G15" s="37"/>
      <c r="H15" s="92"/>
    </row>
    <row r="16" spans="1:7" ht="12.75">
      <c r="A16" s="4" t="s">
        <v>428</v>
      </c>
      <c r="B16" s="9">
        <v>0</v>
      </c>
      <c r="C16" s="9">
        <v>0</v>
      </c>
      <c r="D16" s="9">
        <v>0.3</v>
      </c>
      <c r="E16" s="9">
        <v>0.5</v>
      </c>
      <c r="F16" s="9">
        <v>0.6</v>
      </c>
      <c r="G16" s="9">
        <v>1.6</v>
      </c>
    </row>
    <row r="17" spans="2:7" ht="12.75">
      <c r="B17" s="37"/>
      <c r="C17" s="37"/>
      <c r="D17" s="37"/>
      <c r="E17" s="37"/>
      <c r="F17" s="37"/>
      <c r="G17" s="37"/>
    </row>
    <row r="18" spans="1:8" ht="12.75">
      <c r="A18" s="4" t="s">
        <v>429</v>
      </c>
      <c r="B18" s="37"/>
      <c r="C18" s="37"/>
      <c r="D18" s="37"/>
      <c r="E18" s="37"/>
      <c r="F18" s="37"/>
      <c r="G18" s="37"/>
      <c r="H18" s="92"/>
    </row>
    <row r="19" spans="1:7" ht="12.75">
      <c r="A19" s="9" t="s">
        <v>242</v>
      </c>
      <c r="B19" s="9">
        <v>80.1</v>
      </c>
      <c r="C19" s="9">
        <v>66.6</v>
      </c>
      <c r="D19" s="9">
        <v>74.3</v>
      </c>
      <c r="E19" s="9">
        <v>80.4</v>
      </c>
      <c r="F19" s="9">
        <v>61.8</v>
      </c>
      <c r="G19" s="9">
        <v>58.9</v>
      </c>
    </row>
    <row r="20" spans="1:7" ht="12.75">
      <c r="A20" s="9" t="s">
        <v>243</v>
      </c>
      <c r="B20" s="9">
        <v>77.3</v>
      </c>
      <c r="C20" s="9">
        <v>50</v>
      </c>
      <c r="D20" s="9">
        <v>52.2</v>
      </c>
      <c r="E20" s="9">
        <v>35.3</v>
      </c>
      <c r="F20" s="9">
        <v>25.7</v>
      </c>
      <c r="G20" s="9">
        <v>17.1</v>
      </c>
    </row>
    <row r="21" spans="1:7" ht="12.75">
      <c r="A21" s="9" t="s">
        <v>244</v>
      </c>
      <c r="B21" s="9">
        <v>0</v>
      </c>
      <c r="C21" s="9">
        <v>7.3</v>
      </c>
      <c r="D21" s="9">
        <v>13.8</v>
      </c>
      <c r="E21" s="9">
        <v>28.1</v>
      </c>
      <c r="F21" s="9">
        <v>24.7</v>
      </c>
      <c r="G21" s="9">
        <v>25.3</v>
      </c>
    </row>
    <row r="22" spans="1:7" ht="12.75">
      <c r="A22" s="9" t="s">
        <v>245</v>
      </c>
      <c r="B22" s="9">
        <v>0</v>
      </c>
      <c r="C22" s="9">
        <v>0</v>
      </c>
      <c r="D22" s="9">
        <v>0.5</v>
      </c>
      <c r="E22" s="9">
        <v>1.6</v>
      </c>
      <c r="F22" s="9">
        <v>0</v>
      </c>
      <c r="G22" s="9">
        <v>0.6</v>
      </c>
    </row>
    <row r="23" spans="1:7" ht="12.75">
      <c r="A23" s="9" t="s">
        <v>246</v>
      </c>
      <c r="B23" s="9">
        <v>2.5</v>
      </c>
      <c r="C23" s="9">
        <v>5.1</v>
      </c>
      <c r="D23" s="9">
        <v>4</v>
      </c>
      <c r="E23" s="9">
        <v>9.5</v>
      </c>
      <c r="F23" s="9">
        <v>3.3</v>
      </c>
      <c r="G23" s="9">
        <v>5.1</v>
      </c>
    </row>
    <row r="24" spans="1:7" ht="12.75">
      <c r="A24" s="9" t="s">
        <v>247</v>
      </c>
      <c r="B24" s="9">
        <v>0</v>
      </c>
      <c r="C24" s="9">
        <v>1.4</v>
      </c>
      <c r="D24" s="9">
        <v>0.4</v>
      </c>
      <c r="E24" s="9">
        <v>0.7</v>
      </c>
      <c r="F24" s="9">
        <v>2</v>
      </c>
      <c r="G24" s="9">
        <v>2.9</v>
      </c>
    </row>
    <row r="25" spans="1:7" ht="12.75">
      <c r="A25" s="9" t="s">
        <v>248</v>
      </c>
      <c r="B25" s="9">
        <v>0.3</v>
      </c>
      <c r="C25" s="9">
        <v>2.7</v>
      </c>
      <c r="D25" s="9">
        <v>2.5</v>
      </c>
      <c r="E25" s="9">
        <v>5.2</v>
      </c>
      <c r="F25" s="9">
        <v>5.2</v>
      </c>
      <c r="G25" s="9">
        <v>7.9</v>
      </c>
    </row>
    <row r="26" spans="1:7" ht="14.25">
      <c r="A26" s="9" t="s">
        <v>430</v>
      </c>
      <c r="B26" s="9">
        <v>0</v>
      </c>
      <c r="C26" s="9">
        <v>0</v>
      </c>
      <c r="D26" s="9">
        <v>1.1</v>
      </c>
      <c r="E26" s="9">
        <v>0</v>
      </c>
      <c r="F26" s="9">
        <v>0.8</v>
      </c>
      <c r="G26" s="9">
        <v>0</v>
      </c>
    </row>
    <row r="27" spans="2:7" ht="12.75">
      <c r="B27" s="37"/>
      <c r="C27" s="37"/>
      <c r="D27" s="37"/>
      <c r="E27" s="37"/>
      <c r="F27" s="37"/>
      <c r="G27" s="37"/>
    </row>
    <row r="28" spans="1:7" ht="12.75">
      <c r="A28" s="4" t="s">
        <v>431</v>
      </c>
      <c r="B28" s="9">
        <v>7.6</v>
      </c>
      <c r="C28" s="9">
        <v>16.6</v>
      </c>
      <c r="D28" s="9">
        <v>12.9</v>
      </c>
      <c r="E28" s="9">
        <v>9.5</v>
      </c>
      <c r="F28" s="9">
        <v>10.6</v>
      </c>
      <c r="G28" s="9">
        <v>10.4</v>
      </c>
    </row>
    <row r="29" ht="12.75">
      <c r="A29" s="9" t="s">
        <v>249</v>
      </c>
    </row>
    <row r="30" spans="2:7" ht="12.75">
      <c r="B30" s="46"/>
      <c r="C30" s="46"/>
      <c r="D30" s="46"/>
      <c r="E30" s="46"/>
      <c r="F30" s="46"/>
      <c r="G30" s="46"/>
    </row>
    <row r="31" spans="1:7" ht="12.75">
      <c r="A31" s="4" t="s">
        <v>432</v>
      </c>
      <c r="B31" s="9">
        <v>0</v>
      </c>
      <c r="C31" s="9">
        <v>0.5</v>
      </c>
      <c r="D31" s="9">
        <v>0.7</v>
      </c>
      <c r="E31" s="9">
        <v>1.9</v>
      </c>
      <c r="F31" s="9">
        <v>3.5</v>
      </c>
      <c r="G31" s="9">
        <v>7.6</v>
      </c>
    </row>
    <row r="32" spans="2:7" ht="12.75">
      <c r="B32" s="46"/>
      <c r="C32" s="46"/>
      <c r="D32" s="46"/>
      <c r="E32" s="46"/>
      <c r="F32" s="46"/>
      <c r="G32" s="46"/>
    </row>
    <row r="33" spans="1:7" ht="12.75">
      <c r="A33" s="9" t="s">
        <v>232</v>
      </c>
      <c r="B33" s="90">
        <f>100</f>
        <v>100</v>
      </c>
      <c r="C33" s="90">
        <f>100</f>
        <v>100</v>
      </c>
      <c r="D33" s="90">
        <f>100</f>
        <v>100</v>
      </c>
      <c r="E33" s="90">
        <f>100</f>
        <v>100</v>
      </c>
      <c r="F33" s="90">
        <f>100</f>
        <v>100</v>
      </c>
      <c r="G33" s="90">
        <f>100</f>
        <v>100</v>
      </c>
    </row>
    <row r="34" spans="1:7" ht="12.75">
      <c r="A34" s="1"/>
      <c r="B34" s="94"/>
      <c r="C34" s="94"/>
      <c r="D34" s="94"/>
      <c r="E34" s="94"/>
      <c r="F34" s="66"/>
      <c r="G34" s="66"/>
    </row>
    <row r="35" spans="1:7" ht="12.75">
      <c r="A35" s="30" t="s">
        <v>233</v>
      </c>
      <c r="B35" s="73">
        <v>61</v>
      </c>
      <c r="C35" s="73">
        <v>175.4</v>
      </c>
      <c r="D35" s="73">
        <v>259.2</v>
      </c>
      <c r="E35" s="73">
        <v>267.9</v>
      </c>
      <c r="F35" s="73">
        <v>264.5</v>
      </c>
      <c r="G35" s="73">
        <v>247.5</v>
      </c>
    </row>
    <row r="37" spans="1:7" ht="12.75">
      <c r="A37" s="9" t="s">
        <v>250</v>
      </c>
      <c r="B37" s="46"/>
      <c r="C37" s="46"/>
      <c r="D37" s="46"/>
      <c r="E37" s="46"/>
      <c r="F37" s="46"/>
      <c r="G37" s="46"/>
    </row>
    <row r="38" spans="1:7" ht="12.75">
      <c r="A38" s="9" t="s">
        <v>256</v>
      </c>
      <c r="B38" s="46"/>
      <c r="C38" s="46"/>
      <c r="D38" s="46"/>
      <c r="E38" s="46"/>
      <c r="F38" s="46"/>
      <c r="G38" s="46"/>
    </row>
    <row r="39" spans="1:7" ht="12.75">
      <c r="A39" s="9" t="s">
        <v>252</v>
      </c>
      <c r="B39" s="46"/>
      <c r="C39" s="46"/>
      <c r="D39" s="46"/>
      <c r="E39" s="46"/>
      <c r="F39" s="46"/>
      <c r="G39" s="46"/>
    </row>
    <row r="40" spans="1:7" ht="12.75">
      <c r="A40" s="9" t="s">
        <v>253</v>
      </c>
      <c r="B40" s="1"/>
      <c r="C40" s="1"/>
      <c r="D40" s="1"/>
      <c r="E40" s="1"/>
      <c r="F40" s="1"/>
      <c r="G40" s="1"/>
    </row>
    <row r="43" ht="14.25">
      <c r="A43" s="91"/>
    </row>
    <row r="46" ht="14.25">
      <c r="A46" s="91"/>
    </row>
    <row r="47" ht="14.25">
      <c r="A47" s="91"/>
    </row>
  </sheetData>
  <printOptions gridLines="1" horizontalCentered="1"/>
  <pageMargins left="0" right="0" top="0.3937007874015748" bottom="0.3937007874015748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4.5" style="9" customWidth="1"/>
    <col min="2" max="7" width="9.83203125" style="9" customWidth="1"/>
    <col min="8" max="10" width="10.83203125" style="9" customWidth="1"/>
    <col min="11" max="16384" width="9.33203125" style="9" customWidth="1"/>
  </cols>
  <sheetData>
    <row r="1" spans="1:7" s="4" customFormat="1" ht="12.75">
      <c r="A1" s="1" t="s">
        <v>257</v>
      </c>
      <c r="B1" s="1"/>
      <c r="C1" s="1"/>
      <c r="D1" s="1"/>
      <c r="E1" s="1"/>
      <c r="F1" s="1"/>
      <c r="G1" s="1"/>
    </row>
    <row r="2" spans="1:7" s="4" customFormat="1" ht="12.75">
      <c r="A2" s="1" t="s">
        <v>361</v>
      </c>
      <c r="B2" s="1"/>
      <c r="C2" s="1"/>
      <c r="D2" s="1"/>
      <c r="E2" s="1"/>
      <c r="F2" s="1"/>
      <c r="G2" s="1"/>
    </row>
    <row r="3" spans="1:7" s="4" customFormat="1" ht="12.75">
      <c r="A3" s="1"/>
      <c r="B3" s="1"/>
      <c r="C3" s="1"/>
      <c r="D3" s="1"/>
      <c r="E3" s="1"/>
      <c r="F3" s="1"/>
      <c r="G3" s="1"/>
    </row>
    <row r="4" spans="1:7" ht="12.75">
      <c r="A4" s="55"/>
      <c r="B4" s="61" t="s">
        <v>90</v>
      </c>
      <c r="C4" s="61"/>
      <c r="D4" s="61"/>
      <c r="E4" s="61"/>
      <c r="F4" s="61"/>
      <c r="G4" s="61"/>
    </row>
    <row r="5" spans="1:7" ht="12.75">
      <c r="A5" s="59"/>
      <c r="B5" s="59" t="s">
        <v>73</v>
      </c>
      <c r="C5" s="59" t="s">
        <v>74</v>
      </c>
      <c r="D5" s="59" t="s">
        <v>75</v>
      </c>
      <c r="E5" s="59" t="s">
        <v>76</v>
      </c>
      <c r="F5" s="59" t="s">
        <v>77</v>
      </c>
      <c r="G5" s="59" t="s">
        <v>78</v>
      </c>
    </row>
    <row r="6" spans="2:7" ht="12.75">
      <c r="B6" s="3" t="s">
        <v>91</v>
      </c>
      <c r="C6" s="3"/>
      <c r="D6" s="3"/>
      <c r="E6" s="3"/>
      <c r="F6" s="3"/>
      <c r="G6" s="3"/>
    </row>
    <row r="7" spans="1:7" ht="12.75">
      <c r="A7" s="59"/>
      <c r="B7" s="59" t="s">
        <v>92</v>
      </c>
      <c r="C7" s="59" t="s">
        <v>93</v>
      </c>
      <c r="D7" s="59" t="s">
        <v>94</v>
      </c>
      <c r="E7" s="59" t="s">
        <v>95</v>
      </c>
      <c r="F7" s="59" t="s">
        <v>96</v>
      </c>
      <c r="G7" s="59" t="s">
        <v>97</v>
      </c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9" t="s">
        <v>258</v>
      </c>
      <c r="B9" s="37">
        <v>18.4</v>
      </c>
      <c r="C9" s="37">
        <v>18.3</v>
      </c>
      <c r="D9" s="37">
        <v>18.5</v>
      </c>
      <c r="E9" s="37">
        <v>18.6</v>
      </c>
      <c r="F9" s="37">
        <v>19.5</v>
      </c>
      <c r="G9" s="37">
        <v>19.5</v>
      </c>
    </row>
    <row r="10" spans="2:7" ht="12.75">
      <c r="B10" s="37"/>
      <c r="C10" s="37"/>
      <c r="D10" s="37"/>
      <c r="E10" s="37"/>
      <c r="F10" s="37"/>
      <c r="G10" s="37"/>
    </row>
    <row r="11" spans="1:7" ht="12.75">
      <c r="A11" s="9" t="s">
        <v>259</v>
      </c>
      <c r="B11" s="37">
        <v>18.8</v>
      </c>
      <c r="C11" s="37">
        <v>18.7</v>
      </c>
      <c r="D11" s="37">
        <v>19.8</v>
      </c>
      <c r="E11" s="37">
        <v>20.4</v>
      </c>
      <c r="F11" s="37">
        <v>22.4</v>
      </c>
      <c r="G11" s="37">
        <v>25.3</v>
      </c>
    </row>
    <row r="12" spans="2:7" ht="12.75">
      <c r="B12" s="37"/>
      <c r="C12" s="37"/>
      <c r="D12" s="37"/>
      <c r="E12" s="37"/>
      <c r="F12" s="37"/>
      <c r="G12" s="37"/>
    </row>
    <row r="13" spans="1:7" ht="12.75">
      <c r="A13" s="9" t="s">
        <v>260</v>
      </c>
      <c r="B13" s="37">
        <v>69.3</v>
      </c>
      <c r="C13" s="37">
        <v>59.2</v>
      </c>
      <c r="D13" s="37">
        <v>44</v>
      </c>
      <c r="E13" s="37">
        <v>41</v>
      </c>
      <c r="F13" s="37">
        <v>31</v>
      </c>
      <c r="G13" s="37">
        <v>24.7</v>
      </c>
    </row>
    <row r="14" ht="12.75">
      <c r="A14" s="9" t="s">
        <v>261</v>
      </c>
    </row>
    <row r="16" spans="1:7" ht="14.25">
      <c r="A16" s="9" t="s">
        <v>423</v>
      </c>
      <c r="B16" s="65">
        <v>398</v>
      </c>
      <c r="C16" s="65">
        <v>456.8</v>
      </c>
      <c r="D16" s="65">
        <v>446</v>
      </c>
      <c r="E16" s="65">
        <v>482.3</v>
      </c>
      <c r="F16" s="65">
        <v>467.8</v>
      </c>
      <c r="G16" s="65">
        <v>409.3</v>
      </c>
    </row>
    <row r="17" spans="1:7" ht="12.75">
      <c r="A17" s="30"/>
      <c r="B17" s="30"/>
      <c r="C17" s="30"/>
      <c r="D17" s="30"/>
      <c r="E17" s="30"/>
      <c r="F17" s="30"/>
      <c r="G17" s="30"/>
    </row>
    <row r="19" ht="14.25">
      <c r="A19" s="91" t="s">
        <v>424</v>
      </c>
    </row>
  </sheetData>
  <printOptions gridLines="1" horizont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4.16015625" style="9" customWidth="1"/>
    <col min="2" max="8" width="9.83203125" style="9" customWidth="1"/>
    <col min="9" max="19" width="10.83203125" style="9" customWidth="1"/>
    <col min="20" max="16384" width="9.33203125" style="9" customWidth="1"/>
  </cols>
  <sheetData>
    <row r="1" spans="1:7" ht="12.75">
      <c r="A1" s="1" t="s">
        <v>262</v>
      </c>
      <c r="B1" s="1"/>
      <c r="C1" s="1"/>
      <c r="D1" s="1"/>
      <c r="E1" s="1"/>
      <c r="F1" s="1"/>
      <c r="G1" s="1"/>
    </row>
    <row r="2" spans="1:7" ht="12.75">
      <c r="A2" s="1" t="s">
        <v>362</v>
      </c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55"/>
      <c r="B4" s="61" t="s">
        <v>90</v>
      </c>
      <c r="C4" s="61"/>
      <c r="D4" s="61"/>
      <c r="E4" s="61"/>
      <c r="F4" s="61"/>
      <c r="G4" s="61"/>
    </row>
    <row r="5" spans="1:7" ht="12.75">
      <c r="A5" s="59"/>
      <c r="B5" s="59" t="s">
        <v>73</v>
      </c>
      <c r="C5" s="59" t="s">
        <v>74</v>
      </c>
      <c r="D5" s="59" t="s">
        <v>75</v>
      </c>
      <c r="E5" s="59" t="s">
        <v>76</v>
      </c>
      <c r="F5" s="59" t="s">
        <v>77</v>
      </c>
      <c r="G5" s="59" t="s">
        <v>78</v>
      </c>
    </row>
    <row r="6" spans="2:7" ht="12.75">
      <c r="B6" s="3" t="s">
        <v>91</v>
      </c>
      <c r="C6" s="3"/>
      <c r="D6" s="3"/>
      <c r="E6" s="3"/>
      <c r="F6" s="3"/>
      <c r="G6" s="3"/>
    </row>
    <row r="7" spans="1:7" ht="12.75">
      <c r="A7" s="59"/>
      <c r="B7" s="59" t="s">
        <v>92</v>
      </c>
      <c r="C7" s="59" t="s">
        <v>93</v>
      </c>
      <c r="D7" s="59" t="s">
        <v>94</v>
      </c>
      <c r="E7" s="59" t="s">
        <v>95</v>
      </c>
      <c r="F7" s="59" t="s">
        <v>96</v>
      </c>
      <c r="G7" s="59" t="s">
        <v>97</v>
      </c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9" t="s">
        <v>263</v>
      </c>
      <c r="B9" s="37">
        <v>17.9</v>
      </c>
      <c r="C9" s="37">
        <v>17.6</v>
      </c>
      <c r="D9" s="37">
        <v>17.8</v>
      </c>
      <c r="E9" s="37">
        <v>18</v>
      </c>
      <c r="F9" s="37">
        <v>18.1</v>
      </c>
      <c r="G9" s="37">
        <v>18.5</v>
      </c>
    </row>
    <row r="10" spans="2:7" ht="12.75">
      <c r="B10" s="37"/>
      <c r="C10" s="37"/>
      <c r="D10" s="37"/>
      <c r="E10" s="37"/>
      <c r="F10" s="37"/>
      <c r="G10" s="37"/>
    </row>
    <row r="11" spans="1:7" ht="12.75">
      <c r="A11" s="9" t="s">
        <v>259</v>
      </c>
      <c r="B11" s="37">
        <v>18.4</v>
      </c>
      <c r="C11" s="37">
        <v>18.5</v>
      </c>
      <c r="D11" s="37">
        <v>18.6</v>
      </c>
      <c r="E11" s="37">
        <v>19.5</v>
      </c>
      <c r="F11" s="37">
        <v>18.9</v>
      </c>
      <c r="G11" s="37">
        <v>24.1</v>
      </c>
    </row>
    <row r="12" spans="2:7" ht="12.75">
      <c r="B12" s="37"/>
      <c r="C12" s="37"/>
      <c r="D12" s="37"/>
      <c r="E12" s="37"/>
      <c r="F12" s="37"/>
      <c r="G12" s="37"/>
    </row>
    <row r="13" spans="1:7" ht="12.75">
      <c r="A13" s="9" t="s">
        <v>260</v>
      </c>
      <c r="B13" s="37">
        <v>58.8</v>
      </c>
      <c r="C13" s="37">
        <v>39</v>
      </c>
      <c r="D13" s="37">
        <v>28.5</v>
      </c>
      <c r="E13" s="37">
        <v>31.5</v>
      </c>
      <c r="F13" s="37">
        <v>23.8</v>
      </c>
      <c r="G13" s="37">
        <v>18.3</v>
      </c>
    </row>
    <row r="14" ht="12.75">
      <c r="A14" s="9" t="s">
        <v>261</v>
      </c>
    </row>
    <row r="16" spans="1:7" ht="14.25">
      <c r="A16" s="9" t="s">
        <v>421</v>
      </c>
      <c r="B16" s="78">
        <v>278.6</v>
      </c>
      <c r="C16" s="78">
        <v>291.4</v>
      </c>
      <c r="D16" s="78">
        <v>314.1</v>
      </c>
      <c r="E16" s="78">
        <v>306.1</v>
      </c>
      <c r="F16" s="78">
        <v>289.1</v>
      </c>
      <c r="G16" s="78">
        <v>258.3</v>
      </c>
    </row>
    <row r="17" spans="1:7" ht="12.75">
      <c r="A17" s="30"/>
      <c r="B17" s="30"/>
      <c r="C17" s="30"/>
      <c r="D17" s="30"/>
      <c r="E17" s="30"/>
      <c r="F17" s="30"/>
      <c r="G17" s="30"/>
    </row>
    <row r="19" ht="14.25">
      <c r="A19" s="91" t="s">
        <v>422</v>
      </c>
    </row>
  </sheetData>
  <printOptions gridLines="1" horizontalCentered="1"/>
  <pageMargins left="0" right="0" top="0.3937007874015748" bottom="0.3937007874015748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4.66015625" style="9" customWidth="1"/>
    <col min="2" max="7" width="9.83203125" style="9" customWidth="1"/>
    <col min="8" max="19" width="10.83203125" style="9" customWidth="1"/>
    <col min="20" max="16384" width="9.33203125" style="9" customWidth="1"/>
  </cols>
  <sheetData>
    <row r="1" spans="1:7" s="4" customFormat="1" ht="12.75">
      <c r="A1" s="1" t="s">
        <v>264</v>
      </c>
      <c r="B1" s="1"/>
      <c r="C1" s="1"/>
      <c r="D1" s="1"/>
      <c r="E1" s="1"/>
      <c r="F1" s="1"/>
      <c r="G1" s="1"/>
    </row>
    <row r="2" spans="1:7" s="4" customFormat="1" ht="12.75">
      <c r="A2" s="1" t="s">
        <v>363</v>
      </c>
      <c r="B2" s="1"/>
      <c r="C2" s="1"/>
      <c r="D2" s="1"/>
      <c r="E2" s="1"/>
      <c r="F2" s="1"/>
      <c r="G2" s="1"/>
    </row>
    <row r="3" spans="1:7" s="4" customFormat="1" ht="12.75">
      <c r="A3" s="1"/>
      <c r="B3" s="1"/>
      <c r="C3" s="1"/>
      <c r="D3" s="1"/>
      <c r="E3" s="1"/>
      <c r="F3" s="1"/>
      <c r="G3" s="1"/>
    </row>
    <row r="4" spans="1:7" ht="12.75">
      <c r="A4" s="55"/>
      <c r="B4" s="61" t="s">
        <v>90</v>
      </c>
      <c r="C4" s="61"/>
      <c r="D4" s="61"/>
      <c r="E4" s="61"/>
      <c r="F4" s="61"/>
      <c r="G4" s="61"/>
    </row>
    <row r="5" spans="1:7" ht="12.75">
      <c r="A5" s="59"/>
      <c r="B5" s="59" t="s">
        <v>73</v>
      </c>
      <c r="C5" s="59" t="s">
        <v>74</v>
      </c>
      <c r="D5" s="59" t="s">
        <v>75</v>
      </c>
      <c r="E5" s="59" t="s">
        <v>76</v>
      </c>
      <c r="F5" s="59" t="s">
        <v>77</v>
      </c>
      <c r="G5" s="59" t="s">
        <v>78</v>
      </c>
    </row>
    <row r="6" spans="2:7" ht="12.75">
      <c r="B6" s="3" t="s">
        <v>91</v>
      </c>
      <c r="C6" s="3"/>
      <c r="D6" s="3"/>
      <c r="E6" s="3"/>
      <c r="F6" s="3"/>
      <c r="G6" s="3"/>
    </row>
    <row r="7" spans="1:7" ht="12.75">
      <c r="A7" s="59"/>
      <c r="B7" s="59" t="s">
        <v>92</v>
      </c>
      <c r="C7" s="59" t="s">
        <v>93</v>
      </c>
      <c r="D7" s="59" t="s">
        <v>94</v>
      </c>
      <c r="E7" s="59" t="s">
        <v>95</v>
      </c>
      <c r="F7" s="59" t="s">
        <v>96</v>
      </c>
      <c r="G7" s="59" t="s">
        <v>97</v>
      </c>
    </row>
    <row r="9" ht="12.75">
      <c r="A9" s="4" t="s">
        <v>419</v>
      </c>
    </row>
    <row r="10" spans="1:8" ht="12.75">
      <c r="A10" s="57">
        <v>15</v>
      </c>
      <c r="B10" s="62">
        <v>0.2</v>
      </c>
      <c r="C10" s="62">
        <v>0.5</v>
      </c>
      <c r="D10" s="62">
        <v>0.1</v>
      </c>
      <c r="E10" s="62">
        <v>0.1</v>
      </c>
      <c r="F10" s="62">
        <v>0</v>
      </c>
      <c r="G10" s="62">
        <v>0</v>
      </c>
      <c r="H10" s="46"/>
    </row>
    <row r="11" spans="1:8" ht="12.75">
      <c r="A11" s="57">
        <v>16</v>
      </c>
      <c r="B11" s="62">
        <v>0.5</v>
      </c>
      <c r="C11" s="62">
        <v>0.6</v>
      </c>
      <c r="D11" s="62">
        <v>0.8</v>
      </c>
      <c r="E11" s="62">
        <v>0.3</v>
      </c>
      <c r="F11" s="62">
        <v>0</v>
      </c>
      <c r="G11" s="62">
        <v>0.1</v>
      </c>
      <c r="H11" s="46"/>
    </row>
    <row r="12" spans="1:8" ht="12.75">
      <c r="A12" s="57">
        <v>17</v>
      </c>
      <c r="B12" s="62">
        <v>0.7</v>
      </c>
      <c r="C12" s="62">
        <v>0.9</v>
      </c>
      <c r="D12" s="62">
        <v>1.2</v>
      </c>
      <c r="E12" s="62">
        <v>0.6</v>
      </c>
      <c r="F12" s="62">
        <v>0</v>
      </c>
      <c r="G12" s="62">
        <v>0.1</v>
      </c>
      <c r="H12" s="46"/>
    </row>
    <row r="13" spans="1:8" ht="12.75">
      <c r="A13" s="57">
        <v>18</v>
      </c>
      <c r="B13" s="62">
        <v>1.4</v>
      </c>
      <c r="C13" s="62">
        <v>2.4</v>
      </c>
      <c r="D13" s="62">
        <v>2.1</v>
      </c>
      <c r="E13" s="62">
        <v>0.6</v>
      </c>
      <c r="F13" s="62">
        <v>0.3</v>
      </c>
      <c r="G13" s="62">
        <v>0.1</v>
      </c>
      <c r="H13" s="46"/>
    </row>
    <row r="14" spans="1:8" ht="12.75">
      <c r="A14" s="57">
        <v>19</v>
      </c>
      <c r="B14" s="62">
        <v>1.8</v>
      </c>
      <c r="C14" s="62">
        <v>2.4</v>
      </c>
      <c r="D14" s="62">
        <v>3.7</v>
      </c>
      <c r="E14" s="62">
        <v>0.9</v>
      </c>
      <c r="F14" s="62">
        <v>0.4</v>
      </c>
      <c r="G14" s="62">
        <v>0.6</v>
      </c>
      <c r="H14" s="46"/>
    </row>
    <row r="15" spans="1:8" ht="12.75">
      <c r="A15" s="57">
        <v>20</v>
      </c>
      <c r="B15" s="62"/>
      <c r="C15" s="62">
        <v>3.8</v>
      </c>
      <c r="D15" s="62">
        <v>4</v>
      </c>
      <c r="E15" s="62">
        <v>1.9</v>
      </c>
      <c r="F15" s="62">
        <v>1.2</v>
      </c>
      <c r="G15" s="62">
        <v>0.7</v>
      </c>
      <c r="H15" s="46"/>
    </row>
    <row r="16" spans="1:8" ht="12.75">
      <c r="A16" s="57">
        <v>21</v>
      </c>
      <c r="B16" s="62"/>
      <c r="C16" s="62">
        <v>4.2</v>
      </c>
      <c r="D16" s="62">
        <v>4.8</v>
      </c>
      <c r="E16" s="62">
        <v>2.2</v>
      </c>
      <c r="F16" s="62">
        <v>1.3</v>
      </c>
      <c r="G16" s="62">
        <v>1.7</v>
      </c>
      <c r="H16" s="46"/>
    </row>
    <row r="17" spans="1:8" ht="12.75">
      <c r="A17" s="57">
        <v>22</v>
      </c>
      <c r="B17" s="62"/>
      <c r="C17" s="62">
        <v>4.8</v>
      </c>
      <c r="D17" s="62">
        <v>5</v>
      </c>
      <c r="E17" s="62">
        <v>2.6</v>
      </c>
      <c r="F17" s="62">
        <v>3.2</v>
      </c>
      <c r="G17" s="62">
        <v>2.3</v>
      </c>
      <c r="H17" s="46"/>
    </row>
    <row r="18" spans="1:8" ht="12.75">
      <c r="A18" s="57">
        <v>23</v>
      </c>
      <c r="B18" s="62"/>
      <c r="C18" s="62">
        <v>5.6</v>
      </c>
      <c r="D18" s="62">
        <v>5.8</v>
      </c>
      <c r="E18" s="62">
        <v>4</v>
      </c>
      <c r="F18" s="62">
        <v>3.7</v>
      </c>
      <c r="G18" s="62">
        <v>2.8</v>
      </c>
      <c r="H18" s="46"/>
    </row>
    <row r="19" spans="1:8" ht="12.75">
      <c r="A19" s="57">
        <v>24</v>
      </c>
      <c r="B19" s="62"/>
      <c r="C19" s="62">
        <v>6.7</v>
      </c>
      <c r="D19" s="62">
        <v>6.1</v>
      </c>
      <c r="E19" s="62">
        <v>5.5</v>
      </c>
      <c r="F19" s="62">
        <v>4.6</v>
      </c>
      <c r="G19" s="62">
        <v>3.1</v>
      </c>
      <c r="H19" s="46"/>
    </row>
    <row r="20" spans="1:8" ht="12.75">
      <c r="A20" s="57">
        <v>25</v>
      </c>
      <c r="B20" s="62"/>
      <c r="C20" s="62"/>
      <c r="D20" s="62">
        <v>7.1</v>
      </c>
      <c r="E20" s="62">
        <v>6</v>
      </c>
      <c r="F20" s="62">
        <v>4.8</v>
      </c>
      <c r="G20" s="62">
        <v>3.1</v>
      </c>
      <c r="H20" s="46"/>
    </row>
    <row r="21" spans="1:8" ht="12.75">
      <c r="A21" s="57">
        <v>26</v>
      </c>
      <c r="B21" s="62"/>
      <c r="C21" s="62"/>
      <c r="D21" s="62">
        <v>7.6</v>
      </c>
      <c r="E21" s="62">
        <v>7.1</v>
      </c>
      <c r="F21" s="62">
        <v>7.2</v>
      </c>
      <c r="G21" s="62">
        <v>3.3</v>
      </c>
      <c r="H21" s="46"/>
    </row>
    <row r="22" spans="1:8" ht="12.75">
      <c r="A22" s="57">
        <v>27</v>
      </c>
      <c r="B22" s="62"/>
      <c r="C22" s="62"/>
      <c r="D22" s="62">
        <v>8.8</v>
      </c>
      <c r="E22" s="62">
        <v>7.7</v>
      </c>
      <c r="F22" s="62">
        <v>7.6</v>
      </c>
      <c r="G22" s="62">
        <v>3.8</v>
      </c>
      <c r="H22" s="46"/>
    </row>
    <row r="23" spans="1:8" ht="12.75">
      <c r="A23" s="57">
        <v>28</v>
      </c>
      <c r="B23" s="62"/>
      <c r="C23" s="62"/>
      <c r="D23" s="62">
        <v>8.8</v>
      </c>
      <c r="E23" s="62">
        <v>8.1</v>
      </c>
      <c r="F23" s="62">
        <v>8.3</v>
      </c>
      <c r="G23" s="62">
        <v>4.1</v>
      </c>
      <c r="H23" s="46"/>
    </row>
    <row r="24" spans="1:8" ht="12.75">
      <c r="A24" s="57">
        <v>29</v>
      </c>
      <c r="B24" s="62"/>
      <c r="C24" s="62"/>
      <c r="D24" s="62">
        <v>9</v>
      </c>
      <c r="E24" s="62">
        <v>9</v>
      </c>
      <c r="F24" s="62">
        <v>9.1</v>
      </c>
      <c r="G24" s="62">
        <v>4.1</v>
      </c>
      <c r="H24" s="46"/>
    </row>
    <row r="25" spans="1:8" ht="12.75">
      <c r="A25" s="57">
        <v>30</v>
      </c>
      <c r="B25" s="62"/>
      <c r="C25" s="62"/>
      <c r="D25" s="62"/>
      <c r="E25" s="62">
        <v>9.6</v>
      </c>
      <c r="F25" s="62">
        <v>9.8</v>
      </c>
      <c r="G25" s="62">
        <v>4.8</v>
      </c>
      <c r="H25" s="46"/>
    </row>
    <row r="26" spans="1:8" ht="12.75">
      <c r="A26" s="57">
        <v>31</v>
      </c>
      <c r="B26" s="62"/>
      <c r="C26" s="62"/>
      <c r="D26" s="62"/>
      <c r="E26" s="62">
        <v>9.7</v>
      </c>
      <c r="F26" s="62">
        <v>9.8</v>
      </c>
      <c r="G26" s="62">
        <v>5.2</v>
      </c>
      <c r="H26" s="46"/>
    </row>
    <row r="27" spans="1:8" ht="12.75">
      <c r="A27" s="57">
        <v>32</v>
      </c>
      <c r="B27" s="62"/>
      <c r="C27" s="62"/>
      <c r="D27" s="62"/>
      <c r="E27" s="62">
        <v>9.9</v>
      </c>
      <c r="F27" s="62">
        <v>10.3</v>
      </c>
      <c r="G27" s="62">
        <v>6</v>
      </c>
      <c r="H27" s="46"/>
    </row>
    <row r="28" spans="1:8" ht="12.75">
      <c r="A28" s="57">
        <v>33</v>
      </c>
      <c r="B28" s="62"/>
      <c r="C28" s="62"/>
      <c r="D28" s="62"/>
      <c r="E28" s="62">
        <v>10.5</v>
      </c>
      <c r="F28" s="62">
        <v>10.7</v>
      </c>
      <c r="G28" s="62">
        <v>6</v>
      </c>
      <c r="H28" s="46"/>
    </row>
    <row r="29" spans="1:8" ht="12.75">
      <c r="A29" s="57">
        <v>34</v>
      </c>
      <c r="B29" s="62"/>
      <c r="C29" s="62"/>
      <c r="D29" s="62"/>
      <c r="E29" s="62">
        <v>11.6</v>
      </c>
      <c r="F29" s="62">
        <v>11.3</v>
      </c>
      <c r="G29" s="62">
        <v>7.8</v>
      </c>
      <c r="H29" s="46"/>
    </row>
    <row r="30" spans="1:8" ht="12.75">
      <c r="A30" s="57">
        <v>35</v>
      </c>
      <c r="B30" s="62"/>
      <c r="C30" s="62"/>
      <c r="D30" s="62"/>
      <c r="E30" s="62"/>
      <c r="F30" s="62">
        <v>11.5</v>
      </c>
      <c r="G30" s="62">
        <v>8.4</v>
      </c>
      <c r="H30" s="46"/>
    </row>
    <row r="31" spans="1:7" ht="12.75">
      <c r="A31" s="57">
        <v>36</v>
      </c>
      <c r="B31" s="62"/>
      <c r="C31" s="62"/>
      <c r="D31" s="62"/>
      <c r="E31" s="62"/>
      <c r="F31" s="62">
        <v>12.7</v>
      </c>
      <c r="G31" s="62">
        <v>8.6</v>
      </c>
    </row>
    <row r="32" spans="1:7" ht="12.75">
      <c r="A32" s="57">
        <v>37</v>
      </c>
      <c r="B32" s="62"/>
      <c r="C32" s="62"/>
      <c r="D32" s="62"/>
      <c r="E32" s="62"/>
      <c r="F32" s="62">
        <v>12.8</v>
      </c>
      <c r="G32" s="62">
        <v>9.8</v>
      </c>
    </row>
    <row r="33" spans="1:7" ht="12.75">
      <c r="A33" s="57">
        <v>38</v>
      </c>
      <c r="B33" s="62"/>
      <c r="C33" s="62"/>
      <c r="D33" s="62"/>
      <c r="E33" s="62"/>
      <c r="F33" s="62">
        <v>12.8</v>
      </c>
      <c r="G33" s="62">
        <v>9.8</v>
      </c>
    </row>
    <row r="34" spans="1:7" ht="12.75">
      <c r="A34" s="57">
        <v>39</v>
      </c>
      <c r="B34" s="62"/>
      <c r="C34" s="62"/>
      <c r="D34" s="62"/>
      <c r="E34" s="62"/>
      <c r="F34" s="62">
        <v>12.9</v>
      </c>
      <c r="G34" s="62">
        <v>9.8</v>
      </c>
    </row>
    <row r="35" spans="1:7" ht="12.75">
      <c r="A35" s="57">
        <v>40</v>
      </c>
      <c r="B35" s="62"/>
      <c r="C35" s="62"/>
      <c r="D35" s="62"/>
      <c r="E35" s="62"/>
      <c r="F35" s="62"/>
      <c r="G35" s="62">
        <v>9.9</v>
      </c>
    </row>
    <row r="36" spans="1:7" ht="12.75">
      <c r="A36" s="57"/>
      <c r="B36" s="62"/>
      <c r="C36" s="62"/>
      <c r="D36" s="62"/>
      <c r="E36" s="62"/>
      <c r="F36" s="62"/>
      <c r="G36" s="62"/>
    </row>
    <row r="37" spans="1:7" ht="12.75">
      <c r="A37" s="57" t="s">
        <v>137</v>
      </c>
      <c r="B37" s="65">
        <v>470.3</v>
      </c>
      <c r="C37" s="65">
        <v>494</v>
      </c>
      <c r="D37" s="65">
        <v>496.4</v>
      </c>
      <c r="E37" s="65">
        <v>523.7</v>
      </c>
      <c r="F37" s="65">
        <v>495.6</v>
      </c>
      <c r="G37" s="65">
        <v>454</v>
      </c>
    </row>
    <row r="39" ht="14.25">
      <c r="A39" s="4" t="s">
        <v>420</v>
      </c>
    </row>
    <row r="41" spans="1:7" ht="12.75">
      <c r="A41" s="57" t="s">
        <v>224</v>
      </c>
      <c r="B41" s="62">
        <v>214.1</v>
      </c>
      <c r="C41" s="62">
        <v>233.1</v>
      </c>
      <c r="D41" s="62">
        <v>239.5</v>
      </c>
      <c r="E41" s="62">
        <v>87.5</v>
      </c>
      <c r="F41" s="62">
        <v>21</v>
      </c>
      <c r="G41" s="62">
        <v>42.5</v>
      </c>
    </row>
    <row r="42" spans="1:7" ht="12.75">
      <c r="A42" s="57" t="s">
        <v>225</v>
      </c>
      <c r="B42" s="62"/>
      <c r="C42" s="62">
        <v>100.4</v>
      </c>
      <c r="D42" s="62">
        <v>55.9</v>
      </c>
      <c r="E42" s="62">
        <v>101.7</v>
      </c>
      <c r="F42" s="62">
        <v>75.7</v>
      </c>
      <c r="G42" s="62">
        <v>57.8</v>
      </c>
    </row>
    <row r="43" spans="1:7" ht="12.75">
      <c r="A43" s="57" t="s">
        <v>226</v>
      </c>
      <c r="B43" s="62"/>
      <c r="C43" s="62"/>
      <c r="D43" s="62">
        <v>49.2</v>
      </c>
      <c r="E43" s="62">
        <v>79.6</v>
      </c>
      <c r="F43" s="62">
        <v>85</v>
      </c>
      <c r="G43" s="62">
        <v>44</v>
      </c>
    </row>
    <row r="44" spans="1:8" ht="12.75">
      <c r="A44" s="57" t="s">
        <v>227</v>
      </c>
      <c r="B44" s="62"/>
      <c r="C44" s="62"/>
      <c r="D44" s="62"/>
      <c r="E44" s="62">
        <v>103.9</v>
      </c>
      <c r="F44" s="62">
        <v>71.5</v>
      </c>
      <c r="G44" s="62">
        <v>123.9</v>
      </c>
      <c r="H44" s="46"/>
    </row>
    <row r="45" spans="1:8" ht="12.75">
      <c r="A45" s="57" t="s">
        <v>228</v>
      </c>
      <c r="B45" s="62"/>
      <c r="C45" s="62"/>
      <c r="D45" s="62"/>
      <c r="E45" s="62"/>
      <c r="F45" s="62">
        <v>126.2</v>
      </c>
      <c r="G45" s="62">
        <v>183</v>
      </c>
      <c r="H45" s="46"/>
    </row>
    <row r="46" spans="1:8" ht="12.75">
      <c r="A46" s="57" t="s">
        <v>229</v>
      </c>
      <c r="B46" s="62"/>
      <c r="C46" s="62"/>
      <c r="D46" s="62"/>
      <c r="E46" s="62"/>
      <c r="F46" s="62"/>
      <c r="G46" s="62">
        <v>374.9</v>
      </c>
      <c r="H46" s="46"/>
    </row>
    <row r="47" spans="1:7" ht="12.75">
      <c r="A47" s="57"/>
      <c r="B47" s="46"/>
      <c r="C47" s="46"/>
      <c r="D47" s="46"/>
      <c r="E47" s="46"/>
      <c r="F47" s="46"/>
      <c r="G47" s="46"/>
    </row>
    <row r="48" spans="1:7" ht="12.75">
      <c r="A48" s="30"/>
      <c r="B48" s="30"/>
      <c r="C48" s="30"/>
      <c r="D48" s="30"/>
      <c r="E48" s="30"/>
      <c r="F48" s="30"/>
      <c r="G48" s="30"/>
    </row>
    <row r="49" spans="1:7" ht="12.75">
      <c r="A49" s="33" t="s">
        <v>265</v>
      </c>
      <c r="B49" s="33"/>
      <c r="C49" s="33"/>
      <c r="D49" s="33"/>
      <c r="E49" s="33"/>
      <c r="F49" s="33"/>
      <c r="G49" s="33"/>
    </row>
    <row r="50" ht="12.75">
      <c r="A50" s="9" t="s">
        <v>266</v>
      </c>
    </row>
    <row r="53" ht="12.75">
      <c r="A53" s="9" t="s">
        <v>46</v>
      </c>
    </row>
  </sheetData>
  <printOptions gridLines="1" horizontalCentered="1"/>
  <pageMargins left="0" right="0" top="0.3937007874015748" bottom="0.3937007874015748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61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4.16015625" style="9" customWidth="1"/>
    <col min="2" max="9" width="9.83203125" style="9" customWidth="1"/>
    <col min="10" max="19" width="10.83203125" style="9" customWidth="1"/>
    <col min="20" max="16384" width="9.33203125" style="9" customWidth="1"/>
  </cols>
  <sheetData>
    <row r="1" spans="1:7" s="4" customFormat="1" ht="12.75">
      <c r="A1" s="1" t="s">
        <v>267</v>
      </c>
      <c r="B1" s="1"/>
      <c r="C1" s="1"/>
      <c r="D1" s="1"/>
      <c r="E1" s="1"/>
      <c r="F1" s="1"/>
      <c r="G1" s="1"/>
    </row>
    <row r="2" spans="1:7" s="4" customFormat="1" ht="12.75">
      <c r="A2" s="1" t="s">
        <v>364</v>
      </c>
      <c r="B2" s="1"/>
      <c r="C2" s="1"/>
      <c r="D2" s="1"/>
      <c r="E2" s="1"/>
      <c r="F2" s="1"/>
      <c r="G2" s="1"/>
    </row>
    <row r="4" spans="1:7" ht="12.75">
      <c r="A4" s="55"/>
      <c r="B4" s="61" t="s">
        <v>90</v>
      </c>
      <c r="C4" s="61"/>
      <c r="D4" s="61"/>
      <c r="E4" s="61"/>
      <c r="F4" s="61"/>
      <c r="G4" s="61"/>
    </row>
    <row r="5" spans="1:7" ht="12.75">
      <c r="A5" s="59"/>
      <c r="B5" s="59" t="s">
        <v>73</v>
      </c>
      <c r="C5" s="59" t="s">
        <v>74</v>
      </c>
      <c r="D5" s="59" t="s">
        <v>75</v>
      </c>
      <c r="E5" s="59" t="s">
        <v>76</v>
      </c>
      <c r="F5" s="59" t="s">
        <v>77</v>
      </c>
      <c r="G5" s="59" t="s">
        <v>78</v>
      </c>
    </row>
    <row r="6" spans="2:7" ht="12.75">
      <c r="B6" s="3" t="s">
        <v>91</v>
      </c>
      <c r="C6" s="3"/>
      <c r="D6" s="3"/>
      <c r="E6" s="3"/>
      <c r="F6" s="3"/>
      <c r="G6" s="3"/>
    </row>
    <row r="7" spans="1:7" ht="12.75">
      <c r="A7" s="59"/>
      <c r="B7" s="59" t="s">
        <v>92</v>
      </c>
      <c r="C7" s="59" t="s">
        <v>93</v>
      </c>
      <c r="D7" s="59" t="s">
        <v>94</v>
      </c>
      <c r="E7" s="59" t="s">
        <v>95</v>
      </c>
      <c r="F7" s="59" t="s">
        <v>96</v>
      </c>
      <c r="G7" s="59" t="s">
        <v>97</v>
      </c>
    </row>
    <row r="8" spans="1:7" ht="12.75">
      <c r="A8" s="33"/>
      <c r="B8" s="33"/>
      <c r="C8" s="33"/>
      <c r="D8" s="33"/>
      <c r="E8" s="33"/>
      <c r="F8" s="33"/>
      <c r="G8" s="33"/>
    </row>
    <row r="9" ht="12.75">
      <c r="A9" s="4" t="s">
        <v>412</v>
      </c>
    </row>
    <row r="10" spans="1:7" ht="12.75">
      <c r="A10" s="9" t="s">
        <v>268</v>
      </c>
      <c r="B10" s="9">
        <v>4.2</v>
      </c>
      <c r="C10" s="9">
        <v>2.1</v>
      </c>
      <c r="D10" s="9">
        <v>4.2</v>
      </c>
      <c r="E10" s="9">
        <v>4.8</v>
      </c>
      <c r="F10" s="9">
        <v>6.6</v>
      </c>
      <c r="G10" s="9">
        <v>11.2</v>
      </c>
    </row>
    <row r="11" spans="1:7" ht="12.75">
      <c r="A11" s="9" t="s">
        <v>269</v>
      </c>
      <c r="B11" s="9">
        <v>9.3</v>
      </c>
      <c r="C11" s="9">
        <v>9.8</v>
      </c>
      <c r="D11" s="9">
        <v>11.4</v>
      </c>
      <c r="E11" s="9">
        <v>15.7</v>
      </c>
      <c r="F11" s="9">
        <v>21.9</v>
      </c>
      <c r="G11" s="9">
        <v>17.6</v>
      </c>
    </row>
    <row r="12" spans="1:7" ht="12.75">
      <c r="A12" s="9" t="s">
        <v>125</v>
      </c>
      <c r="B12" s="9">
        <v>59.2</v>
      </c>
      <c r="C12" s="9">
        <v>49.6</v>
      </c>
      <c r="D12" s="9">
        <v>41</v>
      </c>
      <c r="E12" s="9">
        <v>35.8</v>
      </c>
      <c r="F12" s="9">
        <v>30.8</v>
      </c>
      <c r="G12" s="9">
        <v>39.8</v>
      </c>
    </row>
    <row r="13" spans="1:7" ht="12.75">
      <c r="A13" s="9" t="s">
        <v>126</v>
      </c>
      <c r="B13" s="9">
        <v>20.1</v>
      </c>
      <c r="C13" s="9">
        <v>23.3</v>
      </c>
      <c r="D13" s="9">
        <v>22.9</v>
      </c>
      <c r="E13" s="9">
        <v>22.8</v>
      </c>
      <c r="F13" s="9">
        <v>24.8</v>
      </c>
      <c r="G13" s="9">
        <v>18.2</v>
      </c>
    </row>
    <row r="14" spans="1:7" ht="12.75">
      <c r="A14" s="9" t="s">
        <v>127</v>
      </c>
      <c r="B14" s="9">
        <v>4.1</v>
      </c>
      <c r="C14" s="9">
        <v>5.7</v>
      </c>
      <c r="D14" s="9">
        <v>8.8</v>
      </c>
      <c r="E14" s="9">
        <v>14.8</v>
      </c>
      <c r="F14" s="9">
        <v>13.3</v>
      </c>
      <c r="G14" s="9">
        <v>12.5</v>
      </c>
    </row>
    <row r="15" spans="1:7" ht="12.75">
      <c r="A15" s="9" t="s">
        <v>270</v>
      </c>
      <c r="B15" s="9">
        <v>3.1</v>
      </c>
      <c r="C15" s="9">
        <v>9.4</v>
      </c>
      <c r="D15" s="9">
        <v>11.7</v>
      </c>
      <c r="E15" s="9">
        <v>6.1</v>
      </c>
      <c r="F15" s="9">
        <v>2.7</v>
      </c>
      <c r="G15" s="9">
        <v>0.7</v>
      </c>
    </row>
    <row r="16" spans="1:7" ht="12.75">
      <c r="A16" s="9" t="s">
        <v>6</v>
      </c>
      <c r="B16" s="90">
        <v>100</v>
      </c>
      <c r="C16" s="90">
        <v>100</v>
      </c>
      <c r="D16" s="90">
        <v>100</v>
      </c>
      <c r="E16" s="90">
        <v>100</v>
      </c>
      <c r="F16" s="90">
        <v>100</v>
      </c>
      <c r="G16" s="90">
        <v>100</v>
      </c>
    </row>
    <row r="17" spans="1:7" ht="12.75">
      <c r="A17" s="30" t="s">
        <v>153</v>
      </c>
      <c r="B17" s="73">
        <v>467.7</v>
      </c>
      <c r="C17" s="73">
        <v>494</v>
      </c>
      <c r="D17" s="73">
        <v>492.4</v>
      </c>
      <c r="E17" s="73">
        <v>521.8</v>
      </c>
      <c r="F17" s="73">
        <v>484.5</v>
      </c>
      <c r="G17" s="73">
        <v>436.2</v>
      </c>
    </row>
    <row r="19" ht="12.75">
      <c r="A19" s="4" t="s">
        <v>413</v>
      </c>
    </row>
    <row r="20" spans="1:7" ht="12.75">
      <c r="A20" s="9" t="s">
        <v>271</v>
      </c>
      <c r="B20" s="9">
        <v>2.1</v>
      </c>
      <c r="C20" s="9">
        <v>2.3</v>
      </c>
      <c r="D20" s="9">
        <v>2.3</v>
      </c>
      <c r="E20" s="9">
        <v>2.4</v>
      </c>
      <c r="F20" s="9">
        <v>2.3</v>
      </c>
      <c r="G20" s="9">
        <v>2.2</v>
      </c>
    </row>
    <row r="21" spans="1:7" ht="12.75">
      <c r="A21" s="30"/>
      <c r="B21" s="30"/>
      <c r="C21" s="30"/>
      <c r="D21" s="30"/>
      <c r="E21" s="30"/>
      <c r="F21" s="30"/>
      <c r="G21" s="30"/>
    </row>
    <row r="22" spans="1:7" ht="12.75">
      <c r="A22" s="33"/>
      <c r="B22" s="33"/>
      <c r="C22" s="33"/>
      <c r="D22" s="33"/>
      <c r="E22" s="33"/>
      <c r="F22" s="33"/>
      <c r="G22" s="33"/>
    </row>
    <row r="23" ht="14.25">
      <c r="A23" s="4" t="s">
        <v>418</v>
      </c>
    </row>
    <row r="24" spans="1:7" ht="12.75">
      <c r="A24" s="9" t="s">
        <v>268</v>
      </c>
      <c r="B24" s="9">
        <v>5.2</v>
      </c>
      <c r="C24" s="9">
        <v>4.8</v>
      </c>
      <c r="D24" s="9">
        <v>20.7</v>
      </c>
      <c r="E24" s="9">
        <v>43.4</v>
      </c>
      <c r="F24" s="9">
        <v>85</v>
      </c>
      <c r="G24" s="9">
        <v>95.5</v>
      </c>
    </row>
    <row r="25" spans="1:7" ht="12.75">
      <c r="A25" s="9" t="s">
        <v>269</v>
      </c>
      <c r="B25" s="37">
        <v>10.5</v>
      </c>
      <c r="C25" s="37">
        <v>15.5</v>
      </c>
      <c r="D25" s="37">
        <v>11.7</v>
      </c>
      <c r="E25" s="37">
        <v>24.1</v>
      </c>
      <c r="F25" s="37">
        <v>7.4</v>
      </c>
      <c r="G25" s="37">
        <v>4.5</v>
      </c>
    </row>
    <row r="26" spans="1:7" ht="12.75">
      <c r="A26" s="9" t="s">
        <v>125</v>
      </c>
      <c r="B26" s="37">
        <v>59.3</v>
      </c>
      <c r="C26" s="37">
        <v>54</v>
      </c>
      <c r="D26" s="37">
        <v>41.1</v>
      </c>
      <c r="E26" s="37">
        <v>12.7</v>
      </c>
      <c r="F26" s="37">
        <v>0</v>
      </c>
      <c r="G26" s="37">
        <v>0</v>
      </c>
    </row>
    <row r="27" spans="1:7" ht="12.75">
      <c r="A27" s="9" t="s">
        <v>126</v>
      </c>
      <c r="B27" s="37">
        <v>19.6</v>
      </c>
      <c r="C27" s="37">
        <v>19.2</v>
      </c>
      <c r="D27" s="37">
        <v>9.3</v>
      </c>
      <c r="E27" s="37">
        <v>1.4</v>
      </c>
      <c r="F27" s="37">
        <v>0</v>
      </c>
      <c r="G27" s="37">
        <v>0</v>
      </c>
    </row>
    <row r="28" spans="1:7" ht="12.75">
      <c r="A28" s="9" t="s">
        <v>127</v>
      </c>
      <c r="B28" s="37">
        <v>3.2</v>
      </c>
      <c r="C28" s="37">
        <v>2.8</v>
      </c>
      <c r="D28" s="37">
        <v>1.8</v>
      </c>
      <c r="E28" s="37">
        <v>5.1</v>
      </c>
      <c r="F28" s="37">
        <v>0</v>
      </c>
      <c r="G28" s="37">
        <v>0</v>
      </c>
    </row>
    <row r="29" spans="1:7" ht="12.75">
      <c r="A29" s="9" t="s">
        <v>270</v>
      </c>
      <c r="B29" s="37">
        <v>2.2</v>
      </c>
      <c r="C29" s="37">
        <v>3.7</v>
      </c>
      <c r="D29" s="37">
        <v>15.3</v>
      </c>
      <c r="E29" s="37">
        <v>13.2</v>
      </c>
      <c r="F29" s="37">
        <v>7.6</v>
      </c>
      <c r="G29" s="37">
        <v>0</v>
      </c>
    </row>
    <row r="30" spans="1:7" ht="12.75">
      <c r="A30" s="9" t="s">
        <v>6</v>
      </c>
      <c r="B30" s="90">
        <v>100</v>
      </c>
      <c r="C30" s="90">
        <v>100</v>
      </c>
      <c r="D30" s="90">
        <v>100</v>
      </c>
      <c r="E30" s="90">
        <v>100</v>
      </c>
      <c r="F30" s="90">
        <v>100</v>
      </c>
      <c r="G30" s="90">
        <v>100</v>
      </c>
    </row>
    <row r="31" spans="1:7" ht="12.75">
      <c r="A31" s="30" t="s">
        <v>153</v>
      </c>
      <c r="B31" s="73">
        <v>379.5</v>
      </c>
      <c r="C31" s="73">
        <v>218.1</v>
      </c>
      <c r="D31" s="73">
        <v>99.5</v>
      </c>
      <c r="E31" s="73">
        <v>57.5</v>
      </c>
      <c r="F31" s="73">
        <v>37.5</v>
      </c>
      <c r="G31" s="73">
        <v>51.1</v>
      </c>
    </row>
    <row r="33" ht="14.25">
      <c r="A33" s="4" t="s">
        <v>415</v>
      </c>
    </row>
    <row r="34" spans="1:7" ht="12.75">
      <c r="A34" s="9" t="s">
        <v>269</v>
      </c>
      <c r="B34" s="37">
        <v>6.3</v>
      </c>
      <c r="C34" s="37">
        <v>10.3</v>
      </c>
      <c r="D34" s="37">
        <v>38.1</v>
      </c>
      <c r="E34" s="37">
        <v>77.7</v>
      </c>
      <c r="F34" s="37">
        <v>94</v>
      </c>
      <c r="G34" s="37">
        <v>96.1</v>
      </c>
    </row>
    <row r="35" spans="1:7" ht="12.75">
      <c r="A35" s="9" t="s">
        <v>125</v>
      </c>
      <c r="B35" s="37">
        <v>66.8</v>
      </c>
      <c r="C35" s="37">
        <v>57</v>
      </c>
      <c r="D35" s="37">
        <v>44.6</v>
      </c>
      <c r="E35" s="37">
        <v>14.6</v>
      </c>
      <c r="F35" s="37">
        <v>1.1</v>
      </c>
      <c r="G35" s="37">
        <v>3.9</v>
      </c>
    </row>
    <row r="36" spans="1:7" ht="12.75">
      <c r="A36" s="9" t="s">
        <v>126</v>
      </c>
      <c r="B36" s="37">
        <v>16.4</v>
      </c>
      <c r="C36" s="37">
        <v>16.8</v>
      </c>
      <c r="D36" s="37">
        <v>8.2</v>
      </c>
      <c r="E36" s="37">
        <v>3.3</v>
      </c>
      <c r="F36" s="37">
        <v>0</v>
      </c>
      <c r="G36" s="37">
        <v>0</v>
      </c>
    </row>
    <row r="37" spans="1:7" ht="12.75">
      <c r="A37" s="9" t="s">
        <v>127</v>
      </c>
      <c r="B37" s="37">
        <v>5.3</v>
      </c>
      <c r="C37" s="37">
        <v>3.3</v>
      </c>
      <c r="D37" s="37">
        <v>1.1</v>
      </c>
      <c r="E37" s="37">
        <v>0</v>
      </c>
      <c r="F37" s="37">
        <v>0.6</v>
      </c>
      <c r="G37" s="37">
        <v>0</v>
      </c>
    </row>
    <row r="38" spans="1:7" ht="12.75">
      <c r="A38" s="9" t="s">
        <v>270</v>
      </c>
      <c r="B38" s="37">
        <v>5.2</v>
      </c>
      <c r="C38" s="37">
        <v>12.5</v>
      </c>
      <c r="D38" s="37">
        <v>7.9</v>
      </c>
      <c r="E38" s="37">
        <v>4.3</v>
      </c>
      <c r="F38" s="37">
        <v>4.3</v>
      </c>
      <c r="G38" s="37">
        <v>0</v>
      </c>
    </row>
    <row r="39" spans="1:7" ht="12.75">
      <c r="A39" s="9" t="s">
        <v>6</v>
      </c>
      <c r="B39" s="90">
        <v>100</v>
      </c>
      <c r="C39" s="90">
        <v>100</v>
      </c>
      <c r="D39" s="90">
        <v>100</v>
      </c>
      <c r="E39" s="90">
        <v>100</v>
      </c>
      <c r="F39" s="90">
        <v>100</v>
      </c>
      <c r="G39" s="90">
        <v>100</v>
      </c>
    </row>
    <row r="40" spans="1:7" ht="12.75">
      <c r="A40" s="30" t="s">
        <v>153</v>
      </c>
      <c r="B40" s="73">
        <v>59.7</v>
      </c>
      <c r="C40" s="73">
        <v>141.6</v>
      </c>
      <c r="D40" s="73">
        <v>116.9</v>
      </c>
      <c r="E40" s="73">
        <v>87.8</v>
      </c>
      <c r="F40" s="73">
        <v>110.1</v>
      </c>
      <c r="G40" s="73">
        <v>77.4</v>
      </c>
    </row>
    <row r="42" ht="14.25">
      <c r="A42" s="4" t="s">
        <v>416</v>
      </c>
    </row>
    <row r="43" spans="1:7" ht="12.75">
      <c r="A43" s="9" t="s">
        <v>125</v>
      </c>
      <c r="B43" s="37">
        <v>60</v>
      </c>
      <c r="C43" s="37">
        <v>46.2</v>
      </c>
      <c r="D43" s="37">
        <v>63.2</v>
      </c>
      <c r="E43" s="37">
        <v>82</v>
      </c>
      <c r="F43" s="37">
        <v>93.7</v>
      </c>
      <c r="G43" s="37">
        <v>99</v>
      </c>
    </row>
    <row r="44" spans="1:7" ht="12.75">
      <c r="A44" s="9" t="s">
        <v>126</v>
      </c>
      <c r="B44" s="37">
        <v>32.2</v>
      </c>
      <c r="C44" s="37">
        <v>31.3</v>
      </c>
      <c r="D44" s="37">
        <v>19.6</v>
      </c>
      <c r="E44" s="37">
        <v>9.8</v>
      </c>
      <c r="F44" s="37">
        <v>3.1</v>
      </c>
      <c r="G44" s="37">
        <v>0</v>
      </c>
    </row>
    <row r="45" spans="1:7" ht="12.75">
      <c r="A45" s="9" t="s">
        <v>127</v>
      </c>
      <c r="B45" s="37">
        <v>2.3</v>
      </c>
      <c r="C45" s="37">
        <v>7.3</v>
      </c>
      <c r="D45" s="37">
        <v>2.7</v>
      </c>
      <c r="E45" s="37">
        <v>1</v>
      </c>
      <c r="F45" s="37">
        <v>0.1</v>
      </c>
      <c r="G45" s="37">
        <v>0</v>
      </c>
    </row>
    <row r="46" spans="1:7" ht="12.75">
      <c r="A46" s="9" t="s">
        <v>270</v>
      </c>
      <c r="B46" s="37">
        <v>5.4</v>
      </c>
      <c r="C46" s="37">
        <v>15.2</v>
      </c>
      <c r="D46" s="37">
        <v>14.6</v>
      </c>
      <c r="E46" s="37">
        <v>7.2</v>
      </c>
      <c r="F46" s="37">
        <v>3.1</v>
      </c>
      <c r="G46" s="37">
        <v>1</v>
      </c>
    </row>
    <row r="47" spans="1:7" ht="12.75">
      <c r="A47" s="9" t="s">
        <v>6</v>
      </c>
      <c r="B47" s="90">
        <v>100</v>
      </c>
      <c r="C47" s="90">
        <v>100</v>
      </c>
      <c r="D47" s="90">
        <v>100</v>
      </c>
      <c r="E47" s="90">
        <v>100</v>
      </c>
      <c r="F47" s="90">
        <v>100</v>
      </c>
      <c r="G47" s="90">
        <v>100</v>
      </c>
    </row>
    <row r="48" spans="1:7" ht="12.75">
      <c r="A48" s="30" t="s">
        <v>153</v>
      </c>
      <c r="B48" s="73">
        <v>19.8</v>
      </c>
      <c r="C48" s="73">
        <v>100.5</v>
      </c>
      <c r="D48" s="73">
        <v>172.3</v>
      </c>
      <c r="E48" s="73">
        <v>203.2</v>
      </c>
      <c r="F48" s="73">
        <v>157.8</v>
      </c>
      <c r="G48" s="73">
        <v>172.2</v>
      </c>
    </row>
    <row r="49" spans="2:7" ht="12.75">
      <c r="B49" s="9" t="s">
        <v>120</v>
      </c>
      <c r="C49" s="9" t="s">
        <v>120</v>
      </c>
      <c r="D49" s="9" t="s">
        <v>120</v>
      </c>
      <c r="E49" s="9" t="s">
        <v>120</v>
      </c>
      <c r="F49" s="9" t="s">
        <v>120</v>
      </c>
      <c r="G49" s="9" t="s">
        <v>120</v>
      </c>
    </row>
    <row r="50" ht="14.25">
      <c r="A50" s="4" t="s">
        <v>417</v>
      </c>
    </row>
    <row r="51" spans="1:7" ht="12.75">
      <c r="A51" s="9" t="s">
        <v>126</v>
      </c>
      <c r="B51" s="37">
        <v>97.5</v>
      </c>
      <c r="C51" s="37">
        <v>68.9</v>
      </c>
      <c r="D51" s="37">
        <v>84</v>
      </c>
      <c r="E51" s="37">
        <v>89.8</v>
      </c>
      <c r="F51" s="37">
        <v>96.9</v>
      </c>
      <c r="G51" s="37">
        <v>100</v>
      </c>
    </row>
    <row r="52" spans="1:7" ht="12.75">
      <c r="A52" s="9" t="s">
        <v>127</v>
      </c>
      <c r="B52" s="37">
        <v>2.5</v>
      </c>
      <c r="C52" s="37">
        <v>11.7</v>
      </c>
      <c r="D52" s="37">
        <v>9.9</v>
      </c>
      <c r="E52" s="37">
        <v>6.5</v>
      </c>
      <c r="F52" s="37">
        <v>2.8</v>
      </c>
      <c r="G52" s="37">
        <v>0</v>
      </c>
    </row>
    <row r="53" spans="1:7" ht="12.75">
      <c r="A53" s="9" t="s">
        <v>270</v>
      </c>
      <c r="B53" s="37">
        <v>0</v>
      </c>
      <c r="C53" s="37">
        <v>19.4</v>
      </c>
      <c r="D53" s="37">
        <v>6.1</v>
      </c>
      <c r="E53" s="37">
        <v>3.7</v>
      </c>
      <c r="F53" s="37">
        <v>0.3</v>
      </c>
      <c r="G53" s="37">
        <v>0</v>
      </c>
    </row>
    <row r="54" spans="1:7" ht="12.75">
      <c r="A54" s="9" t="s">
        <v>6</v>
      </c>
      <c r="B54" s="90">
        <v>100</v>
      </c>
      <c r="C54" s="90">
        <v>100</v>
      </c>
      <c r="D54" s="90">
        <v>100</v>
      </c>
      <c r="E54" s="90">
        <v>100</v>
      </c>
      <c r="F54" s="90">
        <v>100</v>
      </c>
      <c r="G54" s="90">
        <v>100</v>
      </c>
    </row>
    <row r="56" spans="1:7" ht="12.75">
      <c r="A56" s="9" t="s">
        <v>153</v>
      </c>
      <c r="B56" s="65">
        <v>3.7</v>
      </c>
      <c r="C56" s="65">
        <v>26.2</v>
      </c>
      <c r="D56" s="65">
        <v>71.7</v>
      </c>
      <c r="E56" s="65">
        <v>106.3</v>
      </c>
      <c r="F56" s="65">
        <v>118.8</v>
      </c>
      <c r="G56" s="65">
        <v>79.5</v>
      </c>
    </row>
    <row r="57" spans="1:7" ht="12.75">
      <c r="A57" s="30"/>
      <c r="B57" s="30"/>
      <c r="C57" s="30"/>
      <c r="D57" s="30"/>
      <c r="E57" s="30"/>
      <c r="F57" s="30"/>
      <c r="G57" s="30"/>
    </row>
    <row r="58" spans="1:5" ht="12.75">
      <c r="A58" s="33" t="s">
        <v>272</v>
      </c>
      <c r="B58" s="33"/>
      <c r="C58" s="33"/>
      <c r="D58" s="33"/>
      <c r="E58" s="33"/>
    </row>
    <row r="59" spans="1:5" ht="12.75">
      <c r="A59" s="33" t="s">
        <v>273</v>
      </c>
      <c r="B59" s="33"/>
      <c r="C59" s="33"/>
      <c r="D59" s="33"/>
      <c r="E59" s="33"/>
    </row>
    <row r="60" spans="1:5" ht="12.75">
      <c r="A60" s="33"/>
      <c r="B60" s="33"/>
      <c r="C60" s="33"/>
      <c r="D60" s="33"/>
      <c r="E60" s="33"/>
    </row>
    <row r="61" spans="1:5" ht="12.75">
      <c r="A61" s="33"/>
      <c r="B61" s="33"/>
      <c r="C61" s="33"/>
      <c r="D61" s="33"/>
      <c r="E61" s="33"/>
    </row>
  </sheetData>
  <printOptions gridLines="1" horizontalCentered="1"/>
  <pageMargins left="0" right="0" top="0.3937007874015748" bottom="0.3937007874015748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1.33203125" style="9" customWidth="1"/>
    <col min="2" max="12" width="9.83203125" style="9" customWidth="1"/>
    <col min="13" max="19" width="10.83203125" style="9" customWidth="1"/>
    <col min="20" max="16384" width="9.33203125" style="9" customWidth="1"/>
  </cols>
  <sheetData>
    <row r="1" spans="1:7" s="4" customFormat="1" ht="12.75">
      <c r="A1" s="1" t="s">
        <v>274</v>
      </c>
      <c r="B1" s="1"/>
      <c r="C1" s="1"/>
      <c r="D1" s="1"/>
      <c r="E1" s="1"/>
      <c r="F1" s="1"/>
      <c r="G1" s="1"/>
    </row>
    <row r="2" spans="1:7" s="4" customFormat="1" ht="12.75">
      <c r="A2" s="1" t="s">
        <v>365</v>
      </c>
      <c r="B2" s="1"/>
      <c r="C2" s="1"/>
      <c r="D2" s="1"/>
      <c r="E2" s="1"/>
      <c r="F2" s="1"/>
      <c r="G2" s="1"/>
    </row>
    <row r="4" spans="1:7" ht="12.75">
      <c r="A4" s="55"/>
      <c r="B4" s="61" t="s">
        <v>90</v>
      </c>
      <c r="C4" s="61"/>
      <c r="D4" s="61"/>
      <c r="E4" s="61"/>
      <c r="F4" s="61"/>
      <c r="G4" s="61"/>
    </row>
    <row r="5" spans="1:7" ht="12.75">
      <c r="A5" s="59"/>
      <c r="B5" s="59" t="s">
        <v>73</v>
      </c>
      <c r="C5" s="59" t="s">
        <v>74</v>
      </c>
      <c r="D5" s="59" t="s">
        <v>75</v>
      </c>
      <c r="E5" s="59" t="s">
        <v>76</v>
      </c>
      <c r="F5" s="59" t="s">
        <v>77</v>
      </c>
      <c r="G5" s="59" t="s">
        <v>78</v>
      </c>
    </row>
    <row r="6" spans="2:7" ht="12.75">
      <c r="B6" s="3" t="s">
        <v>91</v>
      </c>
      <c r="C6" s="3"/>
      <c r="D6" s="3"/>
      <c r="E6" s="3"/>
      <c r="F6" s="3"/>
      <c r="G6" s="3"/>
    </row>
    <row r="7" spans="1:7" ht="12.75">
      <c r="A7" s="59"/>
      <c r="B7" s="59" t="s">
        <v>92</v>
      </c>
      <c r="C7" s="59" t="s">
        <v>93</v>
      </c>
      <c r="D7" s="59" t="s">
        <v>94</v>
      </c>
      <c r="E7" s="59" t="s">
        <v>95</v>
      </c>
      <c r="F7" s="59" t="s">
        <v>96</v>
      </c>
      <c r="G7" s="59" t="s">
        <v>97</v>
      </c>
    </row>
    <row r="8" spans="1:7" ht="12.75">
      <c r="A8" s="33"/>
      <c r="B8" s="33"/>
      <c r="C8" s="33"/>
      <c r="D8" s="33"/>
      <c r="E8" s="33"/>
      <c r="F8" s="33"/>
      <c r="G8" s="33"/>
    </row>
    <row r="9" ht="12.75">
      <c r="A9" s="4" t="s">
        <v>412</v>
      </c>
    </row>
    <row r="10" spans="1:7" ht="12.75">
      <c r="A10" s="9" t="s">
        <v>268</v>
      </c>
      <c r="B10" s="37">
        <v>1.5</v>
      </c>
      <c r="C10" s="37">
        <v>2.6</v>
      </c>
      <c r="D10" s="37">
        <v>2.8</v>
      </c>
      <c r="E10" s="37">
        <v>6.6</v>
      </c>
      <c r="F10" s="37">
        <v>12</v>
      </c>
      <c r="G10" s="37">
        <v>12</v>
      </c>
    </row>
    <row r="11" spans="1:7" ht="12.75">
      <c r="A11" s="9" t="s">
        <v>269</v>
      </c>
      <c r="B11" s="37">
        <v>12.8</v>
      </c>
      <c r="C11" s="37">
        <v>9.4</v>
      </c>
      <c r="D11" s="37">
        <v>10.4</v>
      </c>
      <c r="E11" s="37">
        <v>10.6</v>
      </c>
      <c r="F11" s="37">
        <v>13.9</v>
      </c>
      <c r="G11" s="37">
        <v>16.3</v>
      </c>
    </row>
    <row r="12" spans="1:7" ht="12.75">
      <c r="A12" s="9" t="s">
        <v>125</v>
      </c>
      <c r="B12" s="37">
        <v>55.1</v>
      </c>
      <c r="C12" s="37">
        <v>46.5</v>
      </c>
      <c r="D12" s="37">
        <v>45.8</v>
      </c>
      <c r="E12" s="37">
        <v>43.8</v>
      </c>
      <c r="F12" s="37">
        <v>34</v>
      </c>
      <c r="G12" s="37">
        <v>33.6</v>
      </c>
    </row>
    <row r="13" spans="1:7" ht="12.75">
      <c r="A13" s="9" t="s">
        <v>126</v>
      </c>
      <c r="B13" s="37">
        <v>13.3</v>
      </c>
      <c r="C13" s="37">
        <v>23.7</v>
      </c>
      <c r="D13" s="37">
        <v>20.8</v>
      </c>
      <c r="E13" s="37">
        <v>17.4</v>
      </c>
      <c r="F13" s="37">
        <v>21.5</v>
      </c>
      <c r="G13" s="37">
        <v>20.7</v>
      </c>
    </row>
    <row r="14" spans="1:7" ht="12.75">
      <c r="A14" s="9" t="s">
        <v>127</v>
      </c>
      <c r="B14" s="37">
        <v>4.1</v>
      </c>
      <c r="C14" s="37">
        <v>4</v>
      </c>
      <c r="D14" s="37">
        <v>5.8</v>
      </c>
      <c r="E14" s="37">
        <v>10</v>
      </c>
      <c r="F14" s="37">
        <v>12</v>
      </c>
      <c r="G14" s="37">
        <v>13.1</v>
      </c>
    </row>
    <row r="15" spans="1:7" ht="12.75">
      <c r="A15" s="9" t="s">
        <v>270</v>
      </c>
      <c r="B15" s="37">
        <v>13.2</v>
      </c>
      <c r="C15" s="37">
        <v>13.9</v>
      </c>
      <c r="D15" s="37">
        <v>14.4</v>
      </c>
      <c r="E15" s="37">
        <v>11.7</v>
      </c>
      <c r="F15" s="37">
        <v>6.7</v>
      </c>
      <c r="G15" s="37">
        <v>4.3</v>
      </c>
    </row>
    <row r="16" spans="1:7" ht="12.75">
      <c r="A16" s="9" t="s">
        <v>6</v>
      </c>
      <c r="B16" s="90">
        <v>100</v>
      </c>
      <c r="C16" s="90">
        <v>100</v>
      </c>
      <c r="D16" s="90">
        <v>100</v>
      </c>
      <c r="E16" s="90">
        <v>100</v>
      </c>
      <c r="F16" s="90">
        <v>100</v>
      </c>
      <c r="G16" s="90">
        <v>100</v>
      </c>
    </row>
    <row r="17" spans="1:7" ht="12.75">
      <c r="A17" s="9" t="s">
        <v>153</v>
      </c>
      <c r="B17" s="65">
        <v>303.6</v>
      </c>
      <c r="C17" s="65">
        <v>321.3</v>
      </c>
      <c r="D17" s="65">
        <v>333.2</v>
      </c>
      <c r="E17" s="65">
        <v>329.7</v>
      </c>
      <c r="F17" s="65">
        <v>320.6</v>
      </c>
      <c r="G17" s="65">
        <v>296.2</v>
      </c>
    </row>
    <row r="19" spans="1:7" ht="12.75">
      <c r="A19" s="4" t="s">
        <v>532</v>
      </c>
      <c r="B19" s="9">
        <v>2.1</v>
      </c>
      <c r="C19" s="9">
        <v>2.3</v>
      </c>
      <c r="D19" s="9">
        <v>2.3</v>
      </c>
      <c r="E19" s="9">
        <v>2.2</v>
      </c>
      <c r="F19" s="9">
        <v>2.2</v>
      </c>
      <c r="G19" s="9">
        <v>2.2</v>
      </c>
    </row>
    <row r="21" ht="14.25">
      <c r="A21" s="4" t="s">
        <v>414</v>
      </c>
    </row>
    <row r="22" spans="1:7" ht="12.75">
      <c r="A22" s="9" t="s">
        <v>268</v>
      </c>
      <c r="B22" s="37">
        <v>1.6</v>
      </c>
      <c r="C22" s="37">
        <v>4.1</v>
      </c>
      <c r="D22" s="37">
        <v>9.6</v>
      </c>
      <c r="E22" s="37">
        <v>36.7</v>
      </c>
      <c r="F22" s="37">
        <v>71.2</v>
      </c>
      <c r="G22" s="37">
        <v>79.7</v>
      </c>
    </row>
    <row r="23" spans="1:7" ht="12.75">
      <c r="A23" s="9" t="s">
        <v>269</v>
      </c>
      <c r="B23" s="37">
        <v>13.7</v>
      </c>
      <c r="C23" s="37">
        <v>10.3</v>
      </c>
      <c r="D23" s="37">
        <v>18.3</v>
      </c>
      <c r="E23" s="37">
        <v>14.3</v>
      </c>
      <c r="F23" s="37">
        <v>3.1</v>
      </c>
      <c r="G23" s="37">
        <v>2.6</v>
      </c>
    </row>
    <row r="24" spans="1:7" ht="12.75">
      <c r="A24" s="9" t="s">
        <v>125</v>
      </c>
      <c r="B24" s="37">
        <v>54.7</v>
      </c>
      <c r="C24" s="37">
        <v>47.1</v>
      </c>
      <c r="D24" s="37">
        <v>49.5</v>
      </c>
      <c r="E24" s="37">
        <v>22.4</v>
      </c>
      <c r="F24" s="37">
        <v>9.8</v>
      </c>
      <c r="G24" s="37">
        <v>1.7</v>
      </c>
    </row>
    <row r="25" spans="1:7" ht="12.75">
      <c r="A25" s="9" t="s">
        <v>126</v>
      </c>
      <c r="B25" s="37">
        <v>12.9</v>
      </c>
      <c r="C25" s="37">
        <v>20</v>
      </c>
      <c r="D25" s="37">
        <v>8.2</v>
      </c>
      <c r="E25" s="37">
        <v>0</v>
      </c>
      <c r="F25" s="37">
        <v>0.3</v>
      </c>
      <c r="G25" s="37">
        <v>5.9</v>
      </c>
    </row>
    <row r="26" spans="1:7" ht="12.75">
      <c r="A26" s="9" t="s">
        <v>127</v>
      </c>
      <c r="B26" s="37">
        <v>3.2</v>
      </c>
      <c r="C26" s="37">
        <v>2.4</v>
      </c>
      <c r="D26" s="37">
        <v>1.8</v>
      </c>
      <c r="E26" s="37">
        <v>2.4</v>
      </c>
      <c r="F26" s="37">
        <v>0</v>
      </c>
      <c r="G26" s="37">
        <v>0</v>
      </c>
    </row>
    <row r="27" spans="1:7" ht="12.75">
      <c r="A27" s="9" t="s">
        <v>270</v>
      </c>
      <c r="B27" s="37">
        <v>13.9</v>
      </c>
      <c r="C27" s="37">
        <v>16</v>
      </c>
      <c r="D27" s="37">
        <v>12.6</v>
      </c>
      <c r="E27" s="37">
        <v>24.2</v>
      </c>
      <c r="F27" s="37">
        <v>15.7</v>
      </c>
      <c r="G27" s="37">
        <v>10</v>
      </c>
    </row>
    <row r="28" spans="1:7" ht="12.75">
      <c r="A28" s="9" t="s">
        <v>6</v>
      </c>
      <c r="B28" s="90">
        <v>100</v>
      </c>
      <c r="C28" s="90">
        <v>100</v>
      </c>
      <c r="D28" s="90">
        <v>100</v>
      </c>
      <c r="E28" s="90">
        <v>100</v>
      </c>
      <c r="F28" s="90">
        <v>100</v>
      </c>
      <c r="G28" s="90">
        <v>100</v>
      </c>
    </row>
    <row r="29" spans="1:7" ht="12.75">
      <c r="A29" s="30" t="s">
        <v>153</v>
      </c>
      <c r="B29" s="73">
        <v>284.1</v>
      </c>
      <c r="C29" s="73">
        <v>201.2</v>
      </c>
      <c r="D29" s="73">
        <v>96.2</v>
      </c>
      <c r="E29" s="73">
        <v>59</v>
      </c>
      <c r="F29" s="73">
        <v>53.9</v>
      </c>
      <c r="G29" s="73">
        <v>44.6</v>
      </c>
    </row>
    <row r="31" ht="14.25">
      <c r="A31" s="4" t="s">
        <v>415</v>
      </c>
    </row>
    <row r="32" spans="1:7" ht="12.75">
      <c r="A32" s="9" t="s">
        <v>269</v>
      </c>
      <c r="B32" s="37">
        <v>0</v>
      </c>
      <c r="C32" s="37">
        <v>11</v>
      </c>
      <c r="D32" s="37">
        <v>18.7</v>
      </c>
      <c r="E32" s="37">
        <v>44.2</v>
      </c>
      <c r="F32" s="37">
        <v>78.1</v>
      </c>
      <c r="G32" s="37">
        <v>90.6</v>
      </c>
    </row>
    <row r="33" spans="1:7" ht="12.75">
      <c r="A33" s="9" t="s">
        <v>125</v>
      </c>
      <c r="B33" s="37">
        <v>74.6</v>
      </c>
      <c r="C33" s="37">
        <v>54</v>
      </c>
      <c r="D33" s="37">
        <v>56.3</v>
      </c>
      <c r="E33" s="37">
        <v>28.2</v>
      </c>
      <c r="F33" s="37">
        <v>18.1</v>
      </c>
      <c r="G33" s="37">
        <v>6.4</v>
      </c>
    </row>
    <row r="34" spans="1:7" ht="12.75">
      <c r="A34" s="9" t="s">
        <v>126</v>
      </c>
      <c r="B34" s="37">
        <v>10.5</v>
      </c>
      <c r="C34" s="37">
        <v>24.5</v>
      </c>
      <c r="D34" s="37">
        <v>12.3</v>
      </c>
      <c r="E34" s="37">
        <v>7.6</v>
      </c>
      <c r="F34" s="37">
        <v>1.8</v>
      </c>
      <c r="G34" s="37">
        <v>1.6</v>
      </c>
    </row>
    <row r="35" spans="1:7" ht="12.75">
      <c r="A35" s="9" t="s">
        <v>127</v>
      </c>
      <c r="B35" s="37">
        <v>14.9</v>
      </c>
      <c r="C35" s="37">
        <v>1.6</v>
      </c>
      <c r="D35" s="37">
        <v>3.1</v>
      </c>
      <c r="E35" s="37">
        <v>3.2</v>
      </c>
      <c r="F35" s="37">
        <v>1</v>
      </c>
      <c r="G35" s="37">
        <v>0</v>
      </c>
    </row>
    <row r="36" spans="1:7" ht="12.75">
      <c r="A36" s="9" t="s">
        <v>270</v>
      </c>
      <c r="B36" s="37">
        <v>0</v>
      </c>
      <c r="C36" s="37">
        <v>8.9</v>
      </c>
      <c r="D36" s="37">
        <v>9.6</v>
      </c>
      <c r="E36" s="37">
        <v>16.9</v>
      </c>
      <c r="F36" s="37">
        <v>1</v>
      </c>
      <c r="G36" s="37">
        <v>1.5</v>
      </c>
    </row>
    <row r="37" spans="1:7" ht="12.75">
      <c r="A37" s="9" t="s">
        <v>6</v>
      </c>
      <c r="B37" s="90">
        <v>100</v>
      </c>
      <c r="C37" s="90">
        <v>100</v>
      </c>
      <c r="D37" s="90">
        <v>100</v>
      </c>
      <c r="E37" s="90">
        <v>100</v>
      </c>
      <c r="F37" s="90">
        <v>100</v>
      </c>
      <c r="G37" s="90">
        <v>100</v>
      </c>
    </row>
    <row r="38" spans="1:7" ht="12.75">
      <c r="A38" s="30" t="s">
        <v>153</v>
      </c>
      <c r="B38" s="73">
        <v>14.5</v>
      </c>
      <c r="C38" s="73">
        <v>85.1</v>
      </c>
      <c r="D38" s="73">
        <v>91.9</v>
      </c>
      <c r="E38" s="73">
        <v>60.1</v>
      </c>
      <c r="F38" s="73">
        <v>54.8</v>
      </c>
      <c r="G38" s="73">
        <v>52</v>
      </c>
    </row>
    <row r="40" ht="14.25">
      <c r="A40" s="4" t="s">
        <v>416</v>
      </c>
    </row>
    <row r="41" spans="1:7" ht="12.75">
      <c r="A41" s="9" t="s">
        <v>125</v>
      </c>
      <c r="B41" s="9">
        <v>24.4</v>
      </c>
      <c r="C41" s="9">
        <v>36.6</v>
      </c>
      <c r="D41" s="9">
        <v>53.2</v>
      </c>
      <c r="E41" s="9">
        <v>85.2</v>
      </c>
      <c r="F41" s="9">
        <v>90.1</v>
      </c>
      <c r="G41" s="9">
        <v>94.4</v>
      </c>
    </row>
    <row r="42" spans="1:7" ht="12.75">
      <c r="A42" s="9" t="s">
        <v>126</v>
      </c>
      <c r="B42" s="9">
        <v>49.6</v>
      </c>
      <c r="C42" s="9">
        <v>32.3</v>
      </c>
      <c r="D42" s="9">
        <v>17.5</v>
      </c>
      <c r="E42" s="9">
        <v>8.4</v>
      </c>
      <c r="F42" s="9">
        <v>1.5</v>
      </c>
      <c r="G42" s="9">
        <v>1.9</v>
      </c>
    </row>
    <row r="43" spans="1:7" ht="12.75">
      <c r="A43" s="9" t="s">
        <v>127</v>
      </c>
      <c r="B43" s="9">
        <v>14.5</v>
      </c>
      <c r="C43" s="9">
        <v>20.8</v>
      </c>
      <c r="D43" s="9">
        <v>3.5</v>
      </c>
      <c r="E43" s="9">
        <v>0.4</v>
      </c>
      <c r="F43" s="9">
        <v>3.8</v>
      </c>
      <c r="G43" s="9">
        <v>0.8</v>
      </c>
    </row>
    <row r="44" spans="1:7" ht="12.75">
      <c r="A44" s="9" t="s">
        <v>270</v>
      </c>
      <c r="B44" s="9">
        <v>11.5</v>
      </c>
      <c r="C44" s="9">
        <v>10.3</v>
      </c>
      <c r="D44" s="9">
        <v>25.7</v>
      </c>
      <c r="E44" s="9">
        <v>6</v>
      </c>
      <c r="F44" s="9">
        <v>4.7</v>
      </c>
      <c r="G44" s="9">
        <v>3</v>
      </c>
    </row>
    <row r="45" spans="1:7" ht="12.75">
      <c r="A45" s="9" t="s">
        <v>6</v>
      </c>
      <c r="B45" s="90">
        <v>100</v>
      </c>
      <c r="C45" s="90">
        <v>100</v>
      </c>
      <c r="D45" s="90">
        <v>100</v>
      </c>
      <c r="E45" s="90">
        <v>100</v>
      </c>
      <c r="F45" s="90">
        <v>100</v>
      </c>
      <c r="G45" s="90">
        <v>100</v>
      </c>
    </row>
    <row r="46" spans="1:7" ht="12.75">
      <c r="A46" s="30" t="s">
        <v>153</v>
      </c>
      <c r="B46" s="73">
        <v>4.4</v>
      </c>
      <c r="C46" s="73">
        <v>23.6</v>
      </c>
      <c r="D46" s="73">
        <v>100.1</v>
      </c>
      <c r="E46" s="73">
        <v>134</v>
      </c>
      <c r="F46" s="73">
        <v>104</v>
      </c>
      <c r="G46" s="73">
        <v>101.1</v>
      </c>
    </row>
    <row r="47" spans="2:7" ht="12.75">
      <c r="B47" s="9" t="s">
        <v>120</v>
      </c>
      <c r="D47" s="9" t="s">
        <v>120</v>
      </c>
      <c r="E47" s="9" t="s">
        <v>120</v>
      </c>
      <c r="F47" s="9" t="s">
        <v>120</v>
      </c>
      <c r="G47" s="9" t="s">
        <v>120</v>
      </c>
    </row>
    <row r="48" ht="14.25">
      <c r="A48" s="4" t="s">
        <v>417</v>
      </c>
    </row>
    <row r="49" spans="1:7" ht="12.75">
      <c r="A49" s="9" t="s">
        <v>126</v>
      </c>
      <c r="B49" s="9">
        <v>0</v>
      </c>
      <c r="C49" s="9">
        <v>76.2</v>
      </c>
      <c r="D49" s="9">
        <v>83.6</v>
      </c>
      <c r="E49" s="9">
        <v>83.3</v>
      </c>
      <c r="F49" s="9">
        <v>90</v>
      </c>
      <c r="G49" s="9">
        <v>92.7</v>
      </c>
    </row>
    <row r="50" spans="1:7" ht="12.75">
      <c r="A50" s="9" t="s">
        <v>127</v>
      </c>
      <c r="B50" s="9">
        <v>100</v>
      </c>
      <c r="C50" s="9">
        <v>0</v>
      </c>
      <c r="D50" s="9">
        <v>13.8</v>
      </c>
      <c r="E50" s="9">
        <v>8</v>
      </c>
      <c r="F50" s="9">
        <v>5.9</v>
      </c>
      <c r="G50" s="9">
        <v>0.9</v>
      </c>
    </row>
    <row r="51" spans="1:7" ht="12.75">
      <c r="A51" s="9" t="s">
        <v>270</v>
      </c>
      <c r="B51" s="9">
        <v>0</v>
      </c>
      <c r="C51" s="9">
        <v>23.8</v>
      </c>
      <c r="D51" s="9">
        <v>2.6</v>
      </c>
      <c r="E51" s="9">
        <v>8.7</v>
      </c>
      <c r="F51" s="9">
        <v>4.1</v>
      </c>
      <c r="G51" s="9">
        <v>6.5</v>
      </c>
    </row>
    <row r="53" spans="1:7" ht="12.75">
      <c r="A53" s="9" t="s">
        <v>6</v>
      </c>
      <c r="B53" s="90">
        <v>100</v>
      </c>
      <c r="C53" s="90">
        <v>100</v>
      </c>
      <c r="D53" s="90">
        <v>100</v>
      </c>
      <c r="E53" s="90">
        <v>100</v>
      </c>
      <c r="F53" s="90">
        <v>100</v>
      </c>
      <c r="G53" s="90">
        <v>100</v>
      </c>
    </row>
    <row r="55" spans="1:7" ht="12.75">
      <c r="A55" s="9" t="s">
        <v>153</v>
      </c>
      <c r="B55" s="65">
        <v>0.6</v>
      </c>
      <c r="C55" s="65">
        <v>9.8</v>
      </c>
      <c r="D55" s="65">
        <v>39</v>
      </c>
      <c r="E55" s="65">
        <v>49.7</v>
      </c>
      <c r="F55" s="65">
        <v>73.8</v>
      </c>
      <c r="G55" s="65">
        <v>60.3</v>
      </c>
    </row>
    <row r="56" spans="1:7" ht="12.75">
      <c r="A56" s="30"/>
      <c r="B56" s="30"/>
      <c r="C56" s="30"/>
      <c r="D56" s="30"/>
      <c r="E56" s="30"/>
      <c r="F56" s="30"/>
      <c r="G56" s="30"/>
    </row>
    <row r="58" spans="1:9" ht="12.75">
      <c r="A58" s="9" t="s">
        <v>272</v>
      </c>
      <c r="G58" s="33"/>
      <c r="H58" s="33"/>
      <c r="I58" s="33"/>
    </row>
    <row r="59" ht="12.75">
      <c r="A59" s="33" t="s">
        <v>275</v>
      </c>
    </row>
  </sheetData>
  <printOptions gridLines="1" horizontalCentered="1"/>
  <pageMargins left="0" right="0" top="0.3937007874015748" bottom="0.3937007874015748" header="0.5118110236220472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0.83203125" style="9" customWidth="1"/>
    <col min="2" max="7" width="9.83203125" style="9" customWidth="1"/>
    <col min="8" max="13" width="10.83203125" style="9" customWidth="1"/>
    <col min="14" max="16384" width="9.33203125" style="9" customWidth="1"/>
  </cols>
  <sheetData>
    <row r="1" spans="1:7" s="4" customFormat="1" ht="12.75">
      <c r="A1" s="1" t="s">
        <v>276</v>
      </c>
      <c r="B1" s="1"/>
      <c r="C1" s="1"/>
      <c r="D1" s="1"/>
      <c r="E1" s="1"/>
      <c r="F1" s="1"/>
      <c r="G1" s="1"/>
    </row>
    <row r="2" spans="1:7" s="4" customFormat="1" ht="12.75">
      <c r="A2" s="1" t="s">
        <v>277</v>
      </c>
      <c r="B2" s="1"/>
      <c r="C2" s="1"/>
      <c r="D2" s="1"/>
      <c r="E2" s="1"/>
      <c r="F2" s="1"/>
      <c r="G2" s="1"/>
    </row>
    <row r="3" spans="1:7" s="4" customFormat="1" ht="14.25">
      <c r="A3" s="1" t="s">
        <v>411</v>
      </c>
      <c r="B3" s="1"/>
      <c r="C3" s="1"/>
      <c r="D3" s="1"/>
      <c r="E3" s="1"/>
      <c r="F3" s="1"/>
      <c r="G3" s="84"/>
    </row>
    <row r="4" spans="1:7" s="4" customFormat="1" ht="12.75">
      <c r="A4" s="84"/>
      <c r="B4" s="84"/>
      <c r="C4" s="84"/>
      <c r="D4" s="84"/>
      <c r="E4" s="84"/>
      <c r="F4" s="84"/>
      <c r="G4" s="84"/>
    </row>
    <row r="5" spans="1:7" ht="12.75">
      <c r="A5" s="55"/>
      <c r="B5" s="61" t="s">
        <v>90</v>
      </c>
      <c r="C5" s="61"/>
      <c r="D5" s="61"/>
      <c r="E5" s="61"/>
      <c r="F5" s="61"/>
      <c r="G5" s="61"/>
    </row>
    <row r="6" spans="1:7" ht="12.75">
      <c r="A6" s="59"/>
      <c r="B6" s="59" t="s">
        <v>73</v>
      </c>
      <c r="C6" s="59" t="s">
        <v>74</v>
      </c>
      <c r="D6" s="59" t="s">
        <v>75</v>
      </c>
      <c r="E6" s="59" t="s">
        <v>76</v>
      </c>
      <c r="F6" s="59" t="s">
        <v>77</v>
      </c>
      <c r="G6" s="59" t="s">
        <v>78</v>
      </c>
    </row>
    <row r="7" spans="2:7" ht="12.75">
      <c r="B7" s="3" t="s">
        <v>91</v>
      </c>
      <c r="C7" s="3"/>
      <c r="D7" s="3"/>
      <c r="E7" s="3"/>
      <c r="F7" s="3"/>
      <c r="G7" s="3"/>
    </row>
    <row r="8" spans="1:7" ht="12.75">
      <c r="A8" s="59"/>
      <c r="B8" s="59" t="s">
        <v>92</v>
      </c>
      <c r="C8" s="59" t="s">
        <v>93</v>
      </c>
      <c r="D8" s="59" t="s">
        <v>94</v>
      </c>
      <c r="E8" s="59" t="s">
        <v>95</v>
      </c>
      <c r="F8" s="59" t="s">
        <v>96</v>
      </c>
      <c r="G8" s="59" t="s">
        <v>97</v>
      </c>
    </row>
    <row r="9" spans="1:7" ht="12.75">
      <c r="A9" s="33"/>
      <c r="B9" s="33"/>
      <c r="C9" s="33"/>
      <c r="D9" s="33"/>
      <c r="E9" s="33"/>
      <c r="F9" s="33"/>
      <c r="G9" s="33"/>
    </row>
    <row r="10" ht="12.75">
      <c r="A10" s="4" t="s">
        <v>408</v>
      </c>
    </row>
    <row r="11" spans="1:7" ht="12.75">
      <c r="A11" s="57" t="s">
        <v>278</v>
      </c>
      <c r="B11" s="37">
        <v>2.05</v>
      </c>
      <c r="C11" s="37">
        <v>2.49</v>
      </c>
      <c r="D11" s="37">
        <v>2.32</v>
      </c>
      <c r="E11" s="37">
        <v>2.83</v>
      </c>
      <c r="F11" s="37">
        <v>2.49</v>
      </c>
      <c r="G11" s="37">
        <v>2.46</v>
      </c>
    </row>
    <row r="12" spans="1:7" ht="12.75">
      <c r="A12" s="85" t="str">
        <f>"            3"</f>
        <v>            3</v>
      </c>
      <c r="B12" s="37">
        <v>2.13</v>
      </c>
      <c r="C12" s="37">
        <v>2.01</v>
      </c>
      <c r="D12" s="37">
        <v>2.14</v>
      </c>
      <c r="E12" s="37">
        <v>2.08</v>
      </c>
      <c r="F12" s="37">
        <v>2.06</v>
      </c>
      <c r="G12" s="37">
        <v>1.98</v>
      </c>
    </row>
    <row r="13" spans="1:7" ht="12.75">
      <c r="A13" s="85" t="s">
        <v>279</v>
      </c>
      <c r="B13" s="37">
        <v>2.23</v>
      </c>
      <c r="C13" s="37">
        <v>2.34</v>
      </c>
      <c r="D13" s="37">
        <v>2.39</v>
      </c>
      <c r="E13" s="37">
        <v>2.04</v>
      </c>
      <c r="F13" s="37">
        <v>2.01</v>
      </c>
      <c r="G13" s="37">
        <v>1.64</v>
      </c>
    </row>
    <row r="14" ht="12.75">
      <c r="A14" s="86"/>
    </row>
    <row r="15" spans="1:7" ht="12.75">
      <c r="A15" s="4" t="s">
        <v>409</v>
      </c>
      <c r="B15" s="87"/>
      <c r="C15" s="87"/>
      <c r="D15" s="87"/>
      <c r="E15" s="87"/>
      <c r="F15" s="87"/>
      <c r="G15" s="87"/>
    </row>
    <row r="16" spans="1:7" ht="12.75">
      <c r="A16" s="57" t="s">
        <v>278</v>
      </c>
      <c r="B16" s="37">
        <v>0.52</v>
      </c>
      <c r="C16" s="37">
        <v>1.45</v>
      </c>
      <c r="D16" s="37">
        <v>1.98</v>
      </c>
      <c r="E16" s="37">
        <v>2.53</v>
      </c>
      <c r="F16" s="37">
        <v>2.44</v>
      </c>
      <c r="G16" s="37">
        <v>2.44</v>
      </c>
    </row>
    <row r="17" spans="1:7" ht="12.75">
      <c r="A17" s="85" t="str">
        <f>"            3"</f>
        <v>            3</v>
      </c>
      <c r="B17" s="37">
        <v>0.19</v>
      </c>
      <c r="C17" s="37">
        <v>0.71</v>
      </c>
      <c r="D17" s="37">
        <v>1.52</v>
      </c>
      <c r="E17" s="37">
        <v>1.88</v>
      </c>
      <c r="F17" s="37">
        <v>2.03</v>
      </c>
      <c r="G17" s="37">
        <v>1.96</v>
      </c>
    </row>
    <row r="18" spans="1:7" ht="12.75">
      <c r="A18" s="85" t="s">
        <v>279</v>
      </c>
      <c r="B18" s="37">
        <v>0.03</v>
      </c>
      <c r="C18" s="37">
        <v>0.37</v>
      </c>
      <c r="D18" s="37">
        <v>1.12</v>
      </c>
      <c r="E18" s="37">
        <v>1.64</v>
      </c>
      <c r="F18" s="37">
        <v>1.93</v>
      </c>
      <c r="G18" s="37">
        <v>1.62</v>
      </c>
    </row>
    <row r="19" spans="1:7" ht="12.75">
      <c r="A19" s="86"/>
      <c r="B19" s="88"/>
      <c r="C19" s="87"/>
      <c r="D19" s="87"/>
      <c r="E19" s="87"/>
      <c r="F19" s="87"/>
      <c r="G19" s="87"/>
    </row>
    <row r="20" spans="1:7" ht="12.75">
      <c r="A20" s="4" t="s">
        <v>410</v>
      </c>
      <c r="B20" s="87"/>
      <c r="C20" s="87"/>
      <c r="D20" s="87"/>
      <c r="E20" s="87"/>
      <c r="F20" s="87"/>
      <c r="G20" s="87"/>
    </row>
    <row r="21" spans="1:7" ht="12.75">
      <c r="A21" s="57" t="s">
        <v>278</v>
      </c>
      <c r="B21" s="37">
        <v>1.52</v>
      </c>
      <c r="C21" s="37">
        <v>1.04</v>
      </c>
      <c r="D21" s="37">
        <v>0.34</v>
      </c>
      <c r="E21" s="37">
        <v>0.3</v>
      </c>
      <c r="F21" s="37">
        <v>0.05</v>
      </c>
      <c r="G21" s="37">
        <v>0.02</v>
      </c>
    </row>
    <row r="22" spans="1:7" ht="12.75">
      <c r="A22" s="85" t="str">
        <f>"            3"</f>
        <v>            3</v>
      </c>
      <c r="B22" s="37">
        <v>1.94</v>
      </c>
      <c r="C22" s="37">
        <v>1.3</v>
      </c>
      <c r="D22" s="37">
        <v>0.62</v>
      </c>
      <c r="E22" s="37">
        <v>0.2</v>
      </c>
      <c r="F22" s="37">
        <v>0.04</v>
      </c>
      <c r="G22" s="37">
        <v>0.02</v>
      </c>
    </row>
    <row r="23" spans="1:7" ht="12.75">
      <c r="A23" s="85" t="s">
        <v>279</v>
      </c>
      <c r="B23" s="37">
        <v>2.2</v>
      </c>
      <c r="C23" s="37">
        <v>1.97</v>
      </c>
      <c r="D23" s="37">
        <v>1.27</v>
      </c>
      <c r="E23" s="37">
        <v>0.4</v>
      </c>
      <c r="F23" s="37">
        <v>0.08</v>
      </c>
      <c r="G23" s="37">
        <v>0.02</v>
      </c>
    </row>
    <row r="24" spans="1:7" ht="12.75">
      <c r="A24" s="89"/>
      <c r="B24" s="30"/>
      <c r="C24" s="30"/>
      <c r="D24" s="30"/>
      <c r="E24" s="30"/>
      <c r="F24" s="30"/>
      <c r="G24" s="30"/>
    </row>
    <row r="25" spans="1:7" ht="12.75">
      <c r="A25" s="186"/>
      <c r="B25" s="33"/>
      <c r="C25" s="33"/>
      <c r="D25" s="33"/>
      <c r="E25" s="33"/>
      <c r="F25" s="33"/>
      <c r="G25" s="33"/>
    </row>
    <row r="26" spans="1:7" ht="12.75">
      <c r="A26" s="16" t="s">
        <v>280</v>
      </c>
      <c r="B26" s="33"/>
      <c r="C26" s="33"/>
      <c r="D26" s="33"/>
      <c r="E26" s="33"/>
      <c r="F26" s="33"/>
      <c r="G26" s="33"/>
    </row>
    <row r="27" spans="1:7" ht="12.75">
      <c r="A27" s="68" t="s">
        <v>281</v>
      </c>
      <c r="B27" s="33"/>
      <c r="C27" s="33"/>
      <c r="D27" s="33"/>
      <c r="E27" s="33"/>
      <c r="F27" s="33"/>
      <c r="G27" s="33"/>
    </row>
    <row r="28" spans="1:7" ht="12.75">
      <c r="A28" s="9" t="s">
        <v>282</v>
      </c>
      <c r="B28" s="33"/>
      <c r="C28" s="33"/>
      <c r="D28" s="33"/>
      <c r="E28" s="33"/>
      <c r="F28" s="33"/>
      <c r="G28" s="33"/>
    </row>
    <row r="29" spans="1:7" ht="12.75">
      <c r="A29" s="9" t="s">
        <v>283</v>
      </c>
      <c r="B29" s="33"/>
      <c r="C29" s="33"/>
      <c r="D29" s="33"/>
      <c r="E29" s="33"/>
      <c r="F29" s="33"/>
      <c r="G29" s="33"/>
    </row>
    <row r="30" spans="1:7" ht="12.75">
      <c r="A30" s="9" t="s">
        <v>284</v>
      </c>
      <c r="B30" s="33"/>
      <c r="C30" s="33"/>
      <c r="D30" s="33"/>
      <c r="E30" s="33"/>
      <c r="F30" s="33"/>
      <c r="G30" s="33"/>
    </row>
    <row r="31" spans="1:7" ht="12.75">
      <c r="A31" s="9" t="s">
        <v>285</v>
      </c>
      <c r="B31" s="33"/>
      <c r="C31" s="33"/>
      <c r="D31" s="33"/>
      <c r="E31" s="33"/>
      <c r="F31" s="33"/>
      <c r="G31" s="33"/>
    </row>
    <row r="32" spans="1:7" ht="12.75">
      <c r="A32" s="9" t="s">
        <v>286</v>
      </c>
      <c r="B32" s="33"/>
      <c r="C32" s="33"/>
      <c r="D32" s="33"/>
      <c r="E32" s="33"/>
      <c r="F32" s="33"/>
      <c r="G32" s="33"/>
    </row>
    <row r="33" spans="1:7" ht="12.75">
      <c r="A33" s="9" t="s">
        <v>287</v>
      </c>
      <c r="B33" s="33"/>
      <c r="C33" s="33"/>
      <c r="D33" s="33"/>
      <c r="E33" s="33"/>
      <c r="F33" s="33"/>
      <c r="G33" s="33"/>
    </row>
    <row r="34" ht="12.75">
      <c r="A34" s="16"/>
    </row>
  </sheetData>
  <printOptions gridLines="1" horizont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0.83203125" style="9" customWidth="1"/>
    <col min="2" max="7" width="9.83203125" style="9" customWidth="1"/>
    <col min="8" max="19" width="10.83203125" style="9" customWidth="1"/>
    <col min="20" max="16384" width="9.33203125" style="9" customWidth="1"/>
  </cols>
  <sheetData>
    <row r="1" spans="1:7" ht="12.75">
      <c r="A1" s="1" t="s">
        <v>288</v>
      </c>
      <c r="B1" s="1"/>
      <c r="C1" s="1"/>
      <c r="D1" s="1"/>
      <c r="E1" s="1"/>
      <c r="F1" s="1"/>
      <c r="G1" s="1"/>
    </row>
    <row r="2" spans="1:7" ht="12.75">
      <c r="A2" s="1" t="s">
        <v>289</v>
      </c>
      <c r="B2" s="1"/>
      <c r="C2" s="1"/>
      <c r="D2" s="1"/>
      <c r="E2" s="1"/>
      <c r="F2" s="1"/>
      <c r="G2" s="1"/>
    </row>
    <row r="3" spans="1:7" ht="14.25">
      <c r="A3" s="1" t="s">
        <v>407</v>
      </c>
      <c r="B3" s="1"/>
      <c r="C3" s="1"/>
      <c r="D3" s="1"/>
      <c r="E3" s="1"/>
      <c r="F3" s="1"/>
      <c r="G3" s="1"/>
    </row>
    <row r="4" spans="1:7" ht="12.75">
      <c r="A4" s="84"/>
      <c r="B4" s="84"/>
      <c r="C4" s="84"/>
      <c r="D4" s="84"/>
      <c r="E4" s="84"/>
      <c r="F4" s="84"/>
      <c r="G4" s="84"/>
    </row>
    <row r="5" spans="1:7" ht="12.75">
      <c r="A5" s="55"/>
      <c r="B5" s="61" t="s">
        <v>90</v>
      </c>
      <c r="C5" s="61"/>
      <c r="D5" s="61"/>
      <c r="E5" s="61"/>
      <c r="F5" s="61"/>
      <c r="G5" s="61"/>
    </row>
    <row r="6" spans="1:7" ht="12.75">
      <c r="A6" s="59"/>
      <c r="B6" s="59" t="s">
        <v>73</v>
      </c>
      <c r="C6" s="59" t="s">
        <v>74</v>
      </c>
      <c r="D6" s="59" t="s">
        <v>75</v>
      </c>
      <c r="E6" s="59" t="s">
        <v>76</v>
      </c>
      <c r="F6" s="59" t="s">
        <v>77</v>
      </c>
      <c r="G6" s="59" t="s">
        <v>78</v>
      </c>
    </row>
    <row r="7" spans="2:7" ht="12.75">
      <c r="B7" s="3" t="s">
        <v>91</v>
      </c>
      <c r="C7" s="3"/>
      <c r="D7" s="3"/>
      <c r="E7" s="3"/>
      <c r="F7" s="3"/>
      <c r="G7" s="3"/>
    </row>
    <row r="8" spans="1:7" ht="12.75">
      <c r="A8" s="59"/>
      <c r="B8" s="59" t="s">
        <v>92</v>
      </c>
      <c r="C8" s="59" t="s">
        <v>93</v>
      </c>
      <c r="D8" s="59" t="s">
        <v>94</v>
      </c>
      <c r="E8" s="59" t="s">
        <v>95</v>
      </c>
      <c r="F8" s="59" t="s">
        <v>96</v>
      </c>
      <c r="G8" s="59" t="s">
        <v>97</v>
      </c>
    </row>
    <row r="9" spans="1:7" ht="12.75">
      <c r="A9" s="33"/>
      <c r="B9" s="33"/>
      <c r="C9" s="33"/>
      <c r="D9" s="33"/>
      <c r="E9" s="33"/>
      <c r="F9" s="33"/>
      <c r="G9" s="33"/>
    </row>
    <row r="10" ht="12.75">
      <c r="A10" s="4" t="s">
        <v>408</v>
      </c>
    </row>
    <row r="11" spans="1:7" ht="12.75">
      <c r="A11" s="57" t="s">
        <v>278</v>
      </c>
      <c r="B11" s="37">
        <v>1.88</v>
      </c>
      <c r="C11" s="37">
        <v>2.22</v>
      </c>
      <c r="D11" s="37">
        <v>2.12</v>
      </c>
      <c r="E11" s="37">
        <v>2.26</v>
      </c>
      <c r="F11" s="37">
        <v>2.22</v>
      </c>
      <c r="G11" s="37">
        <v>2.46</v>
      </c>
    </row>
    <row r="12" spans="1:7" ht="12.75">
      <c r="A12" s="85" t="str">
        <f>"            3"</f>
        <v>            3</v>
      </c>
      <c r="B12" s="37">
        <v>2.01</v>
      </c>
      <c r="C12" s="37">
        <v>2.1</v>
      </c>
      <c r="D12" s="37">
        <v>2.22</v>
      </c>
      <c r="E12" s="37">
        <v>2.07</v>
      </c>
      <c r="F12" s="37">
        <v>2.12</v>
      </c>
      <c r="G12" s="37">
        <v>2.1</v>
      </c>
    </row>
    <row r="13" spans="1:7" ht="12.75">
      <c r="A13" s="85" t="s">
        <v>279</v>
      </c>
      <c r="B13" s="37">
        <v>2.19</v>
      </c>
      <c r="C13" s="37">
        <v>2.25</v>
      </c>
      <c r="D13" s="37">
        <v>2.23</v>
      </c>
      <c r="E13" s="37">
        <v>2.15</v>
      </c>
      <c r="F13" s="37">
        <v>2.11</v>
      </c>
      <c r="G13" s="37">
        <v>2</v>
      </c>
    </row>
    <row r="14" ht="12.75">
      <c r="A14" s="86"/>
    </row>
    <row r="15" spans="1:7" ht="12.75">
      <c r="A15" s="4" t="s">
        <v>409</v>
      </c>
      <c r="B15" s="87"/>
      <c r="C15" s="87"/>
      <c r="D15" s="87"/>
      <c r="E15" s="87"/>
      <c r="F15" s="87"/>
      <c r="G15" s="87"/>
    </row>
    <row r="16" spans="1:8" ht="12.75">
      <c r="A16" s="57" t="s">
        <v>278</v>
      </c>
      <c r="B16" s="37">
        <v>0.11</v>
      </c>
      <c r="C16" s="37">
        <v>0.69</v>
      </c>
      <c r="D16" s="37">
        <v>1.25</v>
      </c>
      <c r="E16" s="37">
        <v>1.9</v>
      </c>
      <c r="F16" s="37">
        <v>2.07</v>
      </c>
      <c r="G16" s="37">
        <v>2.42</v>
      </c>
      <c r="H16" s="37"/>
    </row>
    <row r="17" spans="1:8" ht="12.75">
      <c r="A17" s="85" t="str">
        <f>"            3"</f>
        <v>            3</v>
      </c>
      <c r="B17" s="37">
        <v>0.06</v>
      </c>
      <c r="C17" s="37">
        <v>0.45</v>
      </c>
      <c r="D17" s="37">
        <v>1.35</v>
      </c>
      <c r="E17" s="37">
        <v>1.79</v>
      </c>
      <c r="F17" s="37">
        <v>1.92</v>
      </c>
      <c r="G17" s="37">
        <v>1.99</v>
      </c>
      <c r="H17" s="37"/>
    </row>
    <row r="18" spans="1:8" ht="12.75">
      <c r="A18" s="85" t="s">
        <v>279</v>
      </c>
      <c r="B18" s="37">
        <v>0</v>
      </c>
      <c r="C18" s="37">
        <v>0.16</v>
      </c>
      <c r="D18" s="37">
        <v>1.02</v>
      </c>
      <c r="E18" s="37">
        <v>1.45</v>
      </c>
      <c r="F18" s="37">
        <v>1.86</v>
      </c>
      <c r="G18" s="37">
        <v>1.74</v>
      </c>
      <c r="H18" s="37"/>
    </row>
    <row r="19" spans="1:7" ht="12.75">
      <c r="A19" s="86"/>
      <c r="B19" s="87"/>
      <c r="C19" s="87"/>
      <c r="D19" s="87"/>
      <c r="E19" s="87"/>
      <c r="F19" s="87"/>
      <c r="G19" s="87"/>
    </row>
    <row r="20" spans="1:7" ht="12.75">
      <c r="A20" s="4" t="s">
        <v>410</v>
      </c>
      <c r="B20" s="87"/>
      <c r="C20" s="87"/>
      <c r="D20" s="87"/>
      <c r="E20" s="87"/>
      <c r="F20" s="87"/>
      <c r="G20" s="87"/>
    </row>
    <row r="21" spans="1:7" ht="12.75">
      <c r="A21" s="57" t="s">
        <v>278</v>
      </c>
      <c r="B21" s="37">
        <v>1.77</v>
      </c>
      <c r="C21" s="37">
        <v>1.52</v>
      </c>
      <c r="D21" s="37">
        <v>0.87</v>
      </c>
      <c r="E21" s="37">
        <v>0.36</v>
      </c>
      <c r="F21" s="37">
        <v>0.14</v>
      </c>
      <c r="G21" s="37">
        <v>0.04</v>
      </c>
    </row>
    <row r="22" spans="1:7" ht="12.75">
      <c r="A22" s="85" t="str">
        <f>"            3"</f>
        <v>            3</v>
      </c>
      <c r="B22" s="37">
        <v>1.95</v>
      </c>
      <c r="C22" s="37">
        <v>1.65</v>
      </c>
      <c r="D22" s="37">
        <v>0.87</v>
      </c>
      <c r="E22" s="37">
        <v>0.28</v>
      </c>
      <c r="F22" s="37">
        <v>0.19</v>
      </c>
      <c r="G22" s="37">
        <v>0.11</v>
      </c>
    </row>
    <row r="23" spans="1:7" ht="12.75">
      <c r="A23" s="185" t="s">
        <v>279</v>
      </c>
      <c r="B23" s="42">
        <v>2.19</v>
      </c>
      <c r="C23" s="42">
        <v>2.09</v>
      </c>
      <c r="D23" s="42">
        <v>1.2</v>
      </c>
      <c r="E23" s="42">
        <v>0.7</v>
      </c>
      <c r="F23" s="42">
        <v>0.25</v>
      </c>
      <c r="G23" s="42">
        <v>0.26</v>
      </c>
    </row>
    <row r="24" spans="1:7" ht="12.75">
      <c r="A24" s="40"/>
      <c r="B24" s="30"/>
      <c r="C24" s="30"/>
      <c r="D24" s="30"/>
      <c r="E24" s="30"/>
      <c r="F24" s="30"/>
      <c r="G24" s="30"/>
    </row>
    <row r="25" spans="1:7" ht="12.75">
      <c r="A25" s="34"/>
      <c r="B25" s="33"/>
      <c r="C25" s="33"/>
      <c r="D25" s="33"/>
      <c r="E25" s="33"/>
      <c r="F25" s="33"/>
      <c r="G25" s="33"/>
    </row>
    <row r="26" ht="12.75">
      <c r="A26" s="16" t="s">
        <v>280</v>
      </c>
    </row>
    <row r="27" ht="12.75">
      <c r="A27" s="9" t="s">
        <v>281</v>
      </c>
    </row>
    <row r="28" ht="12.75">
      <c r="A28" s="9" t="s">
        <v>282</v>
      </c>
    </row>
    <row r="29" spans="1:5" ht="12.75">
      <c r="A29" s="9" t="s">
        <v>283</v>
      </c>
      <c r="E29" s="68"/>
    </row>
    <row r="30" ht="12.75">
      <c r="A30" s="9" t="s">
        <v>284</v>
      </c>
    </row>
    <row r="31" ht="12.75">
      <c r="A31" s="9" t="s">
        <v>285</v>
      </c>
    </row>
    <row r="32" ht="12.75">
      <c r="A32" s="9" t="s">
        <v>286</v>
      </c>
    </row>
    <row r="33" ht="12.75">
      <c r="A33" s="9" t="s">
        <v>287</v>
      </c>
    </row>
    <row r="34" spans="1:6" ht="12.75">
      <c r="A34" s="37"/>
      <c r="B34" s="37"/>
      <c r="C34" s="37"/>
      <c r="D34" s="37"/>
      <c r="E34" s="37"/>
      <c r="F34" s="37"/>
    </row>
    <row r="35" spans="1:6" ht="12.75">
      <c r="A35" s="28"/>
      <c r="B35" s="37"/>
      <c r="C35" s="37"/>
      <c r="D35" s="37"/>
      <c r="E35" s="37"/>
      <c r="F35" s="37"/>
    </row>
  </sheetData>
  <printOptions gridLines="1" horizontalCentered="1"/>
  <pageMargins left="0" right="0" top="0.3937007874015748" bottom="0.3937007874015748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0" style="9" customWidth="1"/>
    <col min="2" max="12" width="10.83203125" style="9" customWidth="1"/>
    <col min="13" max="16384" width="9.33203125" style="9" customWidth="1"/>
  </cols>
  <sheetData>
    <row r="1" spans="1:4" s="4" customFormat="1" ht="12.75">
      <c r="A1" s="1" t="s">
        <v>290</v>
      </c>
      <c r="B1" s="1"/>
      <c r="C1" s="1"/>
      <c r="D1" s="1"/>
    </row>
    <row r="2" spans="1:4" s="4" customFormat="1" ht="12.75">
      <c r="A2" s="1" t="s">
        <v>366</v>
      </c>
      <c r="B2" s="1"/>
      <c r="C2" s="1"/>
      <c r="D2" s="1"/>
    </row>
    <row r="3" spans="1:4" s="4" customFormat="1" ht="12.75">
      <c r="A3" s="1" t="s">
        <v>341</v>
      </c>
      <c r="B3" s="3"/>
      <c r="C3" s="1"/>
      <c r="D3" s="1"/>
    </row>
    <row r="4" spans="1:4" s="4" customFormat="1" ht="12.75">
      <c r="A4" s="2"/>
      <c r="B4" s="3"/>
      <c r="C4" s="1"/>
      <c r="D4" s="1"/>
    </row>
    <row r="5" spans="1:4" ht="12.75">
      <c r="A5" s="55"/>
      <c r="B5" s="70" t="s">
        <v>90</v>
      </c>
      <c r="C5" s="82"/>
      <c r="D5" s="61"/>
    </row>
    <row r="6" spans="1:4" ht="12.75">
      <c r="A6" s="59"/>
      <c r="B6" s="59" t="s">
        <v>73</v>
      </c>
      <c r="C6" s="59" t="s">
        <v>74</v>
      </c>
      <c r="D6" s="59" t="s">
        <v>75</v>
      </c>
    </row>
    <row r="7" spans="3:4" ht="12.75">
      <c r="C7" s="3"/>
      <c r="D7" s="3"/>
    </row>
    <row r="8" spans="1:4" ht="12.75">
      <c r="A8" s="30"/>
      <c r="B8" s="59" t="s">
        <v>92</v>
      </c>
      <c r="C8" s="59" t="s">
        <v>93</v>
      </c>
      <c r="D8" s="59" t="s">
        <v>94</v>
      </c>
    </row>
    <row r="9" spans="1:4" ht="12.75">
      <c r="A9" s="33"/>
      <c r="B9" s="33"/>
      <c r="C9" s="33"/>
      <c r="D9" s="33"/>
    </row>
    <row r="10" ht="12.75">
      <c r="A10" s="4" t="s">
        <v>398</v>
      </c>
    </row>
    <row r="11" ht="14.25">
      <c r="A11" s="9" t="s">
        <v>399</v>
      </c>
    </row>
    <row r="12" spans="1:4" ht="12.75">
      <c r="A12" s="68" t="str">
        <f>+"                       0"</f>
        <v>                       0</v>
      </c>
      <c r="B12" s="37">
        <v>33.4</v>
      </c>
      <c r="C12" s="37">
        <v>3</v>
      </c>
      <c r="D12" s="37">
        <v>0.4</v>
      </c>
    </row>
    <row r="13" spans="1:4" ht="12.75">
      <c r="A13" s="68" t="str">
        <f>+"                       1"</f>
        <v>                       1</v>
      </c>
      <c r="B13" s="37">
        <v>0.3</v>
      </c>
      <c r="C13" s="37">
        <v>0.3</v>
      </c>
      <c r="D13" s="37">
        <v>0</v>
      </c>
    </row>
    <row r="14" spans="1:4" ht="12.75">
      <c r="A14" s="68" t="str">
        <f>+"                       2"</f>
        <v>                       2</v>
      </c>
      <c r="B14" s="37">
        <v>0</v>
      </c>
      <c r="C14" s="37">
        <v>0.2</v>
      </c>
      <c r="D14" s="37">
        <v>0</v>
      </c>
    </row>
    <row r="15" spans="1:4" ht="12.75">
      <c r="A15" s="68" t="s">
        <v>291</v>
      </c>
      <c r="B15" s="9">
        <v>33.7</v>
      </c>
      <c r="C15" s="9">
        <v>3.5</v>
      </c>
      <c r="D15" s="9">
        <v>0.4</v>
      </c>
    </row>
    <row r="17" spans="1:4" ht="12.75">
      <c r="A17" s="68" t="s">
        <v>292</v>
      </c>
      <c r="B17" s="65">
        <v>470.4</v>
      </c>
      <c r="C17" s="65">
        <v>494</v>
      </c>
      <c r="D17" s="65">
        <v>496.4</v>
      </c>
    </row>
    <row r="19" spans="1:4" ht="12.75">
      <c r="A19" s="4" t="s">
        <v>400</v>
      </c>
      <c r="B19" s="37">
        <v>1.9</v>
      </c>
      <c r="C19" s="37">
        <v>0.4</v>
      </c>
      <c r="D19" s="37">
        <v>0</v>
      </c>
    </row>
    <row r="20" ht="14.25">
      <c r="A20" s="9" t="s">
        <v>401</v>
      </c>
    </row>
    <row r="21" spans="2:4" ht="12.75">
      <c r="B21" s="37"/>
      <c r="C21" s="37"/>
      <c r="D21" s="37"/>
    </row>
    <row r="22" spans="1:4" ht="12.75">
      <c r="A22" s="9" t="s">
        <v>134</v>
      </c>
      <c r="B22" s="65">
        <v>72</v>
      </c>
      <c r="C22" s="65">
        <v>173</v>
      </c>
      <c r="D22" s="65">
        <v>149</v>
      </c>
    </row>
    <row r="24" spans="1:4" ht="12.75">
      <c r="A24" s="4" t="s">
        <v>402</v>
      </c>
      <c r="B24" s="37">
        <v>0</v>
      </c>
      <c r="C24" s="37">
        <v>2.9</v>
      </c>
      <c r="D24" s="37">
        <v>0</v>
      </c>
    </row>
    <row r="25" ht="14.25">
      <c r="A25" s="9" t="s">
        <v>403</v>
      </c>
    </row>
    <row r="27" spans="1:4" ht="12.75">
      <c r="A27" s="9" t="s">
        <v>134</v>
      </c>
      <c r="B27" s="65">
        <v>9.8</v>
      </c>
      <c r="C27" s="65">
        <v>69.8</v>
      </c>
      <c r="D27" s="65">
        <v>161.6</v>
      </c>
    </row>
    <row r="29" spans="1:4" ht="12.75">
      <c r="A29" s="4" t="s">
        <v>404</v>
      </c>
      <c r="B29" s="37">
        <v>0</v>
      </c>
      <c r="C29" s="37">
        <v>2.9</v>
      </c>
      <c r="D29" s="37">
        <v>0</v>
      </c>
    </row>
    <row r="30" ht="14.25">
      <c r="A30" s="9" t="s">
        <v>405</v>
      </c>
    </row>
    <row r="32" spans="1:4" ht="12.75">
      <c r="A32" s="9" t="s">
        <v>134</v>
      </c>
      <c r="B32" s="65">
        <v>9.8</v>
      </c>
      <c r="C32" s="65">
        <v>69.8</v>
      </c>
      <c r="D32" s="65">
        <v>161.6</v>
      </c>
    </row>
    <row r="33" spans="2:4" ht="12.75">
      <c r="B33" s="65"/>
      <c r="C33" s="65"/>
      <c r="D33" s="65"/>
    </row>
    <row r="34" spans="1:4" ht="12.75">
      <c r="A34" s="4" t="s">
        <v>406</v>
      </c>
      <c r="B34" s="37">
        <v>40.5</v>
      </c>
      <c r="C34" s="37">
        <v>6</v>
      </c>
      <c r="D34" s="37">
        <v>1.6</v>
      </c>
    </row>
    <row r="35" spans="1:4" ht="12.75">
      <c r="A35" s="9" t="s">
        <v>293</v>
      </c>
      <c r="B35" s="65"/>
      <c r="C35" s="65"/>
      <c r="D35" s="65"/>
    </row>
    <row r="36" spans="2:4" ht="12.75">
      <c r="B36" s="65">
        <v>388.4</v>
      </c>
      <c r="C36" s="65">
        <v>245.1</v>
      </c>
      <c r="D36" s="65">
        <v>112.9</v>
      </c>
    </row>
    <row r="37" spans="1:4" ht="12.75">
      <c r="A37" s="9" t="s">
        <v>134</v>
      </c>
      <c r="B37" s="65"/>
      <c r="C37" s="65"/>
      <c r="D37" s="65"/>
    </row>
    <row r="38" spans="1:4" ht="12.75">
      <c r="A38" s="30"/>
      <c r="B38" s="30"/>
      <c r="C38" s="30"/>
      <c r="D38" s="30"/>
    </row>
    <row r="39" ht="12.75">
      <c r="A39" s="9" t="s">
        <v>294</v>
      </c>
    </row>
    <row r="40" ht="12.75">
      <c r="A40" s="9" t="s">
        <v>295</v>
      </c>
    </row>
    <row r="41" ht="12.75">
      <c r="A41" s="9" t="s">
        <v>296</v>
      </c>
    </row>
    <row r="42" ht="12.75">
      <c r="A42" s="9" t="s">
        <v>297</v>
      </c>
    </row>
  </sheetData>
  <printOptions gridLines="1" horizontalCentered="1"/>
  <pageMargins left="0" right="0" top="0.3937007874015748" bottom="0.3937007874015748" header="0.5118110236220472" footer="0.511811023622047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0.83203125" style="9" customWidth="1"/>
    <col min="2" max="7" width="9.83203125" style="9" customWidth="1"/>
    <col min="8" max="19" width="10.83203125" style="9" customWidth="1"/>
    <col min="20" max="16384" width="9.33203125" style="9" customWidth="1"/>
  </cols>
  <sheetData>
    <row r="1" spans="1:7" s="4" customFormat="1" ht="12.75">
      <c r="A1" s="1" t="s">
        <v>298</v>
      </c>
      <c r="B1" s="1"/>
      <c r="C1" s="1"/>
      <c r="D1" s="1"/>
      <c r="E1" s="1"/>
      <c r="F1" s="1"/>
      <c r="G1" s="1"/>
    </row>
    <row r="2" spans="1:7" s="4" customFormat="1" ht="12.75">
      <c r="A2" s="1" t="s">
        <v>367</v>
      </c>
      <c r="B2" s="1"/>
      <c r="C2" s="1"/>
      <c r="D2" s="1"/>
      <c r="E2" s="1"/>
      <c r="F2" s="1"/>
      <c r="G2" s="1"/>
    </row>
    <row r="3" s="4" customFormat="1" ht="12.75"/>
    <row r="4" spans="1:7" ht="12.75">
      <c r="A4" s="55"/>
      <c r="B4" s="61" t="s">
        <v>90</v>
      </c>
      <c r="C4" s="61"/>
      <c r="D4" s="61"/>
      <c r="E4" s="61"/>
      <c r="F4" s="61"/>
      <c r="G4" s="61"/>
    </row>
    <row r="5" spans="1:7" ht="12.75">
      <c r="A5" s="59"/>
      <c r="B5" s="59" t="s">
        <v>73</v>
      </c>
      <c r="C5" s="59" t="s">
        <v>74</v>
      </c>
      <c r="D5" s="59" t="s">
        <v>75</v>
      </c>
      <c r="E5" s="59" t="s">
        <v>76</v>
      </c>
      <c r="F5" s="59" t="s">
        <v>77</v>
      </c>
      <c r="G5" s="59" t="s">
        <v>78</v>
      </c>
    </row>
    <row r="6" spans="2:7" ht="12.75">
      <c r="B6" s="3" t="s">
        <v>91</v>
      </c>
      <c r="C6" s="3"/>
      <c r="D6" s="3"/>
      <c r="E6" s="3"/>
      <c r="F6" s="3"/>
      <c r="G6" s="3"/>
    </row>
    <row r="7" spans="1:7" ht="12.75">
      <c r="A7" s="59"/>
      <c r="B7" s="59" t="s">
        <v>92</v>
      </c>
      <c r="C7" s="59" t="s">
        <v>93</v>
      </c>
      <c r="D7" s="59" t="s">
        <v>94</v>
      </c>
      <c r="E7" s="59" t="s">
        <v>95</v>
      </c>
      <c r="F7" s="59" t="s">
        <v>96</v>
      </c>
      <c r="G7" s="59" t="s">
        <v>97</v>
      </c>
    </row>
    <row r="8" spans="1:7" ht="12.75">
      <c r="A8" s="33"/>
      <c r="B8" s="33"/>
      <c r="C8" s="33"/>
      <c r="D8" s="33"/>
      <c r="E8" s="33"/>
      <c r="F8" s="33"/>
      <c r="G8" s="33"/>
    </row>
    <row r="9" ht="14.25">
      <c r="A9" s="4" t="s">
        <v>393</v>
      </c>
    </row>
    <row r="10" spans="1:7" ht="12.75">
      <c r="A10" s="57">
        <v>0</v>
      </c>
      <c r="B10" s="37">
        <v>33.2</v>
      </c>
      <c r="C10" s="37">
        <v>39.6</v>
      </c>
      <c r="D10" s="37">
        <v>17.8</v>
      </c>
      <c r="E10" s="37">
        <v>9.5</v>
      </c>
      <c r="F10" s="37">
        <v>10.2</v>
      </c>
      <c r="G10" s="37">
        <v>21</v>
      </c>
    </row>
    <row r="11" spans="1:7" ht="12.75">
      <c r="A11" s="57">
        <v>1</v>
      </c>
      <c r="B11" s="37">
        <v>6.2</v>
      </c>
      <c r="C11" s="37">
        <v>19.1</v>
      </c>
      <c r="D11" s="37">
        <v>18.8</v>
      </c>
      <c r="E11" s="37">
        <v>15.5</v>
      </c>
      <c r="F11" s="37">
        <v>22</v>
      </c>
      <c r="G11" s="37">
        <v>20.3</v>
      </c>
    </row>
    <row r="12" spans="1:7" ht="12.75">
      <c r="A12" s="57">
        <v>2</v>
      </c>
      <c r="B12" s="37">
        <v>0.2</v>
      </c>
      <c r="C12" s="37">
        <v>7.8</v>
      </c>
      <c r="D12" s="37">
        <v>23.3</v>
      </c>
      <c r="E12" s="37">
        <v>29.1</v>
      </c>
      <c r="F12" s="37">
        <v>27.5</v>
      </c>
      <c r="G12" s="37">
        <v>17.7</v>
      </c>
    </row>
    <row r="13" spans="1:7" ht="12.75">
      <c r="A13" s="57" t="s">
        <v>299</v>
      </c>
      <c r="B13" s="37">
        <v>0</v>
      </c>
      <c r="C13" s="37">
        <v>1.4</v>
      </c>
      <c r="D13" s="37">
        <v>6.3</v>
      </c>
      <c r="E13" s="37">
        <v>12</v>
      </c>
      <c r="F13" s="37">
        <v>10.8</v>
      </c>
      <c r="G13" s="37">
        <v>6.3</v>
      </c>
    </row>
    <row r="14" spans="2:7" ht="12.75">
      <c r="B14" s="37"/>
      <c r="C14" s="37"/>
      <c r="D14" s="37"/>
      <c r="E14" s="37"/>
      <c r="F14" s="37"/>
      <c r="G14" s="37"/>
    </row>
    <row r="15" spans="1:7" ht="12.75">
      <c r="A15" s="68" t="s">
        <v>300</v>
      </c>
      <c r="B15" s="37">
        <v>39.7</v>
      </c>
      <c r="C15" s="37">
        <v>67.9</v>
      </c>
      <c r="D15" s="37">
        <v>66.2</v>
      </c>
      <c r="E15" s="37">
        <v>66.1</v>
      </c>
      <c r="F15" s="37">
        <v>70.4</v>
      </c>
      <c r="G15" s="37">
        <v>65.3</v>
      </c>
    </row>
    <row r="17" spans="1:7" ht="12.75">
      <c r="A17" s="68" t="s">
        <v>301</v>
      </c>
      <c r="B17" s="65">
        <v>470.3</v>
      </c>
      <c r="C17" s="65">
        <v>494</v>
      </c>
      <c r="D17" s="65">
        <v>496.4</v>
      </c>
      <c r="E17" s="65">
        <v>523.7</v>
      </c>
      <c r="F17" s="65">
        <v>495.6</v>
      </c>
      <c r="G17" s="65">
        <v>454</v>
      </c>
    </row>
    <row r="19" ht="12.75">
      <c r="A19" s="4" t="s">
        <v>394</v>
      </c>
    </row>
    <row r="20" ht="12.75">
      <c r="A20" s="9" t="s">
        <v>302</v>
      </c>
    </row>
    <row r="21" spans="1:7" ht="12.75">
      <c r="A21" s="57">
        <v>0</v>
      </c>
      <c r="B21" s="37">
        <v>27.4</v>
      </c>
      <c r="C21" s="37">
        <v>7.1</v>
      </c>
      <c r="D21" s="37">
        <v>3.6</v>
      </c>
      <c r="E21" s="37">
        <v>1.9</v>
      </c>
      <c r="F21" s="37">
        <v>2.4</v>
      </c>
      <c r="G21" s="37">
        <v>6.7</v>
      </c>
    </row>
    <row r="22" spans="1:7" ht="12.75">
      <c r="A22" s="57">
        <v>1</v>
      </c>
      <c r="B22" s="37">
        <v>3.8</v>
      </c>
      <c r="C22" s="37">
        <v>5.3</v>
      </c>
      <c r="D22" s="37">
        <v>6.9</v>
      </c>
      <c r="E22" s="37">
        <v>5.9</v>
      </c>
      <c r="F22" s="37">
        <v>8.1</v>
      </c>
      <c r="G22" s="37">
        <v>8.4</v>
      </c>
    </row>
    <row r="23" spans="1:7" ht="12.75">
      <c r="A23" s="57">
        <v>2</v>
      </c>
      <c r="B23" s="37">
        <v>0.4</v>
      </c>
      <c r="C23" s="37">
        <v>3.3</v>
      </c>
      <c r="D23" s="37">
        <v>12</v>
      </c>
      <c r="E23" s="37">
        <v>15.7</v>
      </c>
      <c r="F23" s="37">
        <v>8.9</v>
      </c>
      <c r="G23" s="37">
        <v>8.4</v>
      </c>
    </row>
    <row r="24" spans="1:7" ht="12.75">
      <c r="A24" s="57" t="s">
        <v>299</v>
      </c>
      <c r="B24" s="37">
        <v>0</v>
      </c>
      <c r="C24" s="37">
        <v>1.6</v>
      </c>
      <c r="D24" s="37">
        <v>3.4</v>
      </c>
      <c r="E24" s="37">
        <v>9.6</v>
      </c>
      <c r="F24" s="37">
        <v>6.3</v>
      </c>
      <c r="G24" s="37">
        <v>5</v>
      </c>
    </row>
    <row r="26" spans="1:7" ht="12.75">
      <c r="A26" s="68" t="s">
        <v>300</v>
      </c>
      <c r="B26" s="37">
        <f aca="true" t="shared" si="0" ref="B26:G26">SUM(B21:B25)</f>
        <v>31.599999999999998</v>
      </c>
      <c r="C26" s="37">
        <f t="shared" si="0"/>
        <v>17.3</v>
      </c>
      <c r="D26" s="37">
        <f t="shared" si="0"/>
        <v>25.9</v>
      </c>
      <c r="E26" s="37">
        <f t="shared" si="0"/>
        <v>33.1</v>
      </c>
      <c r="F26" s="37">
        <f t="shared" si="0"/>
        <v>25.7</v>
      </c>
      <c r="G26" s="37">
        <f t="shared" si="0"/>
        <v>28.5</v>
      </c>
    </row>
    <row r="28" spans="1:7" ht="12.75">
      <c r="A28" s="68" t="s">
        <v>301</v>
      </c>
      <c r="B28" s="65">
        <v>186</v>
      </c>
      <c r="C28" s="65">
        <v>335.1</v>
      </c>
      <c r="D28" s="65">
        <v>328</v>
      </c>
      <c r="E28" s="65">
        <v>346</v>
      </c>
      <c r="F28" s="65">
        <v>349</v>
      </c>
      <c r="G28" s="65">
        <v>296</v>
      </c>
    </row>
    <row r="29" spans="1:7" ht="12.75">
      <c r="A29" s="30"/>
      <c r="B29" s="30"/>
      <c r="C29" s="30"/>
      <c r="D29" s="30"/>
      <c r="E29" s="30"/>
      <c r="F29" s="30"/>
      <c r="G29" s="30"/>
    </row>
    <row r="31" ht="14.25">
      <c r="A31" s="4" t="s">
        <v>395</v>
      </c>
    </row>
    <row r="32" spans="1:7" ht="12.75">
      <c r="A32" s="9" t="s">
        <v>303</v>
      </c>
      <c r="B32" s="37">
        <v>29.7</v>
      </c>
      <c r="C32" s="37">
        <v>47</v>
      </c>
      <c r="D32" s="37">
        <v>36</v>
      </c>
      <c r="E32" s="37">
        <v>37.5</v>
      </c>
      <c r="F32" s="37">
        <v>18.8</v>
      </c>
      <c r="G32" s="46" t="s">
        <v>102</v>
      </c>
    </row>
    <row r="33" spans="1:7" ht="12.75">
      <c r="A33" s="9" t="s">
        <v>304</v>
      </c>
      <c r="B33" s="37">
        <v>8.3</v>
      </c>
      <c r="C33" s="37">
        <v>8.6</v>
      </c>
      <c r="D33" s="37">
        <v>21.6</v>
      </c>
      <c r="E33" s="37">
        <v>17.4</v>
      </c>
      <c r="F33" s="37">
        <v>8.5</v>
      </c>
      <c r="G33" s="46" t="s">
        <v>102</v>
      </c>
    </row>
    <row r="34" spans="1:7" ht="12.75">
      <c r="A34" s="9" t="s">
        <v>305</v>
      </c>
      <c r="B34" s="37">
        <v>38</v>
      </c>
      <c r="C34" s="37">
        <v>55.7</v>
      </c>
      <c r="D34" s="37">
        <v>57.7</v>
      </c>
      <c r="E34" s="37">
        <v>54.9</v>
      </c>
      <c r="F34" s="37">
        <v>27.2</v>
      </c>
      <c r="G34" s="46" t="s">
        <v>102</v>
      </c>
    </row>
    <row r="36" spans="1:7" ht="12.75">
      <c r="A36" s="68" t="s">
        <v>153</v>
      </c>
      <c r="B36" s="65">
        <v>72</v>
      </c>
      <c r="C36" s="65">
        <v>173</v>
      </c>
      <c r="D36" s="65">
        <v>149</v>
      </c>
      <c r="E36" s="65">
        <v>86.7</v>
      </c>
      <c r="F36" s="65">
        <v>19.4</v>
      </c>
      <c r="G36" s="80" t="s">
        <v>102</v>
      </c>
    </row>
    <row r="38" ht="14.25">
      <c r="A38" s="4" t="s">
        <v>396</v>
      </c>
    </row>
    <row r="39" spans="1:7" ht="12.75">
      <c r="A39" s="9" t="s">
        <v>303</v>
      </c>
      <c r="B39" s="37">
        <v>11.6</v>
      </c>
      <c r="C39" s="37">
        <v>30.6</v>
      </c>
      <c r="D39" s="37">
        <v>47.5</v>
      </c>
      <c r="E39" s="37">
        <v>28.1</v>
      </c>
      <c r="F39" s="37">
        <v>41.2</v>
      </c>
      <c r="G39" s="37">
        <v>41.8</v>
      </c>
    </row>
    <row r="40" spans="1:7" ht="12.75">
      <c r="A40" s="9" t="s">
        <v>304</v>
      </c>
      <c r="B40" s="37">
        <v>17</v>
      </c>
      <c r="C40" s="37">
        <v>26.7</v>
      </c>
      <c r="D40" s="37">
        <v>19.6</v>
      </c>
      <c r="E40" s="37">
        <v>19</v>
      </c>
      <c r="F40" s="37">
        <v>19.9</v>
      </c>
      <c r="G40" s="37">
        <v>4.3</v>
      </c>
    </row>
    <row r="41" spans="1:7" ht="12.75">
      <c r="A41" s="9" t="s">
        <v>305</v>
      </c>
      <c r="B41" s="37">
        <v>28.7</v>
      </c>
      <c r="C41" s="37">
        <v>57.3</v>
      </c>
      <c r="D41" s="37">
        <v>67.1</v>
      </c>
      <c r="E41" s="37">
        <v>47.1</v>
      </c>
      <c r="F41" s="37">
        <v>61.1</v>
      </c>
      <c r="G41" s="37">
        <v>46.1</v>
      </c>
    </row>
    <row r="43" spans="1:7" ht="12.75">
      <c r="A43" s="68" t="s">
        <v>153</v>
      </c>
      <c r="B43" s="65">
        <v>9.8</v>
      </c>
      <c r="C43" s="65">
        <v>70</v>
      </c>
      <c r="D43" s="65">
        <v>161.6</v>
      </c>
      <c r="E43" s="65">
        <v>111.3</v>
      </c>
      <c r="F43" s="65">
        <v>83.3</v>
      </c>
      <c r="G43" s="65">
        <v>13.6</v>
      </c>
    </row>
    <row r="45" ht="14.25">
      <c r="A45" s="4" t="s">
        <v>397</v>
      </c>
    </row>
    <row r="46" spans="1:7" ht="12.75">
      <c r="A46" s="9" t="s">
        <v>303</v>
      </c>
      <c r="B46" s="46" t="s">
        <v>102</v>
      </c>
      <c r="C46" s="37">
        <v>43</v>
      </c>
      <c r="D46" s="37">
        <v>47.6</v>
      </c>
      <c r="E46" s="37">
        <v>41.3</v>
      </c>
      <c r="F46" s="37">
        <v>44.2</v>
      </c>
      <c r="G46" s="37">
        <v>36.8</v>
      </c>
    </row>
    <row r="47" spans="1:7" ht="12.75">
      <c r="A47" s="9" t="s">
        <v>304</v>
      </c>
      <c r="B47" s="46" t="s">
        <v>102</v>
      </c>
      <c r="C47" s="37">
        <v>12.8</v>
      </c>
      <c r="D47" s="37">
        <v>13</v>
      </c>
      <c r="E47" s="37">
        <v>30.2</v>
      </c>
      <c r="F47" s="37">
        <v>16.2</v>
      </c>
      <c r="G47" s="37">
        <v>29.4</v>
      </c>
    </row>
    <row r="48" spans="1:7" ht="12.75">
      <c r="A48" s="9" t="s">
        <v>305</v>
      </c>
      <c r="B48" s="46" t="s">
        <v>102</v>
      </c>
      <c r="C48" s="37">
        <v>55.8</v>
      </c>
      <c r="D48" s="37">
        <v>60.6</v>
      </c>
      <c r="E48" s="37">
        <v>71.4</v>
      </c>
      <c r="F48" s="37">
        <v>60.6</v>
      </c>
      <c r="G48" s="37">
        <v>66.2</v>
      </c>
    </row>
    <row r="50" spans="1:7" ht="12.75">
      <c r="A50" s="68" t="s">
        <v>153</v>
      </c>
      <c r="B50" s="81" t="s">
        <v>102</v>
      </c>
      <c r="C50" s="65">
        <v>5.7</v>
      </c>
      <c r="D50" s="65">
        <v>66.4</v>
      </c>
      <c r="E50" s="65">
        <v>192</v>
      </c>
      <c r="F50" s="65">
        <v>129.8</v>
      </c>
      <c r="G50" s="65">
        <v>84.3</v>
      </c>
    </row>
    <row r="51" spans="1:7" ht="12.75">
      <c r="A51" s="30"/>
      <c r="B51" s="30"/>
      <c r="C51" s="30"/>
      <c r="D51" s="30"/>
      <c r="E51" s="30"/>
      <c r="F51" s="30"/>
      <c r="G51" s="30"/>
    </row>
    <row r="52" ht="12.75">
      <c r="A52" s="9" t="s">
        <v>294</v>
      </c>
    </row>
    <row r="53" ht="12.75">
      <c r="A53" s="9" t="s">
        <v>295</v>
      </c>
    </row>
    <row r="54" ht="12.75">
      <c r="A54" s="9" t="s">
        <v>296</v>
      </c>
    </row>
    <row r="55" ht="12.75">
      <c r="A55" s="9" t="s">
        <v>297</v>
      </c>
    </row>
    <row r="56" ht="12.75">
      <c r="A56" s="9" t="s">
        <v>173</v>
      </c>
    </row>
  </sheetData>
  <printOptions gridLines="1" horizontalCentered="1"/>
  <pageMargins left="0" right="0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9.66015625" style="9" customWidth="1"/>
    <col min="2" max="23" width="10.83203125" style="9" customWidth="1"/>
    <col min="24" max="16384" width="9.33203125" style="9" customWidth="1"/>
  </cols>
  <sheetData>
    <row r="1" spans="1:5" s="4" customFormat="1" ht="12.75">
      <c r="A1" s="1" t="s">
        <v>65</v>
      </c>
      <c r="B1" s="1"/>
      <c r="C1" s="1"/>
      <c r="D1" s="1"/>
      <c r="E1" s="1"/>
    </row>
    <row r="2" spans="1:5" s="4" customFormat="1" ht="12.75">
      <c r="A2" s="1" t="s">
        <v>66</v>
      </c>
      <c r="B2" s="1"/>
      <c r="C2" s="1"/>
      <c r="D2" s="1"/>
      <c r="E2" s="1"/>
    </row>
    <row r="3" spans="1:5" s="4" customFormat="1" ht="12.75">
      <c r="A3" s="1" t="s">
        <v>67</v>
      </c>
      <c r="B3" s="1"/>
      <c r="C3" s="1"/>
      <c r="D3" s="1"/>
      <c r="E3" s="1"/>
    </row>
    <row r="4" s="4" customFormat="1" ht="12.75"/>
    <row r="5" spans="1:5" ht="12.75">
      <c r="A5" s="55"/>
      <c r="B5" s="172">
        <v>1950</v>
      </c>
      <c r="C5" s="56"/>
      <c r="D5" s="56">
        <v>1990</v>
      </c>
      <c r="E5" s="56"/>
    </row>
    <row r="6" spans="1:5" ht="12.75">
      <c r="A6" s="30"/>
      <c r="B6" s="59" t="s">
        <v>68</v>
      </c>
      <c r="C6" s="59" t="s">
        <v>69</v>
      </c>
      <c r="D6" s="59" t="s">
        <v>68</v>
      </c>
      <c r="E6" s="59" t="s">
        <v>69</v>
      </c>
    </row>
    <row r="7" spans="1:5" ht="12.75">
      <c r="A7" s="33"/>
      <c r="B7" s="74"/>
      <c r="C7" s="74"/>
      <c r="D7" s="74"/>
      <c r="E7" s="74"/>
    </row>
    <row r="8" ht="12.75">
      <c r="A8" s="57" t="s">
        <v>70</v>
      </c>
    </row>
    <row r="9" ht="12.75">
      <c r="A9" s="57"/>
    </row>
    <row r="10" spans="1:5" ht="12.75">
      <c r="A10" s="57" t="s">
        <v>71</v>
      </c>
      <c r="B10" s="173">
        <v>4.706093736111031</v>
      </c>
      <c r="C10" s="173">
        <v>4.532687362034735</v>
      </c>
      <c r="D10" s="173">
        <v>3.4187319935662903</v>
      </c>
      <c r="E10" s="173">
        <v>3.2683988193081994</v>
      </c>
    </row>
    <row r="11" spans="1:5" ht="12.75">
      <c r="A11" s="57" t="str">
        <f>"5-9"</f>
        <v>5-9</v>
      </c>
      <c r="B11" s="173">
        <v>3.2593646381233548</v>
      </c>
      <c r="C11" s="173">
        <v>3.1607579063188265</v>
      </c>
      <c r="D11" s="173">
        <v>3.508017392226523</v>
      </c>
      <c r="E11" s="173">
        <v>3.34790639305725</v>
      </c>
    </row>
    <row r="12" spans="1:5" ht="12.75">
      <c r="A12" s="85" t="str">
        <f>"10-14"</f>
        <v>10-14</v>
      </c>
      <c r="B12" s="173">
        <v>3.4528419614083594</v>
      </c>
      <c r="C12" s="173">
        <v>3.4103469668999575</v>
      </c>
      <c r="D12" s="173">
        <v>3.3706329427152375</v>
      </c>
      <c r="E12" s="173">
        <v>3.2159746893614014</v>
      </c>
    </row>
    <row r="13" spans="1:5" ht="12.75">
      <c r="A13" s="57" t="s">
        <v>72</v>
      </c>
      <c r="B13" s="173">
        <v>3.8754412115198553</v>
      </c>
      <c r="C13" s="173">
        <v>3.749941952961225</v>
      </c>
      <c r="D13" s="173">
        <v>3.912764904466479</v>
      </c>
      <c r="E13" s="173">
        <v>3.7420913091892465</v>
      </c>
    </row>
    <row r="14" spans="1:5" ht="12.75">
      <c r="A14" s="57" t="s">
        <v>73</v>
      </c>
      <c r="B14" s="173">
        <v>3.925432497860964</v>
      </c>
      <c r="C14" s="173">
        <v>3.791277207253356</v>
      </c>
      <c r="D14" s="173">
        <v>3.810159605493398</v>
      </c>
      <c r="E14" s="173">
        <v>3.740173568764692</v>
      </c>
    </row>
    <row r="15" spans="1:5" ht="12.75">
      <c r="A15" s="57" t="s">
        <v>74</v>
      </c>
      <c r="B15" s="173">
        <v>3.9773951024578853</v>
      </c>
      <c r="C15" s="173">
        <v>3.951633502498532</v>
      </c>
      <c r="D15" s="173">
        <v>3.795895858741184</v>
      </c>
      <c r="E15" s="173">
        <v>3.81164784276296</v>
      </c>
    </row>
    <row r="16" spans="1:5" ht="12.75">
      <c r="A16" s="57" t="s">
        <v>75</v>
      </c>
      <c r="B16" s="173">
        <v>2.1871019695942526</v>
      </c>
      <c r="C16" s="173">
        <v>2.193868321415062</v>
      </c>
      <c r="D16" s="173">
        <v>3.761365926083037</v>
      </c>
      <c r="E16" s="173">
        <v>3.7909751312370754</v>
      </c>
    </row>
    <row r="17" spans="1:5" ht="12.75">
      <c r="A17" s="57" t="s">
        <v>76</v>
      </c>
      <c r="B17" s="173">
        <v>3.6029598875392947</v>
      </c>
      <c r="C17" s="173">
        <v>3.634601826607649</v>
      </c>
      <c r="D17" s="173">
        <v>3.8175954893331214</v>
      </c>
      <c r="E17" s="173">
        <v>3.7904749279742656</v>
      </c>
    </row>
    <row r="18" spans="1:5" ht="12.75">
      <c r="A18" s="57" t="s">
        <v>77</v>
      </c>
      <c r="B18" s="173">
        <v>3.6995977022064697</v>
      </c>
      <c r="C18" s="173">
        <v>3.7124340814946333</v>
      </c>
      <c r="D18" s="173">
        <v>3.6775615532813686</v>
      </c>
      <c r="E18" s="173">
        <v>3.57712674761829</v>
      </c>
    </row>
    <row r="19" spans="1:5" ht="12.75">
      <c r="A19" s="57" t="s">
        <v>78</v>
      </c>
      <c r="B19" s="173">
        <v>3.624922918094632</v>
      </c>
      <c r="C19" s="173">
        <v>3.6602241616963114</v>
      </c>
      <c r="D19" s="173">
        <v>2.571879032115524</v>
      </c>
      <c r="E19" s="173">
        <v>2.502815631793838</v>
      </c>
    </row>
    <row r="20" spans="1:5" ht="12.75">
      <c r="A20" s="57" t="s">
        <v>79</v>
      </c>
      <c r="B20" s="173">
        <v>2.929218053202926</v>
      </c>
      <c r="C20" s="173">
        <v>3.4006128326623566</v>
      </c>
      <c r="D20" s="173">
        <v>2.5581967937501107</v>
      </c>
      <c r="E20" s="173">
        <v>2.5905526980928646</v>
      </c>
    </row>
    <row r="21" spans="1:5" ht="12.75">
      <c r="A21" s="57" t="s">
        <v>80</v>
      </c>
      <c r="B21" s="173">
        <v>2.235597359134664</v>
      </c>
      <c r="C21" s="173">
        <v>3.085021827847586</v>
      </c>
      <c r="D21" s="173">
        <v>2.6187655761175037</v>
      </c>
      <c r="E21" s="173">
        <v>2.7756279053325557</v>
      </c>
    </row>
    <row r="22" spans="1:5" ht="12.75">
      <c r="A22" s="57" t="s">
        <v>81</v>
      </c>
      <c r="B22" s="173">
        <v>2.048819156353583</v>
      </c>
      <c r="C22" s="173">
        <v>2.841459574601526</v>
      </c>
      <c r="D22" s="173">
        <v>2.3998409247574104</v>
      </c>
      <c r="E22" s="173">
        <v>2.7119041306537994</v>
      </c>
    </row>
    <row r="23" spans="1:5" ht="12.75">
      <c r="A23" s="57" t="s">
        <v>82</v>
      </c>
      <c r="B23" s="173">
        <v>1.7068542663721102</v>
      </c>
      <c r="C23" s="173">
        <v>2.473833931636028</v>
      </c>
      <c r="D23" s="173">
        <v>2.1439577920356325</v>
      </c>
      <c r="E23" s="173">
        <v>2.6448486133941356</v>
      </c>
    </row>
    <row r="24" spans="1:5" ht="12.75">
      <c r="A24" s="57" t="s">
        <v>83</v>
      </c>
      <c r="B24" s="173">
        <v>1.4041716743993085</v>
      </c>
      <c r="C24" s="173">
        <v>2.0084539539193673</v>
      </c>
      <c r="D24" s="173">
        <v>0.9902416176184669</v>
      </c>
      <c r="E24" s="173">
        <v>1.3494600279265425</v>
      </c>
    </row>
    <row r="25" spans="1:5" ht="12.75">
      <c r="A25" s="57" t="s">
        <v>84</v>
      </c>
      <c r="B25" s="173">
        <v>0.8640088622401023</v>
      </c>
      <c r="C25" s="173">
        <v>1.3326135420487946</v>
      </c>
      <c r="D25" s="173">
        <v>1.1977163865174894</v>
      </c>
      <c r="E25" s="173">
        <v>1.9020202555808898</v>
      </c>
    </row>
    <row r="26" spans="1:5" ht="12.75">
      <c r="A26" s="57" t="s">
        <v>85</v>
      </c>
      <c r="B26" s="173">
        <v>0.38686580518698255</v>
      </c>
      <c r="C26" s="173">
        <v>0.6919086966061487</v>
      </c>
      <c r="D26" s="173">
        <v>0.7254679463386182</v>
      </c>
      <c r="E26" s="173">
        <v>1.4135585131767325</v>
      </c>
    </row>
    <row r="27" spans="1:5" ht="12.75">
      <c r="A27" s="57" t="s">
        <v>86</v>
      </c>
      <c r="B27" s="173">
        <v>0.12353514365819714</v>
      </c>
      <c r="C27" s="173">
        <v>0.26868995793192435</v>
      </c>
      <c r="D27" s="173">
        <v>0.3165049401700338</v>
      </c>
      <c r="E27" s="173">
        <v>0.8015483323612068</v>
      </c>
    </row>
    <row r="28" spans="1:5" ht="12.75">
      <c r="A28" s="57" t="s">
        <v>87</v>
      </c>
      <c r="B28" s="173">
        <v>0.02336288261762635</v>
      </c>
      <c r="C28" s="173">
        <v>0.06602355429978127</v>
      </c>
      <c r="D28" s="173">
        <v>0.12062979032137</v>
      </c>
      <c r="E28" s="173">
        <v>0.4602535898041595</v>
      </c>
    </row>
    <row r="29" ht="12.75">
      <c r="A29" s="57"/>
    </row>
    <row r="31" spans="1:5" ht="12.75">
      <c r="A31" s="58" t="s">
        <v>88</v>
      </c>
      <c r="B31" s="174">
        <v>48.0335848280816</v>
      </c>
      <c r="C31" s="174">
        <v>51.96639116073379</v>
      </c>
      <c r="D31" s="174">
        <v>48.68409424324372</v>
      </c>
      <c r="E31" s="174">
        <v>51.31590575675627</v>
      </c>
    </row>
  </sheetData>
  <printOptions gridLines="1" horizontalCentered="1"/>
  <pageMargins left="0" right="0" top="0.3937007874015748" bottom="0.3937007874015748" header="0.5118110236220472" footer="0.5118110236220472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3" style="9" customWidth="1"/>
    <col min="2" max="3" width="15.83203125" style="9" customWidth="1"/>
    <col min="4" max="23" width="10.83203125" style="9" customWidth="1"/>
    <col min="24" max="16384" width="9.33203125" style="9" customWidth="1"/>
  </cols>
  <sheetData>
    <row r="1" spans="1:3" s="68" customFormat="1" ht="12.75">
      <c r="A1" s="1" t="s">
        <v>306</v>
      </c>
      <c r="B1" s="3"/>
      <c r="C1" s="3"/>
    </row>
    <row r="2" spans="1:3" s="68" customFormat="1" ht="12.75">
      <c r="A2" s="1" t="s">
        <v>368</v>
      </c>
      <c r="B2" s="3"/>
      <c r="C2" s="3"/>
    </row>
    <row r="3" spans="1:6" ht="12.75">
      <c r="A3" s="55"/>
      <c r="B3" s="82" t="s">
        <v>307</v>
      </c>
      <c r="C3" s="70"/>
      <c r="D3" s="71"/>
      <c r="E3" s="71"/>
      <c r="F3" s="71"/>
    </row>
    <row r="4" spans="1:6" ht="12.75">
      <c r="A4" s="59"/>
      <c r="B4" s="59" t="s">
        <v>75</v>
      </c>
      <c r="C4" s="59" t="s">
        <v>77</v>
      </c>
      <c r="D4" s="72"/>
      <c r="E4" s="72"/>
      <c r="F4" s="72"/>
    </row>
    <row r="5" spans="4:6" ht="12.75">
      <c r="D5" s="71"/>
      <c r="E5" s="71"/>
      <c r="F5" s="71"/>
    </row>
    <row r="6" spans="1:6" ht="12.75">
      <c r="A6" s="30"/>
      <c r="B6" s="59" t="s">
        <v>94</v>
      </c>
      <c r="C6" s="59" t="s">
        <v>96</v>
      </c>
      <c r="D6" s="72"/>
      <c r="E6" s="72"/>
      <c r="F6" s="72"/>
    </row>
    <row r="7" spans="1:6" ht="12.75">
      <c r="A7" s="9" t="s">
        <v>308</v>
      </c>
      <c r="B7" s="46"/>
      <c r="C7" s="46"/>
      <c r="D7" s="33"/>
      <c r="E7" s="72"/>
      <c r="F7" s="46"/>
    </row>
    <row r="8" spans="1:6" ht="12.75">
      <c r="A8" s="4" t="s">
        <v>391</v>
      </c>
      <c r="B8" s="46"/>
      <c r="C8" s="46"/>
      <c r="D8" s="33"/>
      <c r="E8" s="72"/>
      <c r="F8" s="46"/>
    </row>
    <row r="9" spans="1:6" ht="12.75">
      <c r="A9" s="57">
        <v>15</v>
      </c>
      <c r="B9" s="9">
        <v>10.6</v>
      </c>
      <c r="C9" s="9">
        <v>24.6</v>
      </c>
      <c r="D9" s="33"/>
      <c r="E9" s="33"/>
      <c r="F9" s="46"/>
    </row>
    <row r="10" spans="1:6" ht="12.75">
      <c r="A10" s="57">
        <v>16</v>
      </c>
      <c r="B10" s="37">
        <v>29.3</v>
      </c>
      <c r="C10" s="37">
        <v>34.6</v>
      </c>
      <c r="D10" s="33"/>
      <c r="E10" s="33"/>
      <c r="F10" s="17"/>
    </row>
    <row r="11" spans="1:6" ht="12.75">
      <c r="A11" s="57">
        <v>17</v>
      </c>
      <c r="B11" s="37">
        <v>44.1</v>
      </c>
      <c r="C11" s="37">
        <v>47.4</v>
      </c>
      <c r="D11" s="33"/>
      <c r="E11" s="33"/>
      <c r="F11" s="28"/>
    </row>
    <row r="12" spans="1:6" ht="12.75">
      <c r="A12" s="57">
        <v>18</v>
      </c>
      <c r="B12" s="37">
        <v>61.8</v>
      </c>
      <c r="C12" s="37">
        <v>65.3</v>
      </c>
      <c r="D12" s="33"/>
      <c r="E12" s="33"/>
      <c r="F12" s="28"/>
    </row>
    <row r="13" spans="1:6" ht="12.75">
      <c r="A13" s="57">
        <v>19</v>
      </c>
      <c r="B13" s="37">
        <v>71.8</v>
      </c>
      <c r="C13" s="37">
        <v>75.6</v>
      </c>
      <c r="F13" s="28"/>
    </row>
    <row r="14" spans="1:6" ht="12.75">
      <c r="A14" s="57">
        <v>20</v>
      </c>
      <c r="B14" s="37">
        <v>79.6</v>
      </c>
      <c r="C14" s="37">
        <v>79.3</v>
      </c>
      <c r="F14" s="28"/>
    </row>
    <row r="15" spans="1:6" ht="12.75">
      <c r="A15" s="57">
        <v>21</v>
      </c>
      <c r="B15" s="37">
        <v>85</v>
      </c>
      <c r="C15" s="37">
        <v>85.4</v>
      </c>
      <c r="F15" s="28"/>
    </row>
    <row r="16" spans="1:6" ht="12.75">
      <c r="A16" s="57">
        <v>22</v>
      </c>
      <c r="B16" s="37">
        <v>87.8</v>
      </c>
      <c r="C16" s="37">
        <v>91</v>
      </c>
      <c r="F16" s="28"/>
    </row>
    <row r="17" spans="1:6" ht="12.75">
      <c r="A17" s="57">
        <v>23</v>
      </c>
      <c r="B17" s="37">
        <v>91.8</v>
      </c>
      <c r="C17" s="37">
        <v>94.4</v>
      </c>
      <c r="F17" s="28"/>
    </row>
    <row r="18" spans="1:6" ht="12.75">
      <c r="A18" s="57">
        <v>24</v>
      </c>
      <c r="B18" s="37">
        <v>95</v>
      </c>
      <c r="C18" s="37">
        <v>96.7</v>
      </c>
      <c r="F18" s="28"/>
    </row>
    <row r="19" spans="1:6" ht="12.75">
      <c r="A19" s="57">
        <v>25</v>
      </c>
      <c r="B19" s="37">
        <v>96.2</v>
      </c>
      <c r="C19" s="37">
        <v>97.5</v>
      </c>
      <c r="F19" s="28"/>
    </row>
    <row r="20" spans="1:6" ht="12.75">
      <c r="A20" s="57">
        <v>26</v>
      </c>
      <c r="B20" s="37">
        <v>97.8</v>
      </c>
      <c r="C20" s="37">
        <v>97.8</v>
      </c>
      <c r="F20" s="28"/>
    </row>
    <row r="21" spans="1:6" ht="12.75">
      <c r="A21" s="57">
        <v>27</v>
      </c>
      <c r="B21" s="37">
        <v>99.1</v>
      </c>
      <c r="C21" s="37">
        <v>98.3</v>
      </c>
      <c r="F21" s="28"/>
    </row>
    <row r="22" spans="1:6" ht="12.75">
      <c r="A22" s="57">
        <v>28</v>
      </c>
      <c r="B22" s="37">
        <v>99.4</v>
      </c>
      <c r="C22" s="37">
        <v>99.4</v>
      </c>
      <c r="F22" s="28"/>
    </row>
    <row r="23" spans="1:6" ht="12.75">
      <c r="A23" s="57">
        <v>29</v>
      </c>
      <c r="B23" s="37">
        <v>99.4</v>
      </c>
      <c r="C23" s="37">
        <v>99.4</v>
      </c>
      <c r="F23" s="28"/>
    </row>
    <row r="24" spans="1:6" ht="12.75">
      <c r="A24" s="57">
        <v>30</v>
      </c>
      <c r="B24" s="37"/>
      <c r="C24" s="37">
        <v>99.4</v>
      </c>
      <c r="F24" s="28"/>
    </row>
    <row r="25" spans="1:3" ht="12.75">
      <c r="A25" s="58" t="s">
        <v>137</v>
      </c>
      <c r="B25" s="73">
        <v>496</v>
      </c>
      <c r="C25" s="73">
        <v>496</v>
      </c>
    </row>
    <row r="26" ht="12.75">
      <c r="A26" s="4" t="s">
        <v>388</v>
      </c>
    </row>
    <row r="27" spans="1:3" ht="12.75">
      <c r="A27" s="57">
        <v>15</v>
      </c>
      <c r="B27" s="9">
        <v>2.4</v>
      </c>
      <c r="C27" s="9">
        <v>3.4</v>
      </c>
    </row>
    <row r="28" spans="1:3" ht="12.75">
      <c r="A28" s="57">
        <v>16</v>
      </c>
      <c r="B28" s="37">
        <v>5.9</v>
      </c>
      <c r="C28" s="37">
        <v>6.4</v>
      </c>
    </row>
    <row r="29" spans="1:6" ht="12.75">
      <c r="A29" s="57">
        <v>17</v>
      </c>
      <c r="B29" s="37">
        <v>16.8</v>
      </c>
      <c r="C29" s="37">
        <v>17.9</v>
      </c>
      <c r="F29" s="28"/>
    </row>
    <row r="30" spans="1:6" ht="12.75">
      <c r="A30" s="57">
        <v>18</v>
      </c>
      <c r="B30" s="37">
        <v>33.3</v>
      </c>
      <c r="C30" s="37">
        <v>30.8</v>
      </c>
      <c r="F30" s="28"/>
    </row>
    <row r="31" spans="1:6" ht="12.75">
      <c r="A31" s="57">
        <v>19</v>
      </c>
      <c r="B31" s="37">
        <v>50.8</v>
      </c>
      <c r="C31" s="37">
        <v>43.5</v>
      </c>
      <c r="F31" s="28"/>
    </row>
    <row r="32" spans="1:6" ht="12.75">
      <c r="A32" s="57">
        <v>20</v>
      </c>
      <c r="B32" s="37">
        <v>59.7</v>
      </c>
      <c r="C32" s="37">
        <v>55.7</v>
      </c>
      <c r="F32" s="28"/>
    </row>
    <row r="33" spans="1:6" ht="12.75">
      <c r="A33" s="57">
        <v>21</v>
      </c>
      <c r="B33" s="37">
        <v>67.4</v>
      </c>
      <c r="C33" s="37">
        <v>68.9</v>
      </c>
      <c r="F33" s="28"/>
    </row>
    <row r="34" spans="1:6" ht="12.75">
      <c r="A34" s="57">
        <v>22</v>
      </c>
      <c r="B34" s="37">
        <v>79.6</v>
      </c>
      <c r="C34" s="37">
        <v>75.3</v>
      </c>
      <c r="F34" s="28"/>
    </row>
    <row r="35" spans="1:6" ht="12.75">
      <c r="A35" s="57">
        <v>23</v>
      </c>
      <c r="B35" s="37">
        <v>83</v>
      </c>
      <c r="C35" s="37">
        <v>82</v>
      </c>
      <c r="F35" s="28"/>
    </row>
    <row r="36" spans="1:6" ht="12.75">
      <c r="A36" s="57">
        <v>24</v>
      </c>
      <c r="B36" s="37">
        <v>87.3</v>
      </c>
      <c r="C36" s="37">
        <v>86.7</v>
      </c>
      <c r="F36" s="28"/>
    </row>
    <row r="37" spans="1:6" ht="12.75">
      <c r="A37" s="57">
        <v>25</v>
      </c>
      <c r="B37" s="37">
        <v>88.6</v>
      </c>
      <c r="C37" s="37">
        <v>90.2</v>
      </c>
      <c r="F37" s="28"/>
    </row>
    <row r="38" spans="1:6" ht="12.75">
      <c r="A38" s="57">
        <v>26</v>
      </c>
      <c r="B38" s="37">
        <v>90.6</v>
      </c>
      <c r="C38" s="37">
        <v>92.1</v>
      </c>
      <c r="F38" s="28"/>
    </row>
    <row r="39" spans="1:6" ht="12.75">
      <c r="A39" s="57">
        <v>27</v>
      </c>
      <c r="B39" s="37">
        <v>92</v>
      </c>
      <c r="C39" s="37">
        <v>93.5</v>
      </c>
      <c r="F39" s="28"/>
    </row>
    <row r="40" spans="1:6" ht="12.75">
      <c r="A40" s="57">
        <v>28</v>
      </c>
      <c r="B40" s="37">
        <v>93.3</v>
      </c>
      <c r="C40" s="37">
        <v>94.8</v>
      </c>
      <c r="F40" s="28"/>
    </row>
    <row r="41" spans="1:6" ht="12.75">
      <c r="A41" s="57">
        <v>29</v>
      </c>
      <c r="B41" s="37">
        <v>93.7</v>
      </c>
      <c r="C41" s="37">
        <v>96</v>
      </c>
      <c r="F41" s="28"/>
    </row>
    <row r="42" spans="1:6" ht="12.75">
      <c r="A42" s="57">
        <v>30</v>
      </c>
      <c r="B42" s="62"/>
      <c r="C42" s="62">
        <v>96.3</v>
      </c>
      <c r="F42" s="28"/>
    </row>
    <row r="43" spans="1:3" ht="12.75">
      <c r="A43" s="58" t="s">
        <v>137</v>
      </c>
      <c r="B43" s="73">
        <v>496.4</v>
      </c>
      <c r="C43" s="73">
        <v>495.6</v>
      </c>
    </row>
    <row r="44" spans="1:6" ht="12.75">
      <c r="A44" s="4" t="s">
        <v>392</v>
      </c>
      <c r="B44" s="65"/>
      <c r="C44" s="65"/>
      <c r="F44" s="15"/>
    </row>
    <row r="45" spans="1:6" ht="12.75">
      <c r="A45" s="57">
        <v>15</v>
      </c>
      <c r="B45" s="9">
        <v>2.1</v>
      </c>
      <c r="C45" s="9">
        <v>12.7</v>
      </c>
      <c r="F45" s="15"/>
    </row>
    <row r="46" spans="1:3" ht="12.75">
      <c r="A46" s="57">
        <v>16</v>
      </c>
      <c r="B46" s="37">
        <v>12.6</v>
      </c>
      <c r="C46" s="37">
        <v>21</v>
      </c>
    </row>
    <row r="47" spans="1:6" ht="12.75">
      <c r="A47" s="57">
        <v>17</v>
      </c>
      <c r="B47" s="37">
        <v>23.2</v>
      </c>
      <c r="C47" s="37">
        <v>31.9</v>
      </c>
      <c r="F47" s="28"/>
    </row>
    <row r="48" spans="1:6" ht="12.75">
      <c r="A48" s="57">
        <v>18</v>
      </c>
      <c r="B48" s="37">
        <v>40.6</v>
      </c>
      <c r="C48" s="37">
        <v>49.4</v>
      </c>
      <c r="F48" s="28"/>
    </row>
    <row r="49" spans="1:6" ht="12.75">
      <c r="A49" s="57">
        <v>19</v>
      </c>
      <c r="B49" s="37">
        <v>52.4</v>
      </c>
      <c r="C49" s="37">
        <v>58.5</v>
      </c>
      <c r="F49" s="28"/>
    </row>
    <row r="50" spans="1:6" ht="12.75">
      <c r="A50" s="57">
        <v>20</v>
      </c>
      <c r="B50" s="37">
        <v>62.2</v>
      </c>
      <c r="C50" s="37">
        <v>67.6</v>
      </c>
      <c r="F50" s="28"/>
    </row>
    <row r="51" spans="1:6" ht="12.75">
      <c r="A51" s="57">
        <v>21</v>
      </c>
      <c r="B51" s="37">
        <v>69.7</v>
      </c>
      <c r="C51" s="37">
        <v>74.5</v>
      </c>
      <c r="F51" s="28"/>
    </row>
    <row r="52" spans="1:6" ht="12.75">
      <c r="A52" s="57">
        <v>22</v>
      </c>
      <c r="B52" s="37">
        <v>73.2</v>
      </c>
      <c r="C52" s="37">
        <v>77.8</v>
      </c>
      <c r="F52" s="28"/>
    </row>
    <row r="53" spans="1:6" ht="12.75">
      <c r="A53" s="57">
        <v>23</v>
      </c>
      <c r="B53" s="37">
        <v>78.7</v>
      </c>
      <c r="C53" s="37">
        <v>83.6</v>
      </c>
      <c r="F53" s="28"/>
    </row>
    <row r="54" spans="1:6" ht="12.75">
      <c r="A54" s="57">
        <v>24</v>
      </c>
      <c r="B54" s="37">
        <v>81.5</v>
      </c>
      <c r="C54" s="37">
        <v>85.7</v>
      </c>
      <c r="F54" s="28"/>
    </row>
    <row r="55" spans="1:6" ht="12.75">
      <c r="A55" s="57">
        <v>25</v>
      </c>
      <c r="B55" s="37">
        <v>84.2</v>
      </c>
      <c r="C55" s="37">
        <v>87.6</v>
      </c>
      <c r="F55" s="28"/>
    </row>
    <row r="56" spans="1:6" ht="12.75">
      <c r="A56" s="57">
        <v>26</v>
      </c>
      <c r="B56" s="37">
        <v>85.9</v>
      </c>
      <c r="C56" s="37">
        <v>89.7</v>
      </c>
      <c r="F56" s="28"/>
    </row>
    <row r="57" spans="1:6" ht="12.75">
      <c r="A57" s="57">
        <v>27</v>
      </c>
      <c r="B57" s="37">
        <v>86.8</v>
      </c>
      <c r="C57" s="37">
        <v>90.5</v>
      </c>
      <c r="F57" s="28"/>
    </row>
    <row r="58" spans="1:6" ht="12.75">
      <c r="A58" s="57">
        <v>28</v>
      </c>
      <c r="B58" s="37">
        <v>88.4</v>
      </c>
      <c r="C58" s="37">
        <v>91</v>
      </c>
      <c r="F58" s="28"/>
    </row>
    <row r="59" spans="1:6" ht="12.75">
      <c r="A59" s="57">
        <v>29</v>
      </c>
      <c r="B59" s="37">
        <v>88.6</v>
      </c>
      <c r="C59" s="37">
        <v>92.2</v>
      </c>
      <c r="F59" s="28"/>
    </row>
    <row r="60" spans="1:6" ht="12.75">
      <c r="A60" s="57">
        <v>30</v>
      </c>
      <c r="B60" s="62"/>
      <c r="C60" s="62">
        <v>93.1</v>
      </c>
      <c r="F60" s="28"/>
    </row>
    <row r="61" spans="1:7" ht="12.75">
      <c r="A61" s="58" t="s">
        <v>137</v>
      </c>
      <c r="B61" s="73">
        <v>496.4</v>
      </c>
      <c r="C61" s="73">
        <v>495.6</v>
      </c>
      <c r="E61" s="33"/>
      <c r="F61" s="77"/>
      <c r="G61" s="33"/>
    </row>
    <row r="62" spans="1:3" s="68" customFormat="1" ht="12.75">
      <c r="A62" s="1" t="s">
        <v>309</v>
      </c>
      <c r="B62" s="3"/>
      <c r="C62" s="3"/>
    </row>
    <row r="63" spans="1:3" s="68" customFormat="1" ht="12.75">
      <c r="A63" s="1" t="s">
        <v>368</v>
      </c>
      <c r="B63" s="3"/>
      <c r="C63" s="3"/>
    </row>
    <row r="64" spans="1:5" ht="12.75">
      <c r="A64" s="57"/>
      <c r="B64" s="62"/>
      <c r="C64" s="62"/>
      <c r="D64" s="42"/>
      <c r="E64" s="42"/>
    </row>
    <row r="65" spans="1:5" ht="12.75">
      <c r="A65" s="55"/>
      <c r="B65" s="70" t="s">
        <v>310</v>
      </c>
      <c r="C65" s="70"/>
      <c r="D65" s="71"/>
      <c r="E65" s="71"/>
    </row>
    <row r="66" spans="1:5" ht="12.75">
      <c r="A66" s="59"/>
      <c r="B66" s="59" t="s">
        <v>75</v>
      </c>
      <c r="C66" s="59" t="s">
        <v>77</v>
      </c>
      <c r="D66" s="72"/>
      <c r="E66" s="72"/>
    </row>
    <row r="67" spans="4:5" ht="12.75">
      <c r="D67" s="71"/>
      <c r="E67" s="71"/>
    </row>
    <row r="68" spans="1:5" ht="12.75">
      <c r="A68" s="30"/>
      <c r="B68" s="59" t="s">
        <v>94</v>
      </c>
      <c r="C68" s="59" t="s">
        <v>96</v>
      </c>
      <c r="D68" s="72"/>
      <c r="E68" s="72"/>
    </row>
    <row r="69" spans="1:5" ht="12.75">
      <c r="A69" s="4" t="s">
        <v>389</v>
      </c>
      <c r="D69" s="33"/>
      <c r="E69" s="33"/>
    </row>
    <row r="70" spans="1:6" ht="12.75">
      <c r="A70" s="57">
        <v>15</v>
      </c>
      <c r="B70" s="37">
        <v>0.9</v>
      </c>
      <c r="C70" s="37">
        <v>1.5</v>
      </c>
      <c r="F70" s="28"/>
    </row>
    <row r="71" spans="1:6" ht="12.75">
      <c r="A71" s="57">
        <v>16</v>
      </c>
      <c r="B71" s="37">
        <v>2.4</v>
      </c>
      <c r="C71" s="37">
        <v>2.9</v>
      </c>
      <c r="F71" s="28"/>
    </row>
    <row r="72" spans="1:6" ht="12.75">
      <c r="A72" s="57">
        <v>17</v>
      </c>
      <c r="B72" s="37">
        <v>8.2</v>
      </c>
      <c r="C72" s="37">
        <v>7.9</v>
      </c>
      <c r="F72" s="28"/>
    </row>
    <row r="73" spans="1:6" ht="12.75">
      <c r="A73" s="57">
        <v>18</v>
      </c>
      <c r="B73" s="37">
        <v>19.4</v>
      </c>
      <c r="C73" s="37">
        <v>17.5</v>
      </c>
      <c r="F73" s="37"/>
    </row>
    <row r="74" spans="1:6" ht="12.75">
      <c r="A74" s="57">
        <v>19</v>
      </c>
      <c r="B74" s="37">
        <v>32.2</v>
      </c>
      <c r="C74" s="37">
        <v>28.4</v>
      </c>
      <c r="F74" s="37"/>
    </row>
    <row r="75" spans="1:6" ht="12.75">
      <c r="A75" s="57">
        <v>20</v>
      </c>
      <c r="B75" s="37">
        <v>42.6</v>
      </c>
      <c r="C75" s="37">
        <v>38.9</v>
      </c>
      <c r="F75" s="37"/>
    </row>
    <row r="76" spans="1:6" ht="12.75">
      <c r="A76" s="57">
        <v>21</v>
      </c>
      <c r="B76" s="37">
        <v>53.5</v>
      </c>
      <c r="C76" s="37">
        <v>53.8</v>
      </c>
      <c r="F76" s="37"/>
    </row>
    <row r="77" spans="1:6" ht="12.75">
      <c r="A77" s="57">
        <v>22</v>
      </c>
      <c r="B77" s="37">
        <v>63.9</v>
      </c>
      <c r="C77" s="37">
        <v>62.4</v>
      </c>
      <c r="F77" s="37"/>
    </row>
    <row r="78" spans="1:6" ht="12.75">
      <c r="A78" s="57">
        <v>23</v>
      </c>
      <c r="B78" s="37">
        <v>71.1</v>
      </c>
      <c r="C78" s="37">
        <v>73.3</v>
      </c>
      <c r="F78" s="37"/>
    </row>
    <row r="79" spans="1:6" ht="12.75">
      <c r="A79" s="57">
        <v>24</v>
      </c>
      <c r="B79" s="37">
        <v>76</v>
      </c>
      <c r="C79" s="37">
        <v>79.9</v>
      </c>
      <c r="F79" s="37"/>
    </row>
    <row r="80" spans="1:6" ht="12.75">
      <c r="A80" s="57">
        <v>25</v>
      </c>
      <c r="B80" s="37">
        <v>78.6</v>
      </c>
      <c r="C80" s="37">
        <v>84.4</v>
      </c>
      <c r="F80" s="37"/>
    </row>
    <row r="81" spans="1:6" ht="12.75">
      <c r="A81" s="57">
        <v>26</v>
      </c>
      <c r="B81" s="37">
        <v>83.5</v>
      </c>
      <c r="C81" s="37">
        <v>86.7</v>
      </c>
      <c r="F81" s="37"/>
    </row>
    <row r="82" spans="1:6" ht="12.75">
      <c r="A82" s="57">
        <v>27</v>
      </c>
      <c r="B82" s="37">
        <v>85.4</v>
      </c>
      <c r="C82" s="37">
        <v>87.7</v>
      </c>
      <c r="F82" s="37"/>
    </row>
    <row r="83" spans="1:6" ht="12.75">
      <c r="A83" s="57">
        <v>28</v>
      </c>
      <c r="B83" s="37">
        <v>87.1</v>
      </c>
      <c r="C83" s="37">
        <v>89.3</v>
      </c>
      <c r="F83" s="37"/>
    </row>
    <row r="84" spans="1:6" ht="12.75">
      <c r="A84" s="57">
        <v>29</v>
      </c>
      <c r="B84" s="37">
        <v>88</v>
      </c>
      <c r="C84" s="37">
        <v>89.7</v>
      </c>
      <c r="F84" s="15"/>
    </row>
    <row r="85" spans="1:6" ht="12.75">
      <c r="A85" s="57">
        <v>30</v>
      </c>
      <c r="B85" s="62"/>
      <c r="C85" s="62">
        <v>91</v>
      </c>
      <c r="F85" s="15"/>
    </row>
    <row r="86" spans="1:6" ht="12.75">
      <c r="A86" s="57" t="s">
        <v>137</v>
      </c>
      <c r="B86" s="78">
        <v>496.4</v>
      </c>
      <c r="C86" s="78">
        <v>495.6</v>
      </c>
      <c r="F86" s="15"/>
    </row>
    <row r="88" ht="12.75">
      <c r="A88" s="4" t="s">
        <v>390</v>
      </c>
    </row>
    <row r="89" spans="1:6" ht="12.75">
      <c r="A89" s="57">
        <v>15</v>
      </c>
      <c r="B89" s="37">
        <v>0.6</v>
      </c>
      <c r="C89" s="37">
        <v>0.8</v>
      </c>
      <c r="F89" s="18"/>
    </row>
    <row r="90" spans="1:6" ht="12.75">
      <c r="A90" s="57">
        <v>16</v>
      </c>
      <c r="B90" s="37">
        <v>2.4</v>
      </c>
      <c r="C90" s="37">
        <v>1.2</v>
      </c>
      <c r="F90" s="15"/>
    </row>
    <row r="91" spans="1:6" ht="12.75">
      <c r="A91" s="57">
        <v>17</v>
      </c>
      <c r="B91" s="37">
        <v>3.7</v>
      </c>
      <c r="C91" s="37">
        <v>2.8</v>
      </c>
      <c r="F91" s="15"/>
    </row>
    <row r="92" spans="1:6" ht="12.75">
      <c r="A92" s="57">
        <v>18</v>
      </c>
      <c r="B92" s="37">
        <v>6.8</v>
      </c>
      <c r="C92" s="37">
        <v>7.2</v>
      </c>
      <c r="F92" s="15"/>
    </row>
    <row r="93" spans="1:6" ht="12.75">
      <c r="A93" s="57">
        <v>19</v>
      </c>
      <c r="B93" s="37">
        <v>9.9</v>
      </c>
      <c r="C93" s="37">
        <v>14.7</v>
      </c>
      <c r="F93" s="15"/>
    </row>
    <row r="94" spans="1:6" ht="12.75">
      <c r="A94" s="57">
        <v>20</v>
      </c>
      <c r="B94" s="37">
        <v>16.8</v>
      </c>
      <c r="C94" s="37">
        <v>21.6</v>
      </c>
      <c r="F94" s="15"/>
    </row>
    <row r="95" spans="1:6" ht="12.75">
      <c r="A95" s="57">
        <v>21</v>
      </c>
      <c r="B95" s="37">
        <v>24.1</v>
      </c>
      <c r="C95" s="37">
        <v>31.3</v>
      </c>
      <c r="F95" s="15"/>
    </row>
    <row r="96" spans="1:6" ht="12.75">
      <c r="A96" s="57">
        <v>22</v>
      </c>
      <c r="B96" s="37">
        <v>27.7</v>
      </c>
      <c r="C96" s="37">
        <v>41.7</v>
      </c>
      <c r="F96" s="15"/>
    </row>
    <row r="97" spans="1:6" ht="12.75">
      <c r="A97" s="57">
        <v>23</v>
      </c>
      <c r="B97" s="37">
        <v>34.1</v>
      </c>
      <c r="C97" s="37">
        <v>51.2</v>
      </c>
      <c r="F97" s="15"/>
    </row>
    <row r="98" spans="1:6" ht="12.75">
      <c r="A98" s="57">
        <v>24</v>
      </c>
      <c r="B98" s="37">
        <v>43.5</v>
      </c>
      <c r="C98" s="37">
        <v>57.7</v>
      </c>
      <c r="F98" s="15"/>
    </row>
    <row r="99" spans="1:6" ht="12.75">
      <c r="A99" s="57">
        <v>25</v>
      </c>
      <c r="B99" s="37">
        <v>51.4</v>
      </c>
      <c r="C99" s="37">
        <v>65.5</v>
      </c>
      <c r="F99" s="15"/>
    </row>
    <row r="100" spans="1:6" ht="12.75">
      <c r="A100" s="57">
        <v>26</v>
      </c>
      <c r="B100" s="37">
        <v>57.3</v>
      </c>
      <c r="C100" s="37">
        <v>70.1</v>
      </c>
      <c r="F100" s="15"/>
    </row>
    <row r="101" spans="1:6" ht="12.75">
      <c r="A101" s="57">
        <v>27</v>
      </c>
      <c r="B101" s="37">
        <v>63.2</v>
      </c>
      <c r="C101" s="37">
        <v>75.9</v>
      </c>
      <c r="F101" s="15"/>
    </row>
    <row r="102" spans="1:6" ht="12.75">
      <c r="A102" s="57">
        <v>28</v>
      </c>
      <c r="B102" s="37">
        <v>66.9</v>
      </c>
      <c r="C102" s="37">
        <v>80.4</v>
      </c>
      <c r="F102" s="15"/>
    </row>
    <row r="103" spans="1:6" ht="12.75">
      <c r="A103" s="57">
        <v>29</v>
      </c>
      <c r="B103" s="37">
        <v>71.9</v>
      </c>
      <c r="C103" s="37">
        <v>82.8</v>
      </c>
      <c r="F103" s="15"/>
    </row>
    <row r="104" spans="1:6" ht="12.75">
      <c r="A104" s="57">
        <v>30</v>
      </c>
      <c r="B104" s="62"/>
      <c r="C104" s="62">
        <v>85.2</v>
      </c>
      <c r="F104" s="15"/>
    </row>
    <row r="105" spans="1:6" ht="12.75">
      <c r="A105" s="58" t="s">
        <v>137</v>
      </c>
      <c r="B105" s="79">
        <v>496.4</v>
      </c>
      <c r="C105" s="79">
        <v>495.6</v>
      </c>
      <c r="F105" s="45"/>
    </row>
    <row r="106" spans="5:6" ht="12.75">
      <c r="E106" s="33"/>
      <c r="F106" s="33"/>
    </row>
  </sheetData>
  <printOptions gridLines="1" horizontalCentered="1"/>
  <pageMargins left="0" right="0" top="0.3937007874015748" bottom="0.3937007874015748" header="0.5118110236220472" footer="0.5118110236220472"/>
  <pageSetup fitToHeight="2" horizontalDpi="300" verticalDpi="300" orientation="portrait" paperSize="9" scale="98" r:id="rId1"/>
  <rowBreaks count="1" manualBreakCount="1">
    <brk id="61" max="2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F10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5.5" style="9" customWidth="1"/>
    <col min="2" max="3" width="15.83203125" style="9" customWidth="1"/>
    <col min="4" max="20" width="10.83203125" style="9" customWidth="1"/>
    <col min="21" max="16384" width="9.33203125" style="9" customWidth="1"/>
  </cols>
  <sheetData>
    <row r="1" spans="1:5" s="68" customFormat="1" ht="12.75">
      <c r="A1" s="1" t="s">
        <v>311</v>
      </c>
      <c r="B1" s="3"/>
      <c r="C1" s="3"/>
      <c r="D1" s="69"/>
      <c r="E1" s="69"/>
    </row>
    <row r="2" spans="1:5" s="68" customFormat="1" ht="12.75">
      <c r="A2" s="1" t="s">
        <v>369</v>
      </c>
      <c r="B2" s="3"/>
      <c r="C2" s="3"/>
      <c r="D2" s="69"/>
      <c r="E2" s="69"/>
    </row>
    <row r="3" spans="1:5" ht="12.75">
      <c r="A3" s="55"/>
      <c r="B3" s="82" t="s">
        <v>307</v>
      </c>
      <c r="C3" s="70"/>
      <c r="D3" s="71"/>
      <c r="E3" s="71"/>
    </row>
    <row r="4" spans="1:5" ht="12.75">
      <c r="A4" s="59"/>
      <c r="B4" s="59" t="s">
        <v>75</v>
      </c>
      <c r="C4" s="59" t="s">
        <v>77</v>
      </c>
      <c r="D4" s="72"/>
      <c r="E4" s="72"/>
    </row>
    <row r="5" spans="4:5" ht="12.75">
      <c r="D5" s="71"/>
      <c r="E5" s="71"/>
    </row>
    <row r="6" spans="1:5" ht="12.75">
      <c r="A6" s="30"/>
      <c r="B6" s="59" t="s">
        <v>94</v>
      </c>
      <c r="C6" s="59" t="s">
        <v>96</v>
      </c>
      <c r="D6" s="72"/>
      <c r="E6" s="72"/>
    </row>
    <row r="7" spans="1:5" ht="12.75">
      <c r="A7" s="9" t="s">
        <v>308</v>
      </c>
      <c r="B7" s="46"/>
      <c r="C7" s="46"/>
      <c r="D7" s="33"/>
      <c r="E7" s="33"/>
    </row>
    <row r="8" spans="1:5" ht="14.25">
      <c r="A8" s="4" t="s">
        <v>387</v>
      </c>
      <c r="B8" s="46"/>
      <c r="C8" s="46"/>
      <c r="D8" s="33"/>
      <c r="E8" s="33"/>
    </row>
    <row r="9" spans="1:5" ht="12.75">
      <c r="A9" s="57">
        <v>15</v>
      </c>
      <c r="B9" s="37">
        <v>7.7</v>
      </c>
      <c r="C9" s="37">
        <v>28.9</v>
      </c>
      <c r="D9" s="33"/>
      <c r="E9" s="33"/>
    </row>
    <row r="10" spans="1:5" ht="12.75">
      <c r="A10" s="57">
        <v>16</v>
      </c>
      <c r="B10" s="37">
        <v>24.7</v>
      </c>
      <c r="C10" s="37">
        <v>40.6</v>
      </c>
      <c r="D10" s="42"/>
      <c r="E10" s="42"/>
    </row>
    <row r="11" spans="1:5" ht="12.75">
      <c r="A11" s="57">
        <v>17</v>
      </c>
      <c r="B11" s="37">
        <v>40.1</v>
      </c>
      <c r="C11" s="37">
        <v>51.8</v>
      </c>
      <c r="D11" s="42"/>
      <c r="E11" s="42"/>
    </row>
    <row r="12" spans="1:5" ht="12.75">
      <c r="A12" s="57">
        <v>18</v>
      </c>
      <c r="B12" s="37">
        <v>66.4</v>
      </c>
      <c r="C12" s="37">
        <v>65.6</v>
      </c>
      <c r="D12" s="42"/>
      <c r="E12" s="42"/>
    </row>
    <row r="13" spans="1:5" ht="12.75">
      <c r="A13" s="57">
        <v>19</v>
      </c>
      <c r="B13" s="37">
        <v>72.9</v>
      </c>
      <c r="C13" s="37">
        <v>74.9</v>
      </c>
      <c r="D13" s="42"/>
      <c r="E13" s="42"/>
    </row>
    <row r="14" spans="1:5" ht="12.75">
      <c r="A14" s="57">
        <v>20</v>
      </c>
      <c r="B14" s="37">
        <v>78.6</v>
      </c>
      <c r="C14" s="37">
        <v>79.8</v>
      </c>
      <c r="D14" s="42"/>
      <c r="E14" s="42"/>
    </row>
    <row r="15" spans="1:5" ht="12.75">
      <c r="A15" s="57">
        <v>21</v>
      </c>
      <c r="B15" s="37">
        <v>82.3</v>
      </c>
      <c r="C15" s="37">
        <v>84.7</v>
      </c>
      <c r="D15" s="42"/>
      <c r="E15" s="42"/>
    </row>
    <row r="16" spans="1:5" ht="12.75">
      <c r="A16" s="57">
        <v>22</v>
      </c>
      <c r="B16" s="37">
        <v>88.8</v>
      </c>
      <c r="C16" s="37">
        <v>89.9</v>
      </c>
      <c r="D16" s="42"/>
      <c r="E16" s="42"/>
    </row>
    <row r="17" spans="1:5" ht="12.75">
      <c r="A17" s="57">
        <v>23</v>
      </c>
      <c r="B17" s="37">
        <v>91.1</v>
      </c>
      <c r="C17" s="37">
        <v>91.7</v>
      </c>
      <c r="D17" s="42"/>
      <c r="E17" s="42"/>
    </row>
    <row r="18" spans="1:5" ht="12.75">
      <c r="A18" s="57">
        <v>24</v>
      </c>
      <c r="B18" s="37">
        <v>93.3</v>
      </c>
      <c r="C18" s="37">
        <v>93.8</v>
      </c>
      <c r="D18" s="42"/>
      <c r="E18" s="42"/>
    </row>
    <row r="19" spans="1:5" ht="12.75">
      <c r="A19" s="57">
        <v>25</v>
      </c>
      <c r="B19" s="37">
        <v>95.5</v>
      </c>
      <c r="C19" s="37">
        <v>94.7</v>
      </c>
      <c r="D19" s="42"/>
      <c r="E19" s="42"/>
    </row>
    <row r="20" spans="1:5" ht="12.75">
      <c r="A20" s="57">
        <v>26</v>
      </c>
      <c r="B20" s="37">
        <v>96.3</v>
      </c>
      <c r="C20" s="37">
        <v>96.3</v>
      </c>
      <c r="D20" s="42"/>
      <c r="E20" s="42"/>
    </row>
    <row r="21" spans="1:5" ht="12.75">
      <c r="A21" s="57">
        <v>27</v>
      </c>
      <c r="B21" s="37">
        <v>97</v>
      </c>
      <c r="C21" s="37">
        <v>97.1</v>
      </c>
      <c r="D21" s="42"/>
      <c r="E21" s="42"/>
    </row>
    <row r="22" spans="1:5" ht="12.75">
      <c r="A22" s="57">
        <v>28</v>
      </c>
      <c r="B22" s="37">
        <v>98.6</v>
      </c>
      <c r="C22" s="37">
        <v>98</v>
      </c>
      <c r="D22" s="42"/>
      <c r="E22" s="42"/>
    </row>
    <row r="23" spans="1:5" ht="12.75">
      <c r="A23" s="57">
        <v>29</v>
      </c>
      <c r="B23" s="37">
        <v>99.1</v>
      </c>
      <c r="C23" s="37">
        <v>98</v>
      </c>
      <c r="D23" s="42"/>
      <c r="E23" s="42"/>
    </row>
    <row r="24" spans="1:5" ht="12.75">
      <c r="A24" s="57">
        <v>30</v>
      </c>
      <c r="B24" s="37"/>
      <c r="C24" s="37">
        <v>98.3</v>
      </c>
      <c r="D24" s="42"/>
      <c r="E24" s="42"/>
    </row>
    <row r="25" spans="1:5" ht="12.75">
      <c r="A25" s="57" t="s">
        <v>137</v>
      </c>
      <c r="B25" s="65">
        <v>339</v>
      </c>
      <c r="C25" s="65">
        <v>324.1</v>
      </c>
      <c r="D25" s="42"/>
      <c r="E25" s="42"/>
    </row>
    <row r="26" spans="1:5" ht="12.75">
      <c r="A26" s="4" t="s">
        <v>388</v>
      </c>
      <c r="B26" s="37"/>
      <c r="C26" s="37"/>
      <c r="D26" s="72"/>
      <c r="E26" s="72"/>
    </row>
    <row r="27" spans="1:5" ht="12.75">
      <c r="A27" s="57">
        <v>15</v>
      </c>
      <c r="B27" s="37">
        <v>4.1</v>
      </c>
      <c r="C27" s="37">
        <v>4.1</v>
      </c>
      <c r="D27" s="72"/>
      <c r="E27" s="72"/>
    </row>
    <row r="28" spans="1:5" ht="12.75">
      <c r="A28" s="57">
        <v>16</v>
      </c>
      <c r="B28" s="37">
        <v>6.2</v>
      </c>
      <c r="C28" s="37">
        <v>6.7</v>
      </c>
      <c r="D28" s="42"/>
      <c r="E28" s="42"/>
    </row>
    <row r="29" spans="1:5" ht="12.75">
      <c r="A29" s="57">
        <v>17</v>
      </c>
      <c r="B29" s="37">
        <v>11</v>
      </c>
      <c r="C29" s="37">
        <v>11.5</v>
      </c>
      <c r="D29" s="42"/>
      <c r="E29" s="42"/>
    </row>
    <row r="30" spans="1:5" ht="12.75">
      <c r="A30" s="57">
        <v>18</v>
      </c>
      <c r="B30" s="37">
        <v>20.5</v>
      </c>
      <c r="C30" s="37">
        <v>16.8</v>
      </c>
      <c r="D30" s="42"/>
      <c r="E30" s="42"/>
    </row>
    <row r="31" spans="1:5" ht="12.75">
      <c r="A31" s="57">
        <v>19</v>
      </c>
      <c r="B31" s="37">
        <v>27.7</v>
      </c>
      <c r="C31" s="37">
        <v>29</v>
      </c>
      <c r="D31" s="42"/>
      <c r="E31" s="42"/>
    </row>
    <row r="32" spans="1:5" ht="12.75">
      <c r="A32" s="57">
        <v>20</v>
      </c>
      <c r="B32" s="37">
        <v>41.1</v>
      </c>
      <c r="C32" s="37">
        <v>41.1</v>
      </c>
      <c r="D32" s="42"/>
      <c r="E32" s="42"/>
    </row>
    <row r="33" spans="1:5" ht="12.75">
      <c r="A33" s="57">
        <v>21</v>
      </c>
      <c r="B33" s="37">
        <v>51.4</v>
      </c>
      <c r="C33" s="37">
        <v>52.4</v>
      </c>
      <c r="D33" s="42"/>
      <c r="E33" s="42"/>
    </row>
    <row r="34" spans="1:5" ht="12.75">
      <c r="A34" s="57">
        <v>22</v>
      </c>
      <c r="B34" s="37">
        <v>59.4</v>
      </c>
      <c r="C34" s="37">
        <v>65.6</v>
      </c>
      <c r="D34" s="42"/>
      <c r="E34" s="42"/>
    </row>
    <row r="35" spans="1:5" ht="12.75">
      <c r="A35" s="57">
        <v>23</v>
      </c>
      <c r="B35" s="37">
        <v>70.5</v>
      </c>
      <c r="C35" s="37">
        <v>71.1</v>
      </c>
      <c r="D35" s="42"/>
      <c r="E35" s="42"/>
    </row>
    <row r="36" spans="1:5" ht="12.75">
      <c r="A36" s="57">
        <v>24</v>
      </c>
      <c r="B36" s="37">
        <v>75.1</v>
      </c>
      <c r="C36" s="37">
        <v>77.7</v>
      </c>
      <c r="D36" s="42"/>
      <c r="E36" s="42"/>
    </row>
    <row r="37" spans="1:5" ht="12.75">
      <c r="A37" s="57">
        <v>25</v>
      </c>
      <c r="B37" s="37">
        <v>82.1</v>
      </c>
      <c r="C37" s="37">
        <v>81.3</v>
      </c>
      <c r="D37" s="42"/>
      <c r="E37" s="42"/>
    </row>
    <row r="38" spans="1:5" ht="12.75">
      <c r="A38" s="57">
        <v>26</v>
      </c>
      <c r="B38" s="37">
        <v>85.6</v>
      </c>
      <c r="C38" s="37">
        <v>86.6</v>
      </c>
      <c r="D38" s="42"/>
      <c r="E38" s="42"/>
    </row>
    <row r="39" spans="1:5" ht="12.75">
      <c r="A39" s="57">
        <v>27</v>
      </c>
      <c r="B39" s="37">
        <v>86.8</v>
      </c>
      <c r="C39" s="37">
        <v>88.3</v>
      </c>
      <c r="D39" s="42"/>
      <c r="E39" s="42"/>
    </row>
    <row r="40" spans="1:5" ht="12.75">
      <c r="A40" s="57">
        <v>28</v>
      </c>
      <c r="B40" s="37">
        <v>88.1</v>
      </c>
      <c r="C40" s="37">
        <v>90.8</v>
      </c>
      <c r="D40" s="42"/>
      <c r="E40" s="42"/>
    </row>
    <row r="41" spans="1:5" ht="12.75">
      <c r="A41" s="57">
        <v>29</v>
      </c>
      <c r="B41" s="62">
        <v>88.1</v>
      </c>
      <c r="C41" s="62">
        <v>91.8</v>
      </c>
      <c r="D41" s="42"/>
      <c r="E41" s="42"/>
    </row>
    <row r="42" spans="1:5" ht="12.75">
      <c r="A42" s="57">
        <v>30</v>
      </c>
      <c r="B42" s="37"/>
      <c r="C42" s="37">
        <v>92</v>
      </c>
      <c r="D42" s="42"/>
      <c r="E42" s="42"/>
    </row>
    <row r="43" spans="1:5" ht="12.75">
      <c r="A43" s="57" t="s">
        <v>137</v>
      </c>
      <c r="B43" s="65">
        <v>339.1</v>
      </c>
      <c r="C43" s="65">
        <v>324.1</v>
      </c>
      <c r="D43" s="42"/>
      <c r="E43" s="42"/>
    </row>
    <row r="44" spans="1:5" ht="12.75">
      <c r="A44" s="9" t="s">
        <v>312</v>
      </c>
      <c r="D44" s="42"/>
      <c r="E44" s="42"/>
    </row>
    <row r="45" spans="1:5" ht="12.75">
      <c r="A45" s="57">
        <v>15</v>
      </c>
      <c r="B45" s="37">
        <v>9</v>
      </c>
      <c r="C45" s="37">
        <v>26.4</v>
      </c>
      <c r="D45" s="42"/>
      <c r="E45" s="42"/>
    </row>
    <row r="46" spans="1:5" ht="12.75">
      <c r="A46" s="57">
        <v>16</v>
      </c>
      <c r="B46" s="37">
        <v>23.6</v>
      </c>
      <c r="C46" s="37">
        <v>36.5</v>
      </c>
      <c r="D46" s="42"/>
      <c r="E46" s="42"/>
    </row>
    <row r="47" spans="1:5" ht="12.75">
      <c r="A47" s="57">
        <v>17</v>
      </c>
      <c r="B47" s="37">
        <v>36.2</v>
      </c>
      <c r="C47" s="37">
        <v>47</v>
      </c>
      <c r="D47" s="42"/>
      <c r="E47" s="42"/>
    </row>
    <row r="48" spans="1:5" ht="12.75">
      <c r="A48" s="57">
        <v>18</v>
      </c>
      <c r="B48" s="37">
        <v>56.2</v>
      </c>
      <c r="C48" s="37">
        <v>62.5</v>
      </c>
      <c r="D48" s="42"/>
      <c r="E48" s="42"/>
    </row>
    <row r="49" spans="1:5" ht="12.75">
      <c r="A49" s="57">
        <v>19</v>
      </c>
      <c r="B49" s="37">
        <v>61.8</v>
      </c>
      <c r="C49" s="37">
        <v>69.3</v>
      </c>
      <c r="D49" s="42"/>
      <c r="E49" s="42"/>
    </row>
    <row r="50" spans="1:5" ht="12.75">
      <c r="A50" s="57">
        <v>20</v>
      </c>
      <c r="B50" s="37">
        <v>73</v>
      </c>
      <c r="C50" s="37">
        <v>73.6</v>
      </c>
      <c r="D50" s="42"/>
      <c r="E50" s="42"/>
    </row>
    <row r="51" spans="1:5" ht="12.75">
      <c r="A51" s="57">
        <v>21</v>
      </c>
      <c r="B51" s="37">
        <v>79.5</v>
      </c>
      <c r="C51" s="37">
        <v>81.1</v>
      </c>
      <c r="D51" s="42"/>
      <c r="E51" s="42"/>
    </row>
    <row r="52" spans="1:5" ht="12.75">
      <c r="A52" s="57">
        <v>22</v>
      </c>
      <c r="B52" s="37">
        <v>86</v>
      </c>
      <c r="C52" s="37">
        <v>88.1</v>
      </c>
      <c r="D52" s="42"/>
      <c r="E52" s="42"/>
    </row>
    <row r="53" spans="1:5" ht="12.75">
      <c r="A53" s="57">
        <v>23</v>
      </c>
      <c r="B53" s="37">
        <v>90.1</v>
      </c>
      <c r="C53" s="37">
        <v>91.5</v>
      </c>
      <c r="D53" s="42"/>
      <c r="E53" s="42"/>
    </row>
    <row r="54" spans="1:5" ht="12.75">
      <c r="A54" s="57">
        <v>24</v>
      </c>
      <c r="B54" s="37">
        <v>92.9</v>
      </c>
      <c r="C54" s="37">
        <v>96.1</v>
      </c>
      <c r="D54" s="42"/>
      <c r="E54" s="42"/>
    </row>
    <row r="55" spans="1:5" ht="12.75">
      <c r="A55" s="57">
        <v>25</v>
      </c>
      <c r="B55" s="37">
        <v>96.3</v>
      </c>
      <c r="C55" s="37">
        <v>97.4</v>
      </c>
      <c r="D55" s="42"/>
      <c r="E55" s="42"/>
    </row>
    <row r="56" spans="1:5" ht="12.75">
      <c r="A56" s="57">
        <v>26</v>
      </c>
      <c r="B56" s="37">
        <v>97.6</v>
      </c>
      <c r="C56" s="37">
        <v>98.1</v>
      </c>
      <c r="D56" s="42"/>
      <c r="E56" s="42"/>
    </row>
    <row r="57" spans="1:5" ht="12.75">
      <c r="A57" s="57">
        <v>27</v>
      </c>
      <c r="B57" s="37">
        <v>97.8</v>
      </c>
      <c r="C57" s="37">
        <v>99.4</v>
      </c>
      <c r="D57" s="42"/>
      <c r="E57" s="42"/>
    </row>
    <row r="58" spans="1:5" ht="12.75">
      <c r="A58" s="57">
        <v>28</v>
      </c>
      <c r="B58" s="37">
        <v>99</v>
      </c>
      <c r="C58" s="37">
        <v>99.4</v>
      </c>
      <c r="D58" s="42"/>
      <c r="E58" s="42"/>
    </row>
    <row r="59" spans="1:5" ht="12.75">
      <c r="A59" s="57">
        <v>29</v>
      </c>
      <c r="B59" s="62">
        <v>99.5</v>
      </c>
      <c r="C59" s="62">
        <v>99.4</v>
      </c>
      <c r="D59" s="42"/>
      <c r="E59" s="42"/>
    </row>
    <row r="60" spans="1:5" ht="12.75">
      <c r="A60" s="74">
        <v>30</v>
      </c>
      <c r="B60" s="42"/>
      <c r="C60" s="42">
        <v>99.7</v>
      </c>
      <c r="D60" s="42"/>
      <c r="E60" s="42"/>
    </row>
    <row r="61" spans="1:5" ht="12.75">
      <c r="A61" s="58" t="s">
        <v>137</v>
      </c>
      <c r="B61" s="73">
        <v>339.1</v>
      </c>
      <c r="C61" s="73">
        <v>324.1</v>
      </c>
      <c r="D61" s="33"/>
      <c r="E61" s="33"/>
    </row>
    <row r="62" spans="1:5" s="68" customFormat="1" ht="12.75">
      <c r="A62" s="1" t="s">
        <v>313</v>
      </c>
      <c r="B62" s="3"/>
      <c r="C62" s="75"/>
      <c r="D62" s="69"/>
      <c r="E62" s="69"/>
    </row>
    <row r="63" spans="1:5" s="68" customFormat="1" ht="12.75">
      <c r="A63" s="1" t="s">
        <v>370</v>
      </c>
      <c r="B63" s="3"/>
      <c r="C63" s="76"/>
      <c r="D63" s="69"/>
      <c r="E63" s="69"/>
    </row>
    <row r="64" spans="1:5" ht="12.75">
      <c r="A64" s="4"/>
      <c r="B64" s="59"/>
      <c r="C64" s="59"/>
      <c r="D64" s="33"/>
      <c r="E64" s="33"/>
    </row>
    <row r="65" spans="1:5" ht="12.75">
      <c r="A65" s="55"/>
      <c r="B65" s="9" t="s">
        <v>310</v>
      </c>
      <c r="D65" s="71"/>
      <c r="E65" s="71"/>
    </row>
    <row r="66" spans="1:5" ht="12.75">
      <c r="A66" s="59"/>
      <c r="B66" s="59" t="s">
        <v>75</v>
      </c>
      <c r="C66" s="59" t="s">
        <v>77</v>
      </c>
      <c r="D66" s="72"/>
      <c r="E66" s="72"/>
    </row>
    <row r="67" spans="4:5" ht="12.75">
      <c r="D67" s="71"/>
      <c r="E67" s="71"/>
    </row>
    <row r="68" spans="1:5" ht="12.75">
      <c r="A68" s="30"/>
      <c r="B68" s="63" t="s">
        <v>94</v>
      </c>
      <c r="C68" s="59" t="s">
        <v>96</v>
      </c>
      <c r="D68" s="72"/>
      <c r="E68" s="72"/>
    </row>
    <row r="69" spans="1:5" ht="12.75">
      <c r="A69" s="9" t="s">
        <v>106</v>
      </c>
      <c r="B69" s="37"/>
      <c r="C69" s="37"/>
      <c r="D69" s="33"/>
      <c r="E69" s="33"/>
    </row>
    <row r="70" spans="1:3" ht="12.75">
      <c r="A70" s="4" t="s">
        <v>389</v>
      </c>
      <c r="B70" s="37"/>
      <c r="C70" s="37"/>
    </row>
    <row r="71" spans="1:5" ht="12.75">
      <c r="A71" s="57">
        <v>15</v>
      </c>
      <c r="B71" s="37">
        <v>0</v>
      </c>
      <c r="C71" s="37">
        <v>0</v>
      </c>
      <c r="D71" s="62"/>
      <c r="E71" s="62"/>
    </row>
    <row r="72" spans="1:5" ht="12.75">
      <c r="A72" s="57">
        <v>16</v>
      </c>
      <c r="B72" s="37">
        <v>0.2</v>
      </c>
      <c r="C72" s="37">
        <v>0</v>
      </c>
      <c r="D72" s="62"/>
      <c r="E72" s="62"/>
    </row>
    <row r="73" spans="1:5" ht="12.75">
      <c r="A73" s="57">
        <v>17</v>
      </c>
      <c r="B73" s="37">
        <v>0.7</v>
      </c>
      <c r="C73" s="37">
        <v>2</v>
      </c>
      <c r="D73" s="62"/>
      <c r="E73" s="62"/>
    </row>
    <row r="74" spans="1:5" ht="12.75">
      <c r="A74" s="57">
        <v>18</v>
      </c>
      <c r="B74" s="37">
        <v>3.7</v>
      </c>
      <c r="C74" s="37">
        <v>3.2</v>
      </c>
      <c r="D74" s="62"/>
      <c r="E74" s="62"/>
    </row>
    <row r="75" spans="1:5" ht="12.75">
      <c r="A75" s="57">
        <v>19</v>
      </c>
      <c r="B75" s="37">
        <v>7.8</v>
      </c>
      <c r="C75" s="37">
        <v>9.4</v>
      </c>
      <c r="D75" s="62"/>
      <c r="E75" s="62"/>
    </row>
    <row r="76" spans="1:5" ht="12.75">
      <c r="A76" s="57">
        <v>20</v>
      </c>
      <c r="B76" s="37">
        <v>16.9</v>
      </c>
      <c r="C76" s="37">
        <v>16.6</v>
      </c>
      <c r="D76" s="62"/>
      <c r="E76" s="62"/>
    </row>
    <row r="77" spans="1:5" ht="12.75">
      <c r="A77" s="57">
        <v>21</v>
      </c>
      <c r="B77" s="37">
        <v>29.6</v>
      </c>
      <c r="C77" s="37">
        <v>26.3</v>
      </c>
      <c r="D77" s="62"/>
      <c r="E77" s="62"/>
    </row>
    <row r="78" spans="1:5" ht="12.75">
      <c r="A78" s="57">
        <v>22</v>
      </c>
      <c r="B78" s="37">
        <v>39.4</v>
      </c>
      <c r="C78" s="37">
        <v>42.9</v>
      </c>
      <c r="D78" s="62"/>
      <c r="E78" s="62"/>
    </row>
    <row r="79" spans="1:5" ht="12.75">
      <c r="A79" s="57">
        <v>23</v>
      </c>
      <c r="B79" s="37">
        <v>49.4</v>
      </c>
      <c r="C79" s="37">
        <v>53.6</v>
      </c>
      <c r="D79" s="62"/>
      <c r="E79" s="62"/>
    </row>
    <row r="80" spans="1:5" ht="12.75">
      <c r="A80" s="57">
        <v>24</v>
      </c>
      <c r="B80" s="37">
        <v>58.6</v>
      </c>
      <c r="C80" s="37">
        <v>65.3</v>
      </c>
      <c r="D80" s="62"/>
      <c r="E80" s="62"/>
    </row>
    <row r="81" spans="1:5" ht="12.75">
      <c r="A81" s="57">
        <v>25</v>
      </c>
      <c r="B81" s="42">
        <v>66.3</v>
      </c>
      <c r="C81" s="42">
        <v>71.5</v>
      </c>
      <c r="D81" s="62"/>
      <c r="E81" s="62"/>
    </row>
    <row r="82" spans="1:5" ht="12.75">
      <c r="A82" s="57">
        <v>26</v>
      </c>
      <c r="B82" s="42">
        <v>71.2</v>
      </c>
      <c r="C82" s="42">
        <v>78.2</v>
      </c>
      <c r="D82" s="62"/>
      <c r="E82" s="62"/>
    </row>
    <row r="83" spans="1:5" ht="12.75">
      <c r="A83" s="57">
        <v>27</v>
      </c>
      <c r="B83" s="62">
        <v>74.9</v>
      </c>
      <c r="C83" s="62">
        <v>81.6</v>
      </c>
      <c r="D83" s="62"/>
      <c r="E83" s="62"/>
    </row>
    <row r="84" spans="1:5" ht="12.75">
      <c r="A84" s="57">
        <v>28</v>
      </c>
      <c r="B84" s="37">
        <v>79.8</v>
      </c>
      <c r="C84" s="37">
        <v>85.5</v>
      </c>
      <c r="D84" s="62"/>
      <c r="E84" s="62"/>
    </row>
    <row r="85" spans="1:5" ht="12.75">
      <c r="A85" s="57">
        <v>29</v>
      </c>
      <c r="B85" s="37">
        <v>81.1</v>
      </c>
      <c r="C85" s="37">
        <v>88.5</v>
      </c>
      <c r="D85" s="62"/>
      <c r="E85" s="62"/>
    </row>
    <row r="86" spans="1:5" ht="12.75">
      <c r="A86" s="57">
        <v>30</v>
      </c>
      <c r="B86" s="37"/>
      <c r="C86" s="37">
        <v>89</v>
      </c>
      <c r="D86" s="62"/>
      <c r="E86" s="62"/>
    </row>
    <row r="87" spans="1:5" ht="12.75">
      <c r="A87" s="57" t="s">
        <v>137</v>
      </c>
      <c r="B87" s="65">
        <v>339.1</v>
      </c>
      <c r="C87" s="65">
        <v>324.1</v>
      </c>
      <c r="D87" s="46"/>
      <c r="E87" s="46"/>
    </row>
    <row r="88" spans="2:3" ht="12.75">
      <c r="B88" s="37"/>
      <c r="C88" s="37"/>
    </row>
    <row r="89" spans="1:3" ht="12.75">
      <c r="A89" s="4" t="s">
        <v>390</v>
      </c>
      <c r="B89" s="37"/>
      <c r="C89" s="37"/>
    </row>
    <row r="90" spans="1:5" ht="12.75">
      <c r="A90" s="57">
        <v>15</v>
      </c>
      <c r="B90" s="37">
        <v>0</v>
      </c>
      <c r="C90" s="37">
        <v>0</v>
      </c>
      <c r="D90" s="62"/>
      <c r="E90" s="62"/>
    </row>
    <row r="91" spans="1:5" ht="12.75">
      <c r="A91" s="57">
        <v>16</v>
      </c>
      <c r="B91" s="37">
        <v>0</v>
      </c>
      <c r="C91" s="37">
        <v>0.1</v>
      </c>
      <c r="D91" s="62"/>
      <c r="E91" s="62"/>
    </row>
    <row r="92" spans="1:5" ht="12.75">
      <c r="A92" s="57">
        <v>17</v>
      </c>
      <c r="B92" s="37">
        <v>0.4</v>
      </c>
      <c r="C92" s="37">
        <v>1</v>
      </c>
      <c r="D92" s="37"/>
      <c r="E92" s="37"/>
    </row>
    <row r="93" spans="1:5" ht="12.75">
      <c r="A93" s="57">
        <v>18</v>
      </c>
      <c r="B93" s="37">
        <v>1.1</v>
      </c>
      <c r="C93" s="37">
        <v>1.3</v>
      </c>
      <c r="D93" s="37"/>
      <c r="E93" s="37"/>
    </row>
    <row r="94" spans="1:5" ht="12.75">
      <c r="A94" s="57">
        <v>19</v>
      </c>
      <c r="B94" s="37">
        <v>3</v>
      </c>
      <c r="C94" s="37">
        <v>4</v>
      </c>
      <c r="D94" s="37"/>
      <c r="E94" s="37"/>
    </row>
    <row r="95" spans="1:5" ht="12.75">
      <c r="A95" s="57">
        <v>20</v>
      </c>
      <c r="B95" s="37">
        <v>3.8</v>
      </c>
      <c r="C95" s="37">
        <v>8.6</v>
      </c>
      <c r="D95" s="37"/>
      <c r="E95" s="37"/>
    </row>
    <row r="96" spans="1:5" ht="12.75">
      <c r="A96" s="57">
        <v>21</v>
      </c>
      <c r="B96" s="37">
        <v>5.9</v>
      </c>
      <c r="C96" s="37">
        <v>15.7</v>
      </c>
      <c r="D96" s="37"/>
      <c r="E96" s="37"/>
    </row>
    <row r="97" spans="1:5" ht="12.75">
      <c r="A97" s="57">
        <v>22</v>
      </c>
      <c r="B97" s="37">
        <v>10.1</v>
      </c>
      <c r="C97" s="37">
        <v>20.5</v>
      </c>
      <c r="D97" s="37"/>
      <c r="E97" s="37"/>
    </row>
    <row r="98" spans="1:5" ht="12.75">
      <c r="A98" s="57">
        <v>23</v>
      </c>
      <c r="B98" s="37">
        <v>14.7</v>
      </c>
      <c r="C98" s="37">
        <v>28.5</v>
      </c>
      <c r="D98" s="37"/>
      <c r="E98" s="37"/>
    </row>
    <row r="99" spans="1:5" ht="12.75">
      <c r="A99" s="57">
        <v>24</v>
      </c>
      <c r="B99" s="37">
        <v>23.4</v>
      </c>
      <c r="C99" s="37">
        <v>35.9</v>
      </c>
      <c r="D99" s="37"/>
      <c r="E99" s="37"/>
    </row>
    <row r="100" spans="1:5" ht="12.75">
      <c r="A100" s="57">
        <v>25</v>
      </c>
      <c r="B100" s="37">
        <v>32.1</v>
      </c>
      <c r="C100" s="37">
        <v>44.8</v>
      </c>
      <c r="D100" s="37"/>
      <c r="E100" s="37"/>
    </row>
    <row r="101" spans="1:5" ht="12.75">
      <c r="A101" s="57">
        <v>26</v>
      </c>
      <c r="B101" s="37">
        <v>41</v>
      </c>
      <c r="C101" s="37">
        <v>52.7</v>
      </c>
      <c r="D101" s="37"/>
      <c r="E101" s="37"/>
    </row>
    <row r="102" spans="1:5" ht="12.75">
      <c r="A102" s="57">
        <v>27</v>
      </c>
      <c r="B102" s="62">
        <v>47</v>
      </c>
      <c r="C102" s="62">
        <v>59.7</v>
      </c>
      <c r="D102" s="37"/>
      <c r="E102" s="37"/>
    </row>
    <row r="103" spans="1:5" ht="12.75">
      <c r="A103" s="57">
        <v>28</v>
      </c>
      <c r="B103" s="42">
        <v>53.2</v>
      </c>
      <c r="C103" s="42">
        <v>65.2</v>
      </c>
      <c r="D103" s="37"/>
      <c r="E103" s="37"/>
    </row>
    <row r="104" spans="1:5" ht="12.75">
      <c r="A104" s="57">
        <v>29</v>
      </c>
      <c r="B104" s="42">
        <v>58.8</v>
      </c>
      <c r="C104" s="42">
        <v>69.3</v>
      </c>
      <c r="D104" s="37"/>
      <c r="E104" s="37"/>
    </row>
    <row r="105" spans="1:5" ht="12.75">
      <c r="A105" s="57">
        <v>30</v>
      </c>
      <c r="C105" s="37">
        <v>73</v>
      </c>
      <c r="D105" s="37"/>
      <c r="E105" s="37"/>
    </row>
    <row r="106" spans="1:3" s="33" customFormat="1" ht="12.75">
      <c r="A106" s="58" t="s">
        <v>137</v>
      </c>
      <c r="B106" s="73">
        <v>339.1</v>
      </c>
      <c r="C106" s="73">
        <v>324.1</v>
      </c>
    </row>
    <row r="107" spans="4:6" ht="12.75">
      <c r="D107" s="33"/>
      <c r="E107" s="33"/>
      <c r="F107" s="33"/>
    </row>
  </sheetData>
  <printOptions gridLines="1" horizontalCentered="1"/>
  <pageMargins left="0" right="0" top="0.3937007874015748" bottom="0.3937007874015748" header="0.5118110236220472" footer="0.5118110236220472"/>
  <pageSetup fitToHeight="2" horizontalDpi="300" verticalDpi="300" orientation="portrait" paperSize="9" scale="97" r:id="rId1"/>
  <rowBreaks count="1" manualBreakCount="1">
    <brk id="61" max="2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C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0.66015625" style="9" customWidth="1"/>
    <col min="2" max="3" width="15.83203125" style="9" customWidth="1"/>
    <col min="4" max="24" width="10.83203125" style="9" customWidth="1"/>
    <col min="25" max="16384" width="9.33203125" style="9" customWidth="1"/>
  </cols>
  <sheetData>
    <row r="1" spans="1:3" s="4" customFormat="1" ht="12.75">
      <c r="A1" s="1" t="s">
        <v>314</v>
      </c>
      <c r="B1" s="1"/>
      <c r="C1" s="1"/>
    </row>
    <row r="2" spans="1:3" s="4" customFormat="1" ht="12.75">
      <c r="A2" s="1" t="s">
        <v>371</v>
      </c>
      <c r="B2" s="1"/>
      <c r="C2" s="1"/>
    </row>
    <row r="3" s="4" customFormat="1" ht="12.75"/>
    <row r="4" spans="1:3" ht="12.75">
      <c r="A4" s="55"/>
      <c r="B4" s="61" t="s">
        <v>90</v>
      </c>
      <c r="C4" s="61"/>
    </row>
    <row r="5" spans="2:3" ht="12.75">
      <c r="B5" s="46" t="s">
        <v>75</v>
      </c>
      <c r="C5" s="46" t="s">
        <v>77</v>
      </c>
    </row>
    <row r="6" spans="1:3" ht="12.75">
      <c r="A6" s="55"/>
      <c r="B6" s="61" t="s">
        <v>315</v>
      </c>
      <c r="C6" s="61"/>
    </row>
    <row r="7" spans="1:3" ht="12.75">
      <c r="A7" s="30"/>
      <c r="B7" s="59" t="s">
        <v>94</v>
      </c>
      <c r="C7" s="59" t="s">
        <v>96</v>
      </c>
    </row>
    <row r="8" spans="1:2" ht="12.75">
      <c r="A8" s="33"/>
      <c r="B8" s="33"/>
    </row>
    <row r="9" ht="12.75">
      <c r="A9" s="4" t="s">
        <v>383</v>
      </c>
    </row>
    <row r="11" spans="1:3" ht="12.75">
      <c r="A11" s="9" t="s">
        <v>316</v>
      </c>
      <c r="B11" s="62">
        <v>18.3</v>
      </c>
      <c r="C11" s="62">
        <v>18.2</v>
      </c>
    </row>
    <row r="12" spans="1:3" ht="12.75">
      <c r="A12" s="9" t="s">
        <v>317</v>
      </c>
      <c r="B12" s="62">
        <v>19.8</v>
      </c>
      <c r="C12" s="62">
        <v>19.1</v>
      </c>
    </row>
    <row r="14" spans="1:3" ht="12.75">
      <c r="A14" s="30"/>
      <c r="B14" s="30"/>
      <c r="C14" s="30"/>
    </row>
    <row r="16" ht="12.75">
      <c r="A16" s="4" t="s">
        <v>384</v>
      </c>
    </row>
    <row r="17" ht="12.75">
      <c r="A17" s="4"/>
    </row>
    <row r="18" spans="1:3" ht="12.75">
      <c r="A18" s="9" t="s">
        <v>318</v>
      </c>
      <c r="B18" s="62">
        <v>18.5</v>
      </c>
      <c r="C18" s="62">
        <v>19.5</v>
      </c>
    </row>
    <row r="19" spans="1:3" ht="12.75">
      <c r="A19" s="9" t="s">
        <v>319</v>
      </c>
      <c r="B19" s="62">
        <v>44</v>
      </c>
      <c r="C19" s="62">
        <v>31</v>
      </c>
    </row>
    <row r="20" spans="1:3" ht="12.75">
      <c r="A20" s="9" t="s">
        <v>320</v>
      </c>
      <c r="B20" s="62">
        <v>9</v>
      </c>
      <c r="C20" s="62">
        <v>9.1</v>
      </c>
    </row>
    <row r="21" spans="1:3" ht="12.75">
      <c r="A21" s="30"/>
      <c r="B21" s="30"/>
      <c r="C21" s="30"/>
    </row>
    <row r="22" ht="12.75">
      <c r="A22" s="4" t="s">
        <v>385</v>
      </c>
    </row>
    <row r="23" ht="12.75">
      <c r="A23" s="4"/>
    </row>
    <row r="24" spans="1:3" ht="12.75">
      <c r="A24" s="16" t="s">
        <v>321</v>
      </c>
      <c r="B24" s="28">
        <v>25.8</v>
      </c>
      <c r="C24" s="28">
        <v>23.9</v>
      </c>
    </row>
    <row r="25" spans="1:3" ht="12.75">
      <c r="A25" s="16" t="s">
        <v>322</v>
      </c>
      <c r="B25" s="28">
        <v>19.8</v>
      </c>
      <c r="C25" s="28">
        <v>8.7</v>
      </c>
    </row>
    <row r="26" spans="1:3" ht="12.75">
      <c r="A26" s="16" t="s">
        <v>323</v>
      </c>
      <c r="B26" s="28">
        <v>8.9</v>
      </c>
      <c r="C26" s="28">
        <v>5.2</v>
      </c>
    </row>
    <row r="27" spans="1:3" ht="12.75">
      <c r="A27" s="16" t="s">
        <v>324</v>
      </c>
      <c r="B27" s="37">
        <v>1.35</v>
      </c>
      <c r="C27" s="28">
        <v>1.6</v>
      </c>
    </row>
    <row r="28" spans="1:3" ht="12.75">
      <c r="A28" s="34" t="s">
        <v>325</v>
      </c>
      <c r="B28" s="67">
        <v>28.1</v>
      </c>
      <c r="C28" s="67">
        <v>17.2</v>
      </c>
    </row>
    <row r="29" spans="1:3" ht="12.75">
      <c r="A29" s="40"/>
      <c r="B29" s="41"/>
      <c r="C29" s="41"/>
    </row>
    <row r="30" spans="1:2" ht="12.75">
      <c r="A30" s="64" t="s">
        <v>386</v>
      </c>
      <c r="B30" s="33"/>
    </row>
    <row r="31" ht="12.75">
      <c r="A31" s="4"/>
    </row>
    <row r="32" spans="1:3" ht="12.75">
      <c r="A32" s="16" t="s">
        <v>326</v>
      </c>
      <c r="B32" s="28">
        <v>24.2</v>
      </c>
      <c r="C32" s="28">
        <v>21.9</v>
      </c>
    </row>
    <row r="33" spans="1:3" ht="12.75">
      <c r="A33" s="16" t="s">
        <v>327</v>
      </c>
      <c r="B33" s="28">
        <v>26.9</v>
      </c>
      <c r="C33" s="17" t="s">
        <v>328</v>
      </c>
    </row>
    <row r="34" spans="1:3" ht="12.75">
      <c r="A34" s="16" t="s">
        <v>329</v>
      </c>
      <c r="B34" s="28">
        <v>21.5</v>
      </c>
      <c r="C34" s="28">
        <v>21.7</v>
      </c>
    </row>
    <row r="35" spans="1:3" ht="12.75">
      <c r="A35" s="16" t="s">
        <v>330</v>
      </c>
      <c r="B35" s="62">
        <v>6.9</v>
      </c>
      <c r="C35" s="37">
        <v>7.3</v>
      </c>
    </row>
    <row r="36" spans="1:3" ht="12.75">
      <c r="A36" s="16" t="s">
        <v>331</v>
      </c>
      <c r="B36" s="37"/>
      <c r="C36" s="37"/>
    </row>
    <row r="37" spans="1:3" ht="12.75">
      <c r="A37" s="16" t="s">
        <v>332</v>
      </c>
      <c r="B37" s="37">
        <v>45.3</v>
      </c>
      <c r="C37" s="28">
        <v>18.6</v>
      </c>
    </row>
    <row r="38" spans="1:3" ht="12.75">
      <c r="A38" s="40"/>
      <c r="B38" s="30"/>
      <c r="C38" s="30"/>
    </row>
    <row r="39" spans="1:3" ht="12.75">
      <c r="A39" s="33"/>
      <c r="B39" s="33"/>
      <c r="C39" s="33"/>
    </row>
  </sheetData>
  <printOptions gridLines="1" horizont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38"/>
  <sheetViews>
    <sheetView zoomScale="75" zoomScaleNormal="75" workbookViewId="0" topLeftCell="A1">
      <selection activeCell="A1" sqref="A1:C1"/>
    </sheetView>
  </sheetViews>
  <sheetFormatPr defaultColWidth="9.33203125" defaultRowHeight="12.75"/>
  <cols>
    <col min="1" max="1" width="80" style="9" customWidth="1"/>
    <col min="2" max="4" width="15.83203125" style="9" customWidth="1"/>
    <col min="5" max="22" width="10.83203125" style="9" customWidth="1"/>
    <col min="23" max="16384" width="9.33203125" style="9" customWidth="1"/>
  </cols>
  <sheetData>
    <row r="1" spans="1:3" ht="12.75">
      <c r="A1" s="200" t="s">
        <v>333</v>
      </c>
      <c r="B1" s="201"/>
      <c r="C1" s="201"/>
    </row>
    <row r="2" spans="1:3" ht="12.75">
      <c r="A2" s="1" t="s">
        <v>372</v>
      </c>
      <c r="B2" s="200"/>
      <c r="C2" s="201"/>
    </row>
    <row r="4" spans="1:3" ht="12.75">
      <c r="A4" s="55"/>
      <c r="B4" s="61" t="s">
        <v>90</v>
      </c>
      <c r="C4" s="61"/>
    </row>
    <row r="5" spans="2:3" ht="12.75">
      <c r="B5" s="46" t="s">
        <v>75</v>
      </c>
      <c r="C5" s="46" t="s">
        <v>77</v>
      </c>
    </row>
    <row r="6" spans="1:3" ht="12.75">
      <c r="A6" s="55"/>
      <c r="B6" s="61" t="s">
        <v>315</v>
      </c>
      <c r="C6" s="61"/>
    </row>
    <row r="7" spans="1:3" ht="12.75">
      <c r="A7" s="30"/>
      <c r="B7" s="59" t="s">
        <v>94</v>
      </c>
      <c r="C7" s="59" t="s">
        <v>96</v>
      </c>
    </row>
    <row r="8" spans="1:2" ht="12.75">
      <c r="A8" s="33"/>
      <c r="B8" s="33"/>
    </row>
    <row r="9" ht="12.75">
      <c r="A9" s="4" t="s">
        <v>383</v>
      </c>
    </row>
    <row r="11" spans="1:3" ht="12.75">
      <c r="A11" s="9" t="s">
        <v>316</v>
      </c>
      <c r="B11" s="62">
        <v>18.4</v>
      </c>
      <c r="C11" s="62">
        <v>17.8</v>
      </c>
    </row>
    <row r="12" spans="1:3" ht="12.75">
      <c r="A12" s="9" t="s">
        <v>317</v>
      </c>
      <c r="B12" s="62">
        <v>18.7</v>
      </c>
      <c r="C12" s="62">
        <v>18.2</v>
      </c>
    </row>
    <row r="13" spans="1:3" ht="12.75">
      <c r="A13" s="30"/>
      <c r="B13" s="30"/>
      <c r="C13" s="30"/>
    </row>
    <row r="14" ht="12.75">
      <c r="A14" s="4" t="s">
        <v>384</v>
      </c>
    </row>
    <row r="15" ht="12.75">
      <c r="A15" s="4"/>
    </row>
    <row r="16" spans="1:3" ht="12.75">
      <c r="A16" s="9" t="s">
        <v>318</v>
      </c>
      <c r="B16" s="62">
        <v>17.8</v>
      </c>
      <c r="C16" s="62">
        <v>18.1</v>
      </c>
    </row>
    <row r="17" spans="1:3" ht="12.75">
      <c r="A17" s="9" t="s">
        <v>319</v>
      </c>
      <c r="B17" s="62">
        <v>28.5</v>
      </c>
      <c r="C17" s="62">
        <v>23.8</v>
      </c>
    </row>
    <row r="18" spans="1:3" ht="12.75">
      <c r="A18" s="9" t="s">
        <v>320</v>
      </c>
      <c r="B18" s="46" t="s">
        <v>8</v>
      </c>
      <c r="C18" s="46" t="s">
        <v>8</v>
      </c>
    </row>
    <row r="19" spans="1:3" ht="12.75">
      <c r="A19" s="30"/>
      <c r="B19" s="30"/>
      <c r="C19" s="30"/>
    </row>
    <row r="20" ht="12.75">
      <c r="A20" s="4" t="s">
        <v>385</v>
      </c>
    </row>
    <row r="21" ht="12.75">
      <c r="A21" s="4"/>
    </row>
    <row r="22" spans="1:3" ht="12.75">
      <c r="A22" s="16" t="s">
        <v>321</v>
      </c>
      <c r="B22" s="28">
        <v>28.5</v>
      </c>
      <c r="C22" s="28">
        <v>26.7</v>
      </c>
    </row>
    <row r="23" spans="1:3" ht="12.75">
      <c r="A23" s="16" t="s">
        <v>322</v>
      </c>
      <c r="B23" s="28">
        <v>27</v>
      </c>
      <c r="C23" s="28">
        <v>10.6</v>
      </c>
    </row>
    <row r="24" spans="1:3" ht="12.75">
      <c r="A24" s="16" t="s">
        <v>323</v>
      </c>
      <c r="B24" s="28">
        <v>5.7</v>
      </c>
      <c r="C24" s="28">
        <v>5.5</v>
      </c>
    </row>
    <row r="25" spans="1:3" ht="12.75">
      <c r="A25" s="16" t="s">
        <v>324</v>
      </c>
      <c r="B25" s="62">
        <v>0.97</v>
      </c>
      <c r="C25" s="62">
        <v>1.23</v>
      </c>
    </row>
    <row r="26" spans="1:3" ht="12.75">
      <c r="A26" s="40" t="s">
        <v>334</v>
      </c>
      <c r="B26" s="63">
        <v>41</v>
      </c>
      <c r="C26" s="63">
        <v>30.7</v>
      </c>
    </row>
    <row r="27" spans="1:3" ht="12.75">
      <c r="A27" s="64" t="s">
        <v>386</v>
      </c>
      <c r="B27" s="65"/>
      <c r="C27" s="65"/>
    </row>
    <row r="28" spans="1:3" ht="12.75">
      <c r="A28" s="4"/>
      <c r="B28" s="65"/>
      <c r="C28" s="65"/>
    </row>
    <row r="29" spans="1:3" ht="12.75">
      <c r="A29" s="16" t="s">
        <v>326</v>
      </c>
      <c r="B29" s="28">
        <v>27.6</v>
      </c>
      <c r="C29" s="28">
        <v>24.5</v>
      </c>
    </row>
    <row r="30" spans="1:3" ht="12.75">
      <c r="A30" s="16" t="s">
        <v>327</v>
      </c>
      <c r="B30" s="28">
        <v>26.8</v>
      </c>
      <c r="C30" s="28" t="s">
        <v>102</v>
      </c>
    </row>
    <row r="31" spans="1:3" ht="12.75">
      <c r="A31" s="16" t="s">
        <v>329</v>
      </c>
      <c r="B31" s="28">
        <v>23.9</v>
      </c>
      <c r="C31" s="28">
        <v>23.5</v>
      </c>
    </row>
    <row r="32" spans="1:3" ht="12.75">
      <c r="A32" s="16" t="s">
        <v>330</v>
      </c>
      <c r="B32" s="62">
        <v>5.1</v>
      </c>
      <c r="C32" s="62">
        <v>5.6</v>
      </c>
    </row>
    <row r="33" spans="1:3" ht="12.75">
      <c r="A33" s="34" t="s">
        <v>331</v>
      </c>
      <c r="B33" s="66"/>
      <c r="C33" s="66"/>
    </row>
    <row r="34" spans="1:3" ht="12.75">
      <c r="A34" s="34" t="s">
        <v>332</v>
      </c>
      <c r="B34" s="67">
        <v>63.1</v>
      </c>
      <c r="C34" s="67">
        <v>30.5</v>
      </c>
    </row>
    <row r="35" spans="1:3" ht="12.75">
      <c r="A35" s="40"/>
      <c r="B35" s="30"/>
      <c r="C35" s="30"/>
    </row>
    <row r="36" spans="2:3" ht="12.75">
      <c r="B36" s="33"/>
      <c r="C36" s="33"/>
    </row>
    <row r="38" ht="12.75">
      <c r="A38" s="33"/>
    </row>
  </sheetData>
  <mergeCells count="2">
    <mergeCell ref="B2:C2"/>
    <mergeCell ref="A1:C1"/>
  </mergeCells>
  <printOptions gridLines="1" horizontalCentered="1"/>
  <pageMargins left="0" right="0" top="0.3937007874015748" bottom="0.3937007874015748" header="0.5118110236220472" footer="0.511811023622047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5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3.66015625" style="9" customWidth="1"/>
    <col min="2" max="10" width="9.83203125" style="9" customWidth="1"/>
    <col min="11" max="23" width="10.83203125" style="9" customWidth="1"/>
    <col min="24" max="16384" width="9.33203125" style="9" customWidth="1"/>
  </cols>
  <sheetData>
    <row r="1" spans="1:7" s="4" customFormat="1" ht="12.75">
      <c r="A1" s="1" t="s">
        <v>335</v>
      </c>
      <c r="B1" s="1"/>
      <c r="C1" s="1"/>
      <c r="D1" s="1"/>
      <c r="E1" s="1"/>
      <c r="F1" s="1"/>
      <c r="G1" s="1"/>
    </row>
    <row r="2" spans="1:7" s="4" customFormat="1" ht="12.75">
      <c r="A2" s="1" t="s">
        <v>336</v>
      </c>
      <c r="B2" s="1"/>
      <c r="C2" s="1"/>
      <c r="D2" s="1"/>
      <c r="E2" s="1"/>
      <c r="F2" s="1"/>
      <c r="G2" s="1"/>
    </row>
    <row r="3" ht="13.5" thickBot="1"/>
    <row r="4" spans="1:9" ht="12.75">
      <c r="A4" s="187" t="s">
        <v>518</v>
      </c>
      <c r="B4" s="188" t="s">
        <v>519</v>
      </c>
      <c r="C4" s="188"/>
      <c r="D4" s="188"/>
      <c r="E4" s="188"/>
      <c r="F4" s="188"/>
      <c r="G4" s="188"/>
      <c r="H4" s="188"/>
      <c r="I4" s="188"/>
    </row>
    <row r="5" spans="1:9" ht="12.75">
      <c r="A5" s="189" t="s">
        <v>520</v>
      </c>
      <c r="B5" s="190" t="s">
        <v>337</v>
      </c>
      <c r="C5" s="190"/>
      <c r="D5" s="190"/>
      <c r="E5" s="190"/>
      <c r="F5" s="190" t="s">
        <v>338</v>
      </c>
      <c r="G5" s="190"/>
      <c r="H5" s="190"/>
      <c r="I5" s="190"/>
    </row>
    <row r="6" spans="1:9" ht="12.75">
      <c r="A6" s="58">
        <v>1994</v>
      </c>
      <c r="B6" s="59" t="s">
        <v>521</v>
      </c>
      <c r="C6" s="59" t="s">
        <v>339</v>
      </c>
      <c r="D6" s="59" t="s">
        <v>340</v>
      </c>
      <c r="E6" s="59" t="s">
        <v>522</v>
      </c>
      <c r="F6" s="59" t="s">
        <v>521</v>
      </c>
      <c r="G6" s="59" t="s">
        <v>339</v>
      </c>
      <c r="H6" s="59" t="s">
        <v>340</v>
      </c>
      <c r="I6" s="59" t="s">
        <v>522</v>
      </c>
    </row>
    <row r="7" spans="1:9" ht="12.75">
      <c r="A7" s="191" t="s">
        <v>73</v>
      </c>
      <c r="B7" s="77">
        <v>2087.5</v>
      </c>
      <c r="C7" s="77">
        <v>1771</v>
      </c>
      <c r="D7" s="77">
        <v>304.5</v>
      </c>
      <c r="E7" s="77">
        <v>12</v>
      </c>
      <c r="F7" s="77">
        <v>2090.9</v>
      </c>
      <c r="G7" s="77">
        <v>1967.6</v>
      </c>
      <c r="H7" s="77">
        <v>120.8</v>
      </c>
      <c r="I7" s="77">
        <v>2.4</v>
      </c>
    </row>
    <row r="8" spans="1:9" ht="12.75">
      <c r="A8" s="191" t="s">
        <v>74</v>
      </c>
      <c r="B8" s="77">
        <v>2125.2</v>
      </c>
      <c r="C8" s="77">
        <v>1037.3</v>
      </c>
      <c r="D8" s="77">
        <v>1007.5</v>
      </c>
      <c r="E8" s="77">
        <v>80.3</v>
      </c>
      <c r="F8" s="77">
        <v>2109</v>
      </c>
      <c r="G8" s="77">
        <v>1346.7</v>
      </c>
      <c r="H8" s="77">
        <v>726.8</v>
      </c>
      <c r="I8" s="77">
        <v>35.4</v>
      </c>
    </row>
    <row r="9" spans="1:9" ht="12.75">
      <c r="A9" s="191" t="s">
        <v>75</v>
      </c>
      <c r="B9" s="77">
        <v>2169.8</v>
      </c>
      <c r="C9" s="77">
        <v>587.3</v>
      </c>
      <c r="D9" s="77">
        <v>1402.7</v>
      </c>
      <c r="E9" s="77">
        <v>179.8</v>
      </c>
      <c r="F9" s="77">
        <v>2133.9</v>
      </c>
      <c r="G9" s="77">
        <v>782.5</v>
      </c>
      <c r="H9" s="77">
        <v>1238.7</v>
      </c>
      <c r="I9" s="77">
        <v>112.7</v>
      </c>
    </row>
    <row r="10" spans="1:9" ht="12.75">
      <c r="A10" s="191" t="s">
        <v>76</v>
      </c>
      <c r="B10" s="77">
        <v>2138.8</v>
      </c>
      <c r="C10" s="77">
        <v>342.3</v>
      </c>
      <c r="D10" s="77">
        <v>1532.4</v>
      </c>
      <c r="E10" s="77">
        <v>264</v>
      </c>
      <c r="F10" s="77">
        <v>2090.5</v>
      </c>
      <c r="G10" s="77">
        <v>451.8</v>
      </c>
      <c r="H10" s="77">
        <v>1451.9</v>
      </c>
      <c r="I10" s="77">
        <v>186.7</v>
      </c>
    </row>
    <row r="11" spans="1:9" ht="12.75">
      <c r="A11" s="191" t="s">
        <v>77</v>
      </c>
      <c r="B11" s="77">
        <v>2140.4</v>
      </c>
      <c r="C11" s="77">
        <v>229.7</v>
      </c>
      <c r="D11" s="77">
        <v>1585.1</v>
      </c>
      <c r="E11" s="77">
        <v>325.6</v>
      </c>
      <c r="F11" s="77">
        <v>2122</v>
      </c>
      <c r="G11" s="77">
        <v>282</v>
      </c>
      <c r="H11" s="77">
        <v>1601.5</v>
      </c>
      <c r="I11" s="77">
        <v>238.5</v>
      </c>
    </row>
    <row r="12" spans="1:9" ht="12.75">
      <c r="A12" s="118" t="s">
        <v>78</v>
      </c>
      <c r="B12" s="73">
        <v>1874</v>
      </c>
      <c r="C12" s="73">
        <v>148.4</v>
      </c>
      <c r="D12" s="73">
        <v>1412.6</v>
      </c>
      <c r="E12" s="73">
        <v>313</v>
      </c>
      <c r="F12" s="73">
        <v>1885.5</v>
      </c>
      <c r="G12" s="73">
        <v>168.5</v>
      </c>
      <c r="H12" s="73">
        <v>1491.7</v>
      </c>
      <c r="I12" s="73">
        <v>225.2</v>
      </c>
    </row>
    <row r="13" spans="1:9" ht="13.5" thickBot="1">
      <c r="A13" s="192" t="s">
        <v>523</v>
      </c>
      <c r="B13" s="193">
        <v>12535.7</v>
      </c>
      <c r="C13" s="193">
        <v>4116</v>
      </c>
      <c r="D13" s="193">
        <v>7244.8</v>
      </c>
      <c r="E13" s="193">
        <v>1174.7</v>
      </c>
      <c r="F13" s="193">
        <v>12431.8</v>
      </c>
      <c r="G13" s="193">
        <v>4999.1</v>
      </c>
      <c r="H13" s="193">
        <v>6631.4</v>
      </c>
      <c r="I13" s="193">
        <v>800.9</v>
      </c>
    </row>
    <row r="14" spans="1:9" ht="12.75">
      <c r="A14" s="194" t="s">
        <v>518</v>
      </c>
      <c r="B14" s="195" t="s">
        <v>524</v>
      </c>
      <c r="C14" s="195"/>
      <c r="D14" s="195"/>
      <c r="E14" s="195"/>
      <c r="F14" s="195"/>
      <c r="G14" s="195"/>
      <c r="H14" s="195"/>
      <c r="I14" s="195"/>
    </row>
    <row r="15" spans="1:9" ht="12.75">
      <c r="A15" s="191" t="s">
        <v>520</v>
      </c>
      <c r="B15" s="196" t="s">
        <v>337</v>
      </c>
      <c r="C15" s="196"/>
      <c r="D15" s="196"/>
      <c r="E15" s="196"/>
      <c r="F15" s="196" t="s">
        <v>338</v>
      </c>
      <c r="G15" s="196"/>
      <c r="H15" s="196"/>
      <c r="I15" s="196"/>
    </row>
    <row r="16" spans="1:9" ht="12.75">
      <c r="A16" s="118">
        <v>1994</v>
      </c>
      <c r="B16" s="104" t="s">
        <v>521</v>
      </c>
      <c r="C16" s="104" t="s">
        <v>525</v>
      </c>
      <c r="D16" s="104" t="s">
        <v>340</v>
      </c>
      <c r="E16" s="104" t="s">
        <v>522</v>
      </c>
      <c r="F16" s="104" t="s">
        <v>521</v>
      </c>
      <c r="G16" s="104" t="s">
        <v>525</v>
      </c>
      <c r="H16" s="104" t="s">
        <v>340</v>
      </c>
      <c r="I16" s="104" t="s">
        <v>522</v>
      </c>
    </row>
    <row r="17" spans="1:9" ht="12.75">
      <c r="A17" s="191" t="s">
        <v>73</v>
      </c>
      <c r="B17" s="77">
        <v>2087.537</v>
      </c>
      <c r="C17" s="77">
        <v>517.1914203515466</v>
      </c>
      <c r="D17" s="77">
        <v>295.8300274296318</v>
      </c>
      <c r="E17" s="77">
        <v>1274.5155522188215</v>
      </c>
      <c r="F17" s="77">
        <v>2090.86</v>
      </c>
      <c r="G17" s="77">
        <v>333.04062101177556</v>
      </c>
      <c r="H17" s="77">
        <v>114.00983400106293</v>
      </c>
      <c r="I17" s="77">
        <v>1643.8095449871616</v>
      </c>
    </row>
    <row r="18" spans="1:9" ht="12.75">
      <c r="A18" s="191" t="s">
        <v>74</v>
      </c>
      <c r="B18" s="77">
        <v>2125.215</v>
      </c>
      <c r="C18" s="77">
        <v>484.5402411016392</v>
      </c>
      <c r="D18" s="77">
        <v>993.1307876270024</v>
      </c>
      <c r="E18" s="77">
        <v>647.5439712713585</v>
      </c>
      <c r="F18" s="77">
        <v>2108.986</v>
      </c>
      <c r="G18" s="77">
        <v>532.0007404983265</v>
      </c>
      <c r="H18" s="77">
        <v>718.765141704914</v>
      </c>
      <c r="I18" s="77">
        <v>858.2201177967596</v>
      </c>
    </row>
    <row r="19" spans="1:9" ht="12.75">
      <c r="A19" s="191" t="s">
        <v>75</v>
      </c>
      <c r="B19" s="77">
        <v>2169.797</v>
      </c>
      <c r="C19" s="77">
        <v>308.9013987040971</v>
      </c>
      <c r="D19" s="77">
        <v>1380.3913595463848</v>
      </c>
      <c r="E19" s="77">
        <v>480.50424174951803</v>
      </c>
      <c r="F19" s="77">
        <v>2133.905</v>
      </c>
      <c r="G19" s="77">
        <v>374.7340217640689</v>
      </c>
      <c r="H19" s="77">
        <v>1220.263683759418</v>
      </c>
      <c r="I19" s="77">
        <v>538.9072944765129</v>
      </c>
    </row>
    <row r="20" spans="1:9" ht="12.75">
      <c r="A20" s="191" t="s">
        <v>76</v>
      </c>
      <c r="B20" s="77">
        <v>2138.752</v>
      </c>
      <c r="C20" s="77">
        <v>187.85897562289418</v>
      </c>
      <c r="D20" s="77">
        <v>1507.3290553318873</v>
      </c>
      <c r="E20" s="77">
        <v>443.5639690452185</v>
      </c>
      <c r="F20" s="77">
        <v>2090.477</v>
      </c>
      <c r="G20" s="77">
        <v>245.74415163472835</v>
      </c>
      <c r="H20" s="77">
        <v>1436.33599623512</v>
      </c>
      <c r="I20" s="77">
        <v>408.3968521301516</v>
      </c>
    </row>
    <row r="21" spans="1:9" ht="12.75">
      <c r="A21" s="191" t="s">
        <v>77</v>
      </c>
      <c r="B21" s="77">
        <v>2140.394</v>
      </c>
      <c r="C21" s="77">
        <v>142.83298136590273</v>
      </c>
      <c r="D21" s="77">
        <v>1558.8753414538426</v>
      </c>
      <c r="E21" s="77">
        <v>438.68567718025474</v>
      </c>
      <c r="F21" s="77">
        <v>2121.99</v>
      </c>
      <c r="G21" s="77">
        <v>166.8299042606906</v>
      </c>
      <c r="H21" s="77">
        <v>1579.8196107813146</v>
      </c>
      <c r="I21" s="77">
        <v>375.34048495799493</v>
      </c>
    </row>
    <row r="22" spans="1:9" ht="12.75">
      <c r="A22" s="118" t="s">
        <v>78</v>
      </c>
      <c r="B22" s="73">
        <v>1874.045</v>
      </c>
      <c r="C22" s="73">
        <v>91.33948510592877</v>
      </c>
      <c r="D22" s="73">
        <v>1389.5468982325056</v>
      </c>
      <c r="E22" s="73">
        <v>393.15861666156553</v>
      </c>
      <c r="F22" s="73">
        <v>1885.512</v>
      </c>
      <c r="G22" s="73">
        <v>106.9405261927637</v>
      </c>
      <c r="H22" s="73">
        <v>1453.1496205949136</v>
      </c>
      <c r="I22" s="73">
        <v>325.42185321232256</v>
      </c>
    </row>
    <row r="23" spans="1:9" ht="13.5" thickBot="1">
      <c r="A23" s="192" t="s">
        <v>523</v>
      </c>
      <c r="B23" s="193">
        <v>12535.74</v>
      </c>
      <c r="C23" s="193">
        <v>1732.6645022520088</v>
      </c>
      <c r="D23" s="193">
        <v>7125.103469621254</v>
      </c>
      <c r="E23" s="193">
        <v>3677.972028126737</v>
      </c>
      <c r="F23" s="193">
        <v>12431.73</v>
      </c>
      <c r="G23" s="193">
        <v>1759.2899653623538</v>
      </c>
      <c r="H23" s="193">
        <v>6522.343887076743</v>
      </c>
      <c r="I23" s="193">
        <v>4150.096147560904</v>
      </c>
    </row>
    <row r="24" spans="1:9" ht="12.75">
      <c r="A24" s="194" t="s">
        <v>518</v>
      </c>
      <c r="B24" s="195" t="s">
        <v>526</v>
      </c>
      <c r="C24" s="195"/>
      <c r="D24" s="195"/>
      <c r="E24" s="195"/>
      <c r="F24" s="195"/>
      <c r="G24" s="195"/>
      <c r="H24" s="195"/>
      <c r="I24" s="195"/>
    </row>
    <row r="25" spans="1:9" ht="12.75">
      <c r="A25" s="191" t="s">
        <v>520</v>
      </c>
      <c r="B25" s="196" t="s">
        <v>337</v>
      </c>
      <c r="C25" s="196"/>
      <c r="D25" s="196"/>
      <c r="E25" s="196"/>
      <c r="F25" s="196" t="s">
        <v>338</v>
      </c>
      <c r="G25" s="196"/>
      <c r="H25" s="196"/>
      <c r="I25" s="196"/>
    </row>
    <row r="26" spans="1:9" ht="12.75">
      <c r="A26" s="118">
        <v>1994</v>
      </c>
      <c r="B26" s="104" t="s">
        <v>521</v>
      </c>
      <c r="C26" s="104" t="s">
        <v>525</v>
      </c>
      <c r="D26" s="104" t="s">
        <v>340</v>
      </c>
      <c r="E26" s="104" t="s">
        <v>522</v>
      </c>
      <c r="F26" s="104" t="s">
        <v>521</v>
      </c>
      <c r="G26" s="104" t="s">
        <v>525</v>
      </c>
      <c r="H26" s="104" t="s">
        <v>340</v>
      </c>
      <c r="I26" s="104" t="s">
        <v>522</v>
      </c>
    </row>
    <row r="27" spans="1:9" ht="12.75">
      <c r="A27" s="191" t="s">
        <v>73</v>
      </c>
      <c r="B27" s="77">
        <v>561.1628017020632</v>
      </c>
      <c r="C27" s="77">
        <v>219.10495394459164</v>
      </c>
      <c r="D27" s="77">
        <v>38.53604717618446</v>
      </c>
      <c r="E27" s="77">
        <v>303.5218005812871</v>
      </c>
      <c r="F27" s="77">
        <v>426.43880118043216</v>
      </c>
      <c r="G27" s="77">
        <v>100.22240300732048</v>
      </c>
      <c r="H27" s="77">
        <v>17.111141976859592</v>
      </c>
      <c r="I27" s="77">
        <v>309.1052561962521</v>
      </c>
    </row>
    <row r="28" spans="1:9" ht="12.75">
      <c r="A28" s="191" t="s">
        <v>74</v>
      </c>
      <c r="B28" s="77">
        <v>599.9494599114807</v>
      </c>
      <c r="C28" s="77">
        <v>232.97331817084174</v>
      </c>
      <c r="D28" s="77">
        <v>163.9441868609627</v>
      </c>
      <c r="E28" s="77">
        <v>203.03195487967625</v>
      </c>
      <c r="F28" s="77">
        <v>442.2359016504047</v>
      </c>
      <c r="G28" s="77">
        <v>176.21485235142262</v>
      </c>
      <c r="H28" s="77">
        <v>74.68708973835132</v>
      </c>
      <c r="I28" s="77">
        <v>191.33395956063075</v>
      </c>
    </row>
    <row r="29" spans="1:9" ht="12.75">
      <c r="A29" s="191" t="s">
        <v>75</v>
      </c>
      <c r="B29" s="77">
        <v>655.9872915839871</v>
      </c>
      <c r="C29" s="77">
        <v>174.32744228604352</v>
      </c>
      <c r="D29" s="77">
        <v>217.63171138894606</v>
      </c>
      <c r="E29" s="77">
        <v>264.0281379089976</v>
      </c>
      <c r="F29" s="77">
        <v>461.1407536099955</v>
      </c>
      <c r="G29" s="77">
        <v>133.95377404758094</v>
      </c>
      <c r="H29" s="77">
        <v>177.0103442771605</v>
      </c>
      <c r="I29" s="77">
        <v>150.17663528525406</v>
      </c>
    </row>
    <row r="30" spans="1:9" ht="12.75">
      <c r="A30" s="191" t="s">
        <v>76</v>
      </c>
      <c r="B30" s="77">
        <v>681.2675201825557</v>
      </c>
      <c r="C30" s="77">
        <v>107.14455965810005</v>
      </c>
      <c r="D30" s="77">
        <v>273.44184496077617</v>
      </c>
      <c r="E30" s="77">
        <v>300.6811155636795</v>
      </c>
      <c r="F30" s="77">
        <v>398.1833926236425</v>
      </c>
      <c r="G30" s="77">
        <v>83.23881810266889</v>
      </c>
      <c r="H30" s="77">
        <v>203.8747863674064</v>
      </c>
      <c r="I30" s="77">
        <v>111.06978815356719</v>
      </c>
    </row>
    <row r="31" spans="1:9" ht="12.75">
      <c r="A31" s="191" t="s">
        <v>77</v>
      </c>
      <c r="B31" s="77">
        <v>563.378067603262</v>
      </c>
      <c r="C31" s="77">
        <v>75.49145299948826</v>
      </c>
      <c r="D31" s="77">
        <v>226.47435899846477</v>
      </c>
      <c r="E31" s="77">
        <v>261.41225560530904</v>
      </c>
      <c r="F31" s="77">
        <v>362.34852620175855</v>
      </c>
      <c r="G31" s="77">
        <v>53.815768937501055</v>
      </c>
      <c r="H31" s="77">
        <v>200.91220403333722</v>
      </c>
      <c r="I31" s="77">
        <v>107.62055323092028</v>
      </c>
    </row>
    <row r="32" spans="1:9" ht="12.75">
      <c r="A32" s="118" t="s">
        <v>78</v>
      </c>
      <c r="B32" s="73">
        <v>421.2427214769689</v>
      </c>
      <c r="C32" s="73">
        <v>19.11793546753125</v>
      </c>
      <c r="D32" s="73">
        <v>211.42187458211032</v>
      </c>
      <c r="E32" s="73">
        <v>190.7029114273273</v>
      </c>
      <c r="F32" s="73">
        <v>308.66189950433716</v>
      </c>
      <c r="G32" s="73">
        <v>37.823543193231494</v>
      </c>
      <c r="H32" s="73">
        <v>173.7519015439072</v>
      </c>
      <c r="I32" s="73">
        <v>97.08645476719843</v>
      </c>
    </row>
    <row r="33" spans="1:9" ht="13.5" thickBot="1">
      <c r="A33" s="192" t="s">
        <v>523</v>
      </c>
      <c r="B33" s="193">
        <v>3482.987862460318</v>
      </c>
      <c r="C33" s="193">
        <v>828.1596625265964</v>
      </c>
      <c r="D33" s="193">
        <v>1131.4500239674446</v>
      </c>
      <c r="E33" s="193">
        <v>1523.3781759662766</v>
      </c>
      <c r="F33" s="193">
        <v>2399.0092747705708</v>
      </c>
      <c r="G33" s="193">
        <v>585.2691596397254</v>
      </c>
      <c r="H33" s="193">
        <v>847.3474679370222</v>
      </c>
      <c r="I33" s="193">
        <v>966.3926471938229</v>
      </c>
    </row>
    <row r="34" spans="1:9" ht="12.75">
      <c r="A34" s="194" t="s">
        <v>518</v>
      </c>
      <c r="B34" s="195" t="s">
        <v>527</v>
      </c>
      <c r="C34" s="195"/>
      <c r="D34" s="195"/>
      <c r="E34" s="195"/>
      <c r="F34" s="195"/>
      <c r="G34" s="195"/>
      <c r="H34" s="195"/>
      <c r="I34" s="195"/>
    </row>
    <row r="35" spans="1:9" ht="12.75">
      <c r="A35" s="191" t="s">
        <v>520</v>
      </c>
      <c r="B35" s="196" t="s">
        <v>337</v>
      </c>
      <c r="C35" s="196"/>
      <c r="D35" s="196"/>
      <c r="E35" s="196"/>
      <c r="F35" s="196" t="s">
        <v>338</v>
      </c>
      <c r="G35" s="196"/>
      <c r="H35" s="196"/>
      <c r="I35" s="196"/>
    </row>
    <row r="36" spans="1:9" ht="12.75">
      <c r="A36" s="118">
        <v>1994</v>
      </c>
      <c r="B36" s="104" t="s">
        <v>521</v>
      </c>
      <c r="C36" s="104" t="s">
        <v>525</v>
      </c>
      <c r="D36" s="104" t="s">
        <v>340</v>
      </c>
      <c r="E36" s="104" t="s">
        <v>522</v>
      </c>
      <c r="F36" s="104" t="s">
        <v>521</v>
      </c>
      <c r="G36" s="104" t="s">
        <v>525</v>
      </c>
      <c r="H36" s="104" t="s">
        <v>340</v>
      </c>
      <c r="I36" s="104" t="s">
        <v>522</v>
      </c>
    </row>
    <row r="37" spans="1:9" ht="12.75">
      <c r="A37" s="191" t="s">
        <v>73</v>
      </c>
      <c r="B37" s="77">
        <v>496</v>
      </c>
      <c r="C37" s="77">
        <v>199</v>
      </c>
      <c r="D37" s="77">
        <v>35</v>
      </c>
      <c r="E37" s="77">
        <v>262</v>
      </c>
      <c r="F37" s="77">
        <v>352</v>
      </c>
      <c r="G37" s="77">
        <v>82</v>
      </c>
      <c r="H37" s="77">
        <v>14</v>
      </c>
      <c r="I37" s="77">
        <v>256</v>
      </c>
    </row>
    <row r="38" spans="1:9" ht="12.75">
      <c r="A38" s="191" t="s">
        <v>74</v>
      </c>
      <c r="B38" s="77">
        <v>519</v>
      </c>
      <c r="C38" s="77">
        <v>216</v>
      </c>
      <c r="D38" s="77">
        <v>152</v>
      </c>
      <c r="E38" s="77">
        <v>151</v>
      </c>
      <c r="F38" s="77">
        <v>360</v>
      </c>
      <c r="G38" s="77">
        <v>151</v>
      </c>
      <c r="H38" s="77">
        <v>64</v>
      </c>
      <c r="I38" s="77">
        <v>145</v>
      </c>
    </row>
    <row r="39" spans="1:9" ht="12.75">
      <c r="A39" s="191" t="s">
        <v>75</v>
      </c>
      <c r="B39" s="77">
        <v>548</v>
      </c>
      <c r="C39" s="77">
        <v>157</v>
      </c>
      <c r="D39" s="77">
        <v>196</v>
      </c>
      <c r="E39" s="77">
        <v>195</v>
      </c>
      <c r="F39" s="77">
        <v>375</v>
      </c>
      <c r="G39" s="77">
        <v>112</v>
      </c>
      <c r="H39" s="77">
        <v>148</v>
      </c>
      <c r="I39" s="77">
        <v>115</v>
      </c>
    </row>
    <row r="40" spans="1:9" ht="12.75">
      <c r="A40" s="191" t="s">
        <v>76</v>
      </c>
      <c r="B40" s="77">
        <v>563</v>
      </c>
      <c r="C40" s="77">
        <v>96</v>
      </c>
      <c r="D40" s="77">
        <v>245</v>
      </c>
      <c r="E40" s="77">
        <v>222</v>
      </c>
      <c r="F40" s="77">
        <v>318</v>
      </c>
      <c r="G40" s="77">
        <v>69</v>
      </c>
      <c r="H40" s="77">
        <v>169</v>
      </c>
      <c r="I40" s="77">
        <v>80</v>
      </c>
    </row>
    <row r="41" spans="1:9" ht="12.75">
      <c r="A41" s="191" t="s">
        <v>77</v>
      </c>
      <c r="B41" s="77">
        <v>470</v>
      </c>
      <c r="C41" s="77">
        <v>68</v>
      </c>
      <c r="D41" s="77">
        <v>204</v>
      </c>
      <c r="E41" s="77">
        <v>198</v>
      </c>
      <c r="F41" s="77">
        <v>291</v>
      </c>
      <c r="G41" s="77">
        <v>45</v>
      </c>
      <c r="H41" s="77">
        <v>168</v>
      </c>
      <c r="I41" s="77">
        <v>78</v>
      </c>
    </row>
    <row r="42" spans="1:9" ht="12.75">
      <c r="A42" s="118" t="s">
        <v>78</v>
      </c>
      <c r="B42" s="73">
        <v>348</v>
      </c>
      <c r="C42" s="73">
        <v>17</v>
      </c>
      <c r="D42" s="73">
        <v>188</v>
      </c>
      <c r="E42" s="73">
        <v>143</v>
      </c>
      <c r="F42" s="73">
        <v>245</v>
      </c>
      <c r="G42" s="73">
        <v>32</v>
      </c>
      <c r="H42" s="73">
        <v>147</v>
      </c>
      <c r="I42" s="73">
        <v>66</v>
      </c>
    </row>
    <row r="43" spans="1:9" ht="13.5" thickBot="1">
      <c r="A43" s="192" t="s">
        <v>523</v>
      </c>
      <c r="B43" s="193">
        <v>2944</v>
      </c>
      <c r="C43" s="193">
        <v>753</v>
      </c>
      <c r="D43" s="193">
        <v>1020</v>
      </c>
      <c r="E43" s="193">
        <v>1171</v>
      </c>
      <c r="F43" s="193">
        <v>1941</v>
      </c>
      <c r="G43" s="193">
        <v>491</v>
      </c>
      <c r="H43" s="193">
        <v>710</v>
      </c>
      <c r="I43" s="193">
        <v>740</v>
      </c>
    </row>
    <row r="44" spans="1:9" ht="12.75">
      <c r="A44" s="194" t="s">
        <v>518</v>
      </c>
      <c r="B44" s="195" t="s">
        <v>528</v>
      </c>
      <c r="C44" s="195"/>
      <c r="D44" s="195"/>
      <c r="E44" s="195"/>
      <c r="F44" s="195"/>
      <c r="G44" s="195"/>
      <c r="H44" s="195"/>
      <c r="I44" s="195"/>
    </row>
    <row r="45" spans="1:9" ht="12.75">
      <c r="A45" s="191" t="s">
        <v>520</v>
      </c>
      <c r="B45" s="196" t="s">
        <v>337</v>
      </c>
      <c r="C45" s="196"/>
      <c r="D45" s="196"/>
      <c r="E45" s="196"/>
      <c r="F45" s="196" t="s">
        <v>338</v>
      </c>
      <c r="G45" s="196"/>
      <c r="H45" s="196"/>
      <c r="I45" s="196"/>
    </row>
    <row r="46" spans="1:9" ht="12.75">
      <c r="A46" s="118">
        <v>1994</v>
      </c>
      <c r="B46" s="104" t="s">
        <v>521</v>
      </c>
      <c r="C46" s="104" t="s">
        <v>525</v>
      </c>
      <c r="D46" s="104" t="s">
        <v>340</v>
      </c>
      <c r="E46" s="104" t="s">
        <v>522</v>
      </c>
      <c r="F46" s="104" t="s">
        <v>521</v>
      </c>
      <c r="G46" s="104" t="s">
        <v>525</v>
      </c>
      <c r="H46" s="104" t="s">
        <v>340</v>
      </c>
      <c r="I46" s="104" t="s">
        <v>522</v>
      </c>
    </row>
    <row r="47" spans="1:9" ht="12.75">
      <c r="A47" s="191" t="s">
        <v>73</v>
      </c>
      <c r="B47" s="77">
        <v>11.612102852223614</v>
      </c>
      <c r="C47" s="77">
        <v>9.175946770092603</v>
      </c>
      <c r="D47" s="77">
        <v>9.175946770092606</v>
      </c>
      <c r="E47" s="77">
        <v>13.680006016624501</v>
      </c>
      <c r="F47" s="77">
        <v>17.455916528790745</v>
      </c>
      <c r="G47" s="77">
        <v>18.181965768660998</v>
      </c>
      <c r="H47" s="77">
        <v>18.181965768660987</v>
      </c>
      <c r="I47" s="77">
        <v>17.18031483830071</v>
      </c>
    </row>
    <row r="48" spans="1:9" ht="12.75">
      <c r="A48" s="191" t="s">
        <v>74</v>
      </c>
      <c r="B48" s="77">
        <v>13.492713190111779</v>
      </c>
      <c r="C48" s="77">
        <v>7.285520206393346</v>
      </c>
      <c r="D48" s="77">
        <v>7.285520206393346</v>
      </c>
      <c r="E48" s="77">
        <v>25.627470764644997</v>
      </c>
      <c r="F48" s="77">
        <v>18.595482941005912</v>
      </c>
      <c r="G48" s="77">
        <v>14.309152727453997</v>
      </c>
      <c r="H48" s="77">
        <v>14.309152727454007</v>
      </c>
      <c r="I48" s="77">
        <v>24.216275912038626</v>
      </c>
    </row>
    <row r="49" spans="1:9" ht="12.75">
      <c r="A49" s="191" t="s">
        <v>75</v>
      </c>
      <c r="B49" s="77">
        <v>16.46179628316189</v>
      </c>
      <c r="C49" s="77">
        <v>9.939595314897096</v>
      </c>
      <c r="D49" s="77">
        <v>9.9395953148971</v>
      </c>
      <c r="E49" s="77">
        <v>26.144235404481584</v>
      </c>
      <c r="F49" s="77">
        <v>18.679926451013273</v>
      </c>
      <c r="G49" s="77">
        <v>16.38906720148315</v>
      </c>
      <c r="H49" s="77">
        <v>16.38906720148314</v>
      </c>
      <c r="I49" s="77">
        <v>23.423507404089563</v>
      </c>
    </row>
    <row r="50" spans="1:9" ht="12.75">
      <c r="A50" s="191" t="s">
        <v>76</v>
      </c>
      <c r="B50" s="77">
        <v>17.359923477764532</v>
      </c>
      <c r="C50" s="77">
        <v>10.401423734123798</v>
      </c>
      <c r="D50" s="77">
        <v>10.401423734123796</v>
      </c>
      <c r="E50" s="77">
        <v>26.167627925743837</v>
      </c>
      <c r="F50" s="77">
        <v>20.137302084678034</v>
      </c>
      <c r="G50" s="77">
        <v>17.105983034389514</v>
      </c>
      <c r="H50" s="77">
        <v>17.105983034389507</v>
      </c>
      <c r="I50" s="77">
        <v>27.973212761160138</v>
      </c>
    </row>
    <row r="51" spans="1:9" ht="12.75">
      <c r="A51" s="191" t="s">
        <v>77</v>
      </c>
      <c r="B51" s="77">
        <v>16.57467213811029</v>
      </c>
      <c r="C51" s="77">
        <v>9.923577705596744</v>
      </c>
      <c r="D51" s="77">
        <v>9.923577705596736</v>
      </c>
      <c r="E51" s="77">
        <v>24.257567977628206</v>
      </c>
      <c r="F51" s="77">
        <v>19.69057993685094</v>
      </c>
      <c r="G51" s="77">
        <v>16.381386183925475</v>
      </c>
      <c r="H51" s="77">
        <v>16.381386183925454</v>
      </c>
      <c r="I51" s="77">
        <v>27.523137859516268</v>
      </c>
    </row>
    <row r="52" spans="1:9" ht="12.75">
      <c r="A52" s="118" t="s">
        <v>78</v>
      </c>
      <c r="B52" s="73">
        <v>17.38729662085648</v>
      </c>
      <c r="C52" s="73">
        <v>11.078264549685422</v>
      </c>
      <c r="D52" s="73">
        <v>11.078264549685432</v>
      </c>
      <c r="E52" s="73">
        <v>25.01425440770255</v>
      </c>
      <c r="F52" s="73">
        <v>20.62512399702336</v>
      </c>
      <c r="G52" s="73">
        <v>15.39660936438555</v>
      </c>
      <c r="H52" s="73">
        <v>15.396609364385561</v>
      </c>
      <c r="I52" s="73">
        <v>32.01935310310794</v>
      </c>
    </row>
    <row r="53" spans="1:9" ht="13.5" thickBot="1">
      <c r="A53" s="192" t="s">
        <v>523</v>
      </c>
      <c r="B53" s="193">
        <v>15.474870534851275</v>
      </c>
      <c r="C53" s="193">
        <v>9.075503906734008</v>
      </c>
      <c r="D53" s="193">
        <v>9.85019414084624</v>
      </c>
      <c r="E53" s="193">
        <v>23.13136564023333</v>
      </c>
      <c r="F53" s="193">
        <v>19.091600836531676</v>
      </c>
      <c r="G53" s="193">
        <v>16.106975412433275</v>
      </c>
      <c r="H53" s="193">
        <v>16.20910820344014</v>
      </c>
      <c r="I53" s="193">
        <v>23.42656971275743</v>
      </c>
    </row>
    <row r="54" spans="1:9" ht="12.75">
      <c r="A54" s="191"/>
      <c r="B54" s="77"/>
      <c r="C54" s="77"/>
      <c r="D54" s="77"/>
      <c r="E54" s="77"/>
      <c r="F54" s="77"/>
      <c r="G54" s="77"/>
      <c r="H54" s="77"/>
      <c r="I54" s="77"/>
    </row>
  </sheetData>
  <printOptions gridLines="1" horizontalCentered="1"/>
  <pageMargins left="0" right="0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8.66015625" style="9" customWidth="1"/>
    <col min="2" max="19" width="10.83203125" style="9" customWidth="1"/>
    <col min="20" max="16384" width="9.33203125" style="9" customWidth="1"/>
  </cols>
  <sheetData>
    <row r="1" spans="1:9" ht="12.75">
      <c r="A1" s="1" t="s">
        <v>89</v>
      </c>
      <c r="B1" s="1"/>
      <c r="C1" s="1"/>
      <c r="D1" s="1"/>
      <c r="E1" s="1"/>
      <c r="F1" s="1"/>
      <c r="G1" s="1"/>
      <c r="I1" s="1"/>
    </row>
    <row r="2" spans="1:9" ht="12.75">
      <c r="A2" s="1" t="s">
        <v>344</v>
      </c>
      <c r="B2" s="1"/>
      <c r="C2" s="1"/>
      <c r="D2" s="1"/>
      <c r="E2" s="1"/>
      <c r="F2" s="1"/>
      <c r="G2" s="1"/>
      <c r="I2" s="1"/>
    </row>
    <row r="3" spans="1:9" ht="12.75">
      <c r="A3" s="3"/>
      <c r="B3" s="3"/>
      <c r="C3" s="3"/>
      <c r="D3" s="3"/>
      <c r="E3" s="3"/>
      <c r="F3" s="3"/>
      <c r="G3" s="3"/>
      <c r="I3" s="3"/>
    </row>
    <row r="4" spans="1:9" ht="12.75">
      <c r="A4" s="55"/>
      <c r="B4" s="61" t="s">
        <v>90</v>
      </c>
      <c r="C4" s="61"/>
      <c r="D4" s="61"/>
      <c r="E4" s="61"/>
      <c r="F4" s="61"/>
      <c r="G4" s="61"/>
      <c r="I4" s="71"/>
    </row>
    <row r="5" spans="1:9" ht="12.75">
      <c r="A5" s="30"/>
      <c r="B5" s="30" t="s">
        <v>73</v>
      </c>
      <c r="C5" s="30" t="s">
        <v>74</v>
      </c>
      <c r="D5" s="30" t="s">
        <v>75</v>
      </c>
      <c r="E5" s="30" t="s">
        <v>76</v>
      </c>
      <c r="F5" s="30" t="s">
        <v>77</v>
      </c>
      <c r="G5" s="30" t="s">
        <v>78</v>
      </c>
      <c r="I5" s="33"/>
    </row>
    <row r="6" spans="2:9" ht="12.75">
      <c r="B6" s="3" t="s">
        <v>91</v>
      </c>
      <c r="C6" s="3"/>
      <c r="D6" s="3"/>
      <c r="E6" s="3"/>
      <c r="F6" s="3"/>
      <c r="G6" s="3"/>
      <c r="I6" s="71"/>
    </row>
    <row r="7" spans="1:9" ht="12.75">
      <c r="A7" s="30"/>
      <c r="B7" s="30" t="s">
        <v>92</v>
      </c>
      <c r="C7" s="30" t="s">
        <v>93</v>
      </c>
      <c r="D7" s="30" t="s">
        <v>94</v>
      </c>
      <c r="E7" s="30" t="s">
        <v>95</v>
      </c>
      <c r="F7" s="30" t="s">
        <v>96</v>
      </c>
      <c r="G7" s="30" t="s">
        <v>97</v>
      </c>
      <c r="I7" s="33"/>
    </row>
    <row r="8" spans="1:9" ht="12.75">
      <c r="A8" s="33"/>
      <c r="B8" s="33"/>
      <c r="C8" s="33"/>
      <c r="D8" s="33"/>
      <c r="E8" s="33"/>
      <c r="F8" s="33"/>
      <c r="G8" s="33"/>
      <c r="I8" s="33"/>
    </row>
    <row r="9" spans="1:9" ht="12.75">
      <c r="A9" s="9" t="s">
        <v>98</v>
      </c>
      <c r="B9" s="46"/>
      <c r="C9" s="46"/>
      <c r="D9" s="46"/>
      <c r="E9" s="46"/>
      <c r="F9" s="46"/>
      <c r="G9" s="46"/>
      <c r="I9" s="46"/>
    </row>
    <row r="10" spans="1:9" ht="12.75">
      <c r="A10" s="4" t="s">
        <v>471</v>
      </c>
      <c r="B10" s="62">
        <v>13.6</v>
      </c>
      <c r="C10" s="62">
        <v>43.9</v>
      </c>
      <c r="D10" s="62">
        <v>65.6</v>
      </c>
      <c r="E10" s="62">
        <v>76.3</v>
      </c>
      <c r="F10" s="62">
        <v>74.3</v>
      </c>
      <c r="G10" s="62">
        <v>56.7</v>
      </c>
      <c r="I10" s="46"/>
    </row>
    <row r="11" spans="1:9" ht="12.75">
      <c r="A11" s="9" t="s">
        <v>99</v>
      </c>
      <c r="B11" s="62">
        <v>5.4</v>
      </c>
      <c r="C11" s="62">
        <v>9.8</v>
      </c>
      <c r="D11" s="62">
        <v>7.4</v>
      </c>
      <c r="E11" s="62">
        <v>4.1</v>
      </c>
      <c r="F11" s="62">
        <v>2</v>
      </c>
      <c r="G11" s="62">
        <v>1.4</v>
      </c>
      <c r="I11" s="46"/>
    </row>
    <row r="12" spans="1:9" ht="12.75">
      <c r="A12" s="9" t="s">
        <v>100</v>
      </c>
      <c r="B12" s="62">
        <v>8.2</v>
      </c>
      <c r="C12" s="62">
        <v>33.5</v>
      </c>
      <c r="D12" s="62">
        <v>56.4</v>
      </c>
      <c r="E12" s="62">
        <v>69.7</v>
      </c>
      <c r="F12" s="62">
        <v>70.1</v>
      </c>
      <c r="G12" s="62">
        <v>52.7</v>
      </c>
      <c r="I12" s="46"/>
    </row>
    <row r="13" spans="1:9" ht="12.75">
      <c r="A13" s="9" t="s">
        <v>101</v>
      </c>
      <c r="B13" s="62">
        <v>0</v>
      </c>
      <c r="C13" s="62">
        <v>0.6</v>
      </c>
      <c r="D13" s="62">
        <v>1.8</v>
      </c>
      <c r="E13" s="62">
        <v>2.5</v>
      </c>
      <c r="F13" s="62">
        <v>2.2</v>
      </c>
      <c r="G13" s="62">
        <v>2.6</v>
      </c>
      <c r="I13" s="46"/>
    </row>
    <row r="14" spans="2:9" ht="12.75">
      <c r="B14" s="62"/>
      <c r="C14" s="62"/>
      <c r="D14" s="62"/>
      <c r="E14" s="62"/>
      <c r="F14" s="62"/>
      <c r="G14" s="62"/>
      <c r="I14" s="46"/>
    </row>
    <row r="15" spans="1:9" ht="12.75">
      <c r="A15" s="4" t="s">
        <v>472</v>
      </c>
      <c r="B15" s="62">
        <v>24.1</v>
      </c>
      <c r="C15" s="62">
        <v>25.5</v>
      </c>
      <c r="D15" s="62">
        <v>11.1</v>
      </c>
      <c r="E15" s="62">
        <v>3.9</v>
      </c>
      <c r="F15" s="62">
        <v>4.9</v>
      </c>
      <c r="G15" s="62">
        <v>22</v>
      </c>
      <c r="I15" s="46"/>
    </row>
    <row r="16" spans="1:9" ht="12.75">
      <c r="A16" s="9" t="s">
        <v>99</v>
      </c>
      <c r="B16" s="62">
        <v>18.5</v>
      </c>
      <c r="C16" s="62">
        <v>12.6</v>
      </c>
      <c r="D16" s="62">
        <v>4.4</v>
      </c>
      <c r="E16" s="62">
        <v>0.9</v>
      </c>
      <c r="F16" s="62">
        <v>0.5</v>
      </c>
      <c r="G16" s="62">
        <v>0.1</v>
      </c>
      <c r="I16" s="46"/>
    </row>
    <row r="17" spans="1:9" ht="12.75">
      <c r="A17" s="9" t="s">
        <v>100</v>
      </c>
      <c r="B17" s="62">
        <v>5.6</v>
      </c>
      <c r="C17" s="62">
        <v>12.6</v>
      </c>
      <c r="D17" s="62">
        <v>6.1</v>
      </c>
      <c r="E17" s="62">
        <v>2.5</v>
      </c>
      <c r="F17" s="62">
        <v>3.7</v>
      </c>
      <c r="G17" s="62">
        <v>21.3</v>
      </c>
      <c r="I17" s="46"/>
    </row>
    <row r="18" spans="1:9" ht="12.75">
      <c r="A18" s="9" t="s">
        <v>101</v>
      </c>
      <c r="B18" s="62" t="s">
        <v>102</v>
      </c>
      <c r="C18" s="62">
        <v>0.3</v>
      </c>
      <c r="D18" s="62">
        <v>0.6</v>
      </c>
      <c r="E18" s="62">
        <v>0.5</v>
      </c>
      <c r="F18" s="62">
        <v>0.6</v>
      </c>
      <c r="G18" s="62">
        <v>0.6</v>
      </c>
      <c r="I18" s="46"/>
    </row>
    <row r="19" spans="2:9" ht="12.75">
      <c r="B19" s="62"/>
      <c r="C19" s="62"/>
      <c r="D19" s="62"/>
      <c r="E19" s="62"/>
      <c r="F19" s="62"/>
      <c r="G19" s="62"/>
      <c r="I19" s="46"/>
    </row>
    <row r="20" spans="1:9" ht="12.75">
      <c r="A20" s="4" t="s">
        <v>477</v>
      </c>
      <c r="B20" s="62">
        <v>3.9</v>
      </c>
      <c r="C20" s="62">
        <v>6.4</v>
      </c>
      <c r="D20" s="62">
        <v>11.8</v>
      </c>
      <c r="E20" s="62">
        <v>11.4</v>
      </c>
      <c r="F20" s="62">
        <v>13.8</v>
      </c>
      <c r="G20" s="62">
        <v>11.5</v>
      </c>
      <c r="I20" s="46"/>
    </row>
    <row r="21" spans="1:9" ht="12.75">
      <c r="A21" s="9" t="s">
        <v>99</v>
      </c>
      <c r="B21" s="62">
        <v>3.3</v>
      </c>
      <c r="C21" s="62">
        <v>4</v>
      </c>
      <c r="D21" s="62">
        <v>6.3</v>
      </c>
      <c r="E21" s="62">
        <v>3.1</v>
      </c>
      <c r="F21" s="62">
        <v>2.3</v>
      </c>
      <c r="G21" s="62">
        <v>1.9</v>
      </c>
      <c r="I21" s="46"/>
    </row>
    <row r="22" spans="1:9" ht="12.75">
      <c r="A22" s="9" t="s">
        <v>100</v>
      </c>
      <c r="B22" s="62">
        <v>0.4</v>
      </c>
      <c r="C22" s="62">
        <v>0.3</v>
      </c>
      <c r="D22" s="62">
        <v>1.2</v>
      </c>
      <c r="E22" s="62">
        <v>1.1</v>
      </c>
      <c r="F22" s="62">
        <v>1.2</v>
      </c>
      <c r="G22" s="62">
        <v>1.2</v>
      </c>
      <c r="I22" s="46"/>
    </row>
    <row r="23" spans="1:9" ht="12.75">
      <c r="A23" s="9" t="s">
        <v>101</v>
      </c>
      <c r="B23" s="66">
        <v>0.2</v>
      </c>
      <c r="C23" s="66">
        <v>2.1</v>
      </c>
      <c r="D23" s="66">
        <v>4.3</v>
      </c>
      <c r="E23" s="66">
        <v>7.1</v>
      </c>
      <c r="F23" s="66">
        <v>10.3</v>
      </c>
      <c r="G23" s="66">
        <v>8.4</v>
      </c>
      <c r="I23" s="46"/>
    </row>
    <row r="24" spans="2:9" ht="12.75">
      <c r="B24" s="62"/>
      <c r="C24" s="62"/>
      <c r="D24" s="62"/>
      <c r="E24" s="62"/>
      <c r="F24" s="62"/>
      <c r="G24" s="62"/>
      <c r="I24" s="46"/>
    </row>
    <row r="25" spans="1:9" ht="12.75">
      <c r="A25" s="4" t="s">
        <v>478</v>
      </c>
      <c r="B25" s="62">
        <v>58.4</v>
      </c>
      <c r="C25" s="62">
        <v>24.1</v>
      </c>
      <c r="D25" s="62">
        <v>11.5</v>
      </c>
      <c r="E25" s="62">
        <v>8.3</v>
      </c>
      <c r="F25" s="62">
        <v>7</v>
      </c>
      <c r="G25" s="62">
        <v>9.9</v>
      </c>
      <c r="I25" s="46"/>
    </row>
    <row r="26" spans="1:9" ht="12.75">
      <c r="A26" s="9" t="s">
        <v>99</v>
      </c>
      <c r="B26" s="66">
        <v>57.9</v>
      </c>
      <c r="C26" s="66">
        <v>23.3</v>
      </c>
      <c r="D26" s="66">
        <v>10.8</v>
      </c>
      <c r="E26" s="66">
        <v>7.7</v>
      </c>
      <c r="F26" s="66">
        <v>5.3</v>
      </c>
      <c r="G26" s="66">
        <v>5.9</v>
      </c>
      <c r="I26" s="46"/>
    </row>
    <row r="27" spans="1:9" ht="12.75">
      <c r="A27" s="9" t="s">
        <v>100</v>
      </c>
      <c r="B27" s="66">
        <v>0.5</v>
      </c>
      <c r="C27" s="66">
        <v>0.1</v>
      </c>
      <c r="D27" s="66">
        <v>0.2</v>
      </c>
      <c r="E27" s="66">
        <v>0.1</v>
      </c>
      <c r="F27" s="66">
        <v>0</v>
      </c>
      <c r="G27" s="66">
        <v>0.2</v>
      </c>
      <c r="I27" s="46"/>
    </row>
    <row r="28" spans="1:9" ht="12.75">
      <c r="A28" s="9" t="s">
        <v>101</v>
      </c>
      <c r="B28" s="62">
        <v>0</v>
      </c>
      <c r="C28" s="62">
        <v>0.6</v>
      </c>
      <c r="D28" s="62">
        <v>0.6</v>
      </c>
      <c r="E28" s="62">
        <v>0.6</v>
      </c>
      <c r="F28" s="62">
        <v>1.8</v>
      </c>
      <c r="G28" s="62">
        <v>3.8</v>
      </c>
      <c r="I28" s="46"/>
    </row>
    <row r="29" spans="2:9" ht="12.75">
      <c r="B29" s="62"/>
      <c r="C29" s="62"/>
      <c r="D29" s="62"/>
      <c r="E29" s="62"/>
      <c r="F29" s="37"/>
      <c r="G29" s="37"/>
      <c r="I29" s="46"/>
    </row>
    <row r="30" spans="1:9" ht="12.75">
      <c r="A30" s="33" t="s">
        <v>103</v>
      </c>
      <c r="B30" s="90">
        <v>100</v>
      </c>
      <c r="C30" s="90">
        <v>100</v>
      </c>
      <c r="D30" s="90">
        <v>100</v>
      </c>
      <c r="E30" s="90">
        <v>100</v>
      </c>
      <c r="F30" s="90">
        <v>100</v>
      </c>
      <c r="G30" s="90">
        <v>100</v>
      </c>
      <c r="I30" s="46"/>
    </row>
    <row r="31" spans="2:9" ht="12.75">
      <c r="B31" s="62"/>
      <c r="C31" s="62"/>
      <c r="D31" s="66"/>
      <c r="E31" s="62"/>
      <c r="F31" s="37"/>
      <c r="G31" s="37"/>
      <c r="I31" s="46"/>
    </row>
    <row r="32" spans="1:9" ht="12.75">
      <c r="A32" s="9" t="s">
        <v>104</v>
      </c>
      <c r="B32" s="146">
        <v>470.3</v>
      </c>
      <c r="C32" s="146">
        <v>494</v>
      </c>
      <c r="D32" s="146">
        <v>496.4</v>
      </c>
      <c r="E32" s="146">
        <v>523.7</v>
      </c>
      <c r="F32" s="146">
        <v>495.6</v>
      </c>
      <c r="G32" s="146">
        <v>454</v>
      </c>
      <c r="I32" s="72"/>
    </row>
    <row r="33" spans="1:9" ht="12.75">
      <c r="A33" s="30"/>
      <c r="B33" s="63"/>
      <c r="C33" s="63"/>
      <c r="D33" s="63"/>
      <c r="E33" s="63"/>
      <c r="F33" s="63"/>
      <c r="G33" s="63"/>
      <c r="I33" s="72"/>
    </row>
    <row r="34" spans="1:9" ht="12.75">
      <c r="A34" s="33" t="s">
        <v>105</v>
      </c>
      <c r="B34" s="62"/>
      <c r="C34" s="62"/>
      <c r="D34" s="62"/>
      <c r="E34" s="62"/>
      <c r="F34" s="62"/>
      <c r="G34" s="62"/>
      <c r="I34" s="72"/>
    </row>
    <row r="35" spans="1:9" ht="12.75">
      <c r="A35" s="4" t="s">
        <v>475</v>
      </c>
      <c r="B35" s="66">
        <v>16.6</v>
      </c>
      <c r="C35" s="66">
        <v>15.6</v>
      </c>
      <c r="D35" s="66">
        <v>8.2</v>
      </c>
      <c r="E35" s="66">
        <v>5.7</v>
      </c>
      <c r="F35" s="66">
        <v>5.4</v>
      </c>
      <c r="G35" s="66">
        <v>7.5</v>
      </c>
      <c r="I35" s="46"/>
    </row>
    <row r="36" spans="2:9" ht="12.75">
      <c r="B36" s="66"/>
      <c r="C36" s="66"/>
      <c r="D36" s="66"/>
      <c r="E36" s="66"/>
      <c r="F36" s="66"/>
      <c r="G36" s="66"/>
      <c r="I36" s="46"/>
    </row>
    <row r="37" spans="1:9" ht="12.75">
      <c r="A37" s="83" t="s">
        <v>476</v>
      </c>
      <c r="B37" s="41">
        <v>2.9</v>
      </c>
      <c r="C37" s="41">
        <v>2.7</v>
      </c>
      <c r="D37" s="41">
        <v>3.5</v>
      </c>
      <c r="E37" s="41">
        <v>4</v>
      </c>
      <c r="F37" s="41">
        <v>3.7</v>
      </c>
      <c r="G37" s="41">
        <v>3.2</v>
      </c>
      <c r="I37" s="72"/>
    </row>
    <row r="38" spans="1:9" ht="12.75">
      <c r="A38" s="33"/>
      <c r="B38" s="72"/>
      <c r="C38" s="72"/>
      <c r="D38" s="72"/>
      <c r="E38" s="72"/>
      <c r="F38" s="72"/>
      <c r="G38" s="72"/>
      <c r="H38" s="33"/>
      <c r="I38" s="72"/>
    </row>
    <row r="39" spans="1:9" ht="12.75">
      <c r="A39" s="33"/>
      <c r="B39" s="72"/>
      <c r="C39" s="72"/>
      <c r="D39" s="72"/>
      <c r="E39" s="72"/>
      <c r="F39" s="72"/>
      <c r="G39" s="72"/>
      <c r="H39" s="33"/>
      <c r="I39" s="72"/>
    </row>
    <row r="40" spans="1:9" ht="12.75">
      <c r="A40" s="64"/>
      <c r="B40" s="72"/>
      <c r="C40" s="72"/>
      <c r="D40" s="72"/>
      <c r="E40" s="72"/>
      <c r="F40" s="72"/>
      <c r="G40" s="72"/>
      <c r="H40" s="33"/>
      <c r="I40" s="72"/>
    </row>
    <row r="41" spans="1:9" ht="12.75">
      <c r="A41" s="64"/>
      <c r="B41" s="72"/>
      <c r="C41" s="72"/>
      <c r="D41" s="72"/>
      <c r="E41" s="72"/>
      <c r="F41" s="72"/>
      <c r="G41" s="72"/>
      <c r="H41" s="33"/>
      <c r="I41" s="72"/>
    </row>
    <row r="42" spans="1:9" ht="12.75">
      <c r="A42" s="64"/>
      <c r="B42" s="72"/>
      <c r="C42" s="72"/>
      <c r="D42" s="72"/>
      <c r="E42" s="72"/>
      <c r="F42" s="72"/>
      <c r="G42" s="72"/>
      <c r="H42" s="33"/>
      <c r="I42" s="72"/>
    </row>
    <row r="43" spans="1:9" ht="12.75">
      <c r="A43" s="64"/>
      <c r="B43" s="72"/>
      <c r="C43" s="72"/>
      <c r="D43" s="72"/>
      <c r="E43" s="72"/>
      <c r="F43" s="72"/>
      <c r="G43" s="72"/>
      <c r="H43" s="33"/>
      <c r="I43" s="72"/>
    </row>
    <row r="44" spans="1:9" ht="12.75">
      <c r="A44" s="64"/>
      <c r="B44" s="72"/>
      <c r="C44" s="72"/>
      <c r="D44" s="72"/>
      <c r="E44" s="72"/>
      <c r="F44" s="72"/>
      <c r="G44" s="72"/>
      <c r="H44" s="33"/>
      <c r="I44" s="72"/>
    </row>
    <row r="45" spans="1:9" ht="12.75">
      <c r="A45" s="64"/>
      <c r="B45" s="72"/>
      <c r="C45" s="33"/>
      <c r="D45" s="33"/>
      <c r="E45" s="33"/>
      <c r="F45" s="33"/>
      <c r="G45" s="33"/>
      <c r="H45" s="33"/>
      <c r="I45" s="33"/>
    </row>
    <row r="46" spans="1:9" ht="12.75">
      <c r="A46" s="64"/>
      <c r="B46" s="72"/>
      <c r="C46" s="72"/>
      <c r="D46" s="72"/>
      <c r="E46" s="72"/>
      <c r="F46" s="72"/>
      <c r="G46" s="72"/>
      <c r="H46" s="33"/>
      <c r="I46" s="72"/>
    </row>
    <row r="47" spans="1:9" ht="12.75">
      <c r="A47" s="64"/>
      <c r="B47" s="72"/>
      <c r="C47" s="72"/>
      <c r="D47" s="72"/>
      <c r="E47" s="72"/>
      <c r="F47" s="72"/>
      <c r="G47" s="33"/>
      <c r="H47" s="33"/>
      <c r="I47" s="72"/>
    </row>
    <row r="48" spans="1:9" ht="12.75">
      <c r="A48" s="33"/>
      <c r="B48" s="33"/>
      <c r="C48" s="33"/>
      <c r="D48" s="33"/>
      <c r="E48" s="33"/>
      <c r="F48" s="33"/>
      <c r="G48" s="33"/>
      <c r="H48" s="33"/>
      <c r="I48" s="33"/>
    </row>
    <row r="49" spans="1:9" ht="12.75">
      <c r="A49" s="33"/>
      <c r="B49" s="33"/>
      <c r="C49" s="33"/>
      <c r="D49" s="33"/>
      <c r="E49" s="33"/>
      <c r="F49" s="33"/>
      <c r="G49" s="33"/>
      <c r="H49" s="33"/>
      <c r="I49" s="33"/>
    </row>
    <row r="50" spans="1:9" ht="12.75">
      <c r="A50" s="33"/>
      <c r="B50" s="33"/>
      <c r="C50" s="33"/>
      <c r="D50" s="33"/>
      <c r="E50" s="33"/>
      <c r="F50" s="33"/>
      <c r="G50" s="33"/>
      <c r="H50" s="33"/>
      <c r="I50" s="33"/>
    </row>
    <row r="51" spans="1:8" ht="14.25">
      <c r="A51" s="147"/>
      <c r="B51" s="33"/>
      <c r="C51" s="33"/>
      <c r="D51" s="33"/>
      <c r="E51" s="33"/>
      <c r="F51" s="33"/>
      <c r="G51" s="33"/>
      <c r="H51" s="33"/>
    </row>
    <row r="53" ht="12.75">
      <c r="A53" s="9" t="s">
        <v>106</v>
      </c>
    </row>
    <row r="57" spans="2:9" ht="12.75">
      <c r="B57" s="1"/>
      <c r="C57" s="1"/>
      <c r="D57" s="1"/>
      <c r="E57" s="1"/>
      <c r="F57" s="1"/>
      <c r="G57" s="1"/>
      <c r="I57" s="1"/>
    </row>
    <row r="58" spans="2:9" ht="12.75">
      <c r="B58" s="1" t="s">
        <v>107</v>
      </c>
      <c r="C58" s="1"/>
      <c r="D58" s="1"/>
      <c r="E58" s="1"/>
      <c r="F58" s="1"/>
      <c r="G58" s="1"/>
      <c r="I58" s="1"/>
    </row>
    <row r="59" spans="2:9" ht="14.25">
      <c r="B59" s="1" t="s">
        <v>479</v>
      </c>
      <c r="C59" s="3"/>
      <c r="D59" s="3"/>
      <c r="E59" s="3"/>
      <c r="F59" s="3"/>
      <c r="G59" s="3"/>
      <c r="I59" s="3"/>
    </row>
    <row r="60" spans="14:21" ht="12.75">
      <c r="N60" s="33"/>
      <c r="P60" s="33"/>
      <c r="Q60" s="33"/>
      <c r="R60" s="33"/>
      <c r="S60" s="33"/>
      <c r="T60" s="33"/>
      <c r="U60" s="33"/>
    </row>
    <row r="61" spans="1:21" ht="12.75">
      <c r="A61" s="7"/>
      <c r="B61" s="148" t="s">
        <v>108</v>
      </c>
      <c r="C61" s="148"/>
      <c r="D61" s="148"/>
      <c r="E61" s="148"/>
      <c r="F61" s="148"/>
      <c r="G61" s="149" t="s">
        <v>109</v>
      </c>
      <c r="H61" s="148"/>
      <c r="I61" s="149"/>
      <c r="M61" s="150"/>
      <c r="N61" s="151"/>
      <c r="O61" s="150"/>
      <c r="P61" s="151"/>
      <c r="Q61" s="150"/>
      <c r="R61" s="151"/>
      <c r="S61" s="33"/>
      <c r="T61" s="33"/>
      <c r="U61" s="33"/>
    </row>
    <row r="62" spans="3:21" ht="12.75">
      <c r="C62" s="71"/>
      <c r="D62" s="71"/>
      <c r="E62" s="71" t="s">
        <v>90</v>
      </c>
      <c r="F62" s="71"/>
      <c r="G62" s="71"/>
      <c r="H62" s="33"/>
      <c r="I62" s="71"/>
      <c r="J62" s="33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1:21" ht="12.75">
      <c r="A63" s="30"/>
      <c r="B63" s="152" t="s">
        <v>110</v>
      </c>
      <c r="C63" s="152" t="s">
        <v>73</v>
      </c>
      <c r="D63" s="152" t="s">
        <v>74</v>
      </c>
      <c r="E63" s="152"/>
      <c r="F63" s="152" t="s">
        <v>110</v>
      </c>
      <c r="G63" s="152" t="s">
        <v>73</v>
      </c>
      <c r="H63" s="152"/>
      <c r="I63" s="152" t="s">
        <v>74</v>
      </c>
      <c r="M63" s="33"/>
      <c r="N63" s="33"/>
      <c r="P63" s="33"/>
      <c r="Q63" s="33"/>
      <c r="R63" s="33"/>
      <c r="S63" s="33"/>
      <c r="T63" s="33"/>
      <c r="U63" s="33"/>
    </row>
    <row r="64" spans="2:21" ht="12.75">
      <c r="B64" s="60"/>
      <c r="C64" s="60"/>
      <c r="D64" s="60"/>
      <c r="E64" s="60" t="s">
        <v>91</v>
      </c>
      <c r="F64" s="60"/>
      <c r="G64" s="60"/>
      <c r="H64" s="60"/>
      <c r="I64" s="60"/>
      <c r="M64" s="71"/>
      <c r="N64" s="33"/>
      <c r="O64" s="3"/>
      <c r="P64" s="71"/>
      <c r="Q64" s="71"/>
      <c r="R64" s="71"/>
      <c r="S64" s="33"/>
      <c r="T64" s="71"/>
      <c r="U64" s="71"/>
    </row>
    <row r="65" spans="1:21" ht="12.75">
      <c r="A65" s="30"/>
      <c r="B65" s="152" t="s">
        <v>111</v>
      </c>
      <c r="C65" s="152" t="s">
        <v>112</v>
      </c>
      <c r="D65" s="152" t="s">
        <v>113</v>
      </c>
      <c r="E65" s="152"/>
      <c r="F65" s="152" t="s">
        <v>111</v>
      </c>
      <c r="G65" s="152" t="s">
        <v>112</v>
      </c>
      <c r="H65" s="152"/>
      <c r="I65" s="152" t="s">
        <v>113</v>
      </c>
      <c r="M65" s="33"/>
      <c r="N65" s="33"/>
      <c r="P65" s="33"/>
      <c r="Q65" s="33"/>
      <c r="R65" s="33"/>
      <c r="S65" s="33"/>
      <c r="T65" s="33"/>
      <c r="U65" s="33"/>
    </row>
    <row r="66" spans="1:21" ht="12.75">
      <c r="A66" s="33"/>
      <c r="B66" s="33"/>
      <c r="C66" s="33"/>
      <c r="D66" s="33"/>
      <c r="M66" s="33"/>
      <c r="N66" s="33"/>
      <c r="P66" s="33"/>
      <c r="Q66" s="33"/>
      <c r="R66" s="33"/>
      <c r="S66" s="33"/>
      <c r="T66" s="33"/>
      <c r="U66" s="33"/>
    </row>
    <row r="67" spans="1:4" ht="12.75">
      <c r="A67" s="9" t="s">
        <v>114</v>
      </c>
      <c r="B67" s="46"/>
      <c r="C67" s="46"/>
      <c r="D67" s="46"/>
    </row>
    <row r="68" spans="1:4" ht="12.75">
      <c r="A68" s="9" t="s">
        <v>115</v>
      </c>
      <c r="B68" s="46"/>
      <c r="C68" s="46"/>
      <c r="D68" s="46"/>
    </row>
    <row r="69" spans="1:15" ht="14.25">
      <c r="A69" s="4" t="s">
        <v>480</v>
      </c>
      <c r="B69" s="46">
        <v>1</v>
      </c>
      <c r="C69" s="46">
        <v>7</v>
      </c>
      <c r="D69" s="46">
        <v>32</v>
      </c>
      <c r="F69" s="142" t="s">
        <v>102</v>
      </c>
      <c r="G69" s="102">
        <v>3</v>
      </c>
      <c r="H69" s="102"/>
      <c r="I69" s="102">
        <v>17</v>
      </c>
      <c r="J69" s="102"/>
      <c r="M69" s="102"/>
      <c r="N69" s="153"/>
      <c r="O69" s="154"/>
    </row>
    <row r="70" spans="1:15" ht="12.75">
      <c r="A70" s="9" t="s">
        <v>99</v>
      </c>
      <c r="B70" s="46">
        <v>1</v>
      </c>
      <c r="C70" s="46">
        <v>1</v>
      </c>
      <c r="D70" s="46">
        <v>2</v>
      </c>
      <c r="F70" s="142" t="s">
        <v>102</v>
      </c>
      <c r="G70" s="102">
        <v>1</v>
      </c>
      <c r="H70" s="102"/>
      <c r="I70" s="102">
        <v>1</v>
      </c>
      <c r="M70" s="102"/>
      <c r="N70" s="153"/>
      <c r="O70" s="154"/>
    </row>
    <row r="71" spans="1:15" ht="12.75">
      <c r="A71" s="9" t="s">
        <v>100</v>
      </c>
      <c r="B71" s="46" t="s">
        <v>102</v>
      </c>
      <c r="C71" s="46">
        <v>6</v>
      </c>
      <c r="D71" s="46">
        <v>29</v>
      </c>
      <c r="F71" s="142" t="s">
        <v>102</v>
      </c>
      <c r="G71" s="102">
        <v>1</v>
      </c>
      <c r="H71" s="102"/>
      <c r="I71" s="102">
        <v>16</v>
      </c>
      <c r="M71" s="102"/>
      <c r="N71" s="153"/>
      <c r="O71" s="154"/>
    </row>
    <row r="72" spans="1:15" ht="12.75">
      <c r="A72" s="9" t="s">
        <v>101</v>
      </c>
      <c r="B72" s="46" t="s">
        <v>102</v>
      </c>
      <c r="C72" s="46" t="s">
        <v>102</v>
      </c>
      <c r="D72" s="46">
        <v>1</v>
      </c>
      <c r="E72" s="142"/>
      <c r="F72" s="142" t="s">
        <v>102</v>
      </c>
      <c r="G72" s="142" t="s">
        <v>102</v>
      </c>
      <c r="H72" s="142"/>
      <c r="I72" s="142" t="s">
        <v>102</v>
      </c>
      <c r="M72" s="142"/>
      <c r="N72" s="142"/>
      <c r="O72" s="155"/>
    </row>
    <row r="73" spans="2:15" ht="12.75">
      <c r="B73" s="46"/>
      <c r="C73" s="46"/>
      <c r="D73" s="46"/>
      <c r="N73" s="60"/>
      <c r="O73" s="60"/>
    </row>
    <row r="74" spans="1:15" ht="12.75">
      <c r="A74" s="4" t="s">
        <v>472</v>
      </c>
      <c r="B74" s="46">
        <v>4</v>
      </c>
      <c r="C74" s="46">
        <v>30</v>
      </c>
      <c r="D74" s="46">
        <v>41</v>
      </c>
      <c r="F74" s="142" t="s">
        <v>102</v>
      </c>
      <c r="G74" s="102">
        <v>13</v>
      </c>
      <c r="H74" s="102"/>
      <c r="I74" s="102">
        <v>39</v>
      </c>
      <c r="M74" s="102"/>
      <c r="N74" s="154"/>
      <c r="O74" s="154"/>
    </row>
    <row r="75" spans="1:15" ht="12.75">
      <c r="A75" s="9" t="s">
        <v>99</v>
      </c>
      <c r="B75" s="46">
        <v>3</v>
      </c>
      <c r="C75" s="46">
        <v>20</v>
      </c>
      <c r="D75" s="46">
        <v>20</v>
      </c>
      <c r="F75" s="142" t="s">
        <v>102</v>
      </c>
      <c r="G75" s="102">
        <v>9</v>
      </c>
      <c r="H75" s="102"/>
      <c r="I75" s="102">
        <v>23</v>
      </c>
      <c r="M75" s="102"/>
      <c r="N75" s="154"/>
      <c r="O75" s="154"/>
    </row>
    <row r="76" spans="1:15" ht="12.75">
      <c r="A76" s="9" t="s">
        <v>100</v>
      </c>
      <c r="B76" s="46">
        <v>1</v>
      </c>
      <c r="C76" s="46">
        <v>10</v>
      </c>
      <c r="D76" s="46">
        <v>20</v>
      </c>
      <c r="F76" s="142" t="s">
        <v>102</v>
      </c>
      <c r="G76" s="102">
        <v>4</v>
      </c>
      <c r="H76" s="102"/>
      <c r="I76" s="102">
        <v>15</v>
      </c>
      <c r="M76" s="102"/>
      <c r="N76" s="154"/>
      <c r="O76" s="154"/>
    </row>
    <row r="77" spans="1:15" ht="12.75">
      <c r="A77" s="9" t="s">
        <v>101</v>
      </c>
      <c r="B77" s="46" t="s">
        <v>102</v>
      </c>
      <c r="C77" s="46" t="s">
        <v>102</v>
      </c>
      <c r="D77" s="46">
        <v>1</v>
      </c>
      <c r="F77" s="142" t="s">
        <v>102</v>
      </c>
      <c r="G77" s="142" t="s">
        <v>102</v>
      </c>
      <c r="H77" s="142"/>
      <c r="I77" s="142" t="s">
        <v>102</v>
      </c>
      <c r="M77" s="142"/>
      <c r="N77" s="155"/>
      <c r="O77" s="155"/>
    </row>
    <row r="78" spans="2:15" ht="12.75">
      <c r="B78" s="46"/>
      <c r="C78" s="46"/>
      <c r="D78" s="46"/>
      <c r="N78" s="60"/>
      <c r="O78" s="60"/>
    </row>
    <row r="79" spans="1:15" ht="12.75">
      <c r="A79" s="4" t="s">
        <v>477</v>
      </c>
      <c r="B79" s="46" t="s">
        <v>102</v>
      </c>
      <c r="C79" s="46">
        <v>1</v>
      </c>
      <c r="D79" s="46">
        <v>3</v>
      </c>
      <c r="F79" s="142" t="s">
        <v>102</v>
      </c>
      <c r="G79" s="142" t="s">
        <v>102</v>
      </c>
      <c r="H79" s="142"/>
      <c r="I79" s="142" t="s">
        <v>102</v>
      </c>
      <c r="M79" s="142"/>
      <c r="N79" s="142"/>
      <c r="O79" s="155"/>
    </row>
    <row r="80" spans="1:15" ht="12.75">
      <c r="A80" s="9" t="s">
        <v>99</v>
      </c>
      <c r="B80" s="46" t="s">
        <v>102</v>
      </c>
      <c r="C80" s="46">
        <v>1</v>
      </c>
      <c r="D80" s="46">
        <v>2</v>
      </c>
      <c r="F80" s="142" t="s">
        <v>102</v>
      </c>
      <c r="G80" s="142" t="s">
        <v>102</v>
      </c>
      <c r="H80" s="142"/>
      <c r="I80" s="142" t="s">
        <v>102</v>
      </c>
      <c r="M80" s="142"/>
      <c r="N80" s="142"/>
      <c r="O80" s="155"/>
    </row>
    <row r="81" spans="1:15" ht="12.75">
      <c r="A81" s="9" t="s">
        <v>100</v>
      </c>
      <c r="B81" s="46" t="s">
        <v>102</v>
      </c>
      <c r="C81" s="46" t="s">
        <v>102</v>
      </c>
      <c r="D81" s="46" t="s">
        <v>102</v>
      </c>
      <c r="F81" s="142" t="s">
        <v>102</v>
      </c>
      <c r="G81" s="142" t="s">
        <v>102</v>
      </c>
      <c r="H81" s="142"/>
      <c r="I81" s="142" t="s">
        <v>102</v>
      </c>
      <c r="M81" s="142"/>
      <c r="N81" s="142"/>
      <c r="O81" s="155"/>
    </row>
    <row r="82" spans="1:15" ht="12.75">
      <c r="A82" s="9" t="s">
        <v>101</v>
      </c>
      <c r="B82" s="46" t="s">
        <v>102</v>
      </c>
      <c r="C82" s="46" t="s">
        <v>102</v>
      </c>
      <c r="D82" s="46">
        <v>1</v>
      </c>
      <c r="F82" s="142" t="s">
        <v>102</v>
      </c>
      <c r="G82" s="142" t="s">
        <v>102</v>
      </c>
      <c r="H82" s="142"/>
      <c r="I82" s="142" t="s">
        <v>102</v>
      </c>
      <c r="M82" s="142"/>
      <c r="N82" s="142"/>
      <c r="O82" s="155"/>
    </row>
    <row r="83" spans="2:15" ht="12.75">
      <c r="B83" s="46"/>
      <c r="C83" s="46"/>
      <c r="D83" s="46"/>
      <c r="N83" s="60"/>
      <c r="O83" s="60"/>
    </row>
    <row r="84" spans="1:15" ht="12.75">
      <c r="A84" s="4" t="s">
        <v>478</v>
      </c>
      <c r="B84" s="46">
        <v>92</v>
      </c>
      <c r="C84" s="46">
        <v>59</v>
      </c>
      <c r="D84" s="46">
        <v>23</v>
      </c>
      <c r="F84" s="102">
        <v>95</v>
      </c>
      <c r="G84" s="102">
        <v>78</v>
      </c>
      <c r="H84" s="102"/>
      <c r="I84" s="102">
        <v>42</v>
      </c>
      <c r="M84" s="102"/>
      <c r="N84" s="154"/>
      <c r="O84" s="154"/>
    </row>
    <row r="85" spans="1:15" ht="12.75">
      <c r="A85" s="9" t="s">
        <v>99</v>
      </c>
      <c r="B85" s="46">
        <v>92</v>
      </c>
      <c r="C85" s="9">
        <v>59</v>
      </c>
      <c r="D85" s="46">
        <v>22</v>
      </c>
      <c r="F85" s="102">
        <v>95</v>
      </c>
      <c r="G85" s="102">
        <v>78</v>
      </c>
      <c r="H85" s="102"/>
      <c r="I85" s="102">
        <v>41</v>
      </c>
      <c r="M85" s="102"/>
      <c r="N85" s="154"/>
      <c r="O85" s="154"/>
    </row>
    <row r="86" spans="1:15" ht="12.75">
      <c r="A86" s="9" t="s">
        <v>100</v>
      </c>
      <c r="B86" s="46" t="s">
        <v>102</v>
      </c>
      <c r="C86" s="46" t="s">
        <v>102</v>
      </c>
      <c r="D86" s="46" t="s">
        <v>102</v>
      </c>
      <c r="F86" s="142" t="s">
        <v>102</v>
      </c>
      <c r="G86" s="142" t="s">
        <v>102</v>
      </c>
      <c r="H86" s="142"/>
      <c r="I86" s="142" t="s">
        <v>102</v>
      </c>
      <c r="M86" s="142"/>
      <c r="N86" s="155"/>
      <c r="O86" s="155"/>
    </row>
    <row r="87" spans="1:15" ht="12.75">
      <c r="A87" s="9" t="s">
        <v>101</v>
      </c>
      <c r="B87" s="46" t="s">
        <v>102</v>
      </c>
      <c r="C87" s="46" t="s">
        <v>102</v>
      </c>
      <c r="D87" s="46">
        <v>1</v>
      </c>
      <c r="F87" s="142" t="s">
        <v>102</v>
      </c>
      <c r="G87" s="142" t="s">
        <v>102</v>
      </c>
      <c r="H87" s="142"/>
      <c r="I87" s="142" t="s">
        <v>102</v>
      </c>
      <c r="M87" s="142"/>
      <c r="N87" s="155"/>
      <c r="O87" s="155"/>
    </row>
    <row r="88" spans="2:15" ht="12.75">
      <c r="B88" s="46"/>
      <c r="C88" s="46"/>
      <c r="D88" s="46"/>
      <c r="N88" s="60"/>
      <c r="O88" s="60"/>
    </row>
    <row r="89" spans="1:15" ht="12.75">
      <c r="A89" s="9" t="s">
        <v>116</v>
      </c>
      <c r="B89" s="46">
        <v>2</v>
      </c>
      <c r="C89" s="46">
        <v>3</v>
      </c>
      <c r="D89" s="46">
        <v>1</v>
      </c>
      <c r="F89" s="102">
        <v>5</v>
      </c>
      <c r="G89" s="102">
        <v>7</v>
      </c>
      <c r="H89" s="102"/>
      <c r="I89" s="102">
        <v>2</v>
      </c>
      <c r="M89" s="102"/>
      <c r="N89" s="154"/>
      <c r="O89" s="154"/>
    </row>
    <row r="90" spans="2:15" ht="12.75">
      <c r="B90" s="46"/>
      <c r="C90" s="46"/>
      <c r="D90" s="46"/>
      <c r="N90" s="60"/>
      <c r="O90" s="60"/>
    </row>
    <row r="91" spans="1:15" ht="12.75">
      <c r="A91" s="33" t="s">
        <v>103</v>
      </c>
      <c r="B91" s="72">
        <v>100</v>
      </c>
      <c r="C91" s="72">
        <v>100</v>
      </c>
      <c r="D91" s="72">
        <v>100</v>
      </c>
      <c r="F91" s="102">
        <v>100</v>
      </c>
      <c r="G91" s="102">
        <v>100</v>
      </c>
      <c r="H91" s="102"/>
      <c r="I91" s="102">
        <v>100</v>
      </c>
      <c r="M91" s="102"/>
      <c r="N91" s="154"/>
      <c r="O91" s="154"/>
    </row>
    <row r="92" spans="2:15" ht="12.75">
      <c r="B92" s="46"/>
      <c r="C92" s="46"/>
      <c r="D92" s="72"/>
      <c r="N92" s="60"/>
      <c r="O92" s="60"/>
    </row>
    <row r="93" spans="1:15" ht="12.75">
      <c r="A93" s="9" t="s">
        <v>104</v>
      </c>
      <c r="B93" s="46">
        <v>263</v>
      </c>
      <c r="C93" s="46">
        <v>914</v>
      </c>
      <c r="D93" s="46">
        <v>971</v>
      </c>
      <c r="F93" s="102">
        <v>220</v>
      </c>
      <c r="G93" s="102">
        <v>742</v>
      </c>
      <c r="H93" s="102"/>
      <c r="I93" s="102">
        <v>799</v>
      </c>
      <c r="M93" s="102"/>
      <c r="N93" s="154"/>
      <c r="O93" s="154"/>
    </row>
    <row r="94" spans="2:15" ht="12.75">
      <c r="B94" s="46"/>
      <c r="C94" s="46"/>
      <c r="D94" s="46"/>
      <c r="F94" s="102"/>
      <c r="G94" s="102"/>
      <c r="H94" s="102"/>
      <c r="I94" s="102"/>
      <c r="M94" s="102"/>
      <c r="N94" s="154"/>
      <c r="O94" s="154"/>
    </row>
    <row r="95" spans="2:15" ht="12.75">
      <c r="B95" s="46"/>
      <c r="C95" s="46"/>
      <c r="D95" s="46"/>
      <c r="F95" s="102"/>
      <c r="G95" s="102"/>
      <c r="H95" s="102"/>
      <c r="I95" s="102"/>
      <c r="M95" s="102"/>
      <c r="N95" s="154"/>
      <c r="O95" s="154"/>
    </row>
    <row r="96" spans="2:15" ht="12.75">
      <c r="B96" s="46"/>
      <c r="C96" s="46"/>
      <c r="D96" s="46"/>
      <c r="F96" s="102"/>
      <c r="G96" s="102"/>
      <c r="H96" s="102"/>
      <c r="I96" s="102"/>
      <c r="M96" s="102"/>
      <c r="N96" s="154"/>
      <c r="O96" s="154"/>
    </row>
    <row r="97" spans="2:15" ht="12.75">
      <c r="B97" s="46"/>
      <c r="C97" s="46"/>
      <c r="D97" s="46"/>
      <c r="F97" s="102"/>
      <c r="G97" s="102"/>
      <c r="H97" s="102"/>
      <c r="I97" s="102"/>
      <c r="M97" s="102"/>
      <c r="N97" s="154"/>
      <c r="O97" s="154"/>
    </row>
    <row r="98" spans="2:15" ht="12.75">
      <c r="B98" s="1" t="s">
        <v>107</v>
      </c>
      <c r="C98" s="1"/>
      <c r="D98" s="1"/>
      <c r="E98" s="1"/>
      <c r="F98" s="1"/>
      <c r="G98" s="1"/>
      <c r="I98" s="1"/>
      <c r="M98" s="102"/>
      <c r="N98" s="154"/>
      <c r="O98" s="154"/>
    </row>
    <row r="99" spans="2:15" ht="14.25">
      <c r="B99" s="1" t="s">
        <v>479</v>
      </c>
      <c r="C99" s="3"/>
      <c r="D99" s="3"/>
      <c r="E99" s="3"/>
      <c r="F99" s="3"/>
      <c r="G99" s="3"/>
      <c r="I99" s="3"/>
      <c r="M99" s="102"/>
      <c r="N99" s="154"/>
      <c r="O99" s="154"/>
    </row>
    <row r="100" spans="13:15" ht="12.75">
      <c r="M100" s="102"/>
      <c r="N100" s="154"/>
      <c r="O100" s="154"/>
    </row>
    <row r="101" spans="1:15" ht="12.75">
      <c r="A101" s="7"/>
      <c r="B101" s="148" t="s">
        <v>108</v>
      </c>
      <c r="C101" s="148"/>
      <c r="D101" s="148"/>
      <c r="E101" s="148"/>
      <c r="F101" s="148"/>
      <c r="G101" s="149" t="s">
        <v>109</v>
      </c>
      <c r="H101" s="148"/>
      <c r="I101" s="149"/>
      <c r="M101" s="102"/>
      <c r="N101" s="154"/>
      <c r="O101" s="154"/>
    </row>
    <row r="102" spans="3:15" ht="12.75">
      <c r="C102" s="71"/>
      <c r="D102" s="71"/>
      <c r="E102" s="71" t="s">
        <v>90</v>
      </c>
      <c r="F102" s="71"/>
      <c r="G102" s="71"/>
      <c r="H102" s="33"/>
      <c r="I102" s="71"/>
      <c r="M102" s="102"/>
      <c r="N102" s="154"/>
      <c r="O102" s="154"/>
    </row>
    <row r="103" spans="1:15" ht="12.75">
      <c r="A103" s="30"/>
      <c r="B103" s="152" t="s">
        <v>110</v>
      </c>
      <c r="C103" s="152" t="s">
        <v>73</v>
      </c>
      <c r="D103" s="152" t="s">
        <v>74</v>
      </c>
      <c r="E103" s="152"/>
      <c r="F103" s="152" t="s">
        <v>110</v>
      </c>
      <c r="G103" s="152" t="s">
        <v>73</v>
      </c>
      <c r="H103" s="152"/>
      <c r="I103" s="152" t="s">
        <v>74</v>
      </c>
      <c r="M103" s="102"/>
      <c r="N103" s="154"/>
      <c r="O103" s="154"/>
    </row>
    <row r="104" spans="2:15" ht="12.75">
      <c r="B104" s="60"/>
      <c r="C104" s="60"/>
      <c r="D104" s="60"/>
      <c r="E104" s="60" t="s">
        <v>91</v>
      </c>
      <c r="F104" s="60"/>
      <c r="G104" s="60"/>
      <c r="H104" s="60"/>
      <c r="I104" s="60"/>
      <c r="M104" s="59"/>
      <c r="N104" s="152"/>
      <c r="O104" s="152"/>
    </row>
    <row r="105" spans="1:15" ht="12.75">
      <c r="A105" s="30"/>
      <c r="B105" s="152" t="s">
        <v>111</v>
      </c>
      <c r="C105" s="152" t="s">
        <v>112</v>
      </c>
      <c r="D105" s="152" t="s">
        <v>113</v>
      </c>
      <c r="E105" s="152"/>
      <c r="F105" s="152" t="s">
        <v>111</v>
      </c>
      <c r="G105" s="152" t="s">
        <v>112</v>
      </c>
      <c r="H105" s="152"/>
      <c r="I105" s="152" t="s">
        <v>113</v>
      </c>
      <c r="N105" s="60"/>
      <c r="O105" s="60"/>
    </row>
    <row r="106" spans="1:15" ht="12.75">
      <c r="A106" s="33"/>
      <c r="B106" s="156"/>
      <c r="C106" s="156"/>
      <c r="D106" s="156"/>
      <c r="E106" s="156"/>
      <c r="F106" s="156"/>
      <c r="G106" s="156"/>
      <c r="H106" s="156"/>
      <c r="I106" s="156"/>
      <c r="N106" s="60"/>
      <c r="O106" s="60"/>
    </row>
    <row r="107" spans="1:4" ht="12.75">
      <c r="A107" s="33" t="s">
        <v>105</v>
      </c>
      <c r="B107" s="72"/>
      <c r="C107" s="46"/>
      <c r="D107" s="46"/>
    </row>
    <row r="108" spans="1:15" ht="14.25">
      <c r="A108" s="4" t="s">
        <v>481</v>
      </c>
      <c r="B108" s="46">
        <v>86</v>
      </c>
      <c r="C108" s="46">
        <v>44</v>
      </c>
      <c r="D108" s="46">
        <v>7</v>
      </c>
      <c r="F108" s="102">
        <v>90</v>
      </c>
      <c r="G108" s="102">
        <v>63</v>
      </c>
      <c r="H108" s="102"/>
      <c r="I108" s="102">
        <v>22</v>
      </c>
      <c r="M108" s="102"/>
      <c r="N108" s="154"/>
      <c r="O108" s="154"/>
    </row>
    <row r="109" spans="1:15" ht="14.25">
      <c r="A109" s="4" t="s">
        <v>482</v>
      </c>
      <c r="B109" s="46" t="s">
        <v>102</v>
      </c>
      <c r="C109" s="46" t="s">
        <v>102</v>
      </c>
      <c r="D109" s="46" t="s">
        <v>102</v>
      </c>
      <c r="F109" s="46" t="s">
        <v>102</v>
      </c>
      <c r="G109" s="46" t="s">
        <v>102</v>
      </c>
      <c r="H109" s="46"/>
      <c r="I109" s="46" t="s">
        <v>102</v>
      </c>
      <c r="J109" s="46"/>
      <c r="M109" s="46"/>
      <c r="N109" s="46"/>
      <c r="O109" s="46"/>
    </row>
    <row r="110" spans="1:15" ht="12.75">
      <c r="A110" s="4" t="s">
        <v>483</v>
      </c>
      <c r="B110" s="46" t="s">
        <v>102</v>
      </c>
      <c r="C110" s="46" t="s">
        <v>102</v>
      </c>
      <c r="D110" s="46" t="s">
        <v>102</v>
      </c>
      <c r="F110" s="46" t="s">
        <v>102</v>
      </c>
      <c r="G110" s="46" t="s">
        <v>102</v>
      </c>
      <c r="H110" s="46"/>
      <c r="I110" s="46" t="s">
        <v>102</v>
      </c>
      <c r="J110" s="46"/>
      <c r="M110" s="46"/>
      <c r="N110" s="46"/>
      <c r="O110" s="46"/>
    </row>
    <row r="111" spans="1:15" ht="12.75">
      <c r="A111" s="4" t="s">
        <v>484</v>
      </c>
      <c r="B111" s="46">
        <v>6</v>
      </c>
      <c r="C111" s="46">
        <v>15</v>
      </c>
      <c r="D111" s="46">
        <v>15</v>
      </c>
      <c r="F111" s="102">
        <v>5</v>
      </c>
      <c r="G111" s="102">
        <v>16</v>
      </c>
      <c r="H111" s="102"/>
      <c r="I111" s="102">
        <v>21</v>
      </c>
      <c r="M111" s="102"/>
      <c r="N111" s="154"/>
      <c r="O111" s="154"/>
    </row>
    <row r="112" spans="1:15" ht="12.75">
      <c r="A112" s="4" t="s">
        <v>485</v>
      </c>
      <c r="B112" s="46" t="s">
        <v>102</v>
      </c>
      <c r="C112" s="46" t="s">
        <v>102</v>
      </c>
      <c r="D112" s="46" t="s">
        <v>102</v>
      </c>
      <c r="F112" s="46" t="s">
        <v>102</v>
      </c>
      <c r="G112" s="46" t="s">
        <v>102</v>
      </c>
      <c r="H112" s="46"/>
      <c r="I112" s="46" t="s">
        <v>102</v>
      </c>
      <c r="M112" s="46"/>
      <c r="N112" s="46"/>
      <c r="O112" s="60"/>
    </row>
    <row r="113" spans="1:15" ht="12.75">
      <c r="A113" s="83"/>
      <c r="B113" s="59"/>
      <c r="C113" s="30"/>
      <c r="D113" s="30"/>
      <c r="E113" s="30"/>
      <c r="F113" s="59"/>
      <c r="G113" s="59"/>
      <c r="H113" s="59"/>
      <c r="I113" s="59"/>
      <c r="M113" s="59"/>
      <c r="N113" s="152"/>
      <c r="O113" s="152"/>
    </row>
    <row r="114" spans="1:15" ht="12.75">
      <c r="A114" s="157"/>
      <c r="B114" s="158"/>
      <c r="C114" s="158"/>
      <c r="D114" s="158"/>
      <c r="F114" s="33"/>
      <c r="G114" s="33"/>
      <c r="H114" s="33"/>
      <c r="I114" s="33"/>
      <c r="M114" s="33"/>
      <c r="N114" s="156"/>
      <c r="O114" s="156"/>
    </row>
    <row r="115" spans="1:15" ht="12.75">
      <c r="A115" s="4" t="s">
        <v>486</v>
      </c>
      <c r="B115" s="46">
        <v>3.8</v>
      </c>
      <c r="C115" s="46">
        <v>2.8</v>
      </c>
      <c r="D115" s="46">
        <v>2.5</v>
      </c>
      <c r="F115" s="102">
        <v>3.8</v>
      </c>
      <c r="G115" s="102">
        <v>2.9</v>
      </c>
      <c r="H115" s="102"/>
      <c r="I115" s="102">
        <v>2.3</v>
      </c>
      <c r="M115" s="102"/>
      <c r="N115" s="154"/>
      <c r="O115" s="154"/>
    </row>
    <row r="116" spans="1:15" ht="12.75">
      <c r="A116" s="30"/>
      <c r="B116" s="30"/>
      <c r="C116" s="30"/>
      <c r="D116" s="30"/>
      <c r="E116" s="30"/>
      <c r="F116" s="59"/>
      <c r="G116" s="59"/>
      <c r="H116" s="59"/>
      <c r="I116" s="59"/>
      <c r="M116" s="59"/>
      <c r="N116" s="152"/>
      <c r="O116" s="152"/>
    </row>
    <row r="117" spans="1:9" ht="14.25">
      <c r="A117" s="91" t="s">
        <v>487</v>
      </c>
      <c r="I117" s="33"/>
    </row>
    <row r="118" spans="1:9" ht="14.25">
      <c r="A118" s="9" t="s">
        <v>488</v>
      </c>
      <c r="I118" s="33"/>
    </row>
    <row r="124" spans="1:13" ht="12.75">
      <c r="A124" s="8" t="s">
        <v>117</v>
      </c>
      <c r="B124" s="159"/>
      <c r="C124" s="159"/>
      <c r="D124" s="159"/>
      <c r="E124" s="159"/>
      <c r="F124" s="159"/>
      <c r="G124" s="159"/>
      <c r="H124" s="159"/>
      <c r="I124" s="159"/>
      <c r="J124" s="151"/>
      <c r="K124" s="159"/>
      <c r="L124" s="159"/>
      <c r="M124" s="159"/>
    </row>
    <row r="125" spans="1:13" ht="14.25">
      <c r="A125" s="8" t="s">
        <v>118</v>
      </c>
      <c r="B125" s="159"/>
      <c r="C125" s="159"/>
      <c r="D125" s="159"/>
      <c r="E125" s="159"/>
      <c r="F125" s="159"/>
      <c r="G125" s="159"/>
      <c r="H125" s="159"/>
      <c r="I125" s="159"/>
      <c r="J125" s="151"/>
      <c r="K125" s="159"/>
      <c r="L125" s="159"/>
      <c r="M125" s="159"/>
    </row>
    <row r="126" spans="1:13" ht="12.75">
      <c r="A126" s="8"/>
      <c r="B126" s="159"/>
      <c r="C126" s="159"/>
      <c r="D126" s="159"/>
      <c r="E126" s="159"/>
      <c r="F126" s="159"/>
      <c r="G126" s="159"/>
      <c r="H126" s="159"/>
      <c r="I126" s="159"/>
      <c r="J126" s="151"/>
      <c r="K126" s="160"/>
      <c r="L126" s="160"/>
      <c r="M126" s="160"/>
    </row>
    <row r="127" spans="1:13" ht="12.75">
      <c r="A127" s="7"/>
      <c r="B127" s="161" t="s">
        <v>108</v>
      </c>
      <c r="C127" s="161"/>
      <c r="D127" s="161"/>
      <c r="E127" s="161"/>
      <c r="F127" s="161"/>
      <c r="G127" s="161"/>
      <c r="H127" s="161"/>
      <c r="I127" s="161"/>
      <c r="J127" s="151"/>
      <c r="K127" s="162" t="s">
        <v>109</v>
      </c>
      <c r="L127" s="162"/>
      <c r="M127" s="162"/>
    </row>
    <row r="128" spans="1:13" ht="12.75">
      <c r="A128" s="150"/>
      <c r="B128" s="163" t="s">
        <v>90</v>
      </c>
      <c r="C128" s="163"/>
      <c r="D128" s="163"/>
      <c r="E128" s="163"/>
      <c r="F128" s="163"/>
      <c r="G128" s="163"/>
      <c r="H128" s="163"/>
      <c r="I128" s="163"/>
      <c r="J128" s="151"/>
      <c r="K128" s="163"/>
      <c r="L128" s="163"/>
      <c r="M128" s="163"/>
    </row>
    <row r="129" spans="1:13" ht="12.75">
      <c r="A129" s="164"/>
      <c r="B129" s="164">
        <v>20</v>
      </c>
      <c r="C129" s="164">
        <v>23</v>
      </c>
      <c r="D129" s="164">
        <v>28</v>
      </c>
      <c r="E129" s="164">
        <v>33</v>
      </c>
      <c r="F129" s="164">
        <v>33</v>
      </c>
      <c r="G129" s="164">
        <v>38</v>
      </c>
      <c r="H129" s="164"/>
      <c r="I129" s="164">
        <v>43</v>
      </c>
      <c r="J129" s="150"/>
      <c r="K129" s="164">
        <v>28</v>
      </c>
      <c r="L129" s="164"/>
      <c r="M129" s="164">
        <v>43</v>
      </c>
    </row>
    <row r="130" spans="1:13" ht="12.75">
      <c r="A130" s="160"/>
      <c r="B130" s="159" t="s">
        <v>91</v>
      </c>
      <c r="C130" s="159"/>
      <c r="D130" s="159"/>
      <c r="E130" s="159"/>
      <c r="F130" s="159"/>
      <c r="G130" s="159"/>
      <c r="H130" s="159"/>
      <c r="I130" s="159"/>
      <c r="J130" s="151"/>
      <c r="K130" s="160"/>
      <c r="L130" s="160"/>
      <c r="M130" s="160"/>
    </row>
    <row r="131" spans="1:13" ht="12.75">
      <c r="A131" s="164"/>
      <c r="B131" s="164">
        <v>1968</v>
      </c>
      <c r="C131" s="164">
        <v>1965</v>
      </c>
      <c r="D131" s="164">
        <v>1960</v>
      </c>
      <c r="E131" s="164">
        <v>1955</v>
      </c>
      <c r="F131" s="164">
        <v>1955</v>
      </c>
      <c r="G131" s="164">
        <v>1950</v>
      </c>
      <c r="H131" s="164"/>
      <c r="I131" s="164">
        <v>1945</v>
      </c>
      <c r="J131" s="150"/>
      <c r="K131" s="165">
        <v>1960</v>
      </c>
      <c r="L131" s="165"/>
      <c r="M131" s="165">
        <v>1945</v>
      </c>
    </row>
    <row r="132" spans="1:13" ht="12.75">
      <c r="A132" s="150"/>
      <c r="B132" s="150"/>
      <c r="C132" s="150"/>
      <c r="D132" s="150"/>
      <c r="E132" s="150"/>
      <c r="F132" s="150"/>
      <c r="G132" s="150"/>
      <c r="H132" s="150"/>
      <c r="I132" s="150"/>
      <c r="J132" s="150"/>
      <c r="K132" s="166"/>
      <c r="L132" s="166"/>
      <c r="M132" s="166"/>
    </row>
    <row r="133" spans="1:13" ht="12.75">
      <c r="A133" s="160" t="s">
        <v>114</v>
      </c>
      <c r="B133" s="166"/>
      <c r="C133" s="166"/>
      <c r="D133" s="166"/>
      <c r="E133" s="166"/>
      <c r="F133" s="166"/>
      <c r="G133" s="166"/>
      <c r="H133" s="166"/>
      <c r="I133" s="166"/>
      <c r="J133" s="167"/>
      <c r="K133" s="166"/>
      <c r="L133" s="166"/>
      <c r="M133" s="166"/>
    </row>
    <row r="134" spans="1:13" ht="12.75">
      <c r="A134" s="160" t="s">
        <v>115</v>
      </c>
      <c r="B134" s="166"/>
      <c r="C134" s="166"/>
      <c r="D134" s="166"/>
      <c r="E134" s="166"/>
      <c r="F134" s="166"/>
      <c r="G134" s="166"/>
      <c r="H134" s="166"/>
      <c r="I134" s="166"/>
      <c r="J134" s="167"/>
      <c r="K134" s="166"/>
      <c r="L134" s="166"/>
      <c r="M134" s="166"/>
    </row>
    <row r="135" spans="1:13" ht="14.25">
      <c r="A135" s="168" t="s">
        <v>480</v>
      </c>
      <c r="B135" s="166">
        <v>7.3</v>
      </c>
      <c r="C135" s="166">
        <v>27.1</v>
      </c>
      <c r="D135" s="166">
        <v>58.9</v>
      </c>
      <c r="E135" s="166">
        <v>75.7</v>
      </c>
      <c r="F135" s="166">
        <v>75.7</v>
      </c>
      <c r="G135" s="166">
        <v>80.2</v>
      </c>
      <c r="H135" s="166"/>
      <c r="I135" s="166">
        <v>77.5</v>
      </c>
      <c r="J135" s="167"/>
      <c r="K135" s="166">
        <v>47.2</v>
      </c>
      <c r="L135" s="166"/>
      <c r="M135" s="166">
        <v>78.4</v>
      </c>
    </row>
    <row r="136" spans="1:13" ht="12.75">
      <c r="A136" s="160" t="s">
        <v>99</v>
      </c>
      <c r="B136" s="166">
        <v>4.4</v>
      </c>
      <c r="C136" s="166">
        <v>11.2</v>
      </c>
      <c r="D136" s="166">
        <v>9.9</v>
      </c>
      <c r="E136" s="166">
        <v>4.3</v>
      </c>
      <c r="F136" s="166">
        <v>4.3</v>
      </c>
      <c r="G136" s="166">
        <v>1.1</v>
      </c>
      <c r="H136" s="166"/>
      <c r="I136" s="166">
        <v>0.5</v>
      </c>
      <c r="J136" s="167"/>
      <c r="K136" s="166">
        <v>8.9</v>
      </c>
      <c r="L136" s="166"/>
      <c r="M136" s="166">
        <v>1.2</v>
      </c>
    </row>
    <row r="137" spans="1:13" ht="12.75">
      <c r="A137" s="160" t="s">
        <v>100</v>
      </c>
      <c r="B137" s="166">
        <v>2.9</v>
      </c>
      <c r="C137" s="166">
        <v>15.5</v>
      </c>
      <c r="D137" s="166">
        <v>47.2</v>
      </c>
      <c r="E137" s="166">
        <v>67.6</v>
      </c>
      <c r="F137" s="166">
        <v>67.6</v>
      </c>
      <c r="G137" s="166">
        <v>75.8</v>
      </c>
      <c r="H137" s="166"/>
      <c r="I137" s="166">
        <v>72.4</v>
      </c>
      <c r="J137" s="167"/>
      <c r="K137" s="166">
        <v>37.1</v>
      </c>
      <c r="L137" s="166"/>
      <c r="M137" s="166">
        <v>74.5</v>
      </c>
    </row>
    <row r="138" spans="1:13" ht="12.75">
      <c r="A138" s="160" t="s">
        <v>101</v>
      </c>
      <c r="B138" s="166" t="s">
        <v>119</v>
      </c>
      <c r="C138" s="166">
        <v>0.4</v>
      </c>
      <c r="D138" s="166">
        <v>1.8</v>
      </c>
      <c r="E138" s="166">
        <v>3.8</v>
      </c>
      <c r="F138" s="166">
        <v>3.8</v>
      </c>
      <c r="G138" s="166">
        <v>3.3</v>
      </c>
      <c r="H138" s="166"/>
      <c r="I138" s="166">
        <v>4.6</v>
      </c>
      <c r="J138" s="167"/>
      <c r="K138" s="166">
        <v>1.2</v>
      </c>
      <c r="L138" s="166"/>
      <c r="M138" s="166">
        <v>2.7</v>
      </c>
    </row>
    <row r="139" spans="1:13" ht="12.75">
      <c r="A139" s="160"/>
      <c r="B139" s="166"/>
      <c r="C139" s="166"/>
      <c r="D139" s="166"/>
      <c r="E139" s="166"/>
      <c r="F139" s="166"/>
      <c r="G139" s="166"/>
      <c r="H139" s="166"/>
      <c r="I139" s="166"/>
      <c r="J139" s="167"/>
      <c r="K139" s="166"/>
      <c r="L139" s="166"/>
      <c r="M139" s="166"/>
    </row>
    <row r="140" spans="1:13" ht="12.75">
      <c r="A140" s="168" t="s">
        <v>472</v>
      </c>
      <c r="B140" s="166">
        <v>22.6</v>
      </c>
      <c r="C140" s="166" t="str">
        <f>"31.0"</f>
        <v>31.0</v>
      </c>
      <c r="D140" s="166">
        <v>18.5</v>
      </c>
      <c r="E140" s="166">
        <v>6.8</v>
      </c>
      <c r="F140" s="166">
        <v>6.8</v>
      </c>
      <c r="G140" s="166">
        <v>3.9</v>
      </c>
      <c r="H140" s="166"/>
      <c r="I140" s="166">
        <v>8.6</v>
      </c>
      <c r="J140" s="167"/>
      <c r="K140" s="166" t="str">
        <f>"25.0"</f>
        <v>25.0</v>
      </c>
      <c r="L140" s="166"/>
      <c r="M140" s="166">
        <v>7.8</v>
      </c>
    </row>
    <row r="141" spans="1:13" ht="12.75">
      <c r="A141" s="160" t="s">
        <v>99</v>
      </c>
      <c r="B141" s="166">
        <v>19.3</v>
      </c>
      <c r="C141" s="166">
        <v>21.6</v>
      </c>
      <c r="D141" s="166">
        <v>9.6</v>
      </c>
      <c r="E141" s="166">
        <v>2.6</v>
      </c>
      <c r="F141" s="166">
        <v>2.6</v>
      </c>
      <c r="G141" s="166">
        <v>0.6</v>
      </c>
      <c r="H141" s="166"/>
      <c r="I141" s="166">
        <v>0.5</v>
      </c>
      <c r="J141" s="167"/>
      <c r="K141" s="166">
        <v>16.1</v>
      </c>
      <c r="L141" s="166"/>
      <c r="M141" s="166">
        <v>1.2</v>
      </c>
    </row>
    <row r="142" spans="1:13" ht="12.75">
      <c r="A142" s="160" t="s">
        <v>100</v>
      </c>
      <c r="B142" s="166">
        <v>3.3</v>
      </c>
      <c r="C142" s="166">
        <v>9.3</v>
      </c>
      <c r="D142" s="166">
        <v>8.4</v>
      </c>
      <c r="E142" s="166">
        <v>3.2</v>
      </c>
      <c r="F142" s="166">
        <v>3.2</v>
      </c>
      <c r="G142" s="166" t="str">
        <f>"3.0"</f>
        <v>3.0</v>
      </c>
      <c r="H142" s="166"/>
      <c r="I142" s="166">
        <v>6.6</v>
      </c>
      <c r="J142" s="167"/>
      <c r="K142" s="166">
        <v>8.4</v>
      </c>
      <c r="L142" s="166"/>
      <c r="M142" s="166">
        <v>4.8</v>
      </c>
    </row>
    <row r="143" spans="1:13" ht="12.75">
      <c r="A143" s="160" t="s">
        <v>101</v>
      </c>
      <c r="B143" s="166" t="s">
        <v>119</v>
      </c>
      <c r="C143" s="166">
        <v>0.1</v>
      </c>
      <c r="D143" s="166">
        <v>0.5</v>
      </c>
      <c r="E143" s="166" t="str">
        <f>"1.0"</f>
        <v>1.0</v>
      </c>
      <c r="F143" s="166" t="str">
        <f>"1.0"</f>
        <v>1.0</v>
      </c>
      <c r="G143" s="166">
        <v>0.3</v>
      </c>
      <c r="H143" s="166"/>
      <c r="I143" s="166">
        <v>1.5</v>
      </c>
      <c r="J143" s="167"/>
      <c r="K143" s="166">
        <v>0.5</v>
      </c>
      <c r="L143" s="166"/>
      <c r="M143" s="166">
        <v>1.8</v>
      </c>
    </row>
    <row r="144" spans="1:13" ht="12.75">
      <c r="A144" s="160"/>
      <c r="B144" s="166"/>
      <c r="C144" s="166"/>
      <c r="D144" s="166"/>
      <c r="E144" s="166"/>
      <c r="F144" s="166"/>
      <c r="G144" s="166"/>
      <c r="H144" s="166"/>
      <c r="I144" s="166"/>
      <c r="J144" s="167"/>
      <c r="K144" s="166"/>
      <c r="L144" s="166"/>
      <c r="M144" s="166"/>
    </row>
    <row r="145" spans="1:13" ht="12.75">
      <c r="A145" s="168" t="s">
        <v>477</v>
      </c>
      <c r="B145" s="166" t="str">
        <f>"5.0"</f>
        <v>5.0</v>
      </c>
      <c r="C145" s="166">
        <v>4.9</v>
      </c>
      <c r="D145" s="166" t="str">
        <f>"7.0"</f>
        <v>7.0</v>
      </c>
      <c r="E145" s="166">
        <v>8.5</v>
      </c>
      <c r="F145" s="166">
        <v>8.5</v>
      </c>
      <c r="G145" s="166">
        <v>10.1</v>
      </c>
      <c r="H145" s="166"/>
      <c r="I145" s="166">
        <v>8.9</v>
      </c>
      <c r="J145" s="167"/>
      <c r="K145" s="166">
        <v>0.5</v>
      </c>
      <c r="L145" s="166"/>
      <c r="M145" s="166" t="str">
        <f>"3.0"</f>
        <v>3.0</v>
      </c>
    </row>
    <row r="146" spans="1:13" ht="12.75">
      <c r="A146" s="160" t="s">
        <v>99</v>
      </c>
      <c r="B146" s="166">
        <v>4.4</v>
      </c>
      <c r="C146" s="166">
        <v>3.6</v>
      </c>
      <c r="D146" s="166">
        <v>3.7</v>
      </c>
      <c r="E146" s="166">
        <v>2.3</v>
      </c>
      <c r="F146" s="166">
        <v>2.3</v>
      </c>
      <c r="G146" s="166">
        <v>2.1</v>
      </c>
      <c r="H146" s="166"/>
      <c r="I146" s="166">
        <v>0.9</v>
      </c>
      <c r="J146" s="167"/>
      <c r="K146" s="166" t="s">
        <v>119</v>
      </c>
      <c r="L146" s="166"/>
      <c r="M146" s="166" t="s">
        <v>119</v>
      </c>
    </row>
    <row r="147" spans="1:13" ht="12.75">
      <c r="A147" s="160" t="s">
        <v>100</v>
      </c>
      <c r="B147" s="166" t="s">
        <v>119</v>
      </c>
      <c r="C147" s="166" t="s">
        <v>119</v>
      </c>
      <c r="D147" s="166" t="s">
        <v>119</v>
      </c>
      <c r="E147" s="166" t="s">
        <v>119</v>
      </c>
      <c r="F147" s="166" t="s">
        <v>119</v>
      </c>
      <c r="G147" s="166" t="s">
        <v>119</v>
      </c>
      <c r="H147" s="166"/>
      <c r="I147" s="166" t="s">
        <v>119</v>
      </c>
      <c r="J147" s="167"/>
      <c r="K147" s="166" t="s">
        <v>119</v>
      </c>
      <c r="L147" s="166"/>
      <c r="M147" s="166" t="s">
        <v>119</v>
      </c>
    </row>
    <row r="148" spans="1:13" ht="12.75">
      <c r="A148" s="160" t="s">
        <v>101</v>
      </c>
      <c r="B148" s="166">
        <v>0.6</v>
      </c>
      <c r="C148" s="166">
        <v>1.3</v>
      </c>
      <c r="D148" s="166">
        <v>3.3</v>
      </c>
      <c r="E148" s="166">
        <v>6.2</v>
      </c>
      <c r="F148" s="166">
        <v>6.2</v>
      </c>
      <c r="G148" s="166" t="str">
        <f>"8.0"</f>
        <v>8.0</v>
      </c>
      <c r="H148" s="166"/>
      <c r="I148" s="166" t="str">
        <f>"8.0"</f>
        <v>8.0</v>
      </c>
      <c r="J148" s="167"/>
      <c r="K148" s="166">
        <v>0.5</v>
      </c>
      <c r="L148" s="166"/>
      <c r="M148" s="166">
        <v>2.9</v>
      </c>
    </row>
    <row r="149" spans="1:13" ht="12.75">
      <c r="A149" s="160"/>
      <c r="B149" s="166"/>
      <c r="C149" s="166"/>
      <c r="D149" s="166"/>
      <c r="E149" s="166"/>
      <c r="F149" s="166"/>
      <c r="G149" s="166"/>
      <c r="H149" s="166"/>
      <c r="I149" s="166"/>
      <c r="J149" s="167"/>
      <c r="K149" s="166"/>
      <c r="L149" s="166"/>
      <c r="M149" s="166"/>
    </row>
    <row r="150" spans="1:13" ht="12.75">
      <c r="A150" s="168" t="s">
        <v>478</v>
      </c>
      <c r="B150" s="166" t="str">
        <f>"65.0"</f>
        <v>65.0</v>
      </c>
      <c r="C150" s="166">
        <v>36.9</v>
      </c>
      <c r="D150" s="166">
        <v>15.6</v>
      </c>
      <c r="E150" s="169">
        <v>9</v>
      </c>
      <c r="F150" s="169">
        <v>9</v>
      </c>
      <c r="G150" s="169">
        <v>5.8</v>
      </c>
      <c r="H150" s="166"/>
      <c r="I150" s="169">
        <v>4.9</v>
      </c>
      <c r="J150" s="167"/>
      <c r="K150" s="166">
        <v>27.4</v>
      </c>
      <c r="L150" s="166"/>
      <c r="M150" s="166">
        <v>10.7</v>
      </c>
    </row>
    <row r="151" spans="1:13" ht="12.75">
      <c r="A151" s="160" t="s">
        <v>99</v>
      </c>
      <c r="B151" s="166" t="str">
        <f>"65.0"</f>
        <v>65.0</v>
      </c>
      <c r="C151" s="166">
        <v>36.9</v>
      </c>
      <c r="D151" s="166">
        <v>14.9</v>
      </c>
      <c r="E151" s="166">
        <v>7.7</v>
      </c>
      <c r="F151" s="166">
        <v>7.7</v>
      </c>
      <c r="G151" s="166">
        <v>4.5</v>
      </c>
      <c r="H151" s="166"/>
      <c r="I151" s="166">
        <v>3.1</v>
      </c>
      <c r="J151" s="167"/>
      <c r="K151" s="166">
        <v>25.2</v>
      </c>
      <c r="L151" s="166"/>
      <c r="M151" s="166">
        <v>6.9</v>
      </c>
    </row>
    <row r="152" spans="1:13" ht="12.75">
      <c r="A152" s="160" t="s">
        <v>100</v>
      </c>
      <c r="B152" s="166" t="s">
        <v>119</v>
      </c>
      <c r="C152" s="166" t="s">
        <v>119</v>
      </c>
      <c r="D152" s="166" t="s">
        <v>119</v>
      </c>
      <c r="E152" s="166" t="s">
        <v>119</v>
      </c>
      <c r="F152" s="166" t="s">
        <v>119</v>
      </c>
      <c r="G152" s="166" t="s">
        <v>119</v>
      </c>
      <c r="H152" s="166"/>
      <c r="I152" s="166" t="s">
        <v>119</v>
      </c>
      <c r="J152" s="167"/>
      <c r="K152" s="166">
        <v>0.4</v>
      </c>
      <c r="L152" s="166"/>
      <c r="M152" s="166" t="s">
        <v>119</v>
      </c>
    </row>
    <row r="153" spans="1:13" ht="12.75">
      <c r="A153" s="160" t="s">
        <v>101</v>
      </c>
      <c r="B153" s="166" t="s">
        <v>119</v>
      </c>
      <c r="C153" s="166" t="s">
        <v>119</v>
      </c>
      <c r="D153" s="166">
        <v>0.7</v>
      </c>
      <c r="E153" s="166">
        <v>1.3</v>
      </c>
      <c r="F153" s="166">
        <v>1.3</v>
      </c>
      <c r="G153" s="166">
        <v>1.3</v>
      </c>
      <c r="H153" s="166"/>
      <c r="I153" s="166">
        <v>1.8</v>
      </c>
      <c r="J153" s="167"/>
      <c r="K153" s="166">
        <v>1.8</v>
      </c>
      <c r="L153" s="166"/>
      <c r="M153" s="166">
        <v>3.8</v>
      </c>
    </row>
    <row r="154" spans="1:13" ht="12.75">
      <c r="A154" s="160"/>
      <c r="B154" s="166" t="s">
        <v>120</v>
      </c>
      <c r="C154" s="166" t="s">
        <v>120</v>
      </c>
      <c r="D154" s="166" t="s">
        <v>120</v>
      </c>
      <c r="E154" s="166" t="s">
        <v>120</v>
      </c>
      <c r="F154" s="166" t="s">
        <v>120</v>
      </c>
      <c r="G154" s="166" t="s">
        <v>120</v>
      </c>
      <c r="H154" s="166"/>
      <c r="I154" s="166" t="s">
        <v>120</v>
      </c>
      <c r="J154" s="167"/>
      <c r="K154" s="166"/>
      <c r="L154" s="166"/>
      <c r="M154" s="166"/>
    </row>
    <row r="155" spans="1:13" ht="12.75">
      <c r="A155" s="160" t="s">
        <v>103</v>
      </c>
      <c r="B155" s="170" t="str">
        <f aca="true" t="shared" si="0" ref="B155:G155">"100.0"</f>
        <v>100.0</v>
      </c>
      <c r="C155" s="170" t="str">
        <f t="shared" si="0"/>
        <v>100.0</v>
      </c>
      <c r="D155" s="170" t="str">
        <f t="shared" si="0"/>
        <v>100.0</v>
      </c>
      <c r="E155" s="170" t="str">
        <f t="shared" si="0"/>
        <v>100.0</v>
      </c>
      <c r="F155" s="170" t="str">
        <f t="shared" si="0"/>
        <v>100.0</v>
      </c>
      <c r="G155" s="170" t="str">
        <f t="shared" si="0"/>
        <v>100.0</v>
      </c>
      <c r="H155" s="170"/>
      <c r="I155" s="170" t="str">
        <f>"100.0"</f>
        <v>100.0</v>
      </c>
      <c r="J155" s="167"/>
      <c r="K155" s="170" t="str">
        <f>"100.0"</f>
        <v>100.0</v>
      </c>
      <c r="L155" s="170"/>
      <c r="M155" s="170" t="str">
        <f>"100.0"</f>
        <v>100.0</v>
      </c>
    </row>
    <row r="156" spans="1:13" ht="12.75">
      <c r="A156" s="160"/>
      <c r="B156" s="166"/>
      <c r="C156" s="166"/>
      <c r="D156" s="166"/>
      <c r="E156" s="166"/>
      <c r="F156" s="166"/>
      <c r="G156" s="166"/>
      <c r="H156" s="166"/>
      <c r="I156" s="166"/>
      <c r="J156" s="167"/>
      <c r="K156" s="167"/>
      <c r="L156" s="167"/>
      <c r="M156" s="167"/>
    </row>
    <row r="157" spans="1:13" ht="12.75">
      <c r="A157" s="160" t="s">
        <v>104</v>
      </c>
      <c r="B157" s="166">
        <v>721</v>
      </c>
      <c r="C157" s="166">
        <v>696</v>
      </c>
      <c r="D157" s="166">
        <v>737</v>
      </c>
      <c r="E157" s="166">
        <v>691</v>
      </c>
      <c r="F157" s="166">
        <v>691</v>
      </c>
      <c r="G157" s="166">
        <v>627</v>
      </c>
      <c r="H157" s="166"/>
      <c r="I157" s="166">
        <v>547</v>
      </c>
      <c r="J157" s="167"/>
      <c r="K157" s="166">
        <v>777</v>
      </c>
      <c r="L157" s="166"/>
      <c r="M157" s="166">
        <v>766</v>
      </c>
    </row>
    <row r="158" spans="1:13" ht="12.75">
      <c r="A158" s="160"/>
      <c r="B158" s="166"/>
      <c r="C158" s="166"/>
      <c r="D158" s="166"/>
      <c r="E158" s="166"/>
      <c r="F158" s="166"/>
      <c r="G158" s="166"/>
      <c r="H158" s="166"/>
      <c r="I158" s="166"/>
      <c r="J158" s="167"/>
      <c r="K158" s="165"/>
      <c r="L158" s="165"/>
      <c r="M158" s="165"/>
    </row>
    <row r="159" spans="1:13" ht="12.75">
      <c r="A159" s="162"/>
      <c r="B159" s="171"/>
      <c r="C159" s="171"/>
      <c r="D159" s="171"/>
      <c r="E159" s="171"/>
      <c r="F159" s="171"/>
      <c r="G159" s="171"/>
      <c r="H159" s="171"/>
      <c r="I159" s="171"/>
      <c r="J159" s="167"/>
      <c r="K159" s="166"/>
      <c r="L159" s="166"/>
      <c r="M159" s="166"/>
    </row>
  </sheetData>
  <printOptions gridLines="1" horizontalCentered="1"/>
  <pageMargins left="0" right="0" top="0.3937007874015748" bottom="0.3937007874015748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8.66015625" style="9" customWidth="1"/>
    <col min="2" max="19" width="10.83203125" style="9" customWidth="1"/>
    <col min="20" max="16384" width="9.33203125" style="9" customWidth="1"/>
  </cols>
  <sheetData>
    <row r="1" spans="1:7" ht="12.75">
      <c r="A1" s="84" t="s">
        <v>121</v>
      </c>
      <c r="B1" s="84"/>
      <c r="C1" s="84"/>
      <c r="D1" s="84"/>
      <c r="E1" s="84"/>
      <c r="F1" s="84"/>
      <c r="G1" s="84"/>
    </row>
    <row r="2" spans="1:37" s="33" customFormat="1" ht="12.75">
      <c r="A2" s="84" t="s">
        <v>345</v>
      </c>
      <c r="B2" s="84"/>
      <c r="C2" s="84"/>
      <c r="D2" s="84"/>
      <c r="E2" s="84"/>
      <c r="F2" s="84"/>
      <c r="G2" s="8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2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3"/>
      <c r="Q3" s="3"/>
      <c r="R3" s="3"/>
      <c r="S3" s="3"/>
      <c r="T3" s="3"/>
      <c r="U3" s="3"/>
    </row>
    <row r="4" spans="1:7" ht="12.75">
      <c r="A4" s="55"/>
      <c r="B4" s="61" t="s">
        <v>90</v>
      </c>
      <c r="C4" s="61"/>
      <c r="D4" s="61"/>
      <c r="E4" s="61"/>
      <c r="F4" s="61"/>
      <c r="G4" s="61"/>
    </row>
    <row r="5" spans="1:7" ht="12.75">
      <c r="A5" s="30"/>
      <c r="B5" s="30" t="s">
        <v>73</v>
      </c>
      <c r="C5" s="30" t="s">
        <v>74</v>
      </c>
      <c r="D5" s="30" t="s">
        <v>75</v>
      </c>
      <c r="E5" s="30" t="s">
        <v>76</v>
      </c>
      <c r="F5" s="30" t="s">
        <v>77</v>
      </c>
      <c r="G5" s="30" t="s">
        <v>78</v>
      </c>
    </row>
    <row r="6" spans="1:37" s="33" customFormat="1" ht="12.75">
      <c r="A6" s="9"/>
      <c r="B6" s="3" t="s">
        <v>91</v>
      </c>
      <c r="C6" s="3"/>
      <c r="D6" s="3"/>
      <c r="E6" s="3"/>
      <c r="F6" s="3"/>
      <c r="G6" s="3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7" ht="12.75">
      <c r="A7" s="30"/>
      <c r="B7" s="30" t="s">
        <v>92</v>
      </c>
      <c r="C7" s="30" t="s">
        <v>93</v>
      </c>
      <c r="D7" s="30" t="s">
        <v>94</v>
      </c>
      <c r="E7" s="30" t="s">
        <v>95</v>
      </c>
      <c r="F7" s="30" t="s">
        <v>96</v>
      </c>
      <c r="G7" s="30" t="s">
        <v>97</v>
      </c>
    </row>
    <row r="8" spans="2:7" ht="12.75">
      <c r="B8" s="46"/>
      <c r="C8" s="46"/>
      <c r="D8" s="46"/>
      <c r="E8" s="46"/>
      <c r="F8" s="46"/>
      <c r="G8" s="46"/>
    </row>
    <row r="9" spans="1:7" ht="12.75">
      <c r="A9" s="60" t="s">
        <v>98</v>
      </c>
      <c r="B9" s="46"/>
      <c r="C9" s="46"/>
      <c r="D9" s="46"/>
      <c r="E9" s="46"/>
      <c r="F9" s="46"/>
      <c r="G9" s="46"/>
    </row>
    <row r="10" spans="1:7" ht="12.75">
      <c r="A10" s="4" t="s">
        <v>471</v>
      </c>
      <c r="B10" s="42">
        <v>4</v>
      </c>
      <c r="C10" s="42">
        <v>30.2</v>
      </c>
      <c r="D10" s="42">
        <v>64.2</v>
      </c>
      <c r="E10" s="42">
        <v>73.9</v>
      </c>
      <c r="F10" s="42">
        <v>74.9</v>
      </c>
      <c r="G10" s="42">
        <v>68.8</v>
      </c>
    </row>
    <row r="11" spans="1:7" ht="12.75">
      <c r="A11" s="9" t="s">
        <v>99</v>
      </c>
      <c r="B11" s="62">
        <v>2.2</v>
      </c>
      <c r="C11" s="62">
        <v>9.3</v>
      </c>
      <c r="D11" s="62">
        <v>10.2</v>
      </c>
      <c r="E11" s="62">
        <v>5.1</v>
      </c>
      <c r="F11" s="62">
        <v>3.1</v>
      </c>
      <c r="G11" s="62">
        <v>0.7</v>
      </c>
    </row>
    <row r="12" spans="1:7" ht="12.75">
      <c r="A12" s="9" t="s">
        <v>100</v>
      </c>
      <c r="B12" s="62">
        <v>1.8</v>
      </c>
      <c r="C12" s="62">
        <v>20.7</v>
      </c>
      <c r="D12" s="62">
        <v>52.7</v>
      </c>
      <c r="E12" s="62">
        <v>66.5</v>
      </c>
      <c r="F12" s="62">
        <v>69.8</v>
      </c>
      <c r="G12" s="62">
        <v>66.2</v>
      </c>
    </row>
    <row r="13" spans="1:7" ht="12.75">
      <c r="A13" s="9" t="s">
        <v>101</v>
      </c>
      <c r="B13" s="62">
        <v>0</v>
      </c>
      <c r="C13" s="62">
        <v>0.2</v>
      </c>
      <c r="D13" s="62">
        <v>1.3</v>
      </c>
      <c r="E13" s="62">
        <v>2.2</v>
      </c>
      <c r="F13" s="62">
        <v>2</v>
      </c>
      <c r="G13" s="62">
        <v>1.9</v>
      </c>
    </row>
    <row r="14" spans="2:7" ht="12.75">
      <c r="B14" s="62"/>
      <c r="C14" s="62"/>
      <c r="D14" s="62"/>
      <c r="E14" s="62"/>
      <c r="F14" s="62"/>
      <c r="G14" s="62"/>
    </row>
    <row r="15" spans="1:7" ht="12.75">
      <c r="A15" s="4" t="s">
        <v>472</v>
      </c>
      <c r="B15" s="62">
        <v>16</v>
      </c>
      <c r="C15" s="62">
        <v>24.4</v>
      </c>
      <c r="D15" s="62">
        <v>12.2</v>
      </c>
      <c r="E15" s="62">
        <v>5.9</v>
      </c>
      <c r="F15" s="62">
        <v>6.7</v>
      </c>
      <c r="G15" s="62">
        <v>13.8</v>
      </c>
    </row>
    <row r="16" spans="1:7" ht="12.75">
      <c r="A16" s="9" t="s">
        <v>99</v>
      </c>
      <c r="B16" s="62">
        <v>13.6</v>
      </c>
      <c r="C16" s="62">
        <v>15.8</v>
      </c>
      <c r="D16" s="62">
        <v>6.1</v>
      </c>
      <c r="E16" s="62">
        <v>2</v>
      </c>
      <c r="F16" s="62">
        <v>0.7</v>
      </c>
      <c r="G16" s="62">
        <v>1.3</v>
      </c>
    </row>
    <row r="17" spans="1:7" ht="12.75">
      <c r="A17" s="9" t="s">
        <v>100</v>
      </c>
      <c r="B17" s="62">
        <v>2.2</v>
      </c>
      <c r="C17" s="62">
        <v>8.4</v>
      </c>
      <c r="D17" s="62">
        <v>5.6</v>
      </c>
      <c r="E17" s="62">
        <v>2.8</v>
      </c>
      <c r="F17" s="62">
        <v>5.3</v>
      </c>
      <c r="G17" s="62">
        <v>10.4</v>
      </c>
    </row>
    <row r="18" spans="1:9" ht="12.75">
      <c r="A18" s="9" t="s">
        <v>101</v>
      </c>
      <c r="B18" s="62">
        <v>0.1</v>
      </c>
      <c r="C18" s="62">
        <v>0.3</v>
      </c>
      <c r="D18" s="62">
        <v>0.5</v>
      </c>
      <c r="E18" s="62">
        <v>1.1</v>
      </c>
      <c r="F18" s="62">
        <v>0.8</v>
      </c>
      <c r="G18" s="62">
        <v>2.1</v>
      </c>
      <c r="I18" s="2"/>
    </row>
    <row r="19" spans="2:9" ht="12.75">
      <c r="B19" s="62"/>
      <c r="C19" s="62"/>
      <c r="D19" s="62"/>
      <c r="E19" s="62"/>
      <c r="F19" s="62"/>
      <c r="G19" s="62"/>
      <c r="I19" s="2"/>
    </row>
    <row r="20" spans="1:7" ht="12.75">
      <c r="A20" s="4" t="s">
        <v>473</v>
      </c>
      <c r="B20" s="62">
        <v>0</v>
      </c>
      <c r="C20" s="62">
        <v>0</v>
      </c>
      <c r="D20" s="62">
        <v>1</v>
      </c>
      <c r="E20" s="62">
        <v>1.9</v>
      </c>
      <c r="F20" s="62">
        <v>2.4</v>
      </c>
      <c r="G20" s="62">
        <v>3.9</v>
      </c>
    </row>
    <row r="21" spans="1:7" ht="12.75">
      <c r="A21" s="9" t="s">
        <v>99</v>
      </c>
      <c r="B21" s="62">
        <v>0</v>
      </c>
      <c r="C21" s="62">
        <v>0</v>
      </c>
      <c r="D21" s="62">
        <v>0.1</v>
      </c>
      <c r="E21" s="62">
        <v>0.6</v>
      </c>
      <c r="F21" s="62">
        <v>0.6</v>
      </c>
      <c r="G21" s="62">
        <v>0.2</v>
      </c>
    </row>
    <row r="22" spans="1:7" ht="12.75">
      <c r="A22" s="9" t="s">
        <v>100</v>
      </c>
      <c r="B22" s="62">
        <v>0</v>
      </c>
      <c r="C22" s="62">
        <v>0</v>
      </c>
      <c r="D22" s="62">
        <v>0.2</v>
      </c>
      <c r="E22" s="62">
        <v>0.5</v>
      </c>
      <c r="F22" s="62">
        <v>0.4</v>
      </c>
      <c r="G22" s="62">
        <v>1.5</v>
      </c>
    </row>
    <row r="23" spans="1:7" ht="12.75">
      <c r="A23" s="9" t="s">
        <v>101</v>
      </c>
      <c r="B23" s="62">
        <v>0</v>
      </c>
      <c r="C23" s="62">
        <v>0</v>
      </c>
      <c r="D23" s="62">
        <v>0.7</v>
      </c>
      <c r="E23" s="62">
        <v>0.8</v>
      </c>
      <c r="F23" s="62">
        <v>1.5</v>
      </c>
      <c r="G23" s="62">
        <v>2.3</v>
      </c>
    </row>
    <row r="24" spans="2:7" ht="12.75">
      <c r="B24" s="62"/>
      <c r="C24" s="62"/>
      <c r="D24" s="62"/>
      <c r="E24" s="62"/>
      <c r="F24" s="62"/>
      <c r="G24" s="62"/>
    </row>
    <row r="25" spans="1:7" ht="12.75">
      <c r="A25" s="4" t="s">
        <v>474</v>
      </c>
      <c r="B25" s="62">
        <v>80.1</v>
      </c>
      <c r="C25" s="62">
        <v>45.4</v>
      </c>
      <c r="D25" s="62">
        <v>22.6</v>
      </c>
      <c r="E25" s="62">
        <v>18.4</v>
      </c>
      <c r="F25" s="62">
        <v>16</v>
      </c>
      <c r="G25" s="62">
        <v>13.5</v>
      </c>
    </row>
    <row r="26" spans="1:7" ht="12.75">
      <c r="A26" s="9" t="s">
        <v>99</v>
      </c>
      <c r="B26" s="62">
        <v>79.8</v>
      </c>
      <c r="C26" s="62">
        <v>43.5</v>
      </c>
      <c r="D26" s="62">
        <v>20.3</v>
      </c>
      <c r="E26" s="62">
        <v>15</v>
      </c>
      <c r="F26" s="62">
        <v>9.8</v>
      </c>
      <c r="G26" s="62">
        <v>7.1</v>
      </c>
    </row>
    <row r="27" spans="1:7" ht="12.75">
      <c r="A27" s="9" t="s">
        <v>100</v>
      </c>
      <c r="B27" s="62">
        <v>0.2</v>
      </c>
      <c r="C27" s="62">
        <v>1</v>
      </c>
      <c r="D27" s="62">
        <v>0.6</v>
      </c>
      <c r="E27" s="62">
        <v>0.2</v>
      </c>
      <c r="F27" s="62">
        <v>0.1</v>
      </c>
      <c r="G27" s="62">
        <v>0.7</v>
      </c>
    </row>
    <row r="28" spans="1:7" ht="12.75">
      <c r="A28" s="9" t="s">
        <v>101</v>
      </c>
      <c r="B28" s="62">
        <v>0.1</v>
      </c>
      <c r="C28" s="62">
        <v>0.9</v>
      </c>
      <c r="D28" s="62">
        <v>1.7</v>
      </c>
      <c r="E28" s="62">
        <v>3.2</v>
      </c>
      <c r="F28" s="62">
        <v>6</v>
      </c>
      <c r="G28" s="62">
        <v>5.7</v>
      </c>
    </row>
    <row r="29" spans="2:7" ht="12.75">
      <c r="B29" s="62"/>
      <c r="C29" s="62"/>
      <c r="D29" s="62"/>
      <c r="E29" s="62"/>
      <c r="F29" s="62"/>
      <c r="G29" s="62"/>
    </row>
    <row r="30" spans="1:7" ht="12.75">
      <c r="A30" s="9" t="s">
        <v>103</v>
      </c>
      <c r="B30" s="90">
        <v>100</v>
      </c>
      <c r="C30" s="90">
        <v>100</v>
      </c>
      <c r="D30" s="90">
        <v>100</v>
      </c>
      <c r="E30" s="90">
        <v>100</v>
      </c>
      <c r="F30" s="90">
        <v>100</v>
      </c>
      <c r="G30" s="90">
        <v>100</v>
      </c>
    </row>
    <row r="31" spans="2:7" ht="12.75">
      <c r="B31" s="66"/>
      <c r="C31" s="66"/>
      <c r="D31" s="66"/>
      <c r="E31" s="66"/>
      <c r="F31" s="66"/>
      <c r="G31" s="66"/>
    </row>
    <row r="32" spans="1:7" ht="12.75">
      <c r="A32" s="30" t="s">
        <v>104</v>
      </c>
      <c r="B32" s="144">
        <v>306.2</v>
      </c>
      <c r="C32" s="144">
        <v>321.3</v>
      </c>
      <c r="D32" s="144">
        <v>339.1</v>
      </c>
      <c r="E32" s="144">
        <v>336</v>
      </c>
      <c r="F32" s="144">
        <v>324</v>
      </c>
      <c r="G32" s="144">
        <v>299.6</v>
      </c>
    </row>
    <row r="33" spans="1:7" ht="12.75">
      <c r="A33" s="33" t="s">
        <v>105</v>
      </c>
      <c r="B33" s="62"/>
      <c r="C33" s="62"/>
      <c r="D33" s="62"/>
      <c r="E33" s="62"/>
      <c r="F33" s="62"/>
      <c r="G33" s="62"/>
    </row>
    <row r="34" spans="1:7" ht="12.75">
      <c r="A34" s="4" t="s">
        <v>475</v>
      </c>
      <c r="B34" s="62">
        <v>12.7</v>
      </c>
      <c r="C34" s="62">
        <v>21.2</v>
      </c>
      <c r="D34" s="62">
        <v>13.2</v>
      </c>
      <c r="E34" s="62">
        <v>11.7</v>
      </c>
      <c r="F34" s="62">
        <v>9.4</v>
      </c>
      <c r="G34" s="62">
        <v>8</v>
      </c>
    </row>
    <row r="35" spans="2:7" ht="12.75">
      <c r="B35" s="66"/>
      <c r="C35" s="66"/>
      <c r="D35" s="66"/>
      <c r="E35" s="66"/>
      <c r="F35" s="66"/>
      <c r="G35" s="66"/>
    </row>
    <row r="36" spans="1:7" ht="12.75">
      <c r="A36" s="83" t="s">
        <v>476</v>
      </c>
      <c r="B36" s="63">
        <v>3.2</v>
      </c>
      <c r="C36" s="63">
        <v>2.6</v>
      </c>
      <c r="D36" s="63">
        <v>3.2</v>
      </c>
      <c r="E36" s="63">
        <v>3.6</v>
      </c>
      <c r="F36" s="63">
        <v>3.7</v>
      </c>
      <c r="G36" s="63">
        <v>3.4</v>
      </c>
    </row>
    <row r="37" spans="1:7" ht="12.75">
      <c r="A37" s="33"/>
      <c r="B37" s="72"/>
      <c r="C37" s="72"/>
      <c r="D37" s="72"/>
      <c r="E37" s="72"/>
      <c r="F37" s="72"/>
      <c r="G37" s="72"/>
    </row>
    <row r="38" spans="1:7" ht="12.75">
      <c r="A38" s="64"/>
      <c r="B38" s="145"/>
      <c r="C38" s="145"/>
      <c r="D38" s="145"/>
      <c r="E38" s="145"/>
      <c r="F38" s="145"/>
      <c r="G38" s="145"/>
    </row>
    <row r="39" spans="1:7" ht="12.75">
      <c r="A39" s="33"/>
      <c r="B39" s="72"/>
      <c r="C39" s="72"/>
      <c r="D39" s="72"/>
      <c r="E39" s="72"/>
      <c r="F39" s="72"/>
      <c r="G39" s="72"/>
    </row>
    <row r="40" spans="2:7" ht="12.75">
      <c r="B40" s="33"/>
      <c r="C40" s="33"/>
      <c r="D40" s="33"/>
      <c r="E40" s="33"/>
      <c r="F40" s="33"/>
      <c r="G40" s="33"/>
    </row>
    <row r="42" spans="9:21" ht="12.75">
      <c r="I42" s="4"/>
      <c r="J42" s="4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9:21" ht="12.75">
      <c r="I43" s="4"/>
      <c r="J43" s="4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9:21" ht="12.75">
      <c r="I44" s="4"/>
      <c r="J44" s="4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9:21" ht="12.75">
      <c r="I45" s="4"/>
      <c r="J45" s="4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ht="12.75">
      <c r="I46" s="4"/>
    </row>
  </sheetData>
  <printOptions gridLines="1" horizontalCentered="1"/>
  <pageMargins left="0" right="0" top="0.3937007874015748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1.16015625" style="9" customWidth="1"/>
    <col min="2" max="8" width="8.83203125" style="9" customWidth="1"/>
    <col min="9" max="14" width="10.83203125" style="9" customWidth="1"/>
    <col min="15" max="16384" width="9.33203125" style="9" customWidth="1"/>
  </cols>
  <sheetData>
    <row r="1" spans="1:8" ht="12.75">
      <c r="A1" s="1" t="s">
        <v>122</v>
      </c>
      <c r="B1" s="1"/>
      <c r="C1" s="1"/>
      <c r="D1" s="3"/>
      <c r="E1" s="3"/>
      <c r="F1" s="3"/>
      <c r="G1" s="3"/>
      <c r="H1" s="3"/>
    </row>
    <row r="2" spans="1:8" ht="12.75">
      <c r="A2" s="1" t="s">
        <v>346</v>
      </c>
      <c r="B2" s="1"/>
      <c r="C2" s="1"/>
      <c r="D2" s="3"/>
      <c r="E2" s="3"/>
      <c r="F2" s="3"/>
      <c r="G2" s="3"/>
      <c r="H2" s="3"/>
    </row>
    <row r="3" spans="1:8" ht="12.75">
      <c r="A3" s="1"/>
      <c r="B3" s="1"/>
      <c r="C3" s="1"/>
      <c r="D3" s="3"/>
      <c r="E3" s="3"/>
      <c r="F3" s="3"/>
      <c r="H3" s="3"/>
    </row>
    <row r="4" spans="1:8" ht="12.75">
      <c r="A4" s="55"/>
      <c r="B4" s="61" t="s">
        <v>90</v>
      </c>
      <c r="C4" s="61"/>
      <c r="D4" s="61"/>
      <c r="E4" s="61"/>
      <c r="F4" s="61"/>
      <c r="G4" s="61"/>
      <c r="H4" s="61"/>
    </row>
    <row r="5" spans="1:8" ht="12.75">
      <c r="A5" s="30"/>
      <c r="B5" s="30" t="s">
        <v>110</v>
      </c>
      <c r="C5" s="30" t="s">
        <v>73</v>
      </c>
      <c r="D5" s="30" t="s">
        <v>74</v>
      </c>
      <c r="E5" s="30" t="s">
        <v>75</v>
      </c>
      <c r="F5" s="30" t="s">
        <v>76</v>
      </c>
      <c r="G5" s="30" t="s">
        <v>77</v>
      </c>
      <c r="H5" s="30" t="s">
        <v>78</v>
      </c>
    </row>
    <row r="6" spans="2:8" ht="12.75">
      <c r="B6" s="3" t="s">
        <v>91</v>
      </c>
      <c r="C6" s="3" t="s">
        <v>91</v>
      </c>
      <c r="D6" s="3"/>
      <c r="E6" s="3"/>
      <c r="F6" s="3"/>
      <c r="G6" s="3"/>
      <c r="H6" s="3"/>
    </row>
    <row r="7" spans="1:8" ht="12.75">
      <c r="A7" s="30"/>
      <c r="B7" s="30" t="s">
        <v>111</v>
      </c>
      <c r="C7" s="30" t="s">
        <v>92</v>
      </c>
      <c r="D7" s="30" t="s">
        <v>93</v>
      </c>
      <c r="E7" s="30" t="s">
        <v>94</v>
      </c>
      <c r="F7" s="30" t="s">
        <v>95</v>
      </c>
      <c r="G7" s="30" t="s">
        <v>96</v>
      </c>
      <c r="H7" s="30" t="s">
        <v>97</v>
      </c>
    </row>
    <row r="8" spans="1:8" ht="12.75">
      <c r="A8" s="33"/>
      <c r="B8" s="33"/>
      <c r="C8" s="33"/>
      <c r="D8" s="33"/>
      <c r="E8" s="33"/>
      <c r="F8" s="33"/>
      <c r="G8" s="33"/>
      <c r="H8" s="33"/>
    </row>
    <row r="9" ht="12.75">
      <c r="A9" s="4" t="s">
        <v>466</v>
      </c>
    </row>
    <row r="10" ht="12.75">
      <c r="A10" s="9" t="s">
        <v>123</v>
      </c>
    </row>
    <row r="11" spans="1:8" ht="12.75">
      <c r="A11" s="9" t="s">
        <v>124</v>
      </c>
      <c r="B11" s="135" t="s">
        <v>102</v>
      </c>
      <c r="C11" s="135" t="s">
        <v>102</v>
      </c>
      <c r="D11" s="135" t="s">
        <v>102</v>
      </c>
      <c r="E11" s="135" t="s">
        <v>102</v>
      </c>
      <c r="F11" s="135" t="s">
        <v>102</v>
      </c>
      <c r="G11" s="135" t="s">
        <v>102</v>
      </c>
      <c r="H11" s="135" t="s">
        <v>102</v>
      </c>
    </row>
    <row r="12" spans="1:8" ht="12.75">
      <c r="A12" s="9" t="s">
        <v>125</v>
      </c>
      <c r="B12" s="135" t="s">
        <v>102</v>
      </c>
      <c r="C12" s="135" t="s">
        <v>102</v>
      </c>
      <c r="D12" s="135" t="s">
        <v>102</v>
      </c>
      <c r="E12" s="135" t="s">
        <v>102</v>
      </c>
      <c r="F12" s="135" t="s">
        <v>102</v>
      </c>
      <c r="G12" s="135" t="s">
        <v>102</v>
      </c>
      <c r="H12" s="135" t="s">
        <v>102</v>
      </c>
    </row>
    <row r="13" spans="1:8" ht="12.75">
      <c r="A13" s="9" t="s">
        <v>126</v>
      </c>
      <c r="B13" s="135" t="s">
        <v>102</v>
      </c>
      <c r="C13" s="135" t="s">
        <v>102</v>
      </c>
      <c r="D13" s="135" t="s">
        <v>102</v>
      </c>
      <c r="E13" s="135" t="s">
        <v>102</v>
      </c>
      <c r="F13" s="135" t="s">
        <v>102</v>
      </c>
      <c r="G13" s="135" t="s">
        <v>102</v>
      </c>
      <c r="H13" s="135" t="s">
        <v>102</v>
      </c>
    </row>
    <row r="14" spans="1:8" ht="12.75">
      <c r="A14" s="9" t="s">
        <v>127</v>
      </c>
      <c r="B14" s="135" t="s">
        <v>102</v>
      </c>
      <c r="C14" s="135" t="s">
        <v>102</v>
      </c>
      <c r="D14" s="135" t="s">
        <v>102</v>
      </c>
      <c r="E14" s="135" t="s">
        <v>102</v>
      </c>
      <c r="F14" s="135" t="s">
        <v>102</v>
      </c>
      <c r="G14" s="135" t="s">
        <v>102</v>
      </c>
      <c r="H14" s="135" t="s">
        <v>102</v>
      </c>
    </row>
    <row r="15" spans="3:8" ht="12.75">
      <c r="C15" s="136"/>
      <c r="D15" s="136"/>
      <c r="E15" s="136"/>
      <c r="F15" s="136"/>
      <c r="G15" s="136"/>
      <c r="H15" s="136"/>
    </row>
    <row r="16" spans="1:8" ht="12.75">
      <c r="A16" s="9" t="s">
        <v>6</v>
      </c>
      <c r="B16" s="135" t="s">
        <v>102</v>
      </c>
      <c r="C16" s="135" t="s">
        <v>102</v>
      </c>
      <c r="D16" s="135" t="s">
        <v>102</v>
      </c>
      <c r="E16" s="135" t="s">
        <v>102</v>
      </c>
      <c r="F16" s="135" t="s">
        <v>102</v>
      </c>
      <c r="G16" s="135" t="s">
        <v>102</v>
      </c>
      <c r="H16" s="135" t="s">
        <v>102</v>
      </c>
    </row>
    <row r="17" spans="3:8" ht="12.75">
      <c r="C17" s="136"/>
      <c r="D17" s="136"/>
      <c r="E17" s="136"/>
      <c r="F17" s="136"/>
      <c r="G17" s="136"/>
      <c r="H17" s="136"/>
    </row>
    <row r="18" spans="1:8" ht="12.75">
      <c r="A18" s="4" t="s">
        <v>467</v>
      </c>
      <c r="B18" s="9">
        <v>3.1</v>
      </c>
      <c r="C18" s="136"/>
      <c r="D18" s="136"/>
      <c r="E18" s="136"/>
      <c r="F18" s="136"/>
      <c r="G18" s="136"/>
      <c r="H18" s="136"/>
    </row>
    <row r="19" spans="1:8" ht="12.75">
      <c r="A19" s="9" t="s">
        <v>128</v>
      </c>
      <c r="B19" s="135" t="s">
        <v>102</v>
      </c>
      <c r="C19" s="135" t="s">
        <v>102</v>
      </c>
      <c r="D19" s="135" t="s">
        <v>102</v>
      </c>
      <c r="E19" s="135" t="s">
        <v>102</v>
      </c>
      <c r="F19" s="135" t="s">
        <v>102</v>
      </c>
      <c r="G19" s="135" t="s">
        <v>102</v>
      </c>
      <c r="H19" s="135" t="s">
        <v>102</v>
      </c>
    </row>
    <row r="20" spans="1:8" ht="12.75">
      <c r="A20" s="30"/>
      <c r="B20" s="30"/>
      <c r="C20" s="137"/>
      <c r="D20" s="137"/>
      <c r="E20" s="137"/>
      <c r="F20" s="137"/>
      <c r="G20" s="137"/>
      <c r="H20" s="137"/>
    </row>
    <row r="21" spans="3:8" ht="12.75">
      <c r="C21" s="136"/>
      <c r="D21" s="136"/>
      <c r="E21" s="136"/>
      <c r="F21" s="136"/>
      <c r="G21" s="136"/>
      <c r="H21" s="136"/>
    </row>
    <row r="22" spans="1:8" ht="12.75">
      <c r="A22" s="4" t="s">
        <v>468</v>
      </c>
      <c r="C22" s="136"/>
      <c r="D22" s="136"/>
      <c r="E22" s="136"/>
      <c r="F22" s="136"/>
      <c r="G22" s="136"/>
      <c r="H22" s="136"/>
    </row>
    <row r="23" spans="1:8" ht="12.75">
      <c r="A23" s="4" t="s">
        <v>469</v>
      </c>
      <c r="C23" s="136"/>
      <c r="D23" s="136"/>
      <c r="E23" s="136"/>
      <c r="F23" s="136"/>
      <c r="G23" s="136"/>
      <c r="H23" s="136"/>
    </row>
    <row r="24" spans="1:8" ht="12.75">
      <c r="A24" s="9" t="s">
        <v>129</v>
      </c>
      <c r="B24" s="135" t="s">
        <v>102</v>
      </c>
      <c r="C24" s="135" t="s">
        <v>102</v>
      </c>
      <c r="D24" s="135" t="s">
        <v>102</v>
      </c>
      <c r="E24" s="135" t="s">
        <v>102</v>
      </c>
      <c r="F24" s="135" t="s">
        <v>102</v>
      </c>
      <c r="G24" s="135" t="s">
        <v>102</v>
      </c>
      <c r="H24" s="135" t="s">
        <v>102</v>
      </c>
    </row>
    <row r="25" spans="1:8" ht="12.75">
      <c r="A25" s="9" t="s">
        <v>130</v>
      </c>
      <c r="B25" s="135" t="s">
        <v>102</v>
      </c>
      <c r="C25" s="135" t="s">
        <v>102</v>
      </c>
      <c r="D25" s="135" t="s">
        <v>102</v>
      </c>
      <c r="E25" s="135" t="s">
        <v>102</v>
      </c>
      <c r="F25" s="135" t="s">
        <v>102</v>
      </c>
      <c r="G25" s="135" t="s">
        <v>102</v>
      </c>
      <c r="H25" s="135" t="s">
        <v>102</v>
      </c>
    </row>
    <row r="26" spans="1:8" ht="12.75">
      <c r="A26" s="9" t="s">
        <v>131</v>
      </c>
      <c r="B26" s="135" t="s">
        <v>102</v>
      </c>
      <c r="C26" s="135" t="s">
        <v>102</v>
      </c>
      <c r="D26" s="135" t="s">
        <v>102</v>
      </c>
      <c r="E26" s="135" t="s">
        <v>102</v>
      </c>
      <c r="F26" s="135" t="s">
        <v>102</v>
      </c>
      <c r="G26" s="135" t="s">
        <v>102</v>
      </c>
      <c r="H26" s="135" t="s">
        <v>102</v>
      </c>
    </row>
    <row r="27" spans="1:8" ht="12.75">
      <c r="A27" s="9" t="s">
        <v>132</v>
      </c>
      <c r="B27" s="135" t="s">
        <v>102</v>
      </c>
      <c r="C27" s="135" t="s">
        <v>102</v>
      </c>
      <c r="D27" s="135" t="s">
        <v>102</v>
      </c>
      <c r="E27" s="135" t="s">
        <v>102</v>
      </c>
      <c r="F27" s="135" t="s">
        <v>102</v>
      </c>
      <c r="G27" s="135" t="s">
        <v>102</v>
      </c>
      <c r="H27" s="135" t="s">
        <v>102</v>
      </c>
    </row>
    <row r="28" spans="3:8" ht="12.75">
      <c r="C28" s="136"/>
      <c r="D28" s="136"/>
      <c r="E28" s="136"/>
      <c r="F28" s="136"/>
      <c r="G28" s="136"/>
      <c r="H28" s="136"/>
    </row>
    <row r="29" spans="1:8" ht="12.75">
      <c r="A29" s="9" t="s">
        <v>133</v>
      </c>
      <c r="B29" s="135" t="s">
        <v>102</v>
      </c>
      <c r="C29" s="135" t="s">
        <v>102</v>
      </c>
      <c r="D29" s="135" t="s">
        <v>102</v>
      </c>
      <c r="E29" s="135" t="s">
        <v>102</v>
      </c>
      <c r="F29" s="135" t="s">
        <v>102</v>
      </c>
      <c r="G29" s="135" t="s">
        <v>102</v>
      </c>
      <c r="H29" s="135" t="s">
        <v>102</v>
      </c>
    </row>
    <row r="30" spans="3:8" ht="12.75">
      <c r="C30" s="135"/>
      <c r="D30" s="135"/>
      <c r="E30" s="135"/>
      <c r="F30" s="135"/>
      <c r="G30" s="135"/>
      <c r="H30" s="135"/>
    </row>
    <row r="31" spans="1:8" ht="12.75">
      <c r="A31" s="30" t="s">
        <v>134</v>
      </c>
      <c r="B31" s="141" t="s">
        <v>102</v>
      </c>
      <c r="C31" s="141" t="s">
        <v>102</v>
      </c>
      <c r="D31" s="141" t="s">
        <v>102</v>
      </c>
      <c r="E31" s="141" t="s">
        <v>102</v>
      </c>
      <c r="F31" s="141" t="s">
        <v>102</v>
      </c>
      <c r="G31" s="141" t="s">
        <v>102</v>
      </c>
      <c r="H31" s="141" t="s">
        <v>102</v>
      </c>
    </row>
    <row r="32" spans="1:8" ht="12.75">
      <c r="A32" s="4" t="s">
        <v>470</v>
      </c>
      <c r="C32" s="102"/>
      <c r="D32" s="102"/>
      <c r="E32" s="102"/>
      <c r="F32" s="102"/>
      <c r="G32" s="102"/>
      <c r="H32" s="102"/>
    </row>
    <row r="33" ht="12.75">
      <c r="A33" s="9" t="s">
        <v>135</v>
      </c>
    </row>
    <row r="34" ht="12.75">
      <c r="A34" s="68" t="s">
        <v>136</v>
      </c>
    </row>
    <row r="35" spans="1:8" ht="12.75">
      <c r="A35" s="57"/>
      <c r="C35" s="142"/>
      <c r="D35" s="102"/>
      <c r="E35" s="102"/>
      <c r="F35" s="102"/>
      <c r="G35" s="102"/>
      <c r="H35" s="102"/>
    </row>
    <row r="36" spans="1:8" ht="12.75">
      <c r="A36" s="57">
        <v>1</v>
      </c>
      <c r="C36" s="37">
        <v>1</v>
      </c>
      <c r="D36" s="37">
        <v>1.7</v>
      </c>
      <c r="E36" s="37">
        <v>0.2</v>
      </c>
      <c r="F36" s="37">
        <v>0.2</v>
      </c>
      <c r="G36" s="37">
        <v>0.7</v>
      </c>
      <c r="H36" s="37">
        <v>0.7</v>
      </c>
    </row>
    <row r="37" spans="1:8" ht="12.75">
      <c r="A37" s="57">
        <v>2</v>
      </c>
      <c r="C37" s="37">
        <v>1.8</v>
      </c>
      <c r="D37" s="37">
        <v>1.9</v>
      </c>
      <c r="E37" s="37">
        <v>0.3</v>
      </c>
      <c r="F37" s="37">
        <v>0.2</v>
      </c>
      <c r="G37" s="37">
        <v>0.8</v>
      </c>
      <c r="H37" s="37">
        <v>0.7</v>
      </c>
    </row>
    <row r="38" spans="1:8" ht="12.75">
      <c r="A38" s="57">
        <v>3</v>
      </c>
      <c r="C38" s="37">
        <v>2.2</v>
      </c>
      <c r="D38" s="37">
        <v>1.9</v>
      </c>
      <c r="E38" s="37">
        <v>0.8</v>
      </c>
      <c r="F38" s="37">
        <v>0.6</v>
      </c>
      <c r="G38" s="37">
        <v>0.8</v>
      </c>
      <c r="H38" s="37">
        <v>1.8</v>
      </c>
    </row>
    <row r="39" spans="1:8" ht="12.75">
      <c r="A39" s="57">
        <v>4</v>
      </c>
      <c r="C39" s="37">
        <v>4.4</v>
      </c>
      <c r="D39" s="37">
        <v>2.2</v>
      </c>
      <c r="E39" s="37">
        <v>1.1</v>
      </c>
      <c r="F39" s="37">
        <v>1.3</v>
      </c>
      <c r="G39" s="37">
        <v>1.1</v>
      </c>
      <c r="H39" s="37">
        <v>2.9</v>
      </c>
    </row>
    <row r="40" spans="1:8" ht="12.75">
      <c r="A40" s="57">
        <v>5</v>
      </c>
      <c r="C40" s="37">
        <v>4.8</v>
      </c>
      <c r="D40" s="37">
        <v>2.3</v>
      </c>
      <c r="E40" s="37">
        <v>1.3</v>
      </c>
      <c r="F40" s="37">
        <v>1.4</v>
      </c>
      <c r="G40" s="37">
        <v>1.1</v>
      </c>
      <c r="H40" s="37">
        <v>3.5</v>
      </c>
    </row>
    <row r="41" spans="1:8" ht="12.75">
      <c r="A41" s="57">
        <v>6</v>
      </c>
      <c r="C41" s="37">
        <v>5.3</v>
      </c>
      <c r="D41" s="37">
        <v>4.4</v>
      </c>
      <c r="E41" s="37">
        <v>1.6</v>
      </c>
      <c r="F41" s="37">
        <v>1.5</v>
      </c>
      <c r="G41" s="37">
        <v>1.1</v>
      </c>
      <c r="H41" s="37">
        <v>3.5</v>
      </c>
    </row>
    <row r="42" spans="1:8" ht="12.75">
      <c r="A42" s="57">
        <v>7</v>
      </c>
      <c r="C42" s="37">
        <v>5.4</v>
      </c>
      <c r="D42" s="37">
        <v>4.9</v>
      </c>
      <c r="E42" s="37">
        <v>2.2</v>
      </c>
      <c r="F42" s="37">
        <v>2.3</v>
      </c>
      <c r="G42" s="37">
        <v>2.1</v>
      </c>
      <c r="H42" s="37">
        <v>3.5</v>
      </c>
    </row>
    <row r="43" spans="1:8" ht="12.75">
      <c r="A43" s="57">
        <v>8</v>
      </c>
      <c r="C43" s="37">
        <v>6.1</v>
      </c>
      <c r="D43" s="37">
        <v>5.1</v>
      </c>
      <c r="E43" s="37">
        <v>3.3</v>
      </c>
      <c r="F43" s="37">
        <v>2.3</v>
      </c>
      <c r="G43" s="37">
        <v>2.1</v>
      </c>
      <c r="H43" s="37">
        <v>3.9</v>
      </c>
    </row>
    <row r="44" spans="1:8" ht="12.75">
      <c r="A44" s="57">
        <v>9</v>
      </c>
      <c r="C44" s="37">
        <v>8.3</v>
      </c>
      <c r="D44" s="37">
        <v>5.3</v>
      </c>
      <c r="E44" s="37">
        <v>3.3</v>
      </c>
      <c r="F44" s="37">
        <v>2.8</v>
      </c>
      <c r="G44" s="37">
        <v>2.1</v>
      </c>
      <c r="H44" s="37">
        <v>4.7</v>
      </c>
    </row>
    <row r="45" spans="1:8" ht="12.75">
      <c r="A45" s="57">
        <v>10</v>
      </c>
      <c r="C45" s="37">
        <v>8.4</v>
      </c>
      <c r="D45" s="37">
        <v>5.8</v>
      </c>
      <c r="E45" s="37">
        <v>3.8</v>
      </c>
      <c r="F45" s="37">
        <v>3.1</v>
      </c>
      <c r="G45" s="37">
        <v>2.1</v>
      </c>
      <c r="H45" s="37">
        <v>4.7</v>
      </c>
    </row>
    <row r="46" spans="1:8" ht="12.75">
      <c r="A46" s="57">
        <v>11</v>
      </c>
      <c r="C46" s="37">
        <v>8.8</v>
      </c>
      <c r="D46" s="37">
        <v>6</v>
      </c>
      <c r="E46" s="37">
        <v>4.4</v>
      </c>
      <c r="F46" s="37">
        <v>3.2</v>
      </c>
      <c r="G46" s="37">
        <v>2.1</v>
      </c>
      <c r="H46" s="37">
        <v>5.3</v>
      </c>
    </row>
    <row r="47" spans="1:8" ht="12.75">
      <c r="A47" s="57">
        <v>12</v>
      </c>
      <c r="C47" s="37">
        <v>10</v>
      </c>
      <c r="D47" s="37">
        <v>7.5</v>
      </c>
      <c r="E47" s="37">
        <v>5.1</v>
      </c>
      <c r="F47" s="37">
        <v>3.7</v>
      </c>
      <c r="G47" s="37">
        <v>2.2</v>
      </c>
      <c r="H47" s="37">
        <v>5.7</v>
      </c>
    </row>
    <row r="48" spans="1:8" ht="12.75">
      <c r="A48" s="57">
        <v>13</v>
      </c>
      <c r="C48" s="37">
        <v>10.3</v>
      </c>
      <c r="D48" s="37">
        <v>7.5</v>
      </c>
      <c r="E48" s="37">
        <v>7.1</v>
      </c>
      <c r="F48" s="37">
        <v>3.7</v>
      </c>
      <c r="G48" s="37">
        <v>2.4</v>
      </c>
      <c r="H48" s="37">
        <v>5.7</v>
      </c>
    </row>
    <row r="49" spans="1:8" ht="12.75">
      <c r="A49" s="57">
        <v>14</v>
      </c>
      <c r="C49" s="37">
        <v>11.3</v>
      </c>
      <c r="D49" s="37">
        <v>8.1</v>
      </c>
      <c r="E49" s="37">
        <v>7.1</v>
      </c>
      <c r="F49" s="37">
        <v>4.3</v>
      </c>
      <c r="G49" s="37">
        <v>3.2</v>
      </c>
      <c r="H49" s="37">
        <v>5.7</v>
      </c>
    </row>
    <row r="50" spans="1:8" ht="12.75">
      <c r="A50" s="57">
        <v>15</v>
      </c>
      <c r="C50" s="37">
        <v>11.5</v>
      </c>
      <c r="D50" s="37">
        <v>8.4</v>
      </c>
      <c r="E50" s="37">
        <v>7.8</v>
      </c>
      <c r="F50" s="37">
        <v>5.1</v>
      </c>
      <c r="G50" s="37">
        <v>3.6</v>
      </c>
      <c r="H50" s="37">
        <v>5.7</v>
      </c>
    </row>
    <row r="51" spans="1:8" ht="12.75">
      <c r="A51" s="57">
        <v>16</v>
      </c>
      <c r="C51" s="37">
        <v>12.4</v>
      </c>
      <c r="D51" s="37">
        <v>9.4</v>
      </c>
      <c r="E51" s="37">
        <v>8.5</v>
      </c>
      <c r="F51" s="37">
        <v>5.3</v>
      </c>
      <c r="G51" s="37">
        <v>3.9</v>
      </c>
      <c r="H51" s="37">
        <v>5.7</v>
      </c>
    </row>
    <row r="52" spans="1:8" ht="12.75">
      <c r="A52" s="57">
        <v>17</v>
      </c>
      <c r="C52" s="37">
        <v>13.3</v>
      </c>
      <c r="D52" s="37">
        <v>10.3</v>
      </c>
      <c r="E52" s="37">
        <v>8.6</v>
      </c>
      <c r="F52" s="37">
        <v>6.1</v>
      </c>
      <c r="G52" s="37">
        <v>4.2</v>
      </c>
      <c r="H52" s="37">
        <v>6.3</v>
      </c>
    </row>
    <row r="53" spans="1:8" ht="12.75">
      <c r="A53" s="57">
        <v>18</v>
      </c>
      <c r="C53" s="37">
        <v>13.6</v>
      </c>
      <c r="D53" s="37">
        <v>10.9</v>
      </c>
      <c r="E53" s="37">
        <v>9</v>
      </c>
      <c r="F53" s="37">
        <v>6.7</v>
      </c>
      <c r="G53" s="37">
        <v>4.6</v>
      </c>
      <c r="H53" s="37">
        <v>7</v>
      </c>
    </row>
    <row r="54" spans="1:8" ht="12.75">
      <c r="A54" s="57">
        <v>19</v>
      </c>
      <c r="C54" s="37">
        <v>13.7</v>
      </c>
      <c r="D54" s="37">
        <v>11.1</v>
      </c>
      <c r="E54" s="37">
        <v>9.1</v>
      </c>
      <c r="F54" s="37">
        <v>6.9</v>
      </c>
      <c r="G54" s="37">
        <v>4.6</v>
      </c>
      <c r="H54" s="37">
        <v>7</v>
      </c>
    </row>
    <row r="55" spans="1:8" ht="12.75">
      <c r="A55" s="57">
        <v>20</v>
      </c>
      <c r="C55" s="37"/>
      <c r="D55" s="37">
        <v>11.9</v>
      </c>
      <c r="E55" s="37">
        <v>9.5</v>
      </c>
      <c r="F55" s="37">
        <v>6.9</v>
      </c>
      <c r="G55" s="37">
        <v>4.7</v>
      </c>
      <c r="H55" s="37">
        <v>7.2</v>
      </c>
    </row>
    <row r="57" spans="1:8" ht="12.75">
      <c r="A57" s="58" t="s">
        <v>137</v>
      </c>
      <c r="B57" s="30"/>
      <c r="C57" s="143">
        <v>470.3</v>
      </c>
      <c r="D57" s="143">
        <v>494</v>
      </c>
      <c r="E57" s="143">
        <v>496.4</v>
      </c>
      <c r="F57" s="143">
        <v>523.7</v>
      </c>
      <c r="G57" s="143">
        <v>495.6</v>
      </c>
      <c r="H57" s="143">
        <v>454</v>
      </c>
    </row>
    <row r="58" spans="1:8" ht="12.75">
      <c r="A58" s="1" t="s">
        <v>138</v>
      </c>
      <c r="B58" s="1"/>
      <c r="C58" s="1"/>
      <c r="D58" s="3"/>
      <c r="E58" s="3"/>
      <c r="F58" s="3"/>
      <c r="G58" s="3"/>
      <c r="H58" s="3"/>
    </row>
    <row r="59" spans="1:8" ht="12.75">
      <c r="A59" s="1" t="s">
        <v>346</v>
      </c>
      <c r="B59" s="1"/>
      <c r="C59" s="1"/>
      <c r="D59" s="3"/>
      <c r="E59" s="3"/>
      <c r="F59" s="3"/>
      <c r="G59" s="3"/>
      <c r="H59" s="3"/>
    </row>
    <row r="60" spans="1:8" ht="12.75">
      <c r="A60" s="1"/>
      <c r="B60" s="1"/>
      <c r="C60" s="1"/>
      <c r="D60" s="3"/>
      <c r="E60" s="3"/>
      <c r="F60" s="3"/>
      <c r="H60" s="3"/>
    </row>
    <row r="61" spans="1:8" ht="12.75">
      <c r="A61" s="55"/>
      <c r="B61" s="61" t="s">
        <v>90</v>
      </c>
      <c r="C61" s="61"/>
      <c r="D61" s="61"/>
      <c r="E61" s="61"/>
      <c r="F61" s="61"/>
      <c r="G61" s="61"/>
      <c r="H61" s="61"/>
    </row>
    <row r="62" spans="1:8" ht="12.75">
      <c r="A62" s="30"/>
      <c r="B62" s="30" t="s">
        <v>110</v>
      </c>
      <c r="C62" s="30" t="s">
        <v>73</v>
      </c>
      <c r="D62" s="30" t="s">
        <v>74</v>
      </c>
      <c r="E62" s="30" t="s">
        <v>75</v>
      </c>
      <c r="F62" s="30" t="s">
        <v>76</v>
      </c>
      <c r="G62" s="30" t="s">
        <v>77</v>
      </c>
      <c r="H62" s="30" t="s">
        <v>78</v>
      </c>
    </row>
    <row r="63" spans="2:8" ht="12.75">
      <c r="B63" s="3" t="s">
        <v>91</v>
      </c>
      <c r="C63" s="3" t="s">
        <v>91</v>
      </c>
      <c r="D63" s="3"/>
      <c r="E63" s="3"/>
      <c r="F63" s="3"/>
      <c r="G63" s="3"/>
      <c r="H63" s="3"/>
    </row>
    <row r="64" spans="1:8" ht="12.75">
      <c r="A64" s="30"/>
      <c r="B64" s="30" t="s">
        <v>111</v>
      </c>
      <c r="C64" s="30" t="s">
        <v>92</v>
      </c>
      <c r="D64" s="30" t="s">
        <v>93</v>
      </c>
      <c r="E64" s="30" t="s">
        <v>94</v>
      </c>
      <c r="F64" s="30" t="s">
        <v>95</v>
      </c>
      <c r="G64" s="30" t="s">
        <v>96</v>
      </c>
      <c r="H64" s="30" t="s">
        <v>97</v>
      </c>
    </row>
    <row r="65" spans="1:8" ht="12.75">
      <c r="A65" s="74"/>
      <c r="B65" s="33"/>
      <c r="C65" s="99"/>
      <c r="D65" s="99"/>
      <c r="E65" s="99"/>
      <c r="F65" s="99"/>
      <c r="G65" s="99"/>
      <c r="H65" s="99"/>
    </row>
    <row r="66" ht="12.75">
      <c r="A66" s="9" t="s">
        <v>139</v>
      </c>
    </row>
    <row r="67" ht="12.75">
      <c r="A67" s="9" t="s">
        <v>140</v>
      </c>
    </row>
    <row r="68" spans="1:8" ht="12.75">
      <c r="A68" s="57">
        <v>15</v>
      </c>
      <c r="B68" s="9">
        <v>1.4</v>
      </c>
      <c r="C68" s="37">
        <v>1.7</v>
      </c>
      <c r="D68" s="37">
        <v>1.2</v>
      </c>
      <c r="E68" s="37">
        <v>2.4</v>
      </c>
      <c r="F68" s="37">
        <v>3.8</v>
      </c>
      <c r="G68" s="37">
        <v>3.4</v>
      </c>
      <c r="H68" s="37">
        <v>4.1</v>
      </c>
    </row>
    <row r="69" spans="1:8" ht="12.75">
      <c r="A69" s="57">
        <v>16</v>
      </c>
      <c r="B69" s="9">
        <v>3.7</v>
      </c>
      <c r="C69" s="37">
        <v>6.3</v>
      </c>
      <c r="D69" s="37">
        <v>4.8</v>
      </c>
      <c r="E69" s="37">
        <v>5.9</v>
      </c>
      <c r="F69" s="37">
        <v>9.2</v>
      </c>
      <c r="G69" s="37">
        <v>6.4</v>
      </c>
      <c r="H69" s="37">
        <v>7</v>
      </c>
    </row>
    <row r="70" spans="1:8" ht="12.75">
      <c r="A70" s="57">
        <v>17</v>
      </c>
      <c r="B70" s="9">
        <v>9.4</v>
      </c>
      <c r="C70" s="37">
        <v>12.2</v>
      </c>
      <c r="D70" s="37">
        <v>11.2</v>
      </c>
      <c r="E70" s="37">
        <v>16.8</v>
      </c>
      <c r="F70" s="37">
        <v>19.6</v>
      </c>
      <c r="G70" s="37">
        <v>17.9</v>
      </c>
      <c r="H70" s="37">
        <v>13.1</v>
      </c>
    </row>
    <row r="71" spans="1:8" ht="12.75">
      <c r="A71" s="57">
        <v>18</v>
      </c>
      <c r="B71" s="9">
        <v>14.7</v>
      </c>
      <c r="C71" s="37">
        <v>25.3</v>
      </c>
      <c r="D71" s="37">
        <v>27.7</v>
      </c>
      <c r="E71" s="37">
        <v>33.3</v>
      </c>
      <c r="F71" s="37">
        <v>39.1</v>
      </c>
      <c r="G71" s="37">
        <v>30.8</v>
      </c>
      <c r="H71" s="37">
        <v>25.8</v>
      </c>
    </row>
    <row r="72" spans="1:8" ht="12.75">
      <c r="A72" s="57">
        <v>19</v>
      </c>
      <c r="B72" s="9">
        <v>27.2</v>
      </c>
      <c r="C72" s="37">
        <v>36.8</v>
      </c>
      <c r="D72" s="37">
        <v>46</v>
      </c>
      <c r="E72" s="37">
        <v>50.8</v>
      </c>
      <c r="F72" s="37">
        <v>52.3</v>
      </c>
      <c r="G72" s="37">
        <v>43.5</v>
      </c>
      <c r="H72" s="37">
        <v>43</v>
      </c>
    </row>
    <row r="73" spans="1:8" ht="12.75">
      <c r="A73" s="57">
        <v>20</v>
      </c>
      <c r="C73" s="37"/>
      <c r="D73" s="37">
        <v>57.7</v>
      </c>
      <c r="E73" s="37">
        <v>59.7</v>
      </c>
      <c r="F73" s="37">
        <v>67.3</v>
      </c>
      <c r="G73" s="37">
        <v>55.7</v>
      </c>
      <c r="H73" s="37">
        <v>57.1</v>
      </c>
    </row>
    <row r="74" spans="1:8" ht="12.75">
      <c r="A74" s="57">
        <v>21</v>
      </c>
      <c r="C74" s="37"/>
      <c r="D74" s="37">
        <v>66.1</v>
      </c>
      <c r="E74" s="37">
        <v>67.4</v>
      </c>
      <c r="F74" s="37">
        <v>76.4</v>
      </c>
      <c r="G74" s="37">
        <v>68.9</v>
      </c>
      <c r="H74" s="37">
        <v>71.9</v>
      </c>
    </row>
    <row r="75" spans="1:8" ht="12.75">
      <c r="A75" s="57">
        <v>22</v>
      </c>
      <c r="C75" s="37"/>
      <c r="D75" s="37">
        <v>74.6</v>
      </c>
      <c r="E75" s="37">
        <v>79.6</v>
      </c>
      <c r="F75" s="37">
        <v>84.1</v>
      </c>
      <c r="G75" s="37">
        <v>75.3</v>
      </c>
      <c r="H75" s="37">
        <v>76.5</v>
      </c>
    </row>
    <row r="76" spans="1:8" ht="12.75">
      <c r="A76" s="57">
        <v>23</v>
      </c>
      <c r="C76" s="37"/>
      <c r="D76" s="37">
        <v>80.6</v>
      </c>
      <c r="E76" s="37">
        <v>83</v>
      </c>
      <c r="F76" s="37">
        <v>88.3</v>
      </c>
      <c r="G76" s="37">
        <v>82</v>
      </c>
      <c r="H76" s="37">
        <v>83</v>
      </c>
    </row>
    <row r="77" spans="1:8" ht="12.75">
      <c r="A77" s="57">
        <v>24</v>
      </c>
      <c r="C77" s="37"/>
      <c r="D77" s="37">
        <v>86.6</v>
      </c>
      <c r="E77" s="37">
        <v>87.3</v>
      </c>
      <c r="F77" s="37">
        <v>88.8</v>
      </c>
      <c r="G77" s="37">
        <v>86.7</v>
      </c>
      <c r="H77" s="37">
        <v>85.7</v>
      </c>
    </row>
    <row r="78" spans="1:8" ht="12.75">
      <c r="A78" s="57">
        <v>25</v>
      </c>
      <c r="C78" s="37"/>
      <c r="D78" s="37"/>
      <c r="E78" s="37">
        <v>88.6</v>
      </c>
      <c r="F78" s="37">
        <v>91.3</v>
      </c>
      <c r="G78" s="37">
        <v>90.2</v>
      </c>
      <c r="H78" s="37">
        <v>90.4</v>
      </c>
    </row>
    <row r="79" spans="1:8" ht="12.75">
      <c r="A79" s="57">
        <v>26</v>
      </c>
      <c r="C79" s="37"/>
      <c r="D79" s="37"/>
      <c r="E79" s="37">
        <v>90.6</v>
      </c>
      <c r="F79" s="37">
        <v>93.6</v>
      </c>
      <c r="G79" s="37">
        <v>92.1</v>
      </c>
      <c r="H79" s="37">
        <v>92.5</v>
      </c>
    </row>
    <row r="80" spans="1:8" ht="12.75">
      <c r="A80" s="57">
        <v>27</v>
      </c>
      <c r="C80" s="37"/>
      <c r="D80" s="37"/>
      <c r="E80" s="37">
        <v>92</v>
      </c>
      <c r="F80" s="37">
        <v>93.7</v>
      </c>
      <c r="G80" s="37">
        <v>93.5</v>
      </c>
      <c r="H80" s="37">
        <v>94.4</v>
      </c>
    </row>
    <row r="81" spans="1:8" ht="12.75">
      <c r="A81" s="57">
        <v>28</v>
      </c>
      <c r="C81" s="37"/>
      <c r="D81" s="37"/>
      <c r="E81" s="37">
        <v>93.3</v>
      </c>
      <c r="F81" s="37">
        <v>94.4</v>
      </c>
      <c r="G81" s="37">
        <v>94.8</v>
      </c>
      <c r="H81" s="37">
        <v>94.6</v>
      </c>
    </row>
    <row r="82" spans="1:8" ht="12.75">
      <c r="A82" s="57">
        <v>29</v>
      </c>
      <c r="C82" s="37"/>
      <c r="D82" s="37"/>
      <c r="E82" s="37">
        <v>93.7</v>
      </c>
      <c r="F82" s="37">
        <v>95</v>
      </c>
      <c r="G82" s="37">
        <v>96</v>
      </c>
      <c r="H82" s="37">
        <v>94.9</v>
      </c>
    </row>
    <row r="83" spans="1:8" ht="12.75">
      <c r="A83" s="57">
        <v>30</v>
      </c>
      <c r="C83" s="37"/>
      <c r="D83" s="37"/>
      <c r="E83" s="37"/>
      <c r="F83" s="37">
        <v>95.1</v>
      </c>
      <c r="G83" s="37">
        <v>96.3</v>
      </c>
      <c r="H83" s="37">
        <v>95.8</v>
      </c>
    </row>
    <row r="84" spans="3:8" ht="12.75">
      <c r="C84" s="37"/>
      <c r="D84" s="37"/>
      <c r="E84" s="37"/>
      <c r="F84" s="37"/>
      <c r="G84" s="37"/>
      <c r="H84" s="37"/>
    </row>
    <row r="85" spans="1:8" ht="12.75">
      <c r="A85" s="9" t="s">
        <v>141</v>
      </c>
      <c r="C85" s="37">
        <v>21.1</v>
      </c>
      <c r="D85" s="37">
        <v>20.4</v>
      </c>
      <c r="E85" s="37">
        <v>20</v>
      </c>
      <c r="F85" s="37">
        <v>19.8</v>
      </c>
      <c r="G85" s="37">
        <v>20.5</v>
      </c>
      <c r="H85" s="37">
        <v>20.5</v>
      </c>
    </row>
    <row r="86" spans="3:8" ht="12.75">
      <c r="C86" s="37"/>
      <c r="D86" s="37"/>
      <c r="E86" s="37"/>
      <c r="F86" s="37"/>
      <c r="G86" s="37"/>
      <c r="H86" s="37"/>
    </row>
    <row r="87" spans="1:8" ht="12.75">
      <c r="A87" s="30" t="s">
        <v>142</v>
      </c>
      <c r="B87" s="30">
        <v>-706</v>
      </c>
      <c r="C87" s="73">
        <v>470.4</v>
      </c>
      <c r="D87" s="73">
        <v>494</v>
      </c>
      <c r="E87" s="73">
        <v>496.4</v>
      </c>
      <c r="F87" s="73">
        <v>523.7</v>
      </c>
      <c r="G87" s="73">
        <v>495.6</v>
      </c>
      <c r="H87" s="73">
        <v>454</v>
      </c>
    </row>
    <row r="91" spans="1:8" ht="12.75">
      <c r="A91" s="33"/>
      <c r="B91" s="33"/>
      <c r="C91" s="33"/>
      <c r="D91" s="33"/>
      <c r="E91" s="33"/>
      <c r="F91" s="33"/>
      <c r="G91" s="33"/>
      <c r="H91" s="33"/>
    </row>
    <row r="92" spans="1:8" ht="12.75">
      <c r="A92" s="33"/>
      <c r="B92" s="33"/>
      <c r="C92" s="33"/>
      <c r="D92" s="33"/>
      <c r="E92" s="33"/>
      <c r="F92" s="33"/>
      <c r="G92" s="33"/>
      <c r="H92" s="33"/>
    </row>
    <row r="94" spans="2:8" ht="12.75">
      <c r="B94" s="33"/>
      <c r="C94" s="33"/>
      <c r="D94" s="33"/>
      <c r="E94" s="33"/>
      <c r="F94" s="33"/>
      <c r="G94" s="33"/>
      <c r="H94" s="33"/>
    </row>
    <row r="100" ht="12.75">
      <c r="A100" s="33"/>
    </row>
    <row r="101" spans="2:8" ht="12.75">
      <c r="B101" s="33"/>
      <c r="C101" s="33"/>
      <c r="D101" s="33"/>
      <c r="E101" s="33"/>
      <c r="F101" s="33"/>
      <c r="G101" s="33"/>
      <c r="H101" s="33"/>
    </row>
    <row r="102" ht="12.75">
      <c r="A102" s="9" t="s">
        <v>46</v>
      </c>
    </row>
    <row r="105" ht="12.75">
      <c r="A105" s="9" t="s">
        <v>143</v>
      </c>
    </row>
  </sheetData>
  <printOptions gridLines="1" horizontalCentered="1"/>
  <pageMargins left="0" right="0" top="0.3937007874015748" bottom="0.3937007874015748" header="0.5118110236220472" footer="0.5118110236220472"/>
  <pageSetup horizontalDpi="300" verticalDpi="300" orientation="portrait" paperSize="9" r:id="rId1"/>
  <rowBreaks count="1" manualBreakCount="1">
    <brk id="5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9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0" style="9" customWidth="1"/>
    <col min="2" max="7" width="8.83203125" style="9" customWidth="1"/>
    <col min="8" max="14" width="10.83203125" style="9" customWidth="1"/>
    <col min="15" max="16384" width="9.33203125" style="9" customWidth="1"/>
  </cols>
  <sheetData>
    <row r="1" spans="1:7" ht="12.75">
      <c r="A1" s="1" t="s">
        <v>144</v>
      </c>
      <c r="B1" s="1"/>
      <c r="C1" s="1"/>
      <c r="D1" s="1"/>
      <c r="E1" s="1"/>
      <c r="F1" s="1"/>
      <c r="G1" s="1"/>
    </row>
    <row r="2" spans="1:7" ht="12.75">
      <c r="A2" s="1" t="s">
        <v>347</v>
      </c>
      <c r="B2" s="1"/>
      <c r="C2" s="1"/>
      <c r="D2" s="1"/>
      <c r="E2" s="1"/>
      <c r="F2" s="1"/>
      <c r="G2" s="1"/>
    </row>
    <row r="3" spans="1:7" ht="12.75">
      <c r="A3" s="3"/>
      <c r="B3" s="3"/>
      <c r="C3" s="3"/>
      <c r="D3" s="3"/>
      <c r="E3" s="3"/>
      <c r="F3" s="3"/>
      <c r="G3" s="3"/>
    </row>
    <row r="4" spans="1:7" ht="12.75">
      <c r="A4" s="55"/>
      <c r="B4" s="61" t="s">
        <v>90</v>
      </c>
      <c r="C4" s="61"/>
      <c r="D4" s="61"/>
      <c r="E4" s="61"/>
      <c r="F4" s="61"/>
      <c r="G4" s="61"/>
    </row>
    <row r="5" spans="1:7" ht="12.75">
      <c r="A5" s="30"/>
      <c r="B5" s="30" t="s">
        <v>73</v>
      </c>
      <c r="C5" s="30" t="s">
        <v>74</v>
      </c>
      <c r="D5" s="30" t="s">
        <v>75</v>
      </c>
      <c r="E5" s="30" t="s">
        <v>76</v>
      </c>
      <c r="F5" s="30" t="s">
        <v>77</v>
      </c>
      <c r="G5" s="30" t="s">
        <v>78</v>
      </c>
    </row>
    <row r="6" spans="1:32" s="33" customFormat="1" ht="12.75">
      <c r="A6" s="9"/>
      <c r="B6" s="3" t="s">
        <v>91</v>
      </c>
      <c r="C6" s="3"/>
      <c r="D6" s="3"/>
      <c r="E6" s="3"/>
      <c r="F6" s="3"/>
      <c r="G6" s="3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7" ht="12.75">
      <c r="A7" s="30"/>
      <c r="B7" s="30" t="s">
        <v>92</v>
      </c>
      <c r="C7" s="30" t="s">
        <v>93</v>
      </c>
      <c r="D7" s="30" t="s">
        <v>94</v>
      </c>
      <c r="E7" s="30" t="s">
        <v>95</v>
      </c>
      <c r="F7" s="30" t="s">
        <v>96</v>
      </c>
      <c r="G7" s="30" t="s">
        <v>97</v>
      </c>
    </row>
    <row r="8" spans="1:32" s="33" customFormat="1" ht="12.75">
      <c r="A8" s="84"/>
      <c r="B8" s="71"/>
      <c r="C8" s="71"/>
      <c r="D8" s="71"/>
      <c r="E8" s="71"/>
      <c r="F8" s="71"/>
      <c r="G8" s="72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33" customFormat="1" ht="12.75">
      <c r="A9" s="64" t="s">
        <v>443</v>
      </c>
      <c r="B9" s="71"/>
      <c r="C9" s="71"/>
      <c r="D9" s="71"/>
      <c r="E9" s="71"/>
      <c r="F9" s="71"/>
      <c r="G9" s="71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7" ht="12.75">
      <c r="A10" s="33" t="s">
        <v>123</v>
      </c>
      <c r="B10" s="71"/>
      <c r="C10" s="71"/>
      <c r="D10" s="71"/>
      <c r="E10" s="71"/>
      <c r="F10" s="71"/>
      <c r="G10" s="71"/>
    </row>
    <row r="11" spans="1:32" s="33" customFormat="1" ht="12.75">
      <c r="A11" s="33" t="s">
        <v>124</v>
      </c>
      <c r="B11" s="135" t="s">
        <v>8</v>
      </c>
      <c r="C11" s="135" t="s">
        <v>8</v>
      </c>
      <c r="D11" s="135" t="s">
        <v>8</v>
      </c>
      <c r="E11" s="135" t="s">
        <v>8</v>
      </c>
      <c r="F11" s="135" t="s">
        <v>8</v>
      </c>
      <c r="G11" s="135" t="s">
        <v>8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7" ht="12.75">
      <c r="A12" s="33" t="s">
        <v>125</v>
      </c>
      <c r="B12" s="135" t="s">
        <v>8</v>
      </c>
      <c r="C12" s="135" t="s">
        <v>8</v>
      </c>
      <c r="D12" s="135" t="s">
        <v>8</v>
      </c>
      <c r="E12" s="135" t="s">
        <v>8</v>
      </c>
      <c r="F12" s="135" t="s">
        <v>8</v>
      </c>
      <c r="G12" s="135" t="s">
        <v>8</v>
      </c>
    </row>
    <row r="13" spans="1:7" ht="12.75">
      <c r="A13" s="4" t="s">
        <v>461</v>
      </c>
      <c r="B13" s="135" t="s">
        <v>8</v>
      </c>
      <c r="C13" s="135" t="s">
        <v>8</v>
      </c>
      <c r="D13" s="135" t="s">
        <v>8</v>
      </c>
      <c r="E13" s="135" t="s">
        <v>8</v>
      </c>
      <c r="F13" s="135" t="s">
        <v>8</v>
      </c>
      <c r="G13" s="135" t="s">
        <v>8</v>
      </c>
    </row>
    <row r="14" spans="1:7" ht="12.75">
      <c r="A14" s="9" t="s">
        <v>127</v>
      </c>
      <c r="B14" s="135" t="s">
        <v>8</v>
      </c>
      <c r="C14" s="135" t="s">
        <v>8</v>
      </c>
      <c r="D14" s="135" t="s">
        <v>8</v>
      </c>
      <c r="E14" s="135" t="s">
        <v>8</v>
      </c>
      <c r="F14" s="135" t="s">
        <v>8</v>
      </c>
      <c r="G14" s="135" t="s">
        <v>8</v>
      </c>
    </row>
    <row r="15" spans="2:7" ht="12.75">
      <c r="B15" s="136"/>
      <c r="C15" s="136"/>
      <c r="D15" s="136"/>
      <c r="E15" s="136"/>
      <c r="F15" s="136"/>
      <c r="G15" s="136"/>
    </row>
    <row r="16" spans="1:7" ht="12.75">
      <c r="A16" s="9" t="s">
        <v>6</v>
      </c>
      <c r="B16" s="135" t="s">
        <v>8</v>
      </c>
      <c r="C16" s="135" t="s">
        <v>8</v>
      </c>
      <c r="D16" s="135" t="s">
        <v>8</v>
      </c>
      <c r="E16" s="135" t="s">
        <v>8</v>
      </c>
      <c r="F16" s="135" t="s">
        <v>8</v>
      </c>
      <c r="G16" s="135" t="s">
        <v>8</v>
      </c>
    </row>
    <row r="17" spans="2:7" ht="12.75">
      <c r="B17" s="136"/>
      <c r="C17" s="136"/>
      <c r="D17" s="136"/>
      <c r="E17" s="136"/>
      <c r="F17" s="136"/>
      <c r="G17" s="136"/>
    </row>
    <row r="18" spans="1:7" ht="12.75">
      <c r="A18" s="4" t="s">
        <v>462</v>
      </c>
      <c r="B18" s="136"/>
      <c r="C18" s="136"/>
      <c r="D18" s="136"/>
      <c r="E18" s="136"/>
      <c r="F18" s="136"/>
      <c r="G18" s="136"/>
    </row>
    <row r="19" spans="1:7" ht="12.75">
      <c r="A19" s="9" t="s">
        <v>145</v>
      </c>
      <c r="B19" s="135" t="s">
        <v>8</v>
      </c>
      <c r="C19" s="135" t="s">
        <v>8</v>
      </c>
      <c r="D19" s="135" t="s">
        <v>8</v>
      </c>
      <c r="E19" s="135" t="s">
        <v>8</v>
      </c>
      <c r="F19" s="135" t="s">
        <v>8</v>
      </c>
      <c r="G19" s="135" t="s">
        <v>8</v>
      </c>
    </row>
    <row r="20" spans="2:7" ht="12.75">
      <c r="B20" s="136"/>
      <c r="C20" s="136"/>
      <c r="D20" s="136"/>
      <c r="E20" s="136"/>
      <c r="F20" s="136"/>
      <c r="G20" s="136"/>
    </row>
    <row r="21" spans="1:7" ht="12.75">
      <c r="A21" s="30"/>
      <c r="B21" s="137"/>
      <c r="C21" s="137"/>
      <c r="D21" s="137"/>
      <c r="E21" s="137"/>
      <c r="F21" s="137"/>
      <c r="G21" s="137"/>
    </row>
    <row r="22" spans="1:7" ht="12.75">
      <c r="A22" s="4" t="s">
        <v>463</v>
      </c>
      <c r="B22" s="136"/>
      <c r="C22" s="136"/>
      <c r="D22" s="136"/>
      <c r="E22" s="136"/>
      <c r="F22" s="136"/>
      <c r="G22" s="136"/>
    </row>
    <row r="23" spans="1:7" ht="12.75">
      <c r="A23" s="9" t="s">
        <v>146</v>
      </c>
      <c r="B23" s="136"/>
      <c r="C23" s="136"/>
      <c r="D23" s="136"/>
      <c r="E23" s="136"/>
      <c r="F23" s="136"/>
      <c r="G23" s="136"/>
    </row>
    <row r="24" spans="1:7" ht="12.75">
      <c r="A24" s="9" t="s">
        <v>129</v>
      </c>
      <c r="B24" s="135" t="s">
        <v>8</v>
      </c>
      <c r="C24" s="135" t="s">
        <v>8</v>
      </c>
      <c r="D24" s="135" t="s">
        <v>8</v>
      </c>
      <c r="E24" s="135" t="s">
        <v>8</v>
      </c>
      <c r="F24" s="135" t="s">
        <v>8</v>
      </c>
      <c r="G24" s="135" t="s">
        <v>8</v>
      </c>
    </row>
    <row r="25" spans="1:7" ht="12.75">
      <c r="A25" s="9" t="s">
        <v>147</v>
      </c>
      <c r="B25" s="135" t="s">
        <v>8</v>
      </c>
      <c r="C25" s="135" t="s">
        <v>8</v>
      </c>
      <c r="D25" s="135" t="s">
        <v>8</v>
      </c>
      <c r="E25" s="135" t="s">
        <v>8</v>
      </c>
      <c r="F25" s="135" t="s">
        <v>8</v>
      </c>
      <c r="G25" s="135" t="s">
        <v>8</v>
      </c>
    </row>
    <row r="26" spans="1:7" ht="12.75">
      <c r="A26" s="9" t="s">
        <v>148</v>
      </c>
      <c r="B26" s="135" t="s">
        <v>8</v>
      </c>
      <c r="C26" s="135" t="s">
        <v>8</v>
      </c>
      <c r="D26" s="135" t="s">
        <v>8</v>
      </c>
      <c r="E26" s="135" t="s">
        <v>8</v>
      </c>
      <c r="F26" s="135" t="s">
        <v>8</v>
      </c>
      <c r="G26" s="135" t="s">
        <v>8</v>
      </c>
    </row>
    <row r="27" spans="1:7" ht="12.75">
      <c r="A27" s="9" t="s">
        <v>149</v>
      </c>
      <c r="B27" s="135" t="s">
        <v>8</v>
      </c>
      <c r="C27" s="135" t="s">
        <v>8</v>
      </c>
      <c r="D27" s="135" t="s">
        <v>8</v>
      </c>
      <c r="E27" s="135" t="s">
        <v>8</v>
      </c>
      <c r="F27" s="135" t="s">
        <v>8</v>
      </c>
      <c r="G27" s="135" t="s">
        <v>8</v>
      </c>
    </row>
    <row r="28" spans="1:7" ht="12.75">
      <c r="A28" s="57"/>
      <c r="B28" s="136"/>
      <c r="C28" s="136"/>
      <c r="D28" s="136"/>
      <c r="E28" s="136"/>
      <c r="F28" s="136"/>
      <c r="G28" s="136"/>
    </row>
    <row r="29" spans="1:7" ht="12.75">
      <c r="A29" s="68" t="s">
        <v>150</v>
      </c>
      <c r="B29" s="135" t="s">
        <v>8</v>
      </c>
      <c r="C29" s="135" t="s">
        <v>8</v>
      </c>
      <c r="D29" s="135" t="s">
        <v>8</v>
      </c>
      <c r="E29" s="135" t="s">
        <v>8</v>
      </c>
      <c r="F29" s="135" t="s">
        <v>8</v>
      </c>
      <c r="G29" s="135" t="s">
        <v>8</v>
      </c>
    </row>
    <row r="30" spans="1:7" ht="12.75">
      <c r="A30" s="68" t="s">
        <v>151</v>
      </c>
      <c r="B30" s="135" t="s">
        <v>8</v>
      </c>
      <c r="C30" s="135" t="s">
        <v>8</v>
      </c>
      <c r="D30" s="135" t="s">
        <v>8</v>
      </c>
      <c r="E30" s="135" t="s">
        <v>8</v>
      </c>
      <c r="F30" s="135" t="s">
        <v>8</v>
      </c>
      <c r="G30" s="135" t="s">
        <v>8</v>
      </c>
    </row>
    <row r="31" spans="1:7" ht="12.75">
      <c r="A31" s="57"/>
      <c r="B31" s="136"/>
      <c r="C31" s="136"/>
      <c r="D31" s="136"/>
      <c r="E31" s="136"/>
      <c r="F31" s="136"/>
      <c r="G31" s="136"/>
    </row>
    <row r="32" spans="1:7" ht="12.75">
      <c r="A32" s="138" t="s">
        <v>464</v>
      </c>
      <c r="B32" s="55"/>
      <c r="C32" s="55"/>
      <c r="D32" s="55"/>
      <c r="E32" s="55"/>
      <c r="F32" s="55"/>
      <c r="G32" s="55"/>
    </row>
    <row r="33" ht="12.75">
      <c r="A33" s="68" t="s">
        <v>152</v>
      </c>
    </row>
    <row r="34" spans="1:7" ht="12.75">
      <c r="A34" s="57">
        <v>0</v>
      </c>
      <c r="B34" s="9">
        <v>0.5</v>
      </c>
      <c r="C34" s="37">
        <v>0</v>
      </c>
      <c r="D34" s="37">
        <v>0</v>
      </c>
      <c r="E34" s="37">
        <v>0</v>
      </c>
      <c r="F34" s="37">
        <v>0</v>
      </c>
      <c r="G34" s="37">
        <v>0.2</v>
      </c>
    </row>
    <row r="35" spans="1:7" ht="12.75">
      <c r="A35" s="57">
        <v>1</v>
      </c>
      <c r="B35" s="37">
        <v>1.4</v>
      </c>
      <c r="C35" s="37">
        <v>0.5</v>
      </c>
      <c r="D35" s="37">
        <v>0.3</v>
      </c>
      <c r="E35" s="37">
        <v>0.3</v>
      </c>
      <c r="F35" s="37">
        <v>0</v>
      </c>
      <c r="G35" s="37">
        <v>0.2</v>
      </c>
    </row>
    <row r="36" spans="1:7" ht="12.75">
      <c r="A36" s="57">
        <v>2</v>
      </c>
      <c r="B36" s="37">
        <v>1.7</v>
      </c>
      <c r="C36" s="37">
        <v>0.5</v>
      </c>
      <c r="D36" s="37">
        <v>0.8</v>
      </c>
      <c r="E36" s="37">
        <v>0.3</v>
      </c>
      <c r="F36" s="37">
        <v>0.7</v>
      </c>
      <c r="G36" s="37">
        <v>0.9</v>
      </c>
    </row>
    <row r="37" spans="1:7" ht="12.75">
      <c r="A37" s="57">
        <v>3</v>
      </c>
      <c r="B37" s="37">
        <v>1.9</v>
      </c>
      <c r="C37" s="37">
        <v>1</v>
      </c>
      <c r="D37" s="37">
        <v>1.7</v>
      </c>
      <c r="E37" s="37">
        <v>0.5</v>
      </c>
      <c r="F37" s="37">
        <v>1.8</v>
      </c>
      <c r="G37" s="37">
        <v>0.9</v>
      </c>
    </row>
    <row r="38" spans="1:32" s="33" customFormat="1" ht="12.75">
      <c r="A38" s="57">
        <v>4</v>
      </c>
      <c r="B38" s="37">
        <v>3.1</v>
      </c>
      <c r="C38" s="37">
        <v>1</v>
      </c>
      <c r="D38" s="37">
        <v>2.3</v>
      </c>
      <c r="E38" s="37">
        <v>1.5</v>
      </c>
      <c r="F38" s="37">
        <v>1.8</v>
      </c>
      <c r="G38" s="37">
        <v>1.1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s="33" customFormat="1" ht="12.75">
      <c r="A39" s="57">
        <v>5</v>
      </c>
      <c r="B39" s="37">
        <v>3.8</v>
      </c>
      <c r="C39" s="37">
        <v>1.2</v>
      </c>
      <c r="D39" s="37">
        <v>2.7</v>
      </c>
      <c r="E39" s="37">
        <v>1.6</v>
      </c>
      <c r="F39" s="37">
        <v>1.8</v>
      </c>
      <c r="G39" s="37">
        <v>1.3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7" ht="12.75">
      <c r="A40" s="57">
        <v>6</v>
      </c>
      <c r="B40" s="37">
        <v>4.7</v>
      </c>
      <c r="C40" s="37">
        <v>1.2</v>
      </c>
      <c r="D40" s="37">
        <v>2.7</v>
      </c>
      <c r="E40" s="37">
        <v>2.3</v>
      </c>
      <c r="F40" s="37">
        <v>2.4</v>
      </c>
      <c r="G40" s="37">
        <v>1.6</v>
      </c>
    </row>
    <row r="41" spans="1:7" ht="12.75">
      <c r="A41" s="57">
        <v>7</v>
      </c>
      <c r="B41" s="37">
        <v>5.1</v>
      </c>
      <c r="C41" s="37">
        <v>2.7</v>
      </c>
      <c r="D41" s="37">
        <v>2.7</v>
      </c>
      <c r="E41" s="37">
        <v>3.2</v>
      </c>
      <c r="F41" s="37">
        <v>2.5</v>
      </c>
      <c r="G41" s="37">
        <v>1.6</v>
      </c>
    </row>
    <row r="42" spans="1:7" ht="12.75">
      <c r="A42" s="57">
        <v>8</v>
      </c>
      <c r="B42" s="37">
        <v>5.1</v>
      </c>
      <c r="C42" s="37">
        <v>2.9</v>
      </c>
      <c r="D42" s="37">
        <v>2.8</v>
      </c>
      <c r="E42" s="37">
        <v>3.3</v>
      </c>
      <c r="F42" s="37">
        <v>3</v>
      </c>
      <c r="G42" s="37">
        <v>1.8</v>
      </c>
    </row>
    <row r="43" spans="1:7" ht="12.75">
      <c r="A43" s="57">
        <v>9</v>
      </c>
      <c r="B43" s="37">
        <v>5.4</v>
      </c>
      <c r="C43" s="37">
        <v>3.8</v>
      </c>
      <c r="D43" s="37">
        <v>2.9</v>
      </c>
      <c r="E43" s="37">
        <v>3.3</v>
      </c>
      <c r="F43" s="37">
        <v>3</v>
      </c>
      <c r="G43" s="37">
        <v>1.8</v>
      </c>
    </row>
    <row r="44" spans="1:7" ht="12.75">
      <c r="A44" s="57">
        <v>10</v>
      </c>
      <c r="B44" s="37">
        <v>7</v>
      </c>
      <c r="C44" s="37">
        <v>4.3</v>
      </c>
      <c r="D44" s="37">
        <v>3.5</v>
      </c>
      <c r="E44" s="37">
        <v>3.4</v>
      </c>
      <c r="F44" s="37">
        <v>3.3</v>
      </c>
      <c r="G44" s="37">
        <v>1.8</v>
      </c>
    </row>
    <row r="45" spans="1:7" ht="12.75">
      <c r="A45" s="57">
        <v>11</v>
      </c>
      <c r="B45" s="37">
        <v>9.1</v>
      </c>
      <c r="C45" s="37">
        <v>5</v>
      </c>
      <c r="D45" s="37">
        <v>3.5</v>
      </c>
      <c r="E45" s="37">
        <v>3.4</v>
      </c>
      <c r="F45" s="37">
        <v>3.4</v>
      </c>
      <c r="G45" s="37">
        <v>1.8</v>
      </c>
    </row>
    <row r="46" spans="1:7" ht="12.75">
      <c r="A46" s="57">
        <v>12</v>
      </c>
      <c r="B46" s="37">
        <v>9.4</v>
      </c>
      <c r="C46" s="37">
        <v>5</v>
      </c>
      <c r="D46" s="37">
        <v>4.6</v>
      </c>
      <c r="E46" s="37">
        <v>3.9</v>
      </c>
      <c r="F46" s="37">
        <v>4.2</v>
      </c>
      <c r="G46" s="37">
        <v>1.8</v>
      </c>
    </row>
    <row r="47" spans="1:7" ht="12.75">
      <c r="A47" s="57">
        <v>13</v>
      </c>
      <c r="B47" s="37">
        <v>10</v>
      </c>
      <c r="C47" s="37">
        <v>5.3</v>
      </c>
      <c r="D47" s="37">
        <v>5</v>
      </c>
      <c r="E47" s="37">
        <v>4.4</v>
      </c>
      <c r="F47" s="37">
        <v>4.2</v>
      </c>
      <c r="G47" s="37">
        <v>2.2</v>
      </c>
    </row>
    <row r="48" spans="1:7" ht="12.75">
      <c r="A48" s="57">
        <v>14</v>
      </c>
      <c r="B48" s="37">
        <v>10.3</v>
      </c>
      <c r="C48" s="37">
        <v>6.3</v>
      </c>
      <c r="D48" s="37">
        <v>5.6</v>
      </c>
      <c r="E48" s="37">
        <v>5</v>
      </c>
      <c r="F48" s="37">
        <v>4.2</v>
      </c>
      <c r="G48" s="37">
        <v>3.4</v>
      </c>
    </row>
    <row r="49" spans="1:7" ht="12.75">
      <c r="A49" s="139">
        <v>15</v>
      </c>
      <c r="B49" s="37">
        <v>10.8</v>
      </c>
      <c r="C49" s="37">
        <v>7.3</v>
      </c>
      <c r="D49" s="37">
        <v>6.9</v>
      </c>
      <c r="E49" s="37">
        <v>5.6</v>
      </c>
      <c r="F49" s="37">
        <v>4.3</v>
      </c>
      <c r="G49" s="37">
        <v>3.5</v>
      </c>
    </row>
    <row r="50" spans="1:7" ht="12.75">
      <c r="A50" s="139">
        <v>16</v>
      </c>
      <c r="B50" s="37">
        <v>12.8</v>
      </c>
      <c r="C50" s="37">
        <v>7.6</v>
      </c>
      <c r="D50" s="37">
        <v>7.1</v>
      </c>
      <c r="E50" s="37">
        <v>5.8</v>
      </c>
      <c r="F50" s="37">
        <v>4.3</v>
      </c>
      <c r="G50" s="37">
        <v>3.5</v>
      </c>
    </row>
    <row r="51" spans="1:7" ht="12.75">
      <c r="A51" s="139">
        <v>17</v>
      </c>
      <c r="B51" s="37">
        <v>13.6</v>
      </c>
      <c r="C51" s="37">
        <v>8.1</v>
      </c>
      <c r="D51" s="37">
        <v>7.1</v>
      </c>
      <c r="E51" s="37">
        <v>5.8</v>
      </c>
      <c r="F51" s="37">
        <v>4.3</v>
      </c>
      <c r="G51" s="37">
        <v>3.7</v>
      </c>
    </row>
    <row r="52" spans="1:7" ht="12.75">
      <c r="A52" s="139">
        <v>18</v>
      </c>
      <c r="B52" s="37">
        <v>14.1</v>
      </c>
      <c r="C52" s="37">
        <v>9.7</v>
      </c>
      <c r="D52" s="37">
        <v>7.6</v>
      </c>
      <c r="E52" s="37">
        <v>6</v>
      </c>
      <c r="F52" s="37">
        <v>4.7</v>
      </c>
      <c r="G52" s="37">
        <v>4.4</v>
      </c>
    </row>
    <row r="53" spans="1:7" ht="12.75">
      <c r="A53" s="139">
        <v>19</v>
      </c>
      <c r="B53" s="37">
        <v>14.1</v>
      </c>
      <c r="C53" s="37">
        <v>10.1</v>
      </c>
      <c r="D53" s="37">
        <v>7.6</v>
      </c>
      <c r="E53" s="37">
        <v>6.7</v>
      </c>
      <c r="F53" s="37">
        <v>4.7</v>
      </c>
      <c r="G53" s="37">
        <v>4.9</v>
      </c>
    </row>
    <row r="54" spans="1:7" ht="12.75">
      <c r="A54" s="139">
        <v>20</v>
      </c>
      <c r="B54" s="37"/>
      <c r="C54" s="37">
        <v>10.6</v>
      </c>
      <c r="D54" s="37">
        <v>8.4</v>
      </c>
      <c r="E54" s="37">
        <v>7</v>
      </c>
      <c r="F54" s="37">
        <v>4.9</v>
      </c>
      <c r="G54" s="37">
        <v>4.9</v>
      </c>
    </row>
    <row r="55" spans="2:7" ht="12.75">
      <c r="B55" s="46"/>
      <c r="C55" s="46"/>
      <c r="D55" s="46"/>
      <c r="E55" s="46"/>
      <c r="F55" s="46"/>
      <c r="G55" s="46"/>
    </row>
    <row r="56" spans="1:7" ht="12.75">
      <c r="A56" s="58" t="s">
        <v>153</v>
      </c>
      <c r="B56" s="73">
        <v>306</v>
      </c>
      <c r="C56" s="73">
        <v>321</v>
      </c>
      <c r="D56" s="73">
        <v>339</v>
      </c>
      <c r="E56" s="73">
        <v>336</v>
      </c>
      <c r="F56" s="73">
        <v>324</v>
      </c>
      <c r="G56" s="73">
        <v>299</v>
      </c>
    </row>
    <row r="57" spans="1:7" ht="12.75">
      <c r="A57" s="74"/>
      <c r="B57" s="33"/>
      <c r="C57" s="33"/>
      <c r="D57" s="33"/>
      <c r="E57" s="33"/>
      <c r="F57" s="33"/>
      <c r="G57" s="33"/>
    </row>
    <row r="59" spans="1:7" ht="12.75">
      <c r="A59" s="1" t="s">
        <v>154</v>
      </c>
      <c r="B59" s="1"/>
      <c r="C59" s="1"/>
      <c r="D59" s="1"/>
      <c r="E59" s="1"/>
      <c r="F59" s="1"/>
      <c r="G59" s="1"/>
    </row>
    <row r="60" spans="1:7" ht="12.75">
      <c r="A60" s="1" t="s">
        <v>347</v>
      </c>
      <c r="B60" s="1"/>
      <c r="C60" s="1"/>
      <c r="D60" s="1"/>
      <c r="E60" s="1"/>
      <c r="F60" s="1"/>
      <c r="G60" s="1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55"/>
      <c r="B62" s="61" t="s">
        <v>90</v>
      </c>
      <c r="C62" s="61"/>
      <c r="D62" s="61"/>
      <c r="E62" s="61"/>
      <c r="F62" s="61"/>
      <c r="G62" s="61"/>
    </row>
    <row r="63" spans="1:7" ht="12.75">
      <c r="A63" s="30"/>
      <c r="B63" s="30" t="s">
        <v>73</v>
      </c>
      <c r="C63" s="30" t="s">
        <v>74</v>
      </c>
      <c r="D63" s="30" t="s">
        <v>75</v>
      </c>
      <c r="E63" s="30" t="s">
        <v>76</v>
      </c>
      <c r="F63" s="30" t="s">
        <v>77</v>
      </c>
      <c r="G63" s="30" t="s">
        <v>78</v>
      </c>
    </row>
    <row r="64" spans="2:7" ht="12.75">
      <c r="B64" s="3" t="s">
        <v>91</v>
      </c>
      <c r="C64" s="3"/>
      <c r="D64" s="3"/>
      <c r="E64" s="3"/>
      <c r="F64" s="3"/>
      <c r="G64" s="3"/>
    </row>
    <row r="65" spans="1:7" ht="12.75">
      <c r="A65" s="30"/>
      <c r="B65" s="30" t="s">
        <v>92</v>
      </c>
      <c r="C65" s="30" t="s">
        <v>93</v>
      </c>
      <c r="D65" s="30" t="s">
        <v>94</v>
      </c>
      <c r="E65" s="30" t="s">
        <v>95</v>
      </c>
      <c r="F65" s="30" t="s">
        <v>96</v>
      </c>
      <c r="G65" s="30" t="s">
        <v>97</v>
      </c>
    </row>
    <row r="66" spans="1:7" ht="12.75">
      <c r="A66" s="82"/>
      <c r="B66" s="140"/>
      <c r="C66" s="140"/>
      <c r="D66" s="140"/>
      <c r="E66" s="140"/>
      <c r="F66" s="140"/>
      <c r="G66" s="140"/>
    </row>
    <row r="67" spans="1:32" s="33" customFormat="1" ht="12.75">
      <c r="A67" s="4" t="s">
        <v>465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ht="12.75">
      <c r="A68" s="9" t="s">
        <v>155</v>
      </c>
    </row>
    <row r="69" spans="1:7" ht="12.75">
      <c r="A69" s="57">
        <v>15</v>
      </c>
      <c r="B69" s="37">
        <v>1.5</v>
      </c>
      <c r="C69" s="37">
        <v>2.4</v>
      </c>
      <c r="D69" s="37">
        <v>4.1</v>
      </c>
      <c r="E69" s="37">
        <v>2.3</v>
      </c>
      <c r="F69" s="37">
        <v>4.1</v>
      </c>
      <c r="G69" s="37">
        <v>5.8</v>
      </c>
    </row>
    <row r="70" spans="1:7" ht="12.75">
      <c r="A70" s="57">
        <v>16</v>
      </c>
      <c r="B70" s="37">
        <v>2.1</v>
      </c>
      <c r="C70" s="37">
        <v>4.7</v>
      </c>
      <c r="D70" s="37">
        <v>6.2</v>
      </c>
      <c r="E70" s="37">
        <v>4</v>
      </c>
      <c r="F70" s="37">
        <v>6.7</v>
      </c>
      <c r="G70" s="37">
        <v>7.9</v>
      </c>
    </row>
    <row r="71" spans="1:7" ht="12.75">
      <c r="A71" s="57">
        <v>17</v>
      </c>
      <c r="B71" s="37">
        <v>4.3</v>
      </c>
      <c r="C71" s="37">
        <v>7.6</v>
      </c>
      <c r="D71" s="37">
        <v>11</v>
      </c>
      <c r="E71" s="37">
        <v>12</v>
      </c>
      <c r="F71" s="37">
        <v>11.5</v>
      </c>
      <c r="G71" s="37">
        <v>11.3</v>
      </c>
    </row>
    <row r="72" spans="1:7" ht="12.75">
      <c r="A72" s="57">
        <v>18</v>
      </c>
      <c r="B72" s="37">
        <v>11</v>
      </c>
      <c r="C72" s="37">
        <v>17.8</v>
      </c>
      <c r="D72" s="37">
        <v>20.5</v>
      </c>
      <c r="E72" s="37">
        <v>23.2</v>
      </c>
      <c r="F72" s="37">
        <v>16.8</v>
      </c>
      <c r="G72" s="37">
        <v>18.4</v>
      </c>
    </row>
    <row r="73" spans="1:7" ht="12.75">
      <c r="A73" s="57">
        <v>19</v>
      </c>
      <c r="B73" s="37">
        <v>18.2</v>
      </c>
      <c r="C73" s="37">
        <v>27.4</v>
      </c>
      <c r="D73" s="37">
        <v>27.7</v>
      </c>
      <c r="E73" s="37">
        <v>34</v>
      </c>
      <c r="F73" s="37">
        <v>29</v>
      </c>
      <c r="G73" s="37">
        <v>23.4</v>
      </c>
    </row>
    <row r="74" spans="1:7" ht="12.75">
      <c r="A74" s="57">
        <v>20</v>
      </c>
      <c r="B74" s="37"/>
      <c r="C74" s="37">
        <v>37.1</v>
      </c>
      <c r="D74" s="37">
        <v>41.1</v>
      </c>
      <c r="E74" s="37">
        <v>44.2</v>
      </c>
      <c r="F74" s="37">
        <v>41.1</v>
      </c>
      <c r="G74" s="37">
        <v>34.4</v>
      </c>
    </row>
    <row r="75" spans="1:7" ht="12.75">
      <c r="A75" s="57">
        <v>21</v>
      </c>
      <c r="B75" s="37"/>
      <c r="C75" s="37">
        <v>45.6</v>
      </c>
      <c r="D75" s="37">
        <v>51.4</v>
      </c>
      <c r="E75" s="37">
        <v>58.7</v>
      </c>
      <c r="F75" s="37">
        <v>52.4</v>
      </c>
      <c r="G75" s="37">
        <v>47.4</v>
      </c>
    </row>
    <row r="76" spans="1:7" ht="12.75">
      <c r="A76" s="57">
        <v>22</v>
      </c>
      <c r="B76" s="37"/>
      <c r="C76" s="37">
        <v>55.1</v>
      </c>
      <c r="D76" s="37">
        <v>59.4</v>
      </c>
      <c r="E76" s="37">
        <v>68.5</v>
      </c>
      <c r="F76" s="37">
        <v>65.6</v>
      </c>
      <c r="G76" s="37">
        <v>61.1</v>
      </c>
    </row>
    <row r="77" spans="1:7" ht="12.75">
      <c r="A77" s="57">
        <v>23</v>
      </c>
      <c r="B77" s="37"/>
      <c r="C77" s="37">
        <v>65.6</v>
      </c>
      <c r="D77" s="37">
        <v>70.5</v>
      </c>
      <c r="E77" s="37">
        <v>76.1</v>
      </c>
      <c r="F77" s="37">
        <v>71.1</v>
      </c>
      <c r="G77" s="37">
        <v>70.4</v>
      </c>
    </row>
    <row r="78" spans="1:7" ht="12.75">
      <c r="A78" s="57">
        <v>24</v>
      </c>
      <c r="B78" s="37"/>
      <c r="C78" s="37">
        <v>71.2</v>
      </c>
      <c r="D78" s="37">
        <v>75.1</v>
      </c>
      <c r="E78" s="37">
        <v>82.7</v>
      </c>
      <c r="F78" s="37">
        <v>77.7</v>
      </c>
      <c r="G78" s="37">
        <v>78</v>
      </c>
    </row>
    <row r="79" spans="1:7" ht="12.75">
      <c r="A79" s="57">
        <v>25</v>
      </c>
      <c r="B79" s="37"/>
      <c r="C79" s="37"/>
      <c r="D79" s="37">
        <v>82.1</v>
      </c>
      <c r="E79" s="37">
        <v>85.4</v>
      </c>
      <c r="F79" s="37">
        <v>81.3</v>
      </c>
      <c r="G79" s="37">
        <v>81.5</v>
      </c>
    </row>
    <row r="80" spans="1:7" ht="12.75">
      <c r="A80" s="57">
        <v>26</v>
      </c>
      <c r="B80" s="37"/>
      <c r="C80" s="37"/>
      <c r="D80" s="37">
        <v>85.6</v>
      </c>
      <c r="E80" s="37">
        <v>88.3</v>
      </c>
      <c r="F80" s="37">
        <v>86.6</v>
      </c>
      <c r="G80" s="37">
        <v>84.6</v>
      </c>
    </row>
    <row r="81" spans="1:7" ht="12.75">
      <c r="A81" s="57">
        <v>27</v>
      </c>
      <c r="B81" s="37"/>
      <c r="C81" s="37"/>
      <c r="D81" s="37">
        <v>86.8</v>
      </c>
      <c r="E81" s="37">
        <v>91</v>
      </c>
      <c r="F81" s="37">
        <v>88.3</v>
      </c>
      <c r="G81" s="37">
        <v>86.6</v>
      </c>
    </row>
    <row r="82" spans="1:7" ht="12.75">
      <c r="A82" s="57">
        <v>28</v>
      </c>
      <c r="B82" s="37"/>
      <c r="C82" s="37"/>
      <c r="D82" s="37">
        <v>88.1</v>
      </c>
      <c r="E82" s="37">
        <v>91.6</v>
      </c>
      <c r="F82" s="37">
        <v>90.8</v>
      </c>
      <c r="G82" s="37">
        <v>88.8</v>
      </c>
    </row>
    <row r="83" spans="1:7" ht="12.75">
      <c r="A83" s="57">
        <v>29</v>
      </c>
      <c r="B83" s="37"/>
      <c r="C83" s="37"/>
      <c r="D83" s="37">
        <v>88.1</v>
      </c>
      <c r="E83" s="37">
        <v>92</v>
      </c>
      <c r="F83" s="37">
        <v>91.8</v>
      </c>
      <c r="G83" s="37">
        <v>90.8</v>
      </c>
    </row>
    <row r="84" spans="1:7" ht="12.75">
      <c r="A84" s="57">
        <v>30</v>
      </c>
      <c r="B84" s="37"/>
      <c r="C84" s="37"/>
      <c r="D84" s="37"/>
      <c r="E84" s="37">
        <v>92.5</v>
      </c>
      <c r="F84" s="37">
        <v>92</v>
      </c>
      <c r="G84" s="37">
        <v>91.6</v>
      </c>
    </row>
    <row r="85" spans="1:7" ht="12.75">
      <c r="A85" s="57"/>
      <c r="B85" s="37"/>
      <c r="C85" s="37"/>
      <c r="D85" s="37"/>
      <c r="E85" s="37"/>
      <c r="F85" s="37"/>
      <c r="G85" s="37"/>
    </row>
    <row r="86" spans="1:7" ht="12.75">
      <c r="A86" s="57" t="s">
        <v>156</v>
      </c>
      <c r="B86" s="42" t="s">
        <v>157</v>
      </c>
      <c r="C86" s="42">
        <v>22.5</v>
      </c>
      <c r="D86" s="42">
        <v>21.9</v>
      </c>
      <c r="E86" s="42">
        <v>21.3</v>
      </c>
      <c r="F86" s="42">
        <v>21.8</v>
      </c>
      <c r="G86" s="42">
        <v>22.2</v>
      </c>
    </row>
    <row r="87" ht="12.75">
      <c r="A87" s="60"/>
    </row>
    <row r="88" spans="1:7" ht="12.75">
      <c r="A88" s="58" t="s">
        <v>153</v>
      </c>
      <c r="B88" s="79">
        <v>306.2</v>
      </c>
      <c r="C88" s="79">
        <v>321.4</v>
      </c>
      <c r="D88" s="79">
        <v>339.1</v>
      </c>
      <c r="E88" s="79">
        <v>336</v>
      </c>
      <c r="F88" s="79">
        <v>324.1</v>
      </c>
      <c r="G88" s="79">
        <v>299.6</v>
      </c>
    </row>
    <row r="93" spans="1:7" ht="12.75">
      <c r="A93" s="68"/>
      <c r="D93" s="46"/>
      <c r="E93" s="46"/>
      <c r="F93" s="46"/>
      <c r="G93" s="46"/>
    </row>
  </sheetData>
  <printOptions gridLines="1" horizontalCentered="1"/>
  <pageMargins left="0" right="0" top="0.3937007874015748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1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1.33203125" style="9" customWidth="1"/>
    <col min="2" max="19" width="10.83203125" style="9" customWidth="1"/>
    <col min="20" max="16384" width="9.33203125" style="9" customWidth="1"/>
  </cols>
  <sheetData>
    <row r="1" spans="1:7" ht="12.75">
      <c r="A1" s="1" t="s">
        <v>158</v>
      </c>
      <c r="B1" s="3"/>
      <c r="C1" s="3"/>
      <c r="D1" s="3"/>
      <c r="E1" s="3"/>
      <c r="F1" s="3"/>
      <c r="G1" s="3"/>
    </row>
    <row r="2" spans="1:7" ht="12.75">
      <c r="A2" s="1" t="s">
        <v>348</v>
      </c>
      <c r="B2" s="3"/>
      <c r="C2" s="3"/>
      <c r="D2" s="3"/>
      <c r="E2" s="3"/>
      <c r="F2" s="3"/>
      <c r="G2" s="3"/>
    </row>
    <row r="3" spans="1:7" ht="12.75">
      <c r="A3" s="1"/>
      <c r="B3" s="3"/>
      <c r="C3" s="3"/>
      <c r="D3" s="3"/>
      <c r="E3" s="3"/>
      <c r="F3" s="3"/>
      <c r="G3" s="3"/>
    </row>
    <row r="4" spans="1:7" ht="12.75">
      <c r="A4" s="55"/>
      <c r="B4" s="61" t="s">
        <v>90</v>
      </c>
      <c r="C4" s="61"/>
      <c r="D4" s="61"/>
      <c r="E4" s="61"/>
      <c r="F4" s="61"/>
      <c r="G4" s="61"/>
    </row>
    <row r="5" spans="1:7" ht="12.75">
      <c r="A5" s="59"/>
      <c r="B5" s="59" t="s">
        <v>73</v>
      </c>
      <c r="C5" s="59" t="s">
        <v>74</v>
      </c>
      <c r="D5" s="59" t="s">
        <v>75</v>
      </c>
      <c r="E5" s="59" t="s">
        <v>76</v>
      </c>
      <c r="F5" s="59" t="s">
        <v>77</v>
      </c>
      <c r="G5" s="59" t="s">
        <v>78</v>
      </c>
    </row>
    <row r="6" spans="1:7" s="33" customFormat="1" ht="12.75">
      <c r="A6" s="9"/>
      <c r="B6" s="3" t="s">
        <v>91</v>
      </c>
      <c r="C6" s="3"/>
      <c r="D6" s="3"/>
      <c r="E6" s="3"/>
      <c r="F6" s="3"/>
      <c r="G6" s="3"/>
    </row>
    <row r="7" spans="1:7" ht="12.75">
      <c r="A7" s="59"/>
      <c r="B7" s="59" t="s">
        <v>92</v>
      </c>
      <c r="C7" s="59" t="s">
        <v>93</v>
      </c>
      <c r="D7" s="59" t="s">
        <v>94</v>
      </c>
      <c r="E7" s="59" t="s">
        <v>95</v>
      </c>
      <c r="F7" s="59" t="s">
        <v>96</v>
      </c>
      <c r="G7" s="59" t="s">
        <v>97</v>
      </c>
    </row>
    <row r="8" ht="12.75">
      <c r="A8" s="4" t="s">
        <v>455</v>
      </c>
    </row>
    <row r="9" ht="12.75">
      <c r="A9" s="9" t="s">
        <v>159</v>
      </c>
    </row>
    <row r="10" spans="1:8" ht="12.75">
      <c r="A10" s="57">
        <v>15</v>
      </c>
      <c r="B10" s="105">
        <v>1.1</v>
      </c>
      <c r="C10" s="105">
        <v>0.6</v>
      </c>
      <c r="D10" s="105">
        <v>0.9</v>
      </c>
      <c r="E10" s="105">
        <v>0.7</v>
      </c>
      <c r="F10" s="105">
        <v>1.5</v>
      </c>
      <c r="G10" s="105">
        <v>0.7</v>
      </c>
      <c r="H10" s="46"/>
    </row>
    <row r="11" spans="1:8" ht="12.75">
      <c r="A11" s="57">
        <v>16</v>
      </c>
      <c r="B11" s="105">
        <v>2.8</v>
      </c>
      <c r="C11" s="105">
        <v>3.1</v>
      </c>
      <c r="D11" s="105">
        <v>2.5</v>
      </c>
      <c r="E11" s="105">
        <v>2.6</v>
      </c>
      <c r="F11" s="105">
        <v>2.9</v>
      </c>
      <c r="G11" s="105">
        <v>1.6</v>
      </c>
      <c r="H11" s="46"/>
    </row>
    <row r="12" spans="1:8" ht="12.75">
      <c r="A12" s="57">
        <v>17</v>
      </c>
      <c r="B12" s="105">
        <v>7</v>
      </c>
      <c r="C12" s="105">
        <v>6.3</v>
      </c>
      <c r="D12" s="105">
        <v>8.9</v>
      </c>
      <c r="E12" s="105">
        <v>9.6</v>
      </c>
      <c r="F12" s="105">
        <v>8.2</v>
      </c>
      <c r="G12" s="105">
        <v>4.1</v>
      </c>
      <c r="H12" s="46"/>
    </row>
    <row r="13" spans="1:8" ht="12.75">
      <c r="A13" s="57">
        <v>18</v>
      </c>
      <c r="B13" s="105">
        <v>14</v>
      </c>
      <c r="C13" s="105">
        <v>15</v>
      </c>
      <c r="D13" s="105">
        <v>20</v>
      </c>
      <c r="E13" s="105">
        <v>22.7</v>
      </c>
      <c r="F13" s="105">
        <v>18.1</v>
      </c>
      <c r="G13" s="105">
        <v>13.9</v>
      </c>
      <c r="H13" s="46"/>
    </row>
    <row r="14" spans="1:8" ht="12.75">
      <c r="A14" s="57">
        <v>19</v>
      </c>
      <c r="B14" s="105">
        <v>22.5</v>
      </c>
      <c r="C14" s="105">
        <v>27.5</v>
      </c>
      <c r="D14" s="105">
        <v>33.4</v>
      </c>
      <c r="E14" s="105">
        <v>36.3</v>
      </c>
      <c r="F14" s="105">
        <v>29.5</v>
      </c>
      <c r="G14" s="105">
        <v>29.9</v>
      </c>
      <c r="H14" s="46"/>
    </row>
    <row r="15" spans="1:8" ht="12.75">
      <c r="A15" s="57">
        <v>20</v>
      </c>
      <c r="B15" s="105"/>
      <c r="C15" s="105">
        <v>41</v>
      </c>
      <c r="D15" s="105">
        <v>44</v>
      </c>
      <c r="E15" s="105">
        <v>53</v>
      </c>
      <c r="F15" s="105">
        <v>39.9</v>
      </c>
      <c r="G15" s="105">
        <v>44.2</v>
      </c>
      <c r="H15" s="46"/>
    </row>
    <row r="16" spans="1:8" ht="12.75">
      <c r="A16" s="57">
        <v>21</v>
      </c>
      <c r="B16" s="62"/>
      <c r="C16" s="105">
        <v>49.6</v>
      </c>
      <c r="D16" s="105">
        <v>55.9</v>
      </c>
      <c r="E16" s="105">
        <v>65.8</v>
      </c>
      <c r="F16" s="105">
        <v>56.2</v>
      </c>
      <c r="G16" s="105">
        <v>58.4</v>
      </c>
      <c r="H16" s="46"/>
    </row>
    <row r="17" spans="1:8" ht="12.75">
      <c r="A17" s="57">
        <v>22</v>
      </c>
      <c r="B17" s="62"/>
      <c r="C17" s="105">
        <v>59.3</v>
      </c>
      <c r="D17" s="105">
        <v>66.3</v>
      </c>
      <c r="E17" s="105">
        <v>73.3</v>
      </c>
      <c r="F17" s="105">
        <v>64.4</v>
      </c>
      <c r="G17" s="105">
        <v>65.8</v>
      </c>
      <c r="H17" s="46"/>
    </row>
    <row r="18" spans="1:8" ht="12.75">
      <c r="A18" s="57">
        <v>23</v>
      </c>
      <c r="B18" s="62"/>
      <c r="C18" s="105">
        <v>67.9</v>
      </c>
      <c r="D18" s="105">
        <v>73.2</v>
      </c>
      <c r="E18" s="105">
        <v>79.4</v>
      </c>
      <c r="F18" s="105">
        <v>74.4</v>
      </c>
      <c r="G18" s="105">
        <v>73.7</v>
      </c>
      <c r="H18" s="46"/>
    </row>
    <row r="19" spans="1:8" ht="12.75">
      <c r="A19" s="57">
        <v>24</v>
      </c>
      <c r="B19" s="62"/>
      <c r="C19" s="105">
        <v>76.1</v>
      </c>
      <c r="D19" s="105">
        <v>78.9</v>
      </c>
      <c r="E19" s="105">
        <v>81.7</v>
      </c>
      <c r="F19" s="105">
        <v>81.7</v>
      </c>
      <c r="G19" s="105">
        <v>79.8</v>
      </c>
      <c r="H19" s="46"/>
    </row>
    <row r="20" spans="1:8" ht="12.75">
      <c r="A20" s="57">
        <v>25</v>
      </c>
      <c r="B20" s="62"/>
      <c r="C20" s="62"/>
      <c r="D20" s="105">
        <v>81.9</v>
      </c>
      <c r="E20" s="105">
        <v>83.8</v>
      </c>
      <c r="F20" s="105">
        <v>85.8</v>
      </c>
      <c r="G20" s="105">
        <v>85</v>
      </c>
      <c r="H20" s="46"/>
    </row>
    <row r="21" spans="1:8" ht="12.75">
      <c r="A21" s="57">
        <v>26</v>
      </c>
      <c r="B21" s="62"/>
      <c r="C21" s="62"/>
      <c r="D21" s="105">
        <v>84.9</v>
      </c>
      <c r="E21" s="105">
        <v>85.8</v>
      </c>
      <c r="F21" s="105">
        <v>88.1</v>
      </c>
      <c r="G21" s="105">
        <v>88.1</v>
      </c>
      <c r="H21" s="46"/>
    </row>
    <row r="22" spans="1:8" ht="12.75">
      <c r="A22" s="57">
        <v>27</v>
      </c>
      <c r="B22" s="62"/>
      <c r="C22" s="62"/>
      <c r="D22" s="105">
        <v>86.8</v>
      </c>
      <c r="E22" s="105">
        <v>87.1</v>
      </c>
      <c r="F22" s="105">
        <v>89.3</v>
      </c>
      <c r="G22" s="105">
        <v>89.5</v>
      </c>
      <c r="H22" s="46"/>
    </row>
    <row r="23" spans="1:8" ht="12.75">
      <c r="A23" s="57">
        <v>28</v>
      </c>
      <c r="B23" s="62"/>
      <c r="C23" s="62"/>
      <c r="D23" s="105">
        <v>88.6</v>
      </c>
      <c r="E23" s="105">
        <v>89.3</v>
      </c>
      <c r="F23" s="105">
        <v>91</v>
      </c>
      <c r="G23" s="105">
        <v>90.2</v>
      </c>
      <c r="H23" s="46"/>
    </row>
    <row r="24" spans="1:8" ht="12.75">
      <c r="A24" s="57">
        <v>29</v>
      </c>
      <c r="B24" s="62"/>
      <c r="C24" s="62"/>
      <c r="D24" s="105">
        <v>89.4</v>
      </c>
      <c r="E24" s="105">
        <v>90.9</v>
      </c>
      <c r="F24" s="105">
        <v>91.7</v>
      </c>
      <c r="G24" s="105">
        <v>91.8</v>
      </c>
      <c r="H24" s="46"/>
    </row>
    <row r="25" spans="1:8" ht="12.75">
      <c r="A25" s="57">
        <v>30</v>
      </c>
      <c r="B25" s="62"/>
      <c r="C25" s="62"/>
      <c r="D25" s="62"/>
      <c r="E25" s="105">
        <v>91</v>
      </c>
      <c r="F25" s="105">
        <v>92.3</v>
      </c>
      <c r="G25" s="105">
        <v>93.6</v>
      </c>
      <c r="H25" s="46"/>
    </row>
    <row r="26" spans="1:8" ht="12.75">
      <c r="A26" s="57">
        <v>31</v>
      </c>
      <c r="B26" s="62"/>
      <c r="C26" s="62"/>
      <c r="D26" s="62"/>
      <c r="E26" s="105">
        <v>91.8</v>
      </c>
      <c r="F26" s="105">
        <v>94.2</v>
      </c>
      <c r="G26" s="105">
        <v>94.3</v>
      </c>
      <c r="H26" s="46"/>
    </row>
    <row r="27" spans="1:8" ht="12.75">
      <c r="A27" s="57">
        <v>32</v>
      </c>
      <c r="B27" s="62"/>
      <c r="C27" s="62"/>
      <c r="D27" s="62"/>
      <c r="E27" s="105">
        <v>91.9</v>
      </c>
      <c r="F27" s="105">
        <v>95.1</v>
      </c>
      <c r="G27" s="105">
        <v>94.7</v>
      </c>
      <c r="H27" s="46"/>
    </row>
    <row r="28" spans="1:8" ht="12.75">
      <c r="A28" s="57">
        <v>33</v>
      </c>
      <c r="B28" s="62"/>
      <c r="C28" s="62"/>
      <c r="D28" s="62"/>
      <c r="E28" s="105">
        <v>92.8</v>
      </c>
      <c r="F28" s="105">
        <v>95.2</v>
      </c>
      <c r="G28" s="105">
        <v>94.8</v>
      </c>
      <c r="H28" s="46"/>
    </row>
    <row r="29" spans="1:8" ht="12.75">
      <c r="A29" s="57">
        <v>34</v>
      </c>
      <c r="B29" s="62"/>
      <c r="C29" s="62"/>
      <c r="D29" s="62"/>
      <c r="E29" s="105">
        <v>92.8</v>
      </c>
      <c r="F29" s="105">
        <v>95.2</v>
      </c>
      <c r="G29" s="105">
        <v>94.9</v>
      </c>
      <c r="H29" s="46"/>
    </row>
    <row r="30" spans="1:8" ht="12.75">
      <c r="A30" s="57">
        <v>35</v>
      </c>
      <c r="B30" s="62"/>
      <c r="C30" s="62"/>
      <c r="D30" s="62"/>
      <c r="E30" s="62"/>
      <c r="F30" s="105">
        <v>95.3</v>
      </c>
      <c r="G30" s="105">
        <v>94.9</v>
      </c>
      <c r="H30" s="46"/>
    </row>
    <row r="31" spans="1:8" ht="12.75">
      <c r="A31" s="57">
        <v>36</v>
      </c>
      <c r="B31" s="62"/>
      <c r="C31" s="62"/>
      <c r="D31" s="62"/>
      <c r="E31" s="62"/>
      <c r="F31" s="105">
        <v>95.3</v>
      </c>
      <c r="G31" s="105">
        <v>94.9</v>
      </c>
      <c r="H31" s="46"/>
    </row>
    <row r="32" spans="1:8" ht="12.75">
      <c r="A32" s="57">
        <v>37</v>
      </c>
      <c r="B32" s="62"/>
      <c r="C32" s="62"/>
      <c r="D32" s="62"/>
      <c r="E32" s="62"/>
      <c r="F32" s="105">
        <v>95.6</v>
      </c>
      <c r="G32" s="105">
        <v>94.9</v>
      </c>
      <c r="H32" s="46"/>
    </row>
    <row r="33" spans="1:8" ht="12.75">
      <c r="A33" s="57">
        <v>38</v>
      </c>
      <c r="B33" s="62"/>
      <c r="C33" s="62"/>
      <c r="D33" s="62"/>
      <c r="E33" s="62"/>
      <c r="F33" s="105">
        <v>95.9</v>
      </c>
      <c r="G33" s="105">
        <v>95</v>
      </c>
      <c r="H33" s="46"/>
    </row>
    <row r="34" spans="1:8" ht="12.75">
      <c r="A34" s="57">
        <v>39</v>
      </c>
      <c r="B34" s="62"/>
      <c r="C34" s="62"/>
      <c r="D34" s="62"/>
      <c r="E34" s="62"/>
      <c r="F34" s="105">
        <v>95.9</v>
      </c>
      <c r="G34" s="105">
        <v>95</v>
      </c>
      <c r="H34" s="46"/>
    </row>
    <row r="35" spans="1:8" ht="12.75">
      <c r="A35" s="57">
        <v>40</v>
      </c>
      <c r="B35" s="62"/>
      <c r="C35" s="62"/>
      <c r="D35" s="62"/>
      <c r="E35" s="62"/>
      <c r="F35" s="105"/>
      <c r="G35" s="105">
        <v>95.1</v>
      </c>
      <c r="H35" s="46"/>
    </row>
    <row r="36" spans="1:7" ht="12.75">
      <c r="A36" s="74"/>
      <c r="B36" s="131"/>
      <c r="C36" s="131"/>
      <c r="D36" s="131"/>
      <c r="E36" s="96"/>
      <c r="F36" s="131"/>
      <c r="G36" s="131"/>
    </row>
    <row r="37" spans="1:7" ht="12.75">
      <c r="A37" s="58" t="s">
        <v>137</v>
      </c>
      <c r="B37" s="132">
        <v>470.3</v>
      </c>
      <c r="C37" s="132">
        <v>494</v>
      </c>
      <c r="D37" s="132">
        <v>496.4</v>
      </c>
      <c r="E37" s="132">
        <v>523.7</v>
      </c>
      <c r="F37" s="132">
        <v>495.6</v>
      </c>
      <c r="G37" s="132">
        <v>454</v>
      </c>
    </row>
    <row r="38" ht="12.75">
      <c r="A38" s="2" t="s">
        <v>456</v>
      </c>
    </row>
    <row r="39" ht="12.75">
      <c r="A39" s="68" t="s">
        <v>160</v>
      </c>
    </row>
    <row r="40" spans="1:7" ht="12.75">
      <c r="A40" s="57">
        <v>15</v>
      </c>
      <c r="B40" s="37">
        <v>0</v>
      </c>
      <c r="C40" s="37">
        <v>0.2</v>
      </c>
      <c r="D40" s="37">
        <v>0.8</v>
      </c>
      <c r="E40" s="37">
        <v>0.7</v>
      </c>
      <c r="F40" s="37">
        <v>1.5</v>
      </c>
      <c r="G40" s="37">
        <v>0.7</v>
      </c>
    </row>
    <row r="41" spans="1:7" ht="12.75">
      <c r="A41" s="57">
        <v>16</v>
      </c>
      <c r="B41" s="37">
        <v>0.7</v>
      </c>
      <c r="C41" s="37">
        <v>0.5</v>
      </c>
      <c r="D41" s="37">
        <v>1.4</v>
      </c>
      <c r="E41" s="37">
        <v>2</v>
      </c>
      <c r="F41" s="37">
        <v>2.8</v>
      </c>
      <c r="G41" s="37">
        <v>1.3</v>
      </c>
    </row>
    <row r="42" spans="1:7" ht="12.75">
      <c r="A42" s="57">
        <v>17</v>
      </c>
      <c r="B42" s="37">
        <v>0.9</v>
      </c>
      <c r="C42" s="37">
        <v>1.2</v>
      </c>
      <c r="D42" s="37">
        <v>3.9</v>
      </c>
      <c r="E42" s="37">
        <v>6.7</v>
      </c>
      <c r="F42" s="37">
        <v>6.7</v>
      </c>
      <c r="G42" s="37">
        <v>3</v>
      </c>
    </row>
    <row r="43" spans="1:7" ht="12.75">
      <c r="A43" s="57">
        <v>18</v>
      </c>
      <c r="B43" s="37">
        <v>2.1</v>
      </c>
      <c r="C43" s="37">
        <v>3.4</v>
      </c>
      <c r="D43" s="37">
        <v>8.6</v>
      </c>
      <c r="E43" s="37">
        <v>14.5</v>
      </c>
      <c r="F43" s="37">
        <v>12.9</v>
      </c>
      <c r="G43" s="37">
        <v>12.2</v>
      </c>
    </row>
    <row r="44" spans="1:7" ht="12.75">
      <c r="A44" s="57">
        <v>19</v>
      </c>
      <c r="B44" s="37">
        <v>2.4</v>
      </c>
      <c r="C44" s="37">
        <v>6.7</v>
      </c>
      <c r="D44" s="37">
        <v>14.9</v>
      </c>
      <c r="E44" s="37">
        <v>21.9</v>
      </c>
      <c r="F44" s="37">
        <v>20.8</v>
      </c>
      <c r="G44" s="37">
        <v>26</v>
      </c>
    </row>
    <row r="45" spans="1:7" ht="12.75">
      <c r="A45" s="57">
        <v>20</v>
      </c>
      <c r="B45" s="37"/>
      <c r="C45" s="37">
        <v>9.7</v>
      </c>
      <c r="D45" s="37">
        <v>19.1</v>
      </c>
      <c r="E45" s="37">
        <v>32.6</v>
      </c>
      <c r="F45" s="37">
        <v>29.5</v>
      </c>
      <c r="G45" s="37">
        <v>37.1</v>
      </c>
    </row>
    <row r="46" spans="1:7" ht="12.75">
      <c r="A46" s="57">
        <v>21</v>
      </c>
      <c r="B46" s="37"/>
      <c r="C46" s="37">
        <v>10.3</v>
      </c>
      <c r="D46" s="37">
        <v>23.1</v>
      </c>
      <c r="E46" s="37">
        <v>38.4</v>
      </c>
      <c r="F46" s="37">
        <v>43.1</v>
      </c>
      <c r="G46" s="37">
        <v>49.2</v>
      </c>
    </row>
    <row r="47" spans="1:7" ht="12.75">
      <c r="A47" s="57">
        <v>22</v>
      </c>
      <c r="B47" s="37"/>
      <c r="C47" s="37">
        <v>12.3</v>
      </c>
      <c r="D47" s="37">
        <v>27.9</v>
      </c>
      <c r="E47" s="37">
        <v>41.9</v>
      </c>
      <c r="F47" s="37">
        <v>48.3</v>
      </c>
      <c r="G47" s="37">
        <v>53.2</v>
      </c>
    </row>
    <row r="48" spans="1:7" ht="12.75">
      <c r="A48" s="57">
        <v>23</v>
      </c>
      <c r="B48" s="37"/>
      <c r="C48" s="37">
        <v>13.7</v>
      </c>
      <c r="D48" s="37">
        <v>31</v>
      </c>
      <c r="E48" s="37">
        <v>45.4</v>
      </c>
      <c r="F48" s="37">
        <v>55.5</v>
      </c>
      <c r="G48" s="37">
        <v>59.3</v>
      </c>
    </row>
    <row r="49" spans="1:7" ht="12.75">
      <c r="A49" s="57">
        <v>24</v>
      </c>
      <c r="B49" s="37"/>
      <c r="C49" s="37">
        <v>16.1</v>
      </c>
      <c r="D49" s="37">
        <v>32.9</v>
      </c>
      <c r="E49" s="37">
        <v>46.7</v>
      </c>
      <c r="F49" s="37">
        <v>60.3</v>
      </c>
      <c r="G49" s="37">
        <v>64.4</v>
      </c>
    </row>
    <row r="50" spans="1:7" ht="12.75">
      <c r="A50" s="57">
        <v>25</v>
      </c>
      <c r="B50" s="37"/>
      <c r="C50" s="37"/>
      <c r="D50" s="37">
        <v>33.2</v>
      </c>
      <c r="E50" s="37">
        <v>47.8</v>
      </c>
      <c r="F50" s="37">
        <v>63.3</v>
      </c>
      <c r="G50" s="37">
        <v>67.6</v>
      </c>
    </row>
    <row r="51" spans="1:7" ht="12.75">
      <c r="A51" s="57">
        <v>26</v>
      </c>
      <c r="B51" s="37"/>
      <c r="C51" s="37"/>
      <c r="D51" s="37">
        <v>34.6</v>
      </c>
      <c r="E51" s="37">
        <v>48.5</v>
      </c>
      <c r="F51" s="37">
        <v>64.7</v>
      </c>
      <c r="G51" s="37">
        <v>68.9</v>
      </c>
    </row>
    <row r="52" spans="1:7" ht="12.75">
      <c r="A52" s="57">
        <v>27</v>
      </c>
      <c r="B52" s="37"/>
      <c r="C52" s="37"/>
      <c r="D52" s="37">
        <v>35.2</v>
      </c>
      <c r="E52" s="37">
        <v>48.5</v>
      </c>
      <c r="F52" s="37">
        <v>65</v>
      </c>
      <c r="G52" s="37">
        <v>69.7</v>
      </c>
    </row>
    <row r="53" spans="1:7" ht="12.75">
      <c r="A53" s="57">
        <v>28</v>
      </c>
      <c r="B53" s="37"/>
      <c r="C53" s="37"/>
      <c r="D53" s="37">
        <v>35.2</v>
      </c>
      <c r="E53" s="37">
        <v>49.2</v>
      </c>
      <c r="F53" s="37">
        <v>65.9</v>
      </c>
      <c r="G53" s="37">
        <v>70.2</v>
      </c>
    </row>
    <row r="54" spans="1:7" ht="12.75">
      <c r="A54" s="57">
        <v>29</v>
      </c>
      <c r="B54" s="37"/>
      <c r="C54" s="37"/>
      <c r="D54" s="37">
        <v>35.3</v>
      </c>
      <c r="E54" s="37">
        <v>50.8</v>
      </c>
      <c r="F54" s="37">
        <v>66.6</v>
      </c>
      <c r="G54" s="37">
        <v>70.9</v>
      </c>
    </row>
    <row r="55" spans="1:7" ht="12.75">
      <c r="A55" s="57">
        <v>30</v>
      </c>
      <c r="B55" s="37"/>
      <c r="C55" s="37"/>
      <c r="D55" s="37"/>
      <c r="E55" s="37">
        <v>50.8</v>
      </c>
      <c r="F55" s="37">
        <v>66.6</v>
      </c>
      <c r="G55" s="37">
        <v>72.3</v>
      </c>
    </row>
    <row r="56" spans="1:7" ht="12.75">
      <c r="A56" s="57">
        <v>31</v>
      </c>
      <c r="B56" s="37"/>
      <c r="C56" s="37"/>
      <c r="D56" s="37"/>
      <c r="E56" s="37">
        <v>50.8</v>
      </c>
      <c r="F56" s="37">
        <v>67.1</v>
      </c>
      <c r="G56" s="37">
        <v>72.5</v>
      </c>
    </row>
    <row r="57" spans="1:7" ht="12.75">
      <c r="A57" s="57">
        <v>32</v>
      </c>
      <c r="B57" s="37"/>
      <c r="C57" s="37"/>
      <c r="D57" s="37"/>
      <c r="E57" s="37">
        <v>50.8</v>
      </c>
      <c r="F57" s="37">
        <v>67.1</v>
      </c>
      <c r="G57" s="37">
        <v>72.6</v>
      </c>
    </row>
    <row r="58" spans="1:7" ht="12.75">
      <c r="A58" s="57">
        <v>33</v>
      </c>
      <c r="B58" s="37"/>
      <c r="C58" s="37"/>
      <c r="D58" s="37"/>
      <c r="E58" s="37">
        <v>51.3</v>
      </c>
      <c r="F58" s="37">
        <v>67.1</v>
      </c>
      <c r="G58" s="37">
        <v>72.6</v>
      </c>
    </row>
    <row r="59" spans="1:7" ht="12.75">
      <c r="A59" s="57">
        <v>34</v>
      </c>
      <c r="B59" s="37"/>
      <c r="C59" s="37"/>
      <c r="D59" s="37"/>
      <c r="E59" s="37">
        <v>51.3</v>
      </c>
      <c r="F59" s="37">
        <v>67.1</v>
      </c>
      <c r="G59" s="37">
        <v>72.7</v>
      </c>
    </row>
    <row r="60" spans="1:7" ht="12.75">
      <c r="A60" s="57">
        <v>35</v>
      </c>
      <c r="B60" s="37"/>
      <c r="C60" s="37"/>
      <c r="D60" s="37"/>
      <c r="E60" s="37"/>
      <c r="F60" s="37">
        <v>67.1</v>
      </c>
      <c r="G60" s="37">
        <v>72.7</v>
      </c>
    </row>
    <row r="61" spans="1:7" ht="12.75">
      <c r="A61" s="57">
        <v>36</v>
      </c>
      <c r="B61" s="37"/>
      <c r="C61" s="37"/>
      <c r="D61" s="37"/>
      <c r="E61" s="37"/>
      <c r="F61" s="37">
        <v>67.1</v>
      </c>
      <c r="G61" s="37">
        <v>72.7</v>
      </c>
    </row>
    <row r="62" spans="1:7" ht="12.75">
      <c r="A62" s="57">
        <v>37</v>
      </c>
      <c r="B62" s="37"/>
      <c r="C62" s="37"/>
      <c r="D62" s="37"/>
      <c r="E62" s="37"/>
      <c r="F62" s="37">
        <v>67.1</v>
      </c>
      <c r="G62" s="37">
        <v>72.7</v>
      </c>
    </row>
    <row r="63" spans="1:7" ht="12.75">
      <c r="A63" s="57">
        <v>38</v>
      </c>
      <c r="B63" s="37"/>
      <c r="C63" s="37"/>
      <c r="D63" s="37"/>
      <c r="E63" s="37"/>
      <c r="F63" s="37">
        <v>67.1</v>
      </c>
      <c r="G63" s="37">
        <v>72.7</v>
      </c>
    </row>
    <row r="64" spans="1:7" ht="12.75">
      <c r="A64" s="57">
        <v>39</v>
      </c>
      <c r="B64" s="37"/>
      <c r="C64" s="37"/>
      <c r="D64" s="37"/>
      <c r="E64" s="37"/>
      <c r="F64" s="37">
        <v>67.1</v>
      </c>
      <c r="G64" s="37">
        <v>72.7</v>
      </c>
    </row>
    <row r="65" spans="1:7" ht="12.75">
      <c r="A65" s="57">
        <v>40</v>
      </c>
      <c r="B65" s="37"/>
      <c r="C65" s="37"/>
      <c r="D65" s="37"/>
      <c r="E65" s="37"/>
      <c r="F65" s="37"/>
      <c r="G65" s="37">
        <v>72.7</v>
      </c>
    </row>
    <row r="66" spans="1:7" ht="12.75">
      <c r="A66" s="58" t="s">
        <v>137</v>
      </c>
      <c r="B66" s="73">
        <v>470.3</v>
      </c>
      <c r="C66" s="73">
        <v>494</v>
      </c>
      <c r="D66" s="73">
        <v>496.4</v>
      </c>
      <c r="E66" s="73">
        <v>523.7</v>
      </c>
      <c r="F66" s="73">
        <v>495.6</v>
      </c>
      <c r="G66" s="73">
        <v>454</v>
      </c>
    </row>
    <row r="67" spans="1:7" ht="12.75">
      <c r="A67" s="1" t="s">
        <v>161</v>
      </c>
      <c r="B67" s="3"/>
      <c r="C67" s="3"/>
      <c r="D67" s="3"/>
      <c r="E67" s="3"/>
      <c r="F67" s="3"/>
      <c r="G67" s="3"/>
    </row>
    <row r="68" spans="1:7" ht="12.75">
      <c r="A68" s="1" t="s">
        <v>348</v>
      </c>
      <c r="B68" s="3"/>
      <c r="C68" s="3"/>
      <c r="D68" s="3"/>
      <c r="E68" s="3"/>
      <c r="F68" s="3"/>
      <c r="G68" s="3"/>
    </row>
    <row r="69" spans="1:7" ht="12.75">
      <c r="A69" s="1"/>
      <c r="B69" s="3"/>
      <c r="C69" s="3"/>
      <c r="D69" s="3"/>
      <c r="E69" s="3"/>
      <c r="F69" s="3"/>
      <c r="G69" s="3"/>
    </row>
    <row r="70" spans="1:7" ht="12.75">
      <c r="A70" s="55"/>
      <c r="B70" s="61" t="s">
        <v>90</v>
      </c>
      <c r="C70" s="61"/>
      <c r="D70" s="61"/>
      <c r="E70" s="61"/>
      <c r="F70" s="61"/>
      <c r="G70" s="61"/>
    </row>
    <row r="71" spans="1:7" ht="12.75">
      <c r="A71" s="59"/>
      <c r="B71" s="59" t="s">
        <v>73</v>
      </c>
      <c r="C71" s="59" t="s">
        <v>74</v>
      </c>
      <c r="D71" s="59" t="s">
        <v>75</v>
      </c>
      <c r="E71" s="59" t="s">
        <v>76</v>
      </c>
      <c r="F71" s="59" t="s">
        <v>77</v>
      </c>
      <c r="G71" s="59" t="s">
        <v>78</v>
      </c>
    </row>
    <row r="72" spans="2:7" ht="12.75">
      <c r="B72" s="3" t="s">
        <v>91</v>
      </c>
      <c r="C72" s="3"/>
      <c r="D72" s="3"/>
      <c r="E72" s="3"/>
      <c r="F72" s="3"/>
      <c r="G72" s="3"/>
    </row>
    <row r="73" spans="1:7" ht="12.75">
      <c r="A73" s="59"/>
      <c r="B73" s="59" t="s">
        <v>92</v>
      </c>
      <c r="C73" s="59" t="s">
        <v>93</v>
      </c>
      <c r="D73" s="59" t="s">
        <v>94</v>
      </c>
      <c r="E73" s="59" t="s">
        <v>95</v>
      </c>
      <c r="F73" s="59" t="s">
        <v>96</v>
      </c>
      <c r="G73" s="59" t="s">
        <v>97</v>
      </c>
    </row>
    <row r="74" spans="1:7" ht="12.75">
      <c r="A74" s="33"/>
      <c r="B74" s="33"/>
      <c r="C74" s="33"/>
      <c r="D74" s="33"/>
      <c r="E74" s="33"/>
      <c r="F74" s="33"/>
      <c r="G74" s="33"/>
    </row>
    <row r="75" ht="12.75">
      <c r="A75" s="9" t="s">
        <v>162</v>
      </c>
    </row>
    <row r="76" ht="12.75">
      <c r="A76" s="9" t="s">
        <v>163</v>
      </c>
    </row>
    <row r="77" spans="1:7" ht="12.75">
      <c r="A77" s="57">
        <v>15</v>
      </c>
      <c r="B77" s="37">
        <v>1.1</v>
      </c>
      <c r="C77" s="37">
        <v>0.5</v>
      </c>
      <c r="D77" s="37">
        <v>0.1</v>
      </c>
      <c r="E77" s="37">
        <v>0</v>
      </c>
      <c r="F77" s="37">
        <v>0</v>
      </c>
      <c r="G77" s="37">
        <v>0</v>
      </c>
    </row>
    <row r="78" spans="1:7" ht="12.75">
      <c r="A78" s="57">
        <v>16</v>
      </c>
      <c r="B78" s="37">
        <v>2.1</v>
      </c>
      <c r="C78" s="37">
        <v>2.6</v>
      </c>
      <c r="D78" s="37">
        <v>1.1</v>
      </c>
      <c r="E78" s="37">
        <v>0.7</v>
      </c>
      <c r="F78" s="37">
        <v>0.1</v>
      </c>
      <c r="G78" s="37">
        <v>0.3</v>
      </c>
    </row>
    <row r="79" spans="1:7" ht="12.75">
      <c r="A79" s="57">
        <v>17</v>
      </c>
      <c r="B79" s="37">
        <v>6.2</v>
      </c>
      <c r="C79" s="37">
        <v>5.1</v>
      </c>
      <c r="D79" s="37">
        <v>5</v>
      </c>
      <c r="E79" s="37">
        <v>2.8</v>
      </c>
      <c r="F79" s="37">
        <v>1.5</v>
      </c>
      <c r="G79" s="37">
        <v>1</v>
      </c>
    </row>
    <row r="80" spans="1:7" ht="12.75">
      <c r="A80" s="57">
        <v>18</v>
      </c>
      <c r="B80" s="37">
        <v>11.9</v>
      </c>
      <c r="C80" s="37">
        <v>11.6</v>
      </c>
      <c r="D80" s="37">
        <v>11.4</v>
      </c>
      <c r="E80" s="37">
        <v>8.2</v>
      </c>
      <c r="F80" s="37">
        <v>5.2</v>
      </c>
      <c r="G80" s="37">
        <v>1.7</v>
      </c>
    </row>
    <row r="81" spans="1:7" ht="12.75">
      <c r="A81" s="57">
        <v>19</v>
      </c>
      <c r="B81" s="37">
        <v>20</v>
      </c>
      <c r="C81" s="37">
        <v>20.8</v>
      </c>
      <c r="D81" s="37">
        <v>18.5</v>
      </c>
      <c r="E81" s="37">
        <v>14.4</v>
      </c>
      <c r="F81" s="37">
        <v>8.7</v>
      </c>
      <c r="G81" s="37">
        <v>3.9</v>
      </c>
    </row>
    <row r="82" spans="1:7" ht="12.75">
      <c r="A82" s="57">
        <v>20</v>
      </c>
      <c r="B82" s="37"/>
      <c r="C82" s="37">
        <v>31.3</v>
      </c>
      <c r="D82" s="37">
        <v>25</v>
      </c>
      <c r="E82" s="37">
        <v>20.4</v>
      </c>
      <c r="F82" s="37">
        <v>10.4</v>
      </c>
      <c r="G82" s="37">
        <v>7.1</v>
      </c>
    </row>
    <row r="83" spans="1:7" ht="12.75">
      <c r="A83" s="57">
        <v>21</v>
      </c>
      <c r="B83" s="37"/>
      <c r="C83" s="37">
        <v>39.3</v>
      </c>
      <c r="D83" s="37">
        <v>32.9</v>
      </c>
      <c r="E83" s="37">
        <v>27.5</v>
      </c>
      <c r="F83" s="37">
        <v>13.1</v>
      </c>
      <c r="G83" s="37">
        <v>9.2</v>
      </c>
    </row>
    <row r="84" spans="1:7" ht="12.75">
      <c r="A84" s="57">
        <v>22</v>
      </c>
      <c r="B84" s="37"/>
      <c r="C84" s="37">
        <v>47</v>
      </c>
      <c r="D84" s="37">
        <v>38.4</v>
      </c>
      <c r="E84" s="37">
        <v>31.4</v>
      </c>
      <c r="F84" s="37">
        <v>16.1</v>
      </c>
      <c r="G84" s="37">
        <v>12.6</v>
      </c>
    </row>
    <row r="85" spans="1:7" ht="12.75">
      <c r="A85" s="57">
        <v>23</v>
      </c>
      <c r="B85" s="37"/>
      <c r="C85" s="37">
        <v>54.2</v>
      </c>
      <c r="D85" s="37">
        <v>42.2</v>
      </c>
      <c r="E85" s="37">
        <v>34</v>
      </c>
      <c r="F85" s="37">
        <v>18.9</v>
      </c>
      <c r="G85" s="37">
        <v>14.4</v>
      </c>
    </row>
    <row r="86" spans="1:7" ht="12.75">
      <c r="A86" s="57">
        <v>24</v>
      </c>
      <c r="B86" s="37"/>
      <c r="C86" s="37">
        <v>60</v>
      </c>
      <c r="D86" s="37">
        <v>46</v>
      </c>
      <c r="E86" s="37">
        <v>35</v>
      </c>
      <c r="F86" s="37">
        <v>21.4</v>
      </c>
      <c r="G86" s="37">
        <v>15.4</v>
      </c>
    </row>
    <row r="87" spans="1:7" ht="12.75">
      <c r="A87" s="57">
        <v>25</v>
      </c>
      <c r="B87" s="37"/>
      <c r="C87" s="37"/>
      <c r="D87" s="37">
        <v>48.7</v>
      </c>
      <c r="E87" s="37">
        <v>36</v>
      </c>
      <c r="F87" s="37">
        <v>22.6</v>
      </c>
      <c r="G87" s="37">
        <v>17.4</v>
      </c>
    </row>
    <row r="88" spans="1:7" ht="12.75">
      <c r="A88" s="57">
        <v>26</v>
      </c>
      <c r="B88" s="37"/>
      <c r="C88" s="37"/>
      <c r="D88" s="37">
        <v>50.3</v>
      </c>
      <c r="E88" s="37">
        <v>37.3</v>
      </c>
      <c r="F88" s="37">
        <v>23.4</v>
      </c>
      <c r="G88" s="37">
        <v>19.2</v>
      </c>
    </row>
    <row r="89" spans="1:7" ht="12.75">
      <c r="A89" s="57">
        <v>27</v>
      </c>
      <c r="B89" s="37"/>
      <c r="C89" s="37"/>
      <c r="D89" s="37">
        <v>51.6</v>
      </c>
      <c r="E89" s="37">
        <v>38.6</v>
      </c>
      <c r="F89" s="37">
        <v>24.2</v>
      </c>
      <c r="G89" s="37">
        <v>19.9</v>
      </c>
    </row>
    <row r="90" spans="1:7" ht="12.75">
      <c r="A90" s="57">
        <v>28</v>
      </c>
      <c r="B90" s="37"/>
      <c r="C90" s="37"/>
      <c r="D90" s="37">
        <v>53.4</v>
      </c>
      <c r="E90" s="37">
        <v>40</v>
      </c>
      <c r="F90" s="37">
        <v>25.1</v>
      </c>
      <c r="G90" s="37">
        <v>20</v>
      </c>
    </row>
    <row r="91" spans="1:7" ht="12.75">
      <c r="A91" s="57">
        <v>29</v>
      </c>
      <c r="B91" s="37"/>
      <c r="C91" s="37"/>
      <c r="D91" s="37">
        <v>54.1</v>
      </c>
      <c r="E91" s="37">
        <v>40.1</v>
      </c>
      <c r="F91" s="37">
        <v>25.1</v>
      </c>
      <c r="G91" s="37">
        <v>20.8</v>
      </c>
    </row>
    <row r="92" spans="1:7" ht="12.75">
      <c r="A92" s="57">
        <v>30</v>
      </c>
      <c r="B92" s="37"/>
      <c r="C92" s="37"/>
      <c r="D92" s="37"/>
      <c r="E92" s="37">
        <v>40.3</v>
      </c>
      <c r="F92" s="37">
        <v>25.7</v>
      </c>
      <c r="G92" s="37">
        <v>21.3</v>
      </c>
    </row>
    <row r="93" spans="1:7" ht="12.75">
      <c r="A93" s="57">
        <v>31</v>
      </c>
      <c r="B93" s="37"/>
      <c r="C93" s="37"/>
      <c r="D93" s="37"/>
      <c r="E93" s="37">
        <v>41</v>
      </c>
      <c r="F93" s="37">
        <v>27.1</v>
      </c>
      <c r="G93" s="37">
        <v>21.8</v>
      </c>
    </row>
    <row r="94" spans="1:7" ht="12.75">
      <c r="A94" s="57">
        <v>32</v>
      </c>
      <c r="B94" s="37"/>
      <c r="C94" s="37"/>
      <c r="D94" s="37"/>
      <c r="E94" s="37">
        <v>41.1</v>
      </c>
      <c r="F94" s="37">
        <v>28</v>
      </c>
      <c r="G94" s="37">
        <v>22.1</v>
      </c>
    </row>
    <row r="95" spans="1:7" ht="12.75">
      <c r="A95" s="57">
        <v>33</v>
      </c>
      <c r="B95" s="37"/>
      <c r="C95" s="37"/>
      <c r="D95" s="37"/>
      <c r="E95" s="37">
        <v>41.4</v>
      </c>
      <c r="F95" s="37">
        <v>28.1</v>
      </c>
      <c r="G95" s="37">
        <v>22.2</v>
      </c>
    </row>
    <row r="96" spans="1:7" ht="12.75">
      <c r="A96" s="57">
        <v>34</v>
      </c>
      <c r="B96" s="37"/>
      <c r="C96" s="37"/>
      <c r="D96" s="37"/>
      <c r="E96" s="37">
        <v>41.4</v>
      </c>
      <c r="F96" s="37">
        <v>28.2</v>
      </c>
      <c r="G96" s="37">
        <v>22.2</v>
      </c>
    </row>
    <row r="97" spans="1:7" ht="12.75">
      <c r="A97" s="57">
        <v>35</v>
      </c>
      <c r="B97" s="37"/>
      <c r="C97" s="37"/>
      <c r="D97" s="37"/>
      <c r="E97" s="37"/>
      <c r="F97" s="37">
        <v>28.2</v>
      </c>
      <c r="G97" s="37">
        <v>22.3</v>
      </c>
    </row>
    <row r="98" spans="1:7" ht="12.75">
      <c r="A98" s="57">
        <v>36</v>
      </c>
      <c r="B98" s="37"/>
      <c r="C98" s="37"/>
      <c r="D98" s="37"/>
      <c r="E98" s="37"/>
      <c r="F98" s="37">
        <v>28.2</v>
      </c>
      <c r="G98" s="37">
        <v>22.3</v>
      </c>
    </row>
    <row r="99" spans="1:7" ht="12.75">
      <c r="A99" s="57">
        <v>37</v>
      </c>
      <c r="B99" s="37"/>
      <c r="C99" s="37"/>
      <c r="D99" s="37"/>
      <c r="E99" s="37"/>
      <c r="F99" s="37">
        <v>28.5</v>
      </c>
      <c r="G99" s="37">
        <v>22.3</v>
      </c>
    </row>
    <row r="100" spans="1:7" ht="12.75">
      <c r="A100" s="57">
        <v>38</v>
      </c>
      <c r="B100" s="37"/>
      <c r="C100" s="37"/>
      <c r="D100" s="37"/>
      <c r="E100" s="37"/>
      <c r="F100" s="37">
        <v>28.8</v>
      </c>
      <c r="G100" s="37">
        <v>22.3</v>
      </c>
    </row>
    <row r="101" spans="1:7" ht="12.75">
      <c r="A101" s="57">
        <v>39</v>
      </c>
      <c r="B101" s="37"/>
      <c r="C101" s="37"/>
      <c r="D101" s="37"/>
      <c r="E101" s="37"/>
      <c r="F101" s="37">
        <v>28.8</v>
      </c>
      <c r="G101" s="37">
        <v>22.3</v>
      </c>
    </row>
    <row r="102" spans="1:7" ht="12.75">
      <c r="A102" s="57">
        <v>40</v>
      </c>
      <c r="B102" s="37"/>
      <c r="C102" s="37"/>
      <c r="D102" s="37"/>
      <c r="E102" s="37"/>
      <c r="F102" s="37"/>
      <c r="G102" s="37">
        <v>22.4</v>
      </c>
    </row>
    <row r="103" spans="1:7" ht="12.75">
      <c r="A103" s="58" t="s">
        <v>137</v>
      </c>
      <c r="B103" s="73">
        <v>470.3</v>
      </c>
      <c r="C103" s="73">
        <v>494</v>
      </c>
      <c r="D103" s="73">
        <v>496.4</v>
      </c>
      <c r="E103" s="73">
        <v>523.7</v>
      </c>
      <c r="F103" s="73">
        <v>495.6</v>
      </c>
      <c r="G103" s="73">
        <v>454</v>
      </c>
    </row>
    <row r="104" spans="1:7" ht="12.75">
      <c r="A104" s="74"/>
      <c r="B104" s="33"/>
      <c r="C104" s="33"/>
      <c r="D104" s="33"/>
      <c r="E104" s="33"/>
      <c r="F104" s="33"/>
      <c r="G104" s="33"/>
    </row>
    <row r="105" spans="1:7" ht="12.75">
      <c r="A105" s="133" t="s">
        <v>457</v>
      </c>
      <c r="B105" s="122"/>
      <c r="C105" s="122"/>
      <c r="D105" s="122"/>
      <c r="E105" s="122"/>
      <c r="F105" s="122"/>
      <c r="G105" s="122"/>
    </row>
    <row r="106" spans="1:7" ht="14.25">
      <c r="A106" s="121" t="s">
        <v>460</v>
      </c>
      <c r="B106" s="122"/>
      <c r="C106" s="122"/>
      <c r="D106" s="122"/>
      <c r="E106" s="122"/>
      <c r="F106" s="122"/>
      <c r="G106" s="122"/>
    </row>
    <row r="107" spans="1:7" ht="12.75">
      <c r="A107" s="123">
        <v>0</v>
      </c>
      <c r="B107" s="37"/>
      <c r="C107" s="37"/>
      <c r="D107" s="37">
        <v>13.5</v>
      </c>
      <c r="E107" s="37">
        <v>29.1</v>
      </c>
      <c r="F107" s="37">
        <v>30</v>
      </c>
      <c r="G107" s="37">
        <v>21.2</v>
      </c>
    </row>
    <row r="108" spans="1:7" ht="12.75">
      <c r="A108" s="123">
        <v>1</v>
      </c>
      <c r="B108" s="37"/>
      <c r="C108" s="37"/>
      <c r="D108" s="37">
        <v>27.7</v>
      </c>
      <c r="E108" s="37">
        <v>50.5</v>
      </c>
      <c r="F108" s="37">
        <v>52.2</v>
      </c>
      <c r="G108" s="37">
        <v>37.5</v>
      </c>
    </row>
    <row r="109" spans="1:7" ht="12.75">
      <c r="A109" s="123">
        <v>2</v>
      </c>
      <c r="B109" s="37"/>
      <c r="C109" s="37"/>
      <c r="D109" s="37">
        <v>38.7</v>
      </c>
      <c r="E109" s="37">
        <v>56.7</v>
      </c>
      <c r="F109" s="37">
        <v>56.2</v>
      </c>
      <c r="G109" s="37">
        <v>46.8</v>
      </c>
    </row>
    <row r="110" spans="1:7" ht="12.75">
      <c r="A110" s="123">
        <v>3</v>
      </c>
      <c r="B110" s="37"/>
      <c r="C110" s="37"/>
      <c r="D110" s="37">
        <v>45.4</v>
      </c>
      <c r="E110" s="37">
        <v>62.8</v>
      </c>
      <c r="F110" s="37">
        <v>62.3</v>
      </c>
      <c r="G110" s="37">
        <v>55.9</v>
      </c>
    </row>
    <row r="111" spans="1:7" ht="12.75">
      <c r="A111" s="123">
        <v>4</v>
      </c>
      <c r="B111" s="37"/>
      <c r="C111" s="37"/>
      <c r="D111" s="37"/>
      <c r="E111" s="37">
        <v>65.8</v>
      </c>
      <c r="F111" s="37">
        <v>64.1</v>
      </c>
      <c r="G111" s="37">
        <v>59.5</v>
      </c>
    </row>
    <row r="112" spans="1:7" ht="12.75">
      <c r="A112" s="123">
        <v>5</v>
      </c>
      <c r="B112" s="37"/>
      <c r="C112" s="37"/>
      <c r="D112" s="37"/>
      <c r="E112" s="37">
        <v>69.6</v>
      </c>
      <c r="F112" s="37">
        <v>64.1</v>
      </c>
      <c r="G112" s="37">
        <v>65.2</v>
      </c>
    </row>
    <row r="113" spans="1:7" ht="12.75">
      <c r="A113" s="123">
        <v>6</v>
      </c>
      <c r="B113" s="37"/>
      <c r="C113" s="37"/>
      <c r="D113" s="37"/>
      <c r="E113" s="37">
        <v>72</v>
      </c>
      <c r="F113" s="37">
        <v>64.7</v>
      </c>
      <c r="G113" s="37">
        <v>66.5</v>
      </c>
    </row>
    <row r="114" spans="1:7" ht="12.75">
      <c r="A114" s="123">
        <v>7</v>
      </c>
      <c r="B114" s="37"/>
      <c r="C114" s="37"/>
      <c r="D114" s="37"/>
      <c r="E114" s="37">
        <v>72</v>
      </c>
      <c r="F114" s="37">
        <v>69.4</v>
      </c>
      <c r="G114" s="37">
        <v>66.5</v>
      </c>
    </row>
    <row r="115" spans="1:7" ht="12.75">
      <c r="A115" s="123">
        <v>8</v>
      </c>
      <c r="B115" s="37"/>
      <c r="C115" s="37"/>
      <c r="D115" s="37"/>
      <c r="E115" s="37">
        <v>72</v>
      </c>
      <c r="F115" s="37">
        <v>69.8</v>
      </c>
      <c r="G115" s="37">
        <v>70.8</v>
      </c>
    </row>
    <row r="116" spans="1:7" ht="12.75">
      <c r="A116" s="123">
        <v>9</v>
      </c>
      <c r="B116" s="37"/>
      <c r="C116" s="37"/>
      <c r="D116" s="37"/>
      <c r="E116" s="37">
        <v>72.3</v>
      </c>
      <c r="F116" s="37">
        <v>72.6</v>
      </c>
      <c r="G116" s="37">
        <v>71.7</v>
      </c>
    </row>
    <row r="117" spans="1:7" ht="12.75">
      <c r="A117" s="123">
        <v>10</v>
      </c>
      <c r="B117" s="37"/>
      <c r="C117" s="37"/>
      <c r="D117" s="37"/>
      <c r="E117" s="37"/>
      <c r="F117" s="37">
        <v>72.6</v>
      </c>
      <c r="G117" s="37">
        <v>73.3</v>
      </c>
    </row>
    <row r="118" spans="1:7" ht="12.75">
      <c r="A118" s="123">
        <v>11</v>
      </c>
      <c r="B118" s="37"/>
      <c r="C118" s="37"/>
      <c r="D118" s="37"/>
      <c r="E118" s="37"/>
      <c r="F118" s="37">
        <v>72.6</v>
      </c>
      <c r="G118" s="37">
        <v>73.3</v>
      </c>
    </row>
    <row r="119" spans="1:7" ht="12.75">
      <c r="A119" s="123">
        <v>12</v>
      </c>
      <c r="B119" s="37"/>
      <c r="C119" s="37"/>
      <c r="D119" s="37"/>
      <c r="E119" s="37"/>
      <c r="F119" s="37">
        <v>72.6</v>
      </c>
      <c r="G119" s="37">
        <v>73.7</v>
      </c>
    </row>
    <row r="120" spans="1:7" ht="12.75">
      <c r="A120" s="123">
        <v>13</v>
      </c>
      <c r="B120" s="37"/>
      <c r="C120" s="37"/>
      <c r="D120" s="37"/>
      <c r="E120" s="37"/>
      <c r="F120" s="37">
        <v>72.6</v>
      </c>
      <c r="G120" s="37">
        <v>73.7</v>
      </c>
    </row>
    <row r="121" spans="1:7" ht="12.75">
      <c r="A121" s="123">
        <v>14</v>
      </c>
      <c r="B121" s="37"/>
      <c r="C121" s="37"/>
      <c r="D121" s="37"/>
      <c r="E121" s="37"/>
      <c r="F121" s="37">
        <v>72.6</v>
      </c>
      <c r="G121" s="37">
        <v>73.7</v>
      </c>
    </row>
    <row r="122" spans="1:7" ht="12.75">
      <c r="A122" s="123">
        <v>15</v>
      </c>
      <c r="B122" s="37"/>
      <c r="C122" s="37"/>
      <c r="D122" s="37"/>
      <c r="E122" s="37"/>
      <c r="F122" s="37"/>
      <c r="G122" s="37">
        <v>77.7</v>
      </c>
    </row>
    <row r="123" spans="1:7" ht="12.75">
      <c r="A123" s="123" t="s">
        <v>137</v>
      </c>
      <c r="B123" s="65">
        <v>200</v>
      </c>
      <c r="C123" s="65">
        <v>329</v>
      </c>
      <c r="D123" s="65">
        <v>278</v>
      </c>
      <c r="E123" s="65">
        <v>218</v>
      </c>
      <c r="F123" s="65">
        <v>142.9</v>
      </c>
      <c r="G123" s="65">
        <v>102.8</v>
      </c>
    </row>
    <row r="124" spans="1:7" ht="12.75">
      <c r="A124" s="122"/>
      <c r="B124" s="122"/>
      <c r="C124" s="122"/>
      <c r="D124" s="122"/>
      <c r="E124" s="122"/>
      <c r="F124" s="122"/>
      <c r="G124" s="122"/>
    </row>
    <row r="125" spans="1:7" ht="12.75">
      <c r="A125" s="125" t="s">
        <v>459</v>
      </c>
      <c r="G125" s="122"/>
    </row>
    <row r="126" spans="1:7" ht="12.75">
      <c r="A126" s="122" t="s">
        <v>164</v>
      </c>
      <c r="G126" s="134"/>
    </row>
    <row r="127" spans="1:7" ht="12.75">
      <c r="A127" s="122" t="s">
        <v>165</v>
      </c>
      <c r="B127" s="37">
        <v>0</v>
      </c>
      <c r="C127" s="37">
        <v>0.2</v>
      </c>
      <c r="D127" s="37">
        <v>0.4</v>
      </c>
      <c r="E127" s="37">
        <v>0.5</v>
      </c>
      <c r="F127" s="37">
        <v>0.7</v>
      </c>
      <c r="G127" s="37">
        <v>0.8</v>
      </c>
    </row>
    <row r="128" spans="1:7" ht="12.75">
      <c r="A128" s="122" t="s">
        <v>166</v>
      </c>
      <c r="B128" s="37">
        <v>0.4</v>
      </c>
      <c r="C128" s="37">
        <v>0.4</v>
      </c>
      <c r="D128" s="37">
        <v>0.3</v>
      </c>
      <c r="E128" s="37">
        <v>0.1</v>
      </c>
      <c r="F128" s="37">
        <v>0.1</v>
      </c>
      <c r="G128" s="37">
        <v>0.1</v>
      </c>
    </row>
    <row r="129" spans="1:7" ht="12.75">
      <c r="A129" s="122" t="s">
        <v>167</v>
      </c>
      <c r="B129" s="37"/>
      <c r="C129" s="37"/>
      <c r="D129" s="37"/>
      <c r="E129" s="37"/>
      <c r="F129" s="37"/>
      <c r="G129" s="127"/>
    </row>
    <row r="130" spans="1:7" ht="12.75">
      <c r="A130" s="122" t="s">
        <v>168</v>
      </c>
      <c r="B130" s="127">
        <v>0.1</v>
      </c>
      <c r="C130" s="127">
        <v>0.3</v>
      </c>
      <c r="D130" s="127">
        <v>0.2</v>
      </c>
      <c r="E130" s="127">
        <v>0.4</v>
      </c>
      <c r="F130" s="127">
        <v>0.3</v>
      </c>
      <c r="G130" s="37">
        <v>0.3</v>
      </c>
    </row>
    <row r="131" spans="1:7" ht="12.75">
      <c r="A131" s="128" t="s">
        <v>169</v>
      </c>
      <c r="B131" s="41">
        <v>0.5</v>
      </c>
      <c r="C131" s="41">
        <v>0.9</v>
      </c>
      <c r="D131" s="41">
        <v>1</v>
      </c>
      <c r="E131" s="41">
        <v>1</v>
      </c>
      <c r="F131" s="41">
        <v>1.1</v>
      </c>
      <c r="G131" s="41">
        <v>1</v>
      </c>
    </row>
    <row r="132" spans="1:7" ht="12.75">
      <c r="A132" s="130"/>
      <c r="B132" s="129"/>
      <c r="C132" s="129"/>
      <c r="D132" s="129"/>
      <c r="E132" s="129"/>
      <c r="F132" s="129"/>
      <c r="G132" s="129"/>
    </row>
    <row r="133" spans="1:7" ht="12.75">
      <c r="A133" s="130" t="s">
        <v>170</v>
      </c>
      <c r="B133" s="129"/>
      <c r="C133" s="129"/>
      <c r="D133" s="129"/>
      <c r="E133" s="129"/>
      <c r="F133" s="129"/>
      <c r="G133" s="129"/>
    </row>
    <row r="134" spans="1:7" ht="12.75">
      <c r="A134" s="130" t="s">
        <v>171</v>
      </c>
      <c r="B134" s="129"/>
      <c r="C134" s="129"/>
      <c r="D134" s="129"/>
      <c r="E134" s="129"/>
      <c r="F134" s="129"/>
      <c r="G134" s="129"/>
    </row>
    <row r="135" spans="1:7" ht="12.75">
      <c r="A135" s="130" t="s">
        <v>172</v>
      </c>
      <c r="B135" s="129"/>
      <c r="C135" s="129"/>
      <c r="D135" s="129"/>
      <c r="E135" s="129"/>
      <c r="F135" s="129"/>
      <c r="G135" s="129"/>
    </row>
    <row r="136" spans="1:7" ht="12.75">
      <c r="A136" s="130" t="s">
        <v>46</v>
      </c>
      <c r="B136" s="129"/>
      <c r="C136" s="129"/>
      <c r="D136" s="129"/>
      <c r="E136" s="129"/>
      <c r="F136" s="129"/>
      <c r="G136" s="129"/>
    </row>
    <row r="137" spans="1:7" ht="12.75">
      <c r="A137" s="130"/>
      <c r="B137" s="129"/>
      <c r="C137" s="129"/>
      <c r="D137" s="129"/>
      <c r="E137" s="129"/>
      <c r="F137" s="129"/>
      <c r="G137" s="129"/>
    </row>
    <row r="141" spans="1:7" ht="12.75">
      <c r="A141" s="122" t="s">
        <v>173</v>
      </c>
      <c r="B141" s="122"/>
      <c r="C141" s="122"/>
      <c r="D141" s="122"/>
      <c r="E141" s="122"/>
      <c r="F141" s="122"/>
      <c r="G141" s="122"/>
    </row>
    <row r="144" ht="12.75">
      <c r="A144" s="16"/>
    </row>
    <row r="145" ht="12.75">
      <c r="B145" s="16"/>
    </row>
    <row r="146" ht="12.75">
      <c r="B146" s="16"/>
    </row>
    <row r="147" ht="12.75">
      <c r="B147" s="16"/>
    </row>
    <row r="148" ht="12.75">
      <c r="B148" s="16"/>
    </row>
    <row r="149" ht="12.75">
      <c r="B149" s="16"/>
    </row>
    <row r="150" ht="12.75">
      <c r="B150" s="16"/>
    </row>
    <row r="151" spans="2:5" ht="12.75">
      <c r="B151" s="16"/>
      <c r="E151" s="134"/>
    </row>
  </sheetData>
  <printOptions gridLines="1" horizontalCentered="1"/>
  <pageMargins left="0" right="0" top="0.3937007874015748" bottom="0.3937007874015748" header="0.5118110236220472" footer="0.5118110236220472"/>
  <pageSetup fitToHeight="2" horizontalDpi="300" verticalDpi="300" orientation="portrait" paperSize="9" scale="86" r:id="rId1"/>
  <rowBreaks count="1" manualBreakCount="1">
    <brk id="66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13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6.66015625" style="9" customWidth="1"/>
    <col min="2" max="19" width="10.83203125" style="9" customWidth="1"/>
    <col min="20" max="16384" width="9.33203125" style="9" customWidth="1"/>
  </cols>
  <sheetData>
    <row r="1" spans="1:7" ht="12.75">
      <c r="A1" s="1" t="s">
        <v>174</v>
      </c>
      <c r="B1" s="1"/>
      <c r="C1" s="3"/>
      <c r="D1" s="3"/>
      <c r="E1" s="3"/>
      <c r="F1" s="3"/>
      <c r="G1" s="3"/>
    </row>
    <row r="2" spans="1:7" ht="12.75">
      <c r="A2" s="1" t="s">
        <v>349</v>
      </c>
      <c r="B2" s="1"/>
      <c r="C2" s="3"/>
      <c r="D2" s="3"/>
      <c r="E2" s="3"/>
      <c r="F2" s="3"/>
      <c r="G2" s="3"/>
    </row>
    <row r="3" spans="1:7" ht="12.75">
      <c r="A3" s="55"/>
      <c r="B3" s="61" t="s">
        <v>90</v>
      </c>
      <c r="C3" s="61"/>
      <c r="D3" s="61"/>
      <c r="E3" s="61"/>
      <c r="F3" s="61"/>
      <c r="G3" s="61"/>
    </row>
    <row r="4" spans="1:7" ht="12.75">
      <c r="A4" s="30"/>
      <c r="B4" s="59" t="s">
        <v>73</v>
      </c>
      <c r="C4" s="59" t="s">
        <v>74</v>
      </c>
      <c r="D4" s="59" t="s">
        <v>75</v>
      </c>
      <c r="E4" s="59" t="s">
        <v>76</v>
      </c>
      <c r="F4" s="59" t="s">
        <v>77</v>
      </c>
      <c r="G4" s="59" t="s">
        <v>78</v>
      </c>
    </row>
    <row r="5" spans="1:7" s="33" customFormat="1" ht="12.75">
      <c r="A5" s="9"/>
      <c r="B5" s="3" t="s">
        <v>91</v>
      </c>
      <c r="C5" s="3"/>
      <c r="D5" s="3"/>
      <c r="E5" s="3"/>
      <c r="F5" s="3"/>
      <c r="G5" s="3"/>
    </row>
    <row r="6" spans="1:7" ht="12.75">
      <c r="A6" s="30"/>
      <c r="B6" s="59" t="s">
        <v>92</v>
      </c>
      <c r="C6" s="59" t="s">
        <v>93</v>
      </c>
      <c r="D6" s="59" t="s">
        <v>94</v>
      </c>
      <c r="E6" s="59" t="s">
        <v>95</v>
      </c>
      <c r="F6" s="59" t="s">
        <v>96</v>
      </c>
      <c r="G6" s="59" t="s">
        <v>97</v>
      </c>
    </row>
    <row r="7" ht="12.75">
      <c r="A7" s="4" t="s">
        <v>529</v>
      </c>
    </row>
    <row r="9" spans="1:8" ht="12.75">
      <c r="A9" s="57">
        <v>15</v>
      </c>
      <c r="B9" s="37">
        <v>0.1</v>
      </c>
      <c r="C9" s="37">
        <v>1.3</v>
      </c>
      <c r="D9" s="37">
        <v>0</v>
      </c>
      <c r="E9" s="37">
        <v>0.5</v>
      </c>
      <c r="F9" s="37">
        <v>0</v>
      </c>
      <c r="G9" s="37">
        <v>0.4</v>
      </c>
      <c r="H9" s="46"/>
    </row>
    <row r="10" spans="1:8" ht="12.75">
      <c r="A10" s="57">
        <v>16</v>
      </c>
      <c r="B10" s="37">
        <v>0.6</v>
      </c>
      <c r="C10" s="37">
        <v>1.9</v>
      </c>
      <c r="D10" s="37">
        <v>0.4</v>
      </c>
      <c r="E10" s="37">
        <v>0.5</v>
      </c>
      <c r="F10" s="37">
        <v>0</v>
      </c>
      <c r="G10" s="37">
        <v>0.9</v>
      </c>
      <c r="H10" s="46"/>
    </row>
    <row r="11" spans="1:8" ht="12.75">
      <c r="A11" s="57">
        <v>17</v>
      </c>
      <c r="B11" s="37">
        <v>1.5</v>
      </c>
      <c r="C11" s="37">
        <v>2.6</v>
      </c>
      <c r="D11" s="37">
        <v>1.3</v>
      </c>
      <c r="E11" s="37">
        <v>3.1</v>
      </c>
      <c r="F11" s="37">
        <v>2</v>
      </c>
      <c r="G11" s="37">
        <v>1.1</v>
      </c>
      <c r="H11" s="46"/>
    </row>
    <row r="12" spans="1:8" ht="12.75">
      <c r="A12" s="57">
        <v>18</v>
      </c>
      <c r="B12" s="37">
        <v>3.3</v>
      </c>
      <c r="C12" s="37">
        <v>4.8</v>
      </c>
      <c r="D12" s="37">
        <v>5.2</v>
      </c>
      <c r="E12" s="37">
        <v>7.2</v>
      </c>
      <c r="F12" s="37">
        <v>4.6</v>
      </c>
      <c r="G12" s="37">
        <v>4.6</v>
      </c>
      <c r="H12" s="46"/>
    </row>
    <row r="13" spans="1:8" ht="12.75">
      <c r="A13" s="57">
        <v>19</v>
      </c>
      <c r="B13" s="37">
        <v>8.3</v>
      </c>
      <c r="C13" s="37">
        <v>9.7</v>
      </c>
      <c r="D13" s="37">
        <v>9.3</v>
      </c>
      <c r="E13" s="37">
        <v>13.6</v>
      </c>
      <c r="F13" s="37">
        <v>11.4</v>
      </c>
      <c r="G13" s="37">
        <v>7.1</v>
      </c>
      <c r="H13" s="46"/>
    </row>
    <row r="14" spans="1:8" ht="12.75">
      <c r="A14" s="57">
        <v>20</v>
      </c>
      <c r="B14" s="37"/>
      <c r="C14" s="37">
        <v>18.3</v>
      </c>
      <c r="D14" s="37">
        <v>20</v>
      </c>
      <c r="E14" s="37">
        <v>21.3</v>
      </c>
      <c r="F14" s="37">
        <v>19</v>
      </c>
      <c r="G14" s="37">
        <v>13</v>
      </c>
      <c r="H14" s="46"/>
    </row>
    <row r="15" spans="1:8" ht="12.75">
      <c r="A15" s="57">
        <v>21</v>
      </c>
      <c r="B15" s="37"/>
      <c r="C15" s="37">
        <v>25</v>
      </c>
      <c r="D15" s="37">
        <v>30.7</v>
      </c>
      <c r="E15" s="37">
        <v>34.6</v>
      </c>
      <c r="F15" s="37">
        <v>28.4</v>
      </c>
      <c r="G15" s="37">
        <v>25.6</v>
      </c>
      <c r="H15" s="46"/>
    </row>
    <row r="16" spans="1:8" ht="12.75">
      <c r="A16" s="57">
        <v>22</v>
      </c>
      <c r="B16" s="37"/>
      <c r="C16" s="37">
        <v>36.3</v>
      </c>
      <c r="D16" s="37">
        <v>42.4</v>
      </c>
      <c r="E16" s="37">
        <v>47.9</v>
      </c>
      <c r="F16" s="37">
        <v>43.9</v>
      </c>
      <c r="G16" s="37">
        <v>43.3</v>
      </c>
      <c r="H16" s="46"/>
    </row>
    <row r="17" spans="1:8" ht="12.75">
      <c r="A17" s="57">
        <v>23</v>
      </c>
      <c r="B17" s="37"/>
      <c r="C17" s="37">
        <v>46.8</v>
      </c>
      <c r="D17" s="37">
        <v>51.1</v>
      </c>
      <c r="E17" s="37">
        <v>57</v>
      </c>
      <c r="F17" s="37">
        <v>55.1</v>
      </c>
      <c r="G17" s="37">
        <v>55.8</v>
      </c>
      <c r="H17" s="46"/>
    </row>
    <row r="18" spans="1:8" ht="12.75">
      <c r="A18" s="57">
        <v>24</v>
      </c>
      <c r="B18" s="37"/>
      <c r="C18" s="37">
        <v>54.9</v>
      </c>
      <c r="D18" s="37">
        <v>60.2</v>
      </c>
      <c r="E18" s="37">
        <v>67.4</v>
      </c>
      <c r="F18" s="37">
        <v>67</v>
      </c>
      <c r="G18" s="37">
        <v>66.1</v>
      </c>
      <c r="H18" s="46"/>
    </row>
    <row r="19" spans="1:8" ht="12.75">
      <c r="A19" s="57">
        <v>25</v>
      </c>
      <c r="B19" s="37"/>
      <c r="C19" s="37"/>
      <c r="D19" s="37">
        <v>68.4</v>
      </c>
      <c r="E19" s="37">
        <v>72.6</v>
      </c>
      <c r="F19" s="37">
        <v>72.4</v>
      </c>
      <c r="G19" s="37">
        <v>71.7</v>
      </c>
      <c r="H19" s="46"/>
    </row>
    <row r="20" spans="1:8" ht="12.75">
      <c r="A20" s="57">
        <v>26</v>
      </c>
      <c r="B20" s="37"/>
      <c r="C20" s="37"/>
      <c r="D20" s="37">
        <v>74</v>
      </c>
      <c r="E20" s="37">
        <v>77</v>
      </c>
      <c r="F20" s="37">
        <v>80.2</v>
      </c>
      <c r="G20" s="37">
        <v>75.1</v>
      </c>
      <c r="H20" s="46"/>
    </row>
    <row r="21" spans="1:8" ht="12.75">
      <c r="A21" s="57">
        <v>27</v>
      </c>
      <c r="B21" s="37"/>
      <c r="C21" s="37"/>
      <c r="D21" s="37">
        <v>78.2</v>
      </c>
      <c r="E21" s="37">
        <v>80.5</v>
      </c>
      <c r="F21" s="37">
        <v>83.2</v>
      </c>
      <c r="G21" s="37">
        <v>78.7</v>
      </c>
      <c r="H21" s="46"/>
    </row>
    <row r="22" spans="1:8" ht="12.75">
      <c r="A22" s="57">
        <v>28</v>
      </c>
      <c r="B22" s="37"/>
      <c r="C22" s="37"/>
      <c r="D22" s="37">
        <v>81.7</v>
      </c>
      <c r="E22" s="37">
        <v>83.3</v>
      </c>
      <c r="F22" s="37">
        <v>86.2</v>
      </c>
      <c r="G22" s="37">
        <v>82.4</v>
      </c>
      <c r="H22" s="46"/>
    </row>
    <row r="23" spans="1:8" ht="12.75">
      <c r="A23" s="57">
        <v>29</v>
      </c>
      <c r="B23" s="37"/>
      <c r="C23" s="37"/>
      <c r="D23" s="37">
        <v>82.5</v>
      </c>
      <c r="E23" s="37">
        <v>85.8</v>
      </c>
      <c r="F23" s="37">
        <v>89.3</v>
      </c>
      <c r="G23" s="37">
        <v>85.8</v>
      </c>
      <c r="H23" s="46"/>
    </row>
    <row r="24" spans="1:8" ht="12.75">
      <c r="A24" s="57">
        <v>30</v>
      </c>
      <c r="B24" s="37"/>
      <c r="C24" s="37"/>
      <c r="D24" s="37"/>
      <c r="E24" s="37">
        <v>87.6</v>
      </c>
      <c r="F24" s="37">
        <v>89.9</v>
      </c>
      <c r="G24" s="37">
        <v>88.4</v>
      </c>
      <c r="H24" s="46"/>
    </row>
    <row r="25" spans="1:8" ht="12.75">
      <c r="A25" s="57">
        <v>31</v>
      </c>
      <c r="B25" s="37"/>
      <c r="C25" s="37"/>
      <c r="D25" s="37"/>
      <c r="E25" s="37">
        <v>88.7</v>
      </c>
      <c r="F25" s="37">
        <v>90.2</v>
      </c>
      <c r="G25" s="37">
        <v>90.1</v>
      </c>
      <c r="H25" s="46"/>
    </row>
    <row r="26" spans="1:8" ht="12.75">
      <c r="A26" s="57">
        <v>32</v>
      </c>
      <c r="B26" s="37"/>
      <c r="C26" s="37"/>
      <c r="D26" s="37"/>
      <c r="E26" s="37">
        <v>89.5</v>
      </c>
      <c r="F26" s="37">
        <v>90.4</v>
      </c>
      <c r="G26" s="37">
        <v>90.3</v>
      </c>
      <c r="H26" s="46"/>
    </row>
    <row r="27" spans="1:8" ht="12.75">
      <c r="A27" s="57">
        <v>33</v>
      </c>
      <c r="B27" s="37"/>
      <c r="C27" s="37"/>
      <c r="D27" s="37"/>
      <c r="E27" s="37">
        <v>89.7</v>
      </c>
      <c r="F27" s="37">
        <v>90.9</v>
      </c>
      <c r="G27" s="37">
        <v>90.5</v>
      </c>
      <c r="H27" s="46"/>
    </row>
    <row r="28" spans="1:8" ht="12.75">
      <c r="A28" s="57">
        <v>34</v>
      </c>
      <c r="B28" s="37"/>
      <c r="C28" s="37"/>
      <c r="D28" s="37"/>
      <c r="E28" s="37">
        <v>89.8</v>
      </c>
      <c r="F28" s="37">
        <v>91.6</v>
      </c>
      <c r="G28" s="37">
        <v>91.3</v>
      </c>
      <c r="H28" s="46"/>
    </row>
    <row r="29" spans="1:8" ht="12.75">
      <c r="A29" s="57">
        <v>35</v>
      </c>
      <c r="B29" s="37"/>
      <c r="C29" s="37"/>
      <c r="D29" s="37"/>
      <c r="E29" s="37"/>
      <c r="F29" s="37">
        <v>92.9</v>
      </c>
      <c r="G29" s="37">
        <v>92.3</v>
      </c>
      <c r="H29" s="46"/>
    </row>
    <row r="30" spans="1:8" ht="12.75">
      <c r="A30" s="57">
        <v>36</v>
      </c>
      <c r="B30" s="37"/>
      <c r="C30" s="37"/>
      <c r="D30" s="37"/>
      <c r="E30" s="37"/>
      <c r="F30" s="37">
        <v>92.9</v>
      </c>
      <c r="G30" s="37">
        <v>92.8</v>
      </c>
      <c r="H30" s="46"/>
    </row>
    <row r="31" spans="1:8" ht="12.75">
      <c r="A31" s="57">
        <v>37</v>
      </c>
      <c r="B31" s="37"/>
      <c r="C31" s="37"/>
      <c r="D31" s="37"/>
      <c r="E31" s="37"/>
      <c r="F31" s="37">
        <v>93.2</v>
      </c>
      <c r="G31" s="37">
        <v>93</v>
      </c>
      <c r="H31" s="46"/>
    </row>
    <row r="32" spans="1:8" ht="12.75">
      <c r="A32" s="57">
        <v>38</v>
      </c>
      <c r="B32" s="37"/>
      <c r="C32" s="37"/>
      <c r="D32" s="37"/>
      <c r="E32" s="37"/>
      <c r="F32" s="37">
        <v>93.2</v>
      </c>
      <c r="G32" s="37">
        <v>93</v>
      </c>
      <c r="H32" s="46"/>
    </row>
    <row r="33" spans="1:8" ht="12.75">
      <c r="A33" s="57">
        <v>39</v>
      </c>
      <c r="B33" s="37"/>
      <c r="C33" s="37"/>
      <c r="D33" s="37"/>
      <c r="E33" s="37"/>
      <c r="F33" s="37">
        <v>93.4</v>
      </c>
      <c r="G33" s="37">
        <v>93</v>
      </c>
      <c r="H33" s="46"/>
    </row>
    <row r="34" spans="1:8" ht="12.75">
      <c r="A34" s="57">
        <v>40</v>
      </c>
      <c r="B34" s="37"/>
      <c r="C34" s="37"/>
      <c r="D34" s="37"/>
      <c r="E34" s="37"/>
      <c r="F34" s="37"/>
      <c r="G34" s="37">
        <v>93.8</v>
      </c>
      <c r="H34" s="46"/>
    </row>
    <row r="35" spans="1:7" ht="12.75">
      <c r="A35" s="58" t="s">
        <v>137</v>
      </c>
      <c r="B35" s="73">
        <v>306.2</v>
      </c>
      <c r="C35" s="73">
        <v>321.3</v>
      </c>
      <c r="D35" s="73">
        <v>339.1</v>
      </c>
      <c r="E35" s="73">
        <v>336</v>
      </c>
      <c r="F35" s="73">
        <v>324</v>
      </c>
      <c r="G35" s="73">
        <v>299.6</v>
      </c>
    </row>
    <row r="36" ht="12.75">
      <c r="A36" s="2" t="s">
        <v>456</v>
      </c>
    </row>
    <row r="37" ht="12.75">
      <c r="A37" s="68" t="s">
        <v>160</v>
      </c>
    </row>
    <row r="38" spans="1:7" ht="12.75">
      <c r="A38" s="57">
        <v>17</v>
      </c>
      <c r="B38" s="62">
        <v>0</v>
      </c>
      <c r="C38" s="62">
        <v>0</v>
      </c>
      <c r="D38" s="62">
        <v>0</v>
      </c>
      <c r="E38" s="62">
        <v>0.8</v>
      </c>
      <c r="F38" s="62">
        <v>0.6</v>
      </c>
      <c r="G38" s="62">
        <v>0</v>
      </c>
    </row>
    <row r="39" spans="1:7" ht="12.75">
      <c r="A39" s="57">
        <v>18</v>
      </c>
      <c r="B39" s="62">
        <v>0</v>
      </c>
      <c r="C39" s="62">
        <v>0.5</v>
      </c>
      <c r="D39" s="62">
        <v>0.2</v>
      </c>
      <c r="E39" s="62">
        <v>1.8</v>
      </c>
      <c r="F39" s="62">
        <v>0.7</v>
      </c>
      <c r="G39" s="62">
        <v>2.5</v>
      </c>
    </row>
    <row r="40" spans="1:7" ht="12.75">
      <c r="A40" s="57">
        <v>19</v>
      </c>
      <c r="B40" s="62">
        <v>0</v>
      </c>
      <c r="C40" s="62">
        <v>0.5</v>
      </c>
      <c r="D40" s="62">
        <v>1</v>
      </c>
      <c r="E40" s="62">
        <v>3.7</v>
      </c>
      <c r="F40" s="62">
        <v>5.2</v>
      </c>
      <c r="G40" s="62">
        <v>4.4</v>
      </c>
    </row>
    <row r="41" spans="1:7" ht="12.75">
      <c r="A41" s="57">
        <v>20</v>
      </c>
      <c r="B41" s="62"/>
      <c r="C41" s="62">
        <v>1.6</v>
      </c>
      <c r="D41" s="62">
        <v>2.9</v>
      </c>
      <c r="E41" s="62">
        <v>7.1</v>
      </c>
      <c r="F41" s="62">
        <v>9</v>
      </c>
      <c r="G41" s="62">
        <v>9.5</v>
      </c>
    </row>
    <row r="42" spans="1:7" ht="12.75">
      <c r="A42" s="57">
        <v>21</v>
      </c>
      <c r="B42" s="62"/>
      <c r="C42" s="62">
        <v>3.1</v>
      </c>
      <c r="D42" s="62">
        <v>6.4</v>
      </c>
      <c r="E42" s="62">
        <v>15.6</v>
      </c>
      <c r="F42" s="62">
        <v>14.9</v>
      </c>
      <c r="G42" s="62">
        <v>20.4</v>
      </c>
    </row>
    <row r="43" spans="1:7" ht="12.75">
      <c r="A43" s="57">
        <v>22</v>
      </c>
      <c r="B43" s="62"/>
      <c r="C43" s="62">
        <v>4.4</v>
      </c>
      <c r="D43" s="62">
        <v>9</v>
      </c>
      <c r="E43" s="62">
        <v>22.3</v>
      </c>
      <c r="F43" s="62">
        <v>26.6</v>
      </c>
      <c r="G43" s="62">
        <v>32.5</v>
      </c>
    </row>
    <row r="44" spans="1:7" ht="12.75">
      <c r="A44" s="57">
        <v>23</v>
      </c>
      <c r="B44" s="62"/>
      <c r="C44" s="62">
        <v>6.9</v>
      </c>
      <c r="D44" s="62">
        <v>12.3</v>
      </c>
      <c r="E44" s="62">
        <v>25.7</v>
      </c>
      <c r="F44" s="62">
        <v>32.1</v>
      </c>
      <c r="G44" s="62">
        <v>41.7</v>
      </c>
    </row>
    <row r="45" spans="1:7" ht="12.75">
      <c r="A45" s="57">
        <v>24</v>
      </c>
      <c r="B45" s="62"/>
      <c r="C45" s="62">
        <v>7.6</v>
      </c>
      <c r="D45" s="62">
        <v>15.8</v>
      </c>
      <c r="E45" s="62">
        <v>28.1</v>
      </c>
      <c r="F45" s="62">
        <v>41.1</v>
      </c>
      <c r="G45" s="62">
        <v>48.7</v>
      </c>
    </row>
    <row r="46" spans="1:7" ht="12.75">
      <c r="A46" s="57">
        <v>25</v>
      </c>
      <c r="B46" s="62"/>
      <c r="C46" s="62"/>
      <c r="D46" s="62">
        <v>17.5</v>
      </c>
      <c r="E46" s="62">
        <v>31.2</v>
      </c>
      <c r="F46" s="62">
        <v>43.4</v>
      </c>
      <c r="G46" s="62">
        <v>52.4</v>
      </c>
    </row>
    <row r="47" spans="1:7" ht="12.75">
      <c r="A47" s="57">
        <v>26</v>
      </c>
      <c r="B47" s="62"/>
      <c r="C47" s="62"/>
      <c r="D47" s="62">
        <v>19.2</v>
      </c>
      <c r="E47" s="62">
        <v>33.3</v>
      </c>
      <c r="F47" s="62">
        <v>46.9</v>
      </c>
      <c r="G47" s="62">
        <v>54.7</v>
      </c>
    </row>
    <row r="48" spans="1:7" ht="12.75">
      <c r="A48" s="57">
        <v>27</v>
      </c>
      <c r="B48" s="62"/>
      <c r="C48" s="62"/>
      <c r="D48" s="62">
        <v>19.2</v>
      </c>
      <c r="E48" s="62">
        <v>34.7</v>
      </c>
      <c r="F48" s="62">
        <v>48</v>
      </c>
      <c r="G48" s="62">
        <v>58.3</v>
      </c>
    </row>
    <row r="49" spans="1:7" ht="12.75">
      <c r="A49" s="57">
        <v>28</v>
      </c>
      <c r="B49" s="62"/>
      <c r="C49" s="62"/>
      <c r="D49" s="62">
        <v>19.4</v>
      </c>
      <c r="E49" s="62">
        <v>35.8</v>
      </c>
      <c r="F49" s="62">
        <v>50.1</v>
      </c>
      <c r="G49" s="62">
        <v>60.2</v>
      </c>
    </row>
    <row r="50" spans="1:7" ht="12.75">
      <c r="A50" s="57">
        <v>29</v>
      </c>
      <c r="B50" s="62"/>
      <c r="C50" s="62"/>
      <c r="D50" s="62">
        <v>19.6</v>
      </c>
      <c r="E50" s="62">
        <v>36.4</v>
      </c>
      <c r="F50" s="62">
        <v>51.1</v>
      </c>
      <c r="G50" s="62">
        <v>62</v>
      </c>
    </row>
    <row r="51" spans="1:7" ht="12.75">
      <c r="A51" s="57">
        <v>30</v>
      </c>
      <c r="B51" s="62"/>
      <c r="C51" s="62"/>
      <c r="D51" s="62"/>
      <c r="E51" s="62">
        <v>36.4</v>
      </c>
      <c r="F51" s="62">
        <v>51.1</v>
      </c>
      <c r="G51" s="62">
        <v>63.2</v>
      </c>
    </row>
    <row r="52" spans="1:7" ht="12.75">
      <c r="A52" s="57">
        <v>31</v>
      </c>
      <c r="B52" s="62"/>
      <c r="C52" s="62"/>
      <c r="D52" s="62"/>
      <c r="E52" s="62">
        <v>36.9</v>
      </c>
      <c r="F52" s="62">
        <v>51.1</v>
      </c>
      <c r="G52" s="62">
        <v>64.9</v>
      </c>
    </row>
    <row r="53" spans="1:7" ht="12.75">
      <c r="A53" s="57">
        <v>32</v>
      </c>
      <c r="B53" s="62"/>
      <c r="C53" s="62"/>
      <c r="D53" s="62"/>
      <c r="E53" s="62">
        <v>36.9</v>
      </c>
      <c r="F53" s="62">
        <v>51.3</v>
      </c>
      <c r="G53" s="62">
        <v>65</v>
      </c>
    </row>
    <row r="54" spans="1:7" ht="12.75">
      <c r="A54" s="57">
        <v>33</v>
      </c>
      <c r="B54" s="62"/>
      <c r="C54" s="62"/>
      <c r="D54" s="62"/>
      <c r="E54" s="62">
        <v>36.9</v>
      </c>
      <c r="F54" s="62">
        <v>51.3</v>
      </c>
      <c r="G54" s="62">
        <v>65</v>
      </c>
    </row>
    <row r="55" spans="1:7" ht="12.75">
      <c r="A55" s="57">
        <v>34</v>
      </c>
      <c r="B55" s="62"/>
      <c r="C55" s="62"/>
      <c r="D55" s="62"/>
      <c r="E55" s="62">
        <v>36.9</v>
      </c>
      <c r="F55" s="62">
        <v>52</v>
      </c>
      <c r="G55" s="62">
        <v>65.1</v>
      </c>
    </row>
    <row r="56" spans="1:7" ht="12.75">
      <c r="A56" s="57">
        <v>35</v>
      </c>
      <c r="B56" s="62"/>
      <c r="C56" s="62"/>
      <c r="D56" s="62"/>
      <c r="E56" s="62"/>
      <c r="F56" s="62">
        <v>52.4</v>
      </c>
      <c r="G56" s="62">
        <v>65.1</v>
      </c>
    </row>
    <row r="57" spans="1:7" ht="12.75">
      <c r="A57" s="57">
        <v>36</v>
      </c>
      <c r="B57" s="62"/>
      <c r="C57" s="62"/>
      <c r="D57" s="62"/>
      <c r="E57" s="62"/>
      <c r="F57" s="62">
        <v>52.4</v>
      </c>
      <c r="G57" s="62">
        <v>65.3</v>
      </c>
    </row>
    <row r="58" spans="1:7" ht="12.75">
      <c r="A58" s="57">
        <v>37</v>
      </c>
      <c r="B58" s="62"/>
      <c r="C58" s="62"/>
      <c r="D58" s="62"/>
      <c r="E58" s="62"/>
      <c r="F58" s="62">
        <v>52.4</v>
      </c>
      <c r="G58" s="62">
        <v>65.3</v>
      </c>
    </row>
    <row r="59" spans="1:7" ht="12.75">
      <c r="A59" s="57">
        <v>38</v>
      </c>
      <c r="B59" s="62"/>
      <c r="C59" s="62"/>
      <c r="D59" s="62"/>
      <c r="E59" s="62"/>
      <c r="F59" s="62">
        <v>52.4</v>
      </c>
      <c r="G59" s="62">
        <v>65.3</v>
      </c>
    </row>
    <row r="60" spans="1:7" ht="12.75">
      <c r="A60" s="57">
        <v>39</v>
      </c>
      <c r="B60" s="62"/>
      <c r="C60" s="62"/>
      <c r="D60" s="62"/>
      <c r="E60" s="62"/>
      <c r="F60" s="62">
        <v>52.4</v>
      </c>
      <c r="G60" s="62">
        <v>65.3</v>
      </c>
    </row>
    <row r="61" spans="1:7" ht="12.75">
      <c r="A61" s="57">
        <v>40</v>
      </c>
      <c r="B61" s="62"/>
      <c r="C61" s="62"/>
      <c r="D61" s="62"/>
      <c r="E61" s="62"/>
      <c r="F61" s="62"/>
      <c r="G61" s="62">
        <v>65.3</v>
      </c>
    </row>
    <row r="62" spans="1:7" ht="12.75">
      <c r="A62" s="58" t="s">
        <v>137</v>
      </c>
      <c r="B62" s="104">
        <v>306.2</v>
      </c>
      <c r="C62" s="104">
        <v>321.3</v>
      </c>
      <c r="D62" s="104">
        <v>339.1</v>
      </c>
      <c r="E62" s="104">
        <v>336</v>
      </c>
      <c r="F62" s="104">
        <v>324</v>
      </c>
      <c r="G62" s="104">
        <v>299.6</v>
      </c>
    </row>
    <row r="63" spans="1:7" ht="12.75">
      <c r="A63" s="1" t="s">
        <v>175</v>
      </c>
      <c r="B63" s="3"/>
      <c r="C63" s="3"/>
      <c r="D63" s="3"/>
      <c r="E63" s="3"/>
      <c r="F63" s="3"/>
      <c r="G63" s="3"/>
    </row>
    <row r="64" spans="1:7" ht="12.75">
      <c r="A64" s="1" t="s">
        <v>349</v>
      </c>
      <c r="B64" s="1"/>
      <c r="C64" s="3"/>
      <c r="D64" s="3"/>
      <c r="E64" s="3"/>
      <c r="F64" s="3"/>
      <c r="G64" s="3"/>
    </row>
    <row r="65" spans="1:7" ht="12.75">
      <c r="A65" s="55"/>
      <c r="B65" s="61" t="s">
        <v>90</v>
      </c>
      <c r="C65" s="61"/>
      <c r="D65" s="61"/>
      <c r="E65" s="61"/>
      <c r="F65" s="61"/>
      <c r="G65" s="61"/>
    </row>
    <row r="66" spans="1:7" ht="12.75">
      <c r="A66" s="30"/>
      <c r="B66" s="59" t="s">
        <v>73</v>
      </c>
      <c r="C66" s="59" t="s">
        <v>74</v>
      </c>
      <c r="D66" s="59" t="s">
        <v>75</v>
      </c>
      <c r="E66" s="59" t="s">
        <v>76</v>
      </c>
      <c r="F66" s="59" t="s">
        <v>77</v>
      </c>
      <c r="G66" s="59" t="s">
        <v>78</v>
      </c>
    </row>
    <row r="67" spans="1:37" s="33" customFormat="1" ht="12.75">
      <c r="A67" s="9"/>
      <c r="B67" s="3" t="s">
        <v>91</v>
      </c>
      <c r="C67" s="3"/>
      <c r="D67" s="3"/>
      <c r="E67" s="3"/>
      <c r="F67" s="3"/>
      <c r="G67" s="3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7" ht="12.75">
      <c r="A68" s="30"/>
      <c r="B68" s="59" t="s">
        <v>92</v>
      </c>
      <c r="C68" s="59" t="s">
        <v>93</v>
      </c>
      <c r="D68" s="59" t="s">
        <v>94</v>
      </c>
      <c r="E68" s="59" t="s">
        <v>95</v>
      </c>
      <c r="F68" s="59" t="s">
        <v>96</v>
      </c>
      <c r="G68" s="59" t="s">
        <v>97</v>
      </c>
    </row>
    <row r="69" ht="12.75">
      <c r="A69" s="4" t="s">
        <v>530</v>
      </c>
    </row>
    <row r="71" spans="1:7" ht="12.75">
      <c r="A71" s="57">
        <v>15</v>
      </c>
      <c r="B71" s="37">
        <v>0.1</v>
      </c>
      <c r="C71" s="37">
        <v>1.3</v>
      </c>
      <c r="D71" s="37">
        <v>0</v>
      </c>
      <c r="E71" s="37">
        <v>0.5</v>
      </c>
      <c r="F71" s="37">
        <v>0</v>
      </c>
      <c r="G71" s="37">
        <v>0.4</v>
      </c>
    </row>
    <row r="72" spans="1:7" ht="12.75">
      <c r="A72" s="57">
        <v>16</v>
      </c>
      <c r="B72" s="37">
        <v>0.6</v>
      </c>
      <c r="C72" s="37">
        <v>1.9</v>
      </c>
      <c r="D72" s="37">
        <v>0.4</v>
      </c>
      <c r="E72" s="37">
        <v>0.5</v>
      </c>
      <c r="F72" s="37">
        <v>0</v>
      </c>
      <c r="G72" s="37">
        <v>0.9</v>
      </c>
    </row>
    <row r="73" spans="1:7" ht="12.75">
      <c r="A73" s="57">
        <v>17</v>
      </c>
      <c r="B73" s="37">
        <v>1.5</v>
      </c>
      <c r="C73" s="37">
        <v>2.6</v>
      </c>
      <c r="D73" s="37">
        <v>1.3</v>
      </c>
      <c r="E73" s="37">
        <v>2.2</v>
      </c>
      <c r="F73" s="37">
        <v>1.4</v>
      </c>
      <c r="G73" s="37">
        <v>1.1</v>
      </c>
    </row>
    <row r="74" spans="1:7" ht="12.75">
      <c r="A74" s="57">
        <v>18</v>
      </c>
      <c r="B74" s="37">
        <v>3.3</v>
      </c>
      <c r="C74" s="37">
        <v>4.3</v>
      </c>
      <c r="D74" s="37">
        <v>5</v>
      </c>
      <c r="E74" s="37">
        <v>5.3</v>
      </c>
      <c r="F74" s="37">
        <v>3.9</v>
      </c>
      <c r="G74" s="37">
        <v>2.1</v>
      </c>
    </row>
    <row r="75" spans="1:7" ht="12.75">
      <c r="A75" s="57">
        <v>19</v>
      </c>
      <c r="B75" s="37">
        <v>8.3</v>
      </c>
      <c r="C75" s="37">
        <v>9.1</v>
      </c>
      <c r="D75" s="37">
        <v>8.3</v>
      </c>
      <c r="E75" s="37">
        <v>9.9</v>
      </c>
      <c r="F75" s="37">
        <v>6.2</v>
      </c>
      <c r="G75" s="37">
        <v>2.6</v>
      </c>
    </row>
    <row r="76" spans="1:7" ht="12.75">
      <c r="A76" s="57">
        <v>20</v>
      </c>
      <c r="B76" s="37"/>
      <c r="C76" s="37">
        <v>16.7</v>
      </c>
      <c r="D76" s="37">
        <v>17.1</v>
      </c>
      <c r="E76" s="37">
        <v>14.3</v>
      </c>
      <c r="F76" s="37">
        <v>10</v>
      </c>
      <c r="G76" s="37">
        <v>3.6</v>
      </c>
    </row>
    <row r="77" spans="1:7" ht="12.75">
      <c r="A77" s="57">
        <v>21</v>
      </c>
      <c r="B77" s="37"/>
      <c r="C77" s="37">
        <v>21.9</v>
      </c>
      <c r="D77" s="37">
        <v>24.4</v>
      </c>
      <c r="E77" s="37">
        <v>19.1</v>
      </c>
      <c r="F77" s="37">
        <v>13.4</v>
      </c>
      <c r="G77" s="37">
        <v>5.2</v>
      </c>
    </row>
    <row r="78" spans="1:7" ht="12.75">
      <c r="A78" s="57">
        <v>22</v>
      </c>
      <c r="B78" s="37"/>
      <c r="C78" s="37">
        <v>31.9</v>
      </c>
      <c r="D78" s="37">
        <v>33.4</v>
      </c>
      <c r="E78" s="37">
        <v>25.6</v>
      </c>
      <c r="F78" s="37">
        <v>17.3</v>
      </c>
      <c r="G78" s="37">
        <v>10.8</v>
      </c>
    </row>
    <row r="79" spans="1:7" ht="12.75">
      <c r="A79" s="57">
        <v>23</v>
      </c>
      <c r="B79" s="37"/>
      <c r="C79" s="37">
        <v>39.9</v>
      </c>
      <c r="D79" s="37">
        <v>38.7</v>
      </c>
      <c r="E79" s="37">
        <v>31.3</v>
      </c>
      <c r="F79" s="37">
        <v>22.9</v>
      </c>
      <c r="G79" s="37">
        <v>14.2</v>
      </c>
    </row>
    <row r="80" spans="1:7" ht="12.75">
      <c r="A80" s="57">
        <v>24</v>
      </c>
      <c r="B80" s="37"/>
      <c r="C80" s="37">
        <v>47.3</v>
      </c>
      <c r="D80" s="37">
        <v>44.4</v>
      </c>
      <c r="E80" s="37">
        <v>39.2</v>
      </c>
      <c r="F80" s="37">
        <v>25.9</v>
      </c>
      <c r="G80" s="37">
        <v>17.4</v>
      </c>
    </row>
    <row r="81" spans="1:7" ht="12.75">
      <c r="A81" s="57">
        <v>25</v>
      </c>
      <c r="B81" s="37"/>
      <c r="C81" s="37"/>
      <c r="D81" s="37">
        <v>50.9</v>
      </c>
      <c r="E81" s="37">
        <v>41.4</v>
      </c>
      <c r="F81" s="37">
        <v>29.1</v>
      </c>
      <c r="G81" s="37">
        <v>19.3</v>
      </c>
    </row>
    <row r="82" spans="1:7" ht="12.75">
      <c r="A82" s="57">
        <v>26</v>
      </c>
      <c r="B82" s="37"/>
      <c r="C82" s="37"/>
      <c r="D82" s="37">
        <v>54.9</v>
      </c>
      <c r="E82" s="37">
        <v>43.7</v>
      </c>
      <c r="F82" s="37">
        <v>33.3</v>
      </c>
      <c r="G82" s="37">
        <v>20.4</v>
      </c>
    </row>
    <row r="83" spans="1:7" ht="12.75">
      <c r="A83" s="57">
        <v>27</v>
      </c>
      <c r="B83" s="37"/>
      <c r="C83" s="37"/>
      <c r="D83" s="37">
        <v>59</v>
      </c>
      <c r="E83" s="37">
        <v>45.8</v>
      </c>
      <c r="F83" s="37">
        <v>35.2</v>
      </c>
      <c r="G83" s="37">
        <v>20.4</v>
      </c>
    </row>
    <row r="84" spans="1:7" ht="12.75">
      <c r="A84" s="57">
        <v>28</v>
      </c>
      <c r="B84" s="37"/>
      <c r="C84" s="37"/>
      <c r="D84" s="37">
        <v>62.3</v>
      </c>
      <c r="E84" s="37">
        <v>47.5</v>
      </c>
      <c r="F84" s="37">
        <v>36</v>
      </c>
      <c r="G84" s="37">
        <v>22.2</v>
      </c>
    </row>
    <row r="85" spans="1:7" ht="12.75">
      <c r="A85" s="57">
        <v>29</v>
      </c>
      <c r="B85" s="37"/>
      <c r="C85" s="37"/>
      <c r="D85" s="37">
        <v>62.9</v>
      </c>
      <c r="E85" s="37">
        <v>49.4</v>
      </c>
      <c r="F85" s="37">
        <v>38.3</v>
      </c>
      <c r="G85" s="37">
        <v>23.8</v>
      </c>
    </row>
    <row r="86" spans="1:7" ht="12.75">
      <c r="A86" s="57">
        <v>30</v>
      </c>
      <c r="B86" s="37"/>
      <c r="C86" s="37"/>
      <c r="D86" s="37"/>
      <c r="E86" s="37">
        <v>51.3</v>
      </c>
      <c r="F86" s="37">
        <v>38.9</v>
      </c>
      <c r="G86" s="37">
        <v>25.2</v>
      </c>
    </row>
    <row r="87" spans="1:7" ht="12.75">
      <c r="A87" s="57">
        <v>31</v>
      </c>
      <c r="B87" s="37"/>
      <c r="C87" s="37"/>
      <c r="D87" s="37"/>
      <c r="E87" s="37">
        <v>51.8</v>
      </c>
      <c r="F87" s="37">
        <v>39.1</v>
      </c>
      <c r="G87" s="37">
        <v>25.2</v>
      </c>
    </row>
    <row r="88" spans="1:7" ht="12.75">
      <c r="A88" s="57">
        <v>32</v>
      </c>
      <c r="B88" s="37"/>
      <c r="C88" s="37"/>
      <c r="D88" s="37"/>
      <c r="E88" s="37">
        <v>52.6</v>
      </c>
      <c r="F88" s="37">
        <v>39.1</v>
      </c>
      <c r="G88" s="37">
        <v>25.3</v>
      </c>
    </row>
    <row r="89" spans="1:7" ht="12.75">
      <c r="A89" s="57">
        <v>33</v>
      </c>
      <c r="B89" s="37"/>
      <c r="C89" s="37"/>
      <c r="D89" s="37"/>
      <c r="E89" s="37">
        <v>52.8</v>
      </c>
      <c r="F89" s="37">
        <v>39.6</v>
      </c>
      <c r="G89" s="37">
        <v>25.5</v>
      </c>
    </row>
    <row r="90" spans="1:7" ht="12.75">
      <c r="A90" s="57">
        <v>34</v>
      </c>
      <c r="B90" s="37"/>
      <c r="C90" s="37"/>
      <c r="D90" s="37"/>
      <c r="E90" s="37">
        <v>52.9</v>
      </c>
      <c r="F90" s="37">
        <v>39.6</v>
      </c>
      <c r="G90" s="37">
        <v>26.2</v>
      </c>
    </row>
    <row r="91" spans="1:7" ht="12.75">
      <c r="A91" s="57">
        <v>35</v>
      </c>
      <c r="B91" s="37"/>
      <c r="C91" s="37"/>
      <c r="D91" s="37"/>
      <c r="E91" s="37"/>
      <c r="F91" s="37">
        <v>40.5</v>
      </c>
      <c r="G91" s="37">
        <v>27.1</v>
      </c>
    </row>
    <row r="92" spans="1:7" ht="12.75">
      <c r="A92" s="57">
        <v>36</v>
      </c>
      <c r="B92" s="37"/>
      <c r="C92" s="37"/>
      <c r="D92" s="37"/>
      <c r="E92" s="37"/>
      <c r="F92" s="37">
        <v>40.5</v>
      </c>
      <c r="G92" s="37">
        <v>27.5</v>
      </c>
    </row>
    <row r="93" spans="1:7" ht="12.75">
      <c r="A93" s="57">
        <v>37</v>
      </c>
      <c r="B93" s="37"/>
      <c r="C93" s="37"/>
      <c r="D93" s="37"/>
      <c r="E93" s="37"/>
      <c r="F93" s="37">
        <v>40.8</v>
      </c>
      <c r="G93" s="37">
        <v>27.7</v>
      </c>
    </row>
    <row r="94" spans="1:7" ht="12.75">
      <c r="A94" s="57">
        <v>38</v>
      </c>
      <c r="B94" s="37"/>
      <c r="C94" s="37"/>
      <c r="D94" s="37"/>
      <c r="E94" s="37"/>
      <c r="F94" s="37">
        <v>40.8</v>
      </c>
      <c r="G94" s="37">
        <v>27.7</v>
      </c>
    </row>
    <row r="95" spans="1:7" ht="12.75">
      <c r="A95" s="57">
        <v>39</v>
      </c>
      <c r="B95" s="37"/>
      <c r="C95" s="37"/>
      <c r="D95" s="37"/>
      <c r="E95" s="37"/>
      <c r="F95" s="37">
        <v>41</v>
      </c>
      <c r="G95" s="37">
        <v>27.7</v>
      </c>
    </row>
    <row r="96" spans="1:7" ht="12.75">
      <c r="A96" s="57">
        <v>40</v>
      </c>
      <c r="B96" s="37"/>
      <c r="C96" s="37"/>
      <c r="D96" s="37"/>
      <c r="E96" s="37"/>
      <c r="F96" s="37"/>
      <c r="G96" s="37">
        <v>28.5</v>
      </c>
    </row>
    <row r="97" spans="1:7" ht="12.75">
      <c r="A97" s="118" t="s">
        <v>153</v>
      </c>
      <c r="B97" s="73">
        <v>306.2</v>
      </c>
      <c r="C97" s="73">
        <v>321.3</v>
      </c>
      <c r="D97" s="73">
        <v>339.1</v>
      </c>
      <c r="E97" s="73">
        <v>336</v>
      </c>
      <c r="F97" s="73">
        <v>324</v>
      </c>
      <c r="G97" s="73">
        <v>299.6</v>
      </c>
    </row>
    <row r="98" spans="1:7" ht="12.75">
      <c r="A98" s="119" t="s">
        <v>457</v>
      </c>
      <c r="B98" s="120"/>
      <c r="C98" s="120"/>
      <c r="D98" s="120"/>
      <c r="E98" s="120"/>
      <c r="F98" s="120"/>
      <c r="G98" s="120"/>
    </row>
    <row r="99" spans="1:7" ht="14.25">
      <c r="A99" s="121" t="s">
        <v>458</v>
      </c>
      <c r="B99" s="122"/>
      <c r="C99" s="122"/>
      <c r="D99" s="122"/>
      <c r="E99" s="122"/>
      <c r="F99" s="122"/>
      <c r="G99" s="122"/>
    </row>
    <row r="100" spans="1:7" ht="12.75">
      <c r="A100" s="123">
        <v>0</v>
      </c>
      <c r="B100" s="37"/>
      <c r="C100" s="37"/>
      <c r="D100" s="37">
        <v>17.9</v>
      </c>
      <c r="E100" s="37">
        <v>14</v>
      </c>
      <c r="F100" s="37">
        <v>24.1</v>
      </c>
      <c r="G100" s="37">
        <v>36.7</v>
      </c>
    </row>
    <row r="101" spans="1:7" ht="12.75">
      <c r="A101" s="123">
        <v>1</v>
      </c>
      <c r="B101" s="37"/>
      <c r="C101" s="37"/>
      <c r="D101" s="37">
        <v>33.4</v>
      </c>
      <c r="E101" s="9">
        <v>34.9</v>
      </c>
      <c r="F101" s="37">
        <v>47.3</v>
      </c>
      <c r="G101" s="37">
        <v>60.4</v>
      </c>
    </row>
    <row r="102" spans="1:7" ht="12.75">
      <c r="A102" s="123">
        <v>2</v>
      </c>
      <c r="B102" s="37"/>
      <c r="C102" s="37"/>
      <c r="D102" s="37"/>
      <c r="E102" s="37">
        <v>43.8</v>
      </c>
      <c r="F102" s="37">
        <v>59.1</v>
      </c>
      <c r="G102" s="37">
        <v>71.5</v>
      </c>
    </row>
    <row r="103" spans="1:7" ht="12.75">
      <c r="A103" s="123">
        <v>3</v>
      </c>
      <c r="B103" s="37"/>
      <c r="C103" s="37"/>
      <c r="D103" s="37"/>
      <c r="E103" s="37">
        <v>49.2</v>
      </c>
      <c r="F103" s="37">
        <v>60.7</v>
      </c>
      <c r="G103" s="37">
        <v>73.4</v>
      </c>
    </row>
    <row r="104" spans="1:7" ht="12.75">
      <c r="A104" s="123">
        <v>4</v>
      </c>
      <c r="B104" s="37"/>
      <c r="C104" s="37"/>
      <c r="D104" s="37"/>
      <c r="E104" s="37">
        <v>49.5</v>
      </c>
      <c r="F104" s="37">
        <v>63.3</v>
      </c>
      <c r="G104" s="37">
        <v>77.5</v>
      </c>
    </row>
    <row r="105" spans="1:7" ht="12.75">
      <c r="A105" s="123">
        <v>5</v>
      </c>
      <c r="B105" s="37"/>
      <c r="C105" s="37"/>
      <c r="D105" s="37"/>
      <c r="E105" s="37">
        <v>54.2</v>
      </c>
      <c r="F105" s="37">
        <v>66.5</v>
      </c>
      <c r="G105" s="37">
        <v>78.5</v>
      </c>
    </row>
    <row r="106" spans="1:7" ht="12.75">
      <c r="A106" s="123">
        <v>6</v>
      </c>
      <c r="B106" s="37"/>
      <c r="C106" s="37"/>
      <c r="D106" s="37"/>
      <c r="E106" s="37">
        <v>56.7</v>
      </c>
      <c r="F106" s="37">
        <v>69</v>
      </c>
      <c r="G106" s="37">
        <v>78.5</v>
      </c>
    </row>
    <row r="107" spans="1:7" ht="12.75">
      <c r="A107" s="123">
        <v>7</v>
      </c>
      <c r="B107" s="37"/>
      <c r="C107" s="37"/>
      <c r="D107" s="37"/>
      <c r="E107" s="37"/>
      <c r="F107" s="37">
        <v>71</v>
      </c>
      <c r="G107" s="37">
        <v>78.5</v>
      </c>
    </row>
    <row r="108" spans="1:7" ht="12.75">
      <c r="A108" s="123">
        <v>8</v>
      </c>
      <c r="B108" s="37"/>
      <c r="C108" s="37"/>
      <c r="D108" s="37"/>
      <c r="E108" s="37"/>
      <c r="F108" s="37">
        <v>72.6</v>
      </c>
      <c r="G108" s="37">
        <v>78.9</v>
      </c>
    </row>
    <row r="109" spans="1:7" ht="12.75">
      <c r="A109" s="123">
        <v>9</v>
      </c>
      <c r="B109" s="37"/>
      <c r="C109" s="37"/>
      <c r="D109" s="37"/>
      <c r="E109" s="37"/>
      <c r="F109" s="37">
        <v>74.4</v>
      </c>
      <c r="G109" s="37">
        <v>78.9</v>
      </c>
    </row>
    <row r="110" spans="1:7" ht="12.75">
      <c r="A110" s="123">
        <v>10</v>
      </c>
      <c r="B110" s="37"/>
      <c r="C110" s="37"/>
      <c r="D110" s="37"/>
      <c r="E110" s="37"/>
      <c r="F110" s="37">
        <v>74.4</v>
      </c>
      <c r="G110" s="37">
        <v>78.9</v>
      </c>
    </row>
    <row r="111" spans="1:7" ht="12.75">
      <c r="A111" s="123">
        <v>11</v>
      </c>
      <c r="B111" s="37"/>
      <c r="C111" s="37"/>
      <c r="D111" s="37"/>
      <c r="E111" s="37"/>
      <c r="F111" s="37">
        <v>74.4</v>
      </c>
      <c r="G111" s="37">
        <v>79.8</v>
      </c>
    </row>
    <row r="112" spans="1:7" ht="12.75">
      <c r="A112" s="123">
        <v>12</v>
      </c>
      <c r="B112" s="37"/>
      <c r="C112" s="37"/>
      <c r="D112" s="37"/>
      <c r="E112" s="37"/>
      <c r="F112" s="37"/>
      <c r="G112" s="37">
        <v>82</v>
      </c>
    </row>
    <row r="113" spans="1:7" ht="12.75">
      <c r="A113" s="123">
        <v>13</v>
      </c>
      <c r="B113" s="37"/>
      <c r="C113" s="37"/>
      <c r="D113" s="37"/>
      <c r="E113" s="37"/>
      <c r="F113" s="37"/>
      <c r="G113" s="37">
        <v>82</v>
      </c>
    </row>
    <row r="114" spans="1:7" ht="12.75">
      <c r="A114" s="123">
        <v>14</v>
      </c>
      <c r="B114" s="37"/>
      <c r="C114" s="37"/>
      <c r="D114" s="37"/>
      <c r="E114" s="37"/>
      <c r="F114" s="37"/>
      <c r="G114" s="37">
        <v>82</v>
      </c>
    </row>
    <row r="115" spans="1:7" ht="12.75">
      <c r="A115" s="123">
        <v>15</v>
      </c>
      <c r="B115" s="37"/>
      <c r="C115" s="37"/>
      <c r="D115" s="37"/>
      <c r="E115" s="37"/>
      <c r="F115" s="37"/>
      <c r="G115" s="37">
        <v>82</v>
      </c>
    </row>
    <row r="116" spans="1:7" ht="12.75">
      <c r="A116" s="124" t="s">
        <v>137</v>
      </c>
      <c r="B116" s="73">
        <v>81.1</v>
      </c>
      <c r="C116" s="73">
        <v>191.1</v>
      </c>
      <c r="D116" s="73">
        <v>224.1</v>
      </c>
      <c r="E116" s="73">
        <v>180.1</v>
      </c>
      <c r="F116" s="73">
        <v>133.3</v>
      </c>
      <c r="G116" s="73">
        <v>85.4</v>
      </c>
    </row>
    <row r="117" spans="1:7" ht="12.75">
      <c r="A117" s="125" t="s">
        <v>459</v>
      </c>
      <c r="B117" s="122"/>
      <c r="C117" s="122"/>
      <c r="D117" s="122"/>
      <c r="E117" s="122"/>
      <c r="F117" s="122"/>
      <c r="G117" s="122"/>
    </row>
    <row r="118" spans="1:7" ht="12.75">
      <c r="A118" s="122" t="s">
        <v>164</v>
      </c>
      <c r="B118" s="126"/>
      <c r="C118" s="126"/>
      <c r="D118" s="126"/>
      <c r="E118" s="126"/>
      <c r="F118" s="126"/>
      <c r="G118" s="126"/>
    </row>
    <row r="119" spans="1:7" ht="12.75">
      <c r="A119" s="122" t="s">
        <v>165</v>
      </c>
      <c r="B119" s="62">
        <v>0</v>
      </c>
      <c r="C119" s="28">
        <v>0.1</v>
      </c>
      <c r="D119" s="28">
        <v>0.2</v>
      </c>
      <c r="E119" s="28">
        <v>0.4</v>
      </c>
      <c r="F119" s="28">
        <v>0.5</v>
      </c>
      <c r="G119" s="28">
        <v>0.7</v>
      </c>
    </row>
    <row r="120" spans="1:7" ht="12.75">
      <c r="A120" s="122" t="s">
        <v>166</v>
      </c>
      <c r="B120" s="62">
        <v>0.3</v>
      </c>
      <c r="C120" s="28">
        <v>0.5</v>
      </c>
      <c r="D120" s="28">
        <v>0.4</v>
      </c>
      <c r="E120" s="28">
        <v>0.3</v>
      </c>
      <c r="F120" s="28">
        <v>0.1</v>
      </c>
      <c r="G120" s="28">
        <v>0.1</v>
      </c>
    </row>
    <row r="121" spans="1:7" ht="12.75">
      <c r="A121" s="122" t="s">
        <v>167</v>
      </c>
      <c r="B121" s="62"/>
      <c r="C121" s="37"/>
      <c r="D121" s="37"/>
      <c r="E121" s="37"/>
      <c r="F121" s="37"/>
      <c r="G121" s="37"/>
    </row>
    <row r="122" spans="1:7" ht="12.75">
      <c r="A122" s="122" t="s">
        <v>168</v>
      </c>
      <c r="B122" s="62">
        <v>0</v>
      </c>
      <c r="C122" s="28">
        <v>0.2</v>
      </c>
      <c r="D122" s="28">
        <v>0.4</v>
      </c>
      <c r="E122" s="28">
        <v>0.4</v>
      </c>
      <c r="F122" s="28">
        <v>0.4</v>
      </c>
      <c r="G122" s="28">
        <v>0.3</v>
      </c>
    </row>
    <row r="123" spans="1:7" ht="12.75">
      <c r="A123" s="122" t="s">
        <v>169</v>
      </c>
      <c r="B123" s="127">
        <v>0.3</v>
      </c>
      <c r="C123" s="28">
        <v>0.8</v>
      </c>
      <c r="D123" s="28">
        <v>1</v>
      </c>
      <c r="E123" s="28">
        <v>1.1</v>
      </c>
      <c r="F123" s="28">
        <v>1.1</v>
      </c>
      <c r="G123" s="28">
        <v>1</v>
      </c>
    </row>
    <row r="124" spans="1:7" ht="12.75">
      <c r="A124" s="130" t="s">
        <v>176</v>
      </c>
      <c r="B124" s="129"/>
      <c r="C124" s="129"/>
      <c r="D124" s="129"/>
      <c r="E124" s="129"/>
      <c r="F124" s="129"/>
      <c r="G124" s="129"/>
    </row>
    <row r="125" spans="1:7" ht="12.75">
      <c r="A125" s="9" t="s">
        <v>177</v>
      </c>
      <c r="B125" s="129"/>
      <c r="C125" s="129"/>
      <c r="D125" s="129"/>
      <c r="E125" s="129"/>
      <c r="F125" s="129"/>
      <c r="G125" s="129"/>
    </row>
    <row r="126" spans="1:7" ht="12.75">
      <c r="A126" s="9" t="s">
        <v>178</v>
      </c>
      <c r="B126" s="129"/>
      <c r="C126" s="129"/>
      <c r="D126" s="129"/>
      <c r="E126" s="129"/>
      <c r="F126" s="129"/>
      <c r="G126" s="129"/>
    </row>
    <row r="128" spans="1:7" ht="12.75">
      <c r="A128" s="122"/>
      <c r="B128" s="122"/>
      <c r="C128" s="122"/>
      <c r="E128" s="122"/>
      <c r="F128" s="122"/>
      <c r="G128" s="122"/>
    </row>
    <row r="130" spans="1:7" ht="12.75">
      <c r="A130" s="122"/>
      <c r="B130" s="122"/>
      <c r="C130" s="122"/>
      <c r="D130" s="122"/>
      <c r="E130" s="122"/>
      <c r="F130" s="122"/>
      <c r="G130" s="122"/>
    </row>
    <row r="131" spans="1:7" ht="12.75">
      <c r="A131" s="122"/>
      <c r="B131" s="122"/>
      <c r="C131" s="122"/>
      <c r="D131" s="122"/>
      <c r="E131" s="122"/>
      <c r="F131" s="122"/>
      <c r="G131" s="122"/>
    </row>
    <row r="132" spans="1:7" ht="12.75">
      <c r="A132" s="122"/>
      <c r="B132" s="122"/>
      <c r="C132" s="122"/>
      <c r="D132" s="122"/>
      <c r="E132" s="122"/>
      <c r="F132" s="122"/>
      <c r="G132" s="122"/>
    </row>
  </sheetData>
  <printOptions gridLines="1" horizontalCentered="1"/>
  <pageMargins left="0" right="0" top="0.3937007874015748" bottom="0.3937007874015748" header="0.5118110236220472" footer="0.5118110236220472"/>
  <pageSetup fitToHeight="2" horizontalDpi="300" verticalDpi="300" orientation="portrait" paperSize="9" scale="93" r:id="rId1"/>
  <rowBreaks count="1" manualBreakCount="1">
    <brk id="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Miege</dc:creator>
  <cp:keywords/>
  <dc:description/>
  <cp:lastModifiedBy>Intern-5940</cp:lastModifiedBy>
  <cp:lastPrinted>2004-03-16T13:32:39Z</cp:lastPrinted>
  <dcterms:created xsi:type="dcterms:W3CDTF">2004-03-02T12:21:20Z</dcterms:created>
  <dcterms:modified xsi:type="dcterms:W3CDTF">2004-03-19T16:57:00Z</dcterms:modified>
  <cp:category/>
  <cp:version/>
  <cp:contentType/>
  <cp:contentStatus/>
</cp:coreProperties>
</file>