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My Drive\Data\Derek's Documents SUBTROP\10 Market Export\Export figures\SAAGA\EU Supply 2020\"/>
    </mc:Choice>
  </mc:AlternateContent>
  <xr:revisionPtr revIDLastSave="0" documentId="13_ncr:1_{9AFD24D8-568F-4380-B02C-EA0329918050}" xr6:coauthVersionLast="45" xr6:coauthVersionMax="45" xr10:uidLastSave="{00000000-0000-0000-0000-000000000000}"/>
  <bookViews>
    <workbookView xWindow="-108" yWindow="-108" windowWidth="23256" windowHeight="12576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Q58" i="3"/>
  <c r="AP58" i="3"/>
  <c r="AO58" i="3"/>
  <c r="AN58" i="3"/>
  <c r="AM58" i="3"/>
  <c r="AL58" i="3"/>
  <c r="AJ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BL57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6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T55" i="3"/>
  <c r="BL55" i="3" s="1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T54" i="3"/>
  <c r="BL54" i="3" s="1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T53" i="3"/>
  <c r="BL53" i="3" s="1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T52" i="3"/>
  <c r="BL52" i="3" s="1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T51" i="3"/>
  <c r="BL51" i="3" s="1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T50" i="3"/>
  <c r="BL50" i="3" s="1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BC49" i="3"/>
  <c r="AZ49" i="3"/>
  <c r="AW49" i="3"/>
  <c r="AT49" i="3"/>
  <c r="BL49" i="3" s="1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BC48" i="3"/>
  <c r="AZ48" i="3"/>
  <c r="AW48" i="3"/>
  <c r="AT48" i="3"/>
  <c r="BL48" i="3" s="1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BC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BC46" i="3"/>
  <c r="AZ46" i="3"/>
  <c r="AW46" i="3"/>
  <c r="AT46" i="3"/>
  <c r="BL46" i="3" s="1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BC45" i="3"/>
  <c r="AZ45" i="3"/>
  <c r="AW45" i="3"/>
  <c r="AT45" i="3"/>
  <c r="BL45" i="3" s="1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BC44" i="3"/>
  <c r="AZ44" i="3"/>
  <c r="AW44" i="3"/>
  <c r="AT44" i="3"/>
  <c r="BL44" i="3" s="1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BC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BC42" i="3"/>
  <c r="AZ42" i="3"/>
  <c r="AW42" i="3"/>
  <c r="AT42" i="3"/>
  <c r="BL42" i="3" s="1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BC41" i="3"/>
  <c r="AZ41" i="3"/>
  <c r="AW41" i="3"/>
  <c r="AT41" i="3"/>
  <c r="BL41" i="3" s="1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BC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BC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BC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BC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BC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BC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BC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BC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BC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BC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BC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BC58" i="3" s="1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J55" i="2" s="1"/>
  <c r="AD55" i="2"/>
  <c r="AI54" i="2"/>
  <c r="AH54" i="2"/>
  <c r="AJ54" i="2" s="1"/>
  <c r="AD54" i="2"/>
  <c r="AI53" i="2"/>
  <c r="AH53" i="2"/>
  <c r="AJ53" i="2" s="1"/>
  <c r="AD53" i="2"/>
  <c r="AI52" i="2"/>
  <c r="AH52" i="2"/>
  <c r="AJ52" i="2" s="1"/>
  <c r="AD52" i="2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I57" i="2" s="1"/>
  <c r="AI59" i="2" s="1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V65" i="1"/>
  <c r="AL63" i="1"/>
  <c r="AK63" i="1"/>
  <c r="AJ63" i="1"/>
  <c r="AE63" i="1"/>
  <c r="AD63" i="1"/>
  <c r="AC63" i="1"/>
  <c r="Z63" i="1"/>
  <c r="V63" i="1"/>
  <c r="U63" i="1"/>
  <c r="T63" i="1"/>
  <c r="P63" i="1"/>
  <c r="O63" i="1"/>
  <c r="N63" i="1"/>
  <c r="M63" i="1"/>
  <c r="L63" i="1"/>
  <c r="K63" i="1"/>
  <c r="H63" i="1"/>
  <c r="D63" i="1"/>
  <c r="C63" i="1"/>
  <c r="B63" i="1"/>
  <c r="AL61" i="1"/>
  <c r="AK61" i="1"/>
  <c r="AJ61" i="1"/>
  <c r="AE61" i="1"/>
  <c r="AD61" i="1"/>
  <c r="AC61" i="1"/>
  <c r="AA61" i="1"/>
  <c r="AA63" i="1" s="1"/>
  <c r="Z61" i="1"/>
  <c r="X61" i="1"/>
  <c r="X63" i="1" s="1"/>
  <c r="W61" i="1"/>
  <c r="W63" i="1" s="1"/>
  <c r="V61" i="1"/>
  <c r="U61" i="1"/>
  <c r="T61" i="1"/>
  <c r="R61" i="1"/>
  <c r="R63" i="1" s="1"/>
  <c r="Q61" i="1"/>
  <c r="Q63" i="1" s="1"/>
  <c r="P61" i="1"/>
  <c r="O61" i="1"/>
  <c r="N61" i="1"/>
  <c r="M61" i="1"/>
  <c r="L61" i="1"/>
  <c r="K61" i="1"/>
  <c r="J61" i="1"/>
  <c r="J63" i="1" s="1"/>
  <c r="I61" i="1"/>
  <c r="I63" i="1" s="1"/>
  <c r="F61" i="1"/>
  <c r="F63" i="1" s="1"/>
  <c r="E61" i="1"/>
  <c r="E63" i="1" s="1"/>
  <c r="D61" i="1"/>
  <c r="C61" i="1"/>
  <c r="B61" i="1"/>
  <c r="AH60" i="1"/>
  <c r="AG60" i="1"/>
  <c r="AF60" i="1"/>
  <c r="AE60" i="1"/>
  <c r="AB60" i="1"/>
  <c r="Y60" i="1"/>
  <c r="V60" i="1"/>
  <c r="S60" i="1"/>
  <c r="P60" i="1"/>
  <c r="M60" i="1"/>
  <c r="J60" i="1"/>
  <c r="G60" i="1"/>
  <c r="D60" i="1"/>
  <c r="AH59" i="1"/>
  <c r="AG59" i="1"/>
  <c r="AF59" i="1"/>
  <c r="AE59" i="1"/>
  <c r="AB59" i="1"/>
  <c r="Y59" i="1"/>
  <c r="V59" i="1"/>
  <c r="S59" i="1"/>
  <c r="P59" i="1"/>
  <c r="M59" i="1"/>
  <c r="J59" i="1"/>
  <c r="G59" i="1"/>
  <c r="D59" i="1"/>
  <c r="AH58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AB52" i="1"/>
  <c r="Y52" i="1"/>
  <c r="V52" i="1"/>
  <c r="S52" i="1"/>
  <c r="P52" i="1"/>
  <c r="M52" i="1"/>
  <c r="J52" i="1"/>
  <c r="G52" i="1"/>
  <c r="D52" i="1"/>
  <c r="AG51" i="1"/>
  <c r="AF51" i="1"/>
  <c r="AE51" i="1"/>
  <c r="AB51" i="1"/>
  <c r="Y51" i="1"/>
  <c r="V51" i="1"/>
  <c r="S51" i="1"/>
  <c r="P51" i="1"/>
  <c r="M51" i="1"/>
  <c r="J51" i="1"/>
  <c r="G51" i="1"/>
  <c r="D51" i="1"/>
  <c r="AG50" i="1"/>
  <c r="AF50" i="1"/>
  <c r="AE50" i="1"/>
  <c r="AB50" i="1"/>
  <c r="Y50" i="1"/>
  <c r="V50" i="1"/>
  <c r="S50" i="1"/>
  <c r="P50" i="1"/>
  <c r="M50" i="1"/>
  <c r="J50" i="1"/>
  <c r="G50" i="1"/>
  <c r="D50" i="1"/>
  <c r="AG49" i="1"/>
  <c r="AF49" i="1"/>
  <c r="AE49" i="1"/>
  <c r="AB49" i="1"/>
  <c r="Y49" i="1"/>
  <c r="V49" i="1"/>
  <c r="S49" i="1"/>
  <c r="P49" i="1"/>
  <c r="M49" i="1"/>
  <c r="J49" i="1"/>
  <c r="G49" i="1"/>
  <c r="D49" i="1"/>
  <c r="AG48" i="1"/>
  <c r="AF48" i="1"/>
  <c r="AE48" i="1"/>
  <c r="AB48" i="1"/>
  <c r="Y48" i="1"/>
  <c r="V48" i="1"/>
  <c r="S48" i="1"/>
  <c r="P48" i="1"/>
  <c r="M48" i="1"/>
  <c r="J48" i="1"/>
  <c r="G48" i="1"/>
  <c r="D48" i="1"/>
  <c r="AG47" i="1"/>
  <c r="AF47" i="1"/>
  <c r="AE47" i="1"/>
  <c r="AB47" i="1"/>
  <c r="Y47" i="1"/>
  <c r="V47" i="1"/>
  <c r="S47" i="1"/>
  <c r="P47" i="1"/>
  <c r="M47" i="1"/>
  <c r="J47" i="1"/>
  <c r="G47" i="1"/>
  <c r="D47" i="1"/>
  <c r="AG46" i="1"/>
  <c r="AF46" i="1"/>
  <c r="AE46" i="1"/>
  <c r="AB46" i="1"/>
  <c r="Y46" i="1"/>
  <c r="V46" i="1"/>
  <c r="S46" i="1"/>
  <c r="P46" i="1"/>
  <c r="M46" i="1"/>
  <c r="J46" i="1"/>
  <c r="G46" i="1"/>
  <c r="D46" i="1"/>
  <c r="AG45" i="1"/>
  <c r="AF45" i="1"/>
  <c r="AE45" i="1"/>
  <c r="AB45" i="1"/>
  <c r="Y45" i="1"/>
  <c r="V45" i="1"/>
  <c r="S45" i="1"/>
  <c r="P45" i="1"/>
  <c r="M45" i="1"/>
  <c r="J45" i="1"/>
  <c r="G45" i="1"/>
  <c r="D45" i="1"/>
  <c r="AG44" i="1"/>
  <c r="AF44" i="1"/>
  <c r="AE44" i="1"/>
  <c r="AB44" i="1"/>
  <c r="Y44" i="1"/>
  <c r="V44" i="1"/>
  <c r="S44" i="1"/>
  <c r="P44" i="1"/>
  <c r="M44" i="1"/>
  <c r="J44" i="1"/>
  <c r="G44" i="1"/>
  <c r="D44" i="1"/>
  <c r="AG43" i="1"/>
  <c r="AF43" i="1"/>
  <c r="AE43" i="1"/>
  <c r="AB43" i="1"/>
  <c r="Y43" i="1"/>
  <c r="V43" i="1"/>
  <c r="S43" i="1"/>
  <c r="P43" i="1"/>
  <c r="M43" i="1"/>
  <c r="J43" i="1"/>
  <c r="G43" i="1"/>
  <c r="D43" i="1"/>
  <c r="AG42" i="1"/>
  <c r="AF42" i="1"/>
  <c r="AE42" i="1"/>
  <c r="AB42" i="1"/>
  <c r="Y42" i="1"/>
  <c r="V42" i="1"/>
  <c r="S42" i="1"/>
  <c r="P42" i="1"/>
  <c r="M42" i="1"/>
  <c r="J42" i="1"/>
  <c r="G42" i="1"/>
  <c r="D42" i="1"/>
  <c r="AG41" i="1"/>
  <c r="AF41" i="1"/>
  <c r="AE41" i="1"/>
  <c r="AB41" i="1"/>
  <c r="Y41" i="1"/>
  <c r="V41" i="1"/>
  <c r="S41" i="1"/>
  <c r="P41" i="1"/>
  <c r="M41" i="1"/>
  <c r="J41" i="1"/>
  <c r="G41" i="1"/>
  <c r="D41" i="1"/>
  <c r="AG40" i="1"/>
  <c r="AF40" i="1"/>
  <c r="AE40" i="1"/>
  <c r="AB40" i="1"/>
  <c r="Y40" i="1"/>
  <c r="V40" i="1"/>
  <c r="S40" i="1"/>
  <c r="P40" i="1"/>
  <c r="M40" i="1"/>
  <c r="J40" i="1"/>
  <c r="G40" i="1"/>
  <c r="D40" i="1"/>
  <c r="AG39" i="1"/>
  <c r="AF39" i="1"/>
  <c r="AE39" i="1"/>
  <c r="AB39" i="1"/>
  <c r="Y39" i="1"/>
  <c r="V39" i="1"/>
  <c r="S39" i="1"/>
  <c r="P39" i="1"/>
  <c r="M39" i="1"/>
  <c r="J39" i="1"/>
  <c r="G39" i="1"/>
  <c r="D39" i="1"/>
  <c r="AG38" i="1"/>
  <c r="AF38" i="1"/>
  <c r="AE38" i="1"/>
  <c r="AB38" i="1"/>
  <c r="Y38" i="1"/>
  <c r="V38" i="1"/>
  <c r="S38" i="1"/>
  <c r="P38" i="1"/>
  <c r="M38" i="1"/>
  <c r="J38" i="1"/>
  <c r="G38" i="1"/>
  <c r="D38" i="1"/>
  <c r="AG37" i="1"/>
  <c r="AF37" i="1"/>
  <c r="AE37" i="1"/>
  <c r="AB37" i="1"/>
  <c r="Y37" i="1"/>
  <c r="V37" i="1"/>
  <c r="S37" i="1"/>
  <c r="P37" i="1"/>
  <c r="M37" i="1"/>
  <c r="J37" i="1"/>
  <c r="G37" i="1"/>
  <c r="D37" i="1"/>
  <c r="AG36" i="1"/>
  <c r="AF36" i="1"/>
  <c r="AE36" i="1"/>
  <c r="AB36" i="1"/>
  <c r="Y36" i="1"/>
  <c r="V36" i="1"/>
  <c r="S36" i="1"/>
  <c r="P36" i="1"/>
  <c r="M36" i="1"/>
  <c r="J36" i="1"/>
  <c r="G36" i="1"/>
  <c r="D36" i="1"/>
  <c r="AG35" i="1"/>
  <c r="AF35" i="1"/>
  <c r="AE35" i="1"/>
  <c r="AB35" i="1"/>
  <c r="Y35" i="1"/>
  <c r="V35" i="1"/>
  <c r="S35" i="1"/>
  <c r="P35" i="1"/>
  <c r="M35" i="1"/>
  <c r="J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H18" i="1" s="1"/>
  <c r="AF18" i="1"/>
  <c r="AE18" i="1"/>
  <c r="AB18" i="1"/>
  <c r="Y18" i="1"/>
  <c r="V18" i="1"/>
  <c r="S18" i="1"/>
  <c r="P18" i="1"/>
  <c r="M18" i="1"/>
  <c r="J18" i="1"/>
  <c r="G18" i="1"/>
  <c r="D18" i="1"/>
  <c r="AG17" i="1"/>
  <c r="AH17" i="1" s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H16" i="1" s="1"/>
  <c r="AE16" i="1"/>
  <c r="AB16" i="1"/>
  <c r="Y16" i="1"/>
  <c r="V16" i="1"/>
  <c r="S16" i="1"/>
  <c r="P16" i="1"/>
  <c r="M16" i="1"/>
  <c r="J16" i="1"/>
  <c r="G16" i="1"/>
  <c r="D16" i="1"/>
  <c r="AG15" i="1"/>
  <c r="AF15" i="1"/>
  <c r="AH15" i="1" s="1"/>
  <c r="AE15" i="1"/>
  <c r="AB15" i="1"/>
  <c r="Y15" i="1"/>
  <c r="V15" i="1"/>
  <c r="S15" i="1"/>
  <c r="P15" i="1"/>
  <c r="M15" i="1"/>
  <c r="J15" i="1"/>
  <c r="G15" i="1"/>
  <c r="D15" i="1"/>
  <c r="AG14" i="1"/>
  <c r="AH14" i="1" s="1"/>
  <c r="AF14" i="1"/>
  <c r="AE14" i="1"/>
  <c r="AB14" i="1"/>
  <c r="Y14" i="1"/>
  <c r="V14" i="1"/>
  <c r="S14" i="1"/>
  <c r="P14" i="1"/>
  <c r="M14" i="1"/>
  <c r="J14" i="1"/>
  <c r="G14" i="1"/>
  <c r="D14" i="1"/>
  <c r="AG13" i="1"/>
  <c r="AH13" i="1" s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H10" i="1"/>
  <c r="AG10" i="1"/>
  <c r="AF10" i="1"/>
  <c r="AE10" i="1"/>
  <c r="AB10" i="1"/>
  <c r="Y10" i="1"/>
  <c r="V10" i="1"/>
  <c r="S10" i="1"/>
  <c r="P10" i="1"/>
  <c r="M10" i="1"/>
  <c r="J10" i="1"/>
  <c r="G10" i="1"/>
  <c r="D10" i="1"/>
  <c r="AH9" i="1"/>
  <c r="AG9" i="1"/>
  <c r="AF9" i="1"/>
  <c r="AE9" i="1"/>
  <c r="AB9" i="1"/>
  <c r="Y9" i="1"/>
  <c r="V9" i="1"/>
  <c r="S9" i="1"/>
  <c r="P9" i="1"/>
  <c r="M9" i="1"/>
  <c r="J9" i="1"/>
  <c r="G9" i="1"/>
  <c r="D9" i="1"/>
  <c r="AB61" i="1" l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BL58" i="3" s="1"/>
  <c r="AH24" i="1"/>
  <c r="M58" i="3"/>
  <c r="AH28" i="1"/>
  <c r="AF61" i="1"/>
  <c r="AF63" i="1" s="1"/>
  <c r="AJ57" i="2"/>
  <c r="AJ59" i="2" s="1"/>
  <c r="AH57" i="2"/>
  <c r="AH59" i="2" s="1"/>
  <c r="AG61" i="1"/>
  <c r="AG63" i="1" s="1"/>
  <c r="AH61" i="1" l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<sst xmlns="http://schemas.openxmlformats.org/spreadsheetml/2006/main" count="217" uniqueCount="71">
  <si>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</si>
  <si>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</si>
  <si>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</si>
  <si>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</si>
  <si>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</si>
  <si>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</si>
  <si>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</si>
  <si>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</si>
  <si>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</si>
  <si>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</si>
  <si>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</si>
  <si>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</si>
  <si>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</si>
  <si>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</si>
  <si>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</si>
  <si>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</si>
  <si>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</si>
  <si>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</si>
  <si>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</si>
  <si>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</si>
  <si>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</si>
  <si>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</si>
  <si>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</si>
  <si>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</si>
  <si>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</si>
  <si>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</si>
  <si>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</si>
  <si>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</si>
  <si>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</si>
  <si>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</si>
  <si>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</si>
  <si>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</si>
  <si>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</si>
  <si>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</si>
  <si>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</si>
  <si>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</si>
  <si>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</si>
  <si>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</si>
  <si>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</si>
  <si>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</si>
  <si>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</si>
  <si>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</si>
  <si>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</si>
  <si>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</si>
  <si>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</si>
  <si>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</si>
  <si>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</si>
  <si>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</si>
  <si>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</si>
  <si>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</si>
  <si>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</si>
  <si>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</si>
  <si>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</si>
  <si>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</si>
  <si>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</si>
  <si>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</si>
  <si>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</si>
  <si>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</si>
  <si>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</si>
  <si>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</si>
  <si>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</si>
  <si>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</si>
  <si>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</si>
  <si>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</si>
  <si>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</si>
  <si>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</si>
  <si>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</si>
  <si>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</si>
  <si>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</si>
  <si>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2020 Projected (in black) and actual supply (in colour) of avocados to the European market ('000 4 kg cartons) [updated 5/6/2020]</t>
  </si>
  <si>
    <t>Comparison of estimates and actual shipments to Europe in 2020 (Updated 5/6/2020)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</si>
</sst>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.00_ ;_ * \-#,##0.00_ ;_ * &quot;-&quot;??_ ;_ @_ "/>
    <numFmt numFmtId="166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6" fontId="32" fillId="0" borderId="27" xfId="0" applyNumberFormat="1" applyFont="1" applyBorder="1"/>
    <xf numFmtId="166" fontId="31" fillId="0" borderId="2" xfId="0" applyNumberFormat="1" applyFont="1" applyBorder="1"/>
    <xf numFmtId="166" fontId="33" fillId="0" borderId="22" xfId="0" applyNumberFormat="1" applyFont="1" applyBorder="1" applyAlignment="1">
      <alignment horizontal="right"/>
    </xf>
    <xf numFmtId="166" fontId="24" fillId="0" borderId="27" xfId="0" applyNumberFormat="1" applyFont="1" applyBorder="1"/>
    <xf numFmtId="166" fontId="24" fillId="0" borderId="2" xfId="0" applyNumberFormat="1" applyFont="1" applyBorder="1"/>
    <xf numFmtId="166" fontId="24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24" fillId="0" borderId="21" xfId="0" applyNumberFormat="1" applyFont="1" applyBorder="1"/>
    <xf numFmtId="166" fontId="24" fillId="0" borderId="1" xfId="0" applyNumberFormat="1" applyFont="1" applyBorder="1"/>
    <xf numFmtId="166" fontId="24" fillId="0" borderId="26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24" fillId="0" borderId="27" xfId="0" applyNumberFormat="1" applyFont="1" applyFill="1" applyBorder="1"/>
    <xf numFmtId="166" fontId="24" fillId="0" borderId="27" xfId="0" applyNumberFormat="1" applyFont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24" fillId="0" borderId="1" xfId="0" applyNumberFormat="1" applyFont="1" applyFill="1" applyBorder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24" fillId="0" borderId="11" xfId="0" applyNumberFormat="1" applyFont="1" applyFill="1" applyBorder="1"/>
    <xf numFmtId="166" fontId="24" fillId="0" borderId="12" xfId="0" applyNumberFormat="1" applyFont="1" applyBorder="1" applyAlignment="1">
      <alignment horizontal="right"/>
    </xf>
    <xf numFmtId="166" fontId="24" fillId="0" borderId="10" xfId="0" applyNumberFormat="1" applyFont="1" applyBorder="1"/>
    <xf numFmtId="166" fontId="24" fillId="0" borderId="11" xfId="0" applyNumberFormat="1" applyFont="1" applyBorder="1"/>
    <xf numFmtId="166" fontId="24" fillId="0" borderId="10" xfId="0" applyNumberFormat="1" applyFont="1" applyBorder="1" applyAlignment="1">
      <alignment horizontal="right"/>
    </xf>
    <xf numFmtId="166" fontId="24" fillId="0" borderId="11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34" fillId="0" borderId="21" xfId="0" applyNumberFormat="1" applyFont="1" applyBorder="1" applyAlignment="1">
      <alignment horizontal="right"/>
    </xf>
    <xf numFmtId="166" fontId="34" fillId="0" borderId="1" xfId="0" applyNumberFormat="1" applyFont="1" applyBorder="1" applyAlignment="1">
      <alignment horizontal="right"/>
    </xf>
    <xf numFmtId="166" fontId="34" fillId="0" borderId="26" xfId="0" applyNumberFormat="1" applyFont="1" applyBorder="1" applyAlignment="1">
      <alignment horizontal="right"/>
    </xf>
    <xf numFmtId="166" fontId="34" fillId="0" borderId="27" xfId="0" applyNumberFormat="1" applyFont="1" applyBorder="1"/>
    <xf numFmtId="166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66" fontId="34" fillId="0" borderId="27" xfId="0" applyNumberFormat="1" applyFont="1" applyBorder="1" applyAlignment="1">
      <alignment horizontal="right"/>
    </xf>
    <xf numFmtId="166" fontId="34" fillId="0" borderId="2" xfId="0" applyNumberFormat="1" applyFont="1" applyBorder="1" applyAlignment="1">
      <alignment horizontal="right"/>
    </xf>
    <xf numFmtId="166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" xfId="0" builtinId="0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5/6/2020)</a:t>
            </a:r>
          </a:p>
        </c:rich>
      </c:tx>
      <c:layout>
        <c:manualLayout>
          <c:xMode val="edge"/>
          <c:yMode val="edge"/>
          <c:x val="0.34097526288028618"/>
          <c:y val="8.2517733664701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200.75</c:v>
                </c:pt>
                <c:pt idx="19">
                  <c:v>314.25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247.36799999999999</c:v>
                </c:pt>
                <c:pt idx="24">
                  <c:v>217.8</c:v>
                </c:pt>
                <c:pt idx="25">
                  <c:v>291.45600000000002</c:v>
                </c:pt>
                <c:pt idx="26">
                  <c:v>227.04</c:v>
                </c:pt>
                <c:pt idx="27">
                  <c:v>255.55199999999999</c:v>
                </c:pt>
                <c:pt idx="28">
                  <c:v>222.024</c:v>
                </c:pt>
                <c:pt idx="29">
                  <c:v>238.65600000000001</c:v>
                </c:pt>
                <c:pt idx="30">
                  <c:v>328.416</c:v>
                </c:pt>
                <c:pt idx="31">
                  <c:v>180.048</c:v>
                </c:pt>
                <c:pt idx="32">
                  <c:v>183.21600000000001</c:v>
                </c:pt>
                <c:pt idx="33">
                  <c:v>161.304</c:v>
                </c:pt>
                <c:pt idx="34">
                  <c:v>134.63999999999999</c:v>
                </c:pt>
                <c:pt idx="35">
                  <c:v>147.57599999999999</c:v>
                </c:pt>
                <c:pt idx="36">
                  <c:v>142.56</c:v>
                </c:pt>
                <c:pt idx="37">
                  <c:v>97.68</c:v>
                </c:pt>
                <c:pt idx="38">
                  <c:v>142.82400000000001</c:v>
                </c:pt>
                <c:pt idx="39">
                  <c:v>96.623999999999995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493.68</c:v>
                </c:pt>
                <c:pt idx="23">
                  <c:v>464.11200000000002</c:v>
                </c:pt>
                <c:pt idx="24">
                  <c:v>294.096</c:v>
                </c:pt>
                <c:pt idx="25">
                  <c:v>419.76</c:v>
                </c:pt>
                <c:pt idx="26">
                  <c:v>395.20800000000003</c:v>
                </c:pt>
                <c:pt idx="27">
                  <c:v>295.15199999999999</c:v>
                </c:pt>
                <c:pt idx="28">
                  <c:v>230.208</c:v>
                </c:pt>
                <c:pt idx="29">
                  <c:v>366.96</c:v>
                </c:pt>
                <c:pt idx="30">
                  <c:v>314.952</c:v>
                </c:pt>
                <c:pt idx="31">
                  <c:v>302.01600000000002</c:v>
                </c:pt>
                <c:pt idx="32">
                  <c:v>312.83999999999997</c:v>
                </c:pt>
                <c:pt idx="33">
                  <c:v>241.56</c:v>
                </c:pt>
                <c:pt idx="34">
                  <c:v>232.84800000000001</c:v>
                </c:pt>
                <c:pt idx="35">
                  <c:v>202.488</c:v>
                </c:pt>
                <c:pt idx="36">
                  <c:v>155.232</c:v>
                </c:pt>
                <c:pt idx="37">
                  <c:v>85.536000000000001</c:v>
                </c:pt>
                <c:pt idx="38">
                  <c:v>51.216000000000001</c:v>
                </c:pt>
                <c:pt idx="39">
                  <c:v>31.68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222.024</c:v>
                </c:pt>
                <c:pt idx="11">
                  <c:v>485.49599999999998</c:v>
                </c:pt>
                <c:pt idx="12">
                  <c:v>467.28</c:v>
                </c:pt>
                <c:pt idx="13">
                  <c:v>404.18400000000003</c:v>
                </c:pt>
                <c:pt idx="14">
                  <c:v>368.54399999999998</c:v>
                </c:pt>
                <c:pt idx="15">
                  <c:v>426.36</c:v>
                </c:pt>
                <c:pt idx="16">
                  <c:v>368.01600000000002</c:v>
                </c:pt>
                <c:pt idx="17">
                  <c:v>380.68799999999999</c:v>
                </c:pt>
                <c:pt idx="18">
                  <c:v>374.61599999999999</c:v>
                </c:pt>
                <c:pt idx="19">
                  <c:v>490.512</c:v>
                </c:pt>
                <c:pt idx="20">
                  <c:v>334.488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2443.9176666547</c:v>
                </c:pt>
                <c:pt idx="24">
                  <c:v>2552.9056666547003</c:v>
                </c:pt>
                <c:pt idx="25">
                  <c:v>2654.0433333113001</c:v>
                </c:pt>
                <c:pt idx="26">
                  <c:v>2606.0833333088003</c:v>
                </c:pt>
                <c:pt idx="27">
                  <c:v>2464.1209999754005</c:v>
                </c:pt>
                <c:pt idx="28">
                  <c:v>2337.4009999754003</c:v>
                </c:pt>
                <c:pt idx="29">
                  <c:v>1985.9729999879</c:v>
                </c:pt>
                <c:pt idx="30">
                  <c:v>1805.76</c:v>
                </c:pt>
                <c:pt idx="31">
                  <c:v>1647.3600000000001</c:v>
                </c:pt>
                <c:pt idx="32">
                  <c:v>1441.44</c:v>
                </c:pt>
                <c:pt idx="33">
                  <c:v>1230.24</c:v>
                </c:pt>
                <c:pt idx="34">
                  <c:v>689.30400000000009</c:v>
                </c:pt>
                <c:pt idx="35">
                  <c:v>601.92000000000007</c:v>
                </c:pt>
                <c:pt idx="36">
                  <c:v>258.72000000000003</c:v>
                </c:pt>
                <c:pt idx="37">
                  <c:v>52.800000000000004</c:v>
                </c:pt>
                <c:pt idx="38">
                  <c:v>10.56</c:v>
                </c:pt>
                <c:pt idx="39">
                  <c:v>26.400000000000002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</c:v>
                </c:pt>
                <c:pt idx="5">
                  <c:v>89.76</c:v>
                </c:pt>
                <c:pt idx="6">
                  <c:v>174.24</c:v>
                </c:pt>
                <c:pt idx="7">
                  <c:v>348.48</c:v>
                </c:pt>
                <c:pt idx="8">
                  <c:v>459.36</c:v>
                </c:pt>
                <c:pt idx="9">
                  <c:v>582.43680000000006</c:v>
                </c:pt>
                <c:pt idx="10">
                  <c:v>818.40000000000009</c:v>
                </c:pt>
                <c:pt idx="11">
                  <c:v>1034.088</c:v>
                </c:pt>
                <c:pt idx="12">
                  <c:v>1428.24</c:v>
                </c:pt>
                <c:pt idx="13">
                  <c:v>1454.1</c:v>
                </c:pt>
                <c:pt idx="14">
                  <c:v>1479.24</c:v>
                </c:pt>
                <c:pt idx="15">
                  <c:v>2226.0612000000001</c:v>
                </c:pt>
                <c:pt idx="16">
                  <c:v>2280.915</c:v>
                </c:pt>
                <c:pt idx="17">
                  <c:v>3407.5529999999999</c:v>
                </c:pt>
                <c:pt idx="18">
                  <c:v>3319.8209999999999</c:v>
                </c:pt>
                <c:pt idx="19">
                  <c:v>3795.5129999999999</c:v>
                </c:pt>
                <c:pt idx="20">
                  <c:v>3296.79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720.72</c:v>
                </c:pt>
                <c:pt idx="23">
                  <c:v>719.66399999999999</c:v>
                </c:pt>
                <c:pt idx="24">
                  <c:v>516.12</c:v>
                </c:pt>
                <c:pt idx="25">
                  <c:v>658.41599999999994</c:v>
                </c:pt>
                <c:pt idx="26">
                  <c:v>723.62400000000002</c:v>
                </c:pt>
                <c:pt idx="27">
                  <c:v>475.2</c:v>
                </c:pt>
                <c:pt idx="28">
                  <c:v>413.42399999999998</c:v>
                </c:pt>
                <c:pt idx="29">
                  <c:v>528.26400000000001</c:v>
                </c:pt>
                <c:pt idx="30">
                  <c:v>449.59199999999998</c:v>
                </c:pt>
                <c:pt idx="31">
                  <c:v>449.59199999999998</c:v>
                </c:pt>
                <c:pt idx="32">
                  <c:v>455.4</c:v>
                </c:pt>
                <c:pt idx="33">
                  <c:v>339.24</c:v>
                </c:pt>
                <c:pt idx="34">
                  <c:v>375.67200000000003</c:v>
                </c:pt>
                <c:pt idx="35">
                  <c:v>299.11199999999997</c:v>
                </c:pt>
                <c:pt idx="36">
                  <c:v>190.07999999999998</c:v>
                </c:pt>
                <c:pt idx="37">
                  <c:v>101.376</c:v>
                </c:pt>
                <c:pt idx="38">
                  <c:v>61.776000000000003</c:v>
                </c:pt>
                <c:pt idx="39">
                  <c:v>31.68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521.928</c:v>
                </c:pt>
                <c:pt idx="10">
                  <c:v>560.20800000000008</c:v>
                </c:pt>
                <c:pt idx="11">
                  <c:v>746.06399999999996</c:v>
                </c:pt>
                <c:pt idx="12">
                  <c:v>726.2639999999999</c:v>
                </c:pt>
                <c:pt idx="13">
                  <c:v>591.88800000000003</c:v>
                </c:pt>
                <c:pt idx="14">
                  <c:v>595.84799999999996</c:v>
                </c:pt>
                <c:pt idx="15">
                  <c:v>695.64</c:v>
                </c:pt>
                <c:pt idx="16">
                  <c:v>595.58400000000006</c:v>
                </c:pt>
                <c:pt idx="17">
                  <c:v>562.84799999999996</c:v>
                </c:pt>
                <c:pt idx="18">
                  <c:v>601.65599999999995</c:v>
                </c:pt>
                <c:pt idx="19">
                  <c:v>737.88</c:v>
                </c:pt>
                <c:pt idx="20">
                  <c:v>552.28800000000001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200.75</c:v>
                </c:pt>
                <c:pt idx="15">
                  <c:v>314.25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2512.4176666547</c:v>
                </c:pt>
                <c:pt idx="24">
                  <c:v>2621.6556666547003</c:v>
                </c:pt>
                <c:pt idx="25">
                  <c:v>2706.7933333113001</c:v>
                </c:pt>
                <c:pt idx="26">
                  <c:v>2706.3333333088003</c:v>
                </c:pt>
                <c:pt idx="27">
                  <c:v>2561.8709999754005</c:v>
                </c:pt>
                <c:pt idx="28">
                  <c:v>2450.9009999754003</c:v>
                </c:pt>
                <c:pt idx="29">
                  <c:v>2086.2229999879</c:v>
                </c:pt>
                <c:pt idx="30">
                  <c:v>1885.01</c:v>
                </c:pt>
                <c:pt idx="31">
                  <c:v>1702.8600000000001</c:v>
                </c:pt>
                <c:pt idx="32">
                  <c:v>1536.44</c:v>
                </c:pt>
                <c:pt idx="33">
                  <c:v>1298.99</c:v>
                </c:pt>
                <c:pt idx="34">
                  <c:v>721.05400000000009</c:v>
                </c:pt>
                <c:pt idx="35">
                  <c:v>644.17000000000007</c:v>
                </c:pt>
                <c:pt idx="36">
                  <c:v>258.72000000000003</c:v>
                </c:pt>
                <c:pt idx="37">
                  <c:v>52.800000000000004</c:v>
                </c:pt>
                <c:pt idx="38">
                  <c:v>10.56</c:v>
                </c:pt>
                <c:pt idx="39">
                  <c:v>26.400000000000002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</c:v>
                </c:pt>
                <c:pt idx="5">
                  <c:v>324.72000000000003</c:v>
                </c:pt>
                <c:pt idx="6">
                  <c:v>440.88</c:v>
                </c:pt>
                <c:pt idx="7">
                  <c:v>633.6</c:v>
                </c:pt>
                <c:pt idx="8">
                  <c:v>707.52</c:v>
                </c:pt>
                <c:pt idx="9">
                  <c:v>806.83680000000004</c:v>
                </c:pt>
                <c:pt idx="10">
                  <c:v>987.36000000000013</c:v>
                </c:pt>
                <c:pt idx="11">
                  <c:v>1292.808</c:v>
                </c:pt>
                <c:pt idx="12">
                  <c:v>1718.6399999999999</c:v>
                </c:pt>
                <c:pt idx="13">
                  <c:v>1726.02</c:v>
                </c:pt>
                <c:pt idx="14">
                  <c:v>1679.99</c:v>
                </c:pt>
                <c:pt idx="15">
                  <c:v>2540.3112000000001</c:v>
                </c:pt>
                <c:pt idx="16">
                  <c:v>2513.2350000000001</c:v>
                </c:pt>
                <c:pt idx="17">
                  <c:v>3734.913</c:v>
                </c:pt>
                <c:pt idx="18">
                  <c:v>3544.221</c:v>
                </c:pt>
                <c:pt idx="19">
                  <c:v>3980.3130000000001</c:v>
                </c:pt>
                <c:pt idx="20">
                  <c:v>3423.5099999999998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5/6/2020)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1.7500000000000002E-2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348.48</c:v>
                </c:pt>
                <c:pt idx="12">
                  <c:v>459.36</c:v>
                </c:pt>
                <c:pt idx="13">
                  <c:v>582.43680000000006</c:v>
                </c:pt>
                <c:pt idx="14">
                  <c:v>818.40000000000009</c:v>
                </c:pt>
                <c:pt idx="15">
                  <c:v>1034.088</c:v>
                </c:pt>
                <c:pt idx="16">
                  <c:v>1428.24</c:v>
                </c:pt>
                <c:pt idx="17">
                  <c:v>1454.1</c:v>
                </c:pt>
                <c:pt idx="18">
                  <c:v>1479.24</c:v>
                </c:pt>
                <c:pt idx="19">
                  <c:v>2226.0612000000001</c:v>
                </c:pt>
                <c:pt idx="20">
                  <c:v>2280.915</c:v>
                </c:pt>
                <c:pt idx="21">
                  <c:v>3407.5529999999999</c:v>
                </c:pt>
                <c:pt idx="22">
                  <c:v>3319.8209999999999</c:v>
                </c:pt>
                <c:pt idx="23">
                  <c:v>3795.5129999999999</c:v>
                </c:pt>
                <c:pt idx="24">
                  <c:v>3296.79</c:v>
                </c:pt>
                <c:pt idx="25">
                  <c:v>2503.1416666571999</c:v>
                </c:pt>
                <c:pt idx="26">
                  <c:v>2512.5576666547004</c:v>
                </c:pt>
                <c:pt idx="27">
                  <c:v>2443.9176666547</c:v>
                </c:pt>
                <c:pt idx="28">
                  <c:v>2552.9056666547003</c:v>
                </c:pt>
                <c:pt idx="29">
                  <c:v>2654.0433333113001</c:v>
                </c:pt>
                <c:pt idx="30">
                  <c:v>2606.0833333088003</c:v>
                </c:pt>
                <c:pt idx="31">
                  <c:v>2464.1209999754005</c:v>
                </c:pt>
                <c:pt idx="32">
                  <c:v>2337.4009999754003</c:v>
                </c:pt>
                <c:pt idx="33">
                  <c:v>1985.9729999879</c:v>
                </c:pt>
                <c:pt idx="34">
                  <c:v>1805.76</c:v>
                </c:pt>
                <c:pt idx="35">
                  <c:v>1647.3600000000001</c:v>
                </c:pt>
                <c:pt idx="36">
                  <c:v>1441.44</c:v>
                </c:pt>
                <c:pt idx="37">
                  <c:v>1230.24</c:v>
                </c:pt>
                <c:pt idx="38">
                  <c:v>689.30400000000009</c:v>
                </c:pt>
                <c:pt idx="39">
                  <c:v>601.92000000000007</c:v>
                </c:pt>
                <c:pt idx="40">
                  <c:v>258.72000000000003</c:v>
                </c:pt>
                <c:pt idx="41">
                  <c:v>52.800000000000004</c:v>
                </c:pt>
                <c:pt idx="42">
                  <c:v>10.56</c:v>
                </c:pt>
                <c:pt idx="43">
                  <c:v>26.400000000000002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334.488</c:v>
                </c:pt>
                <c:pt idx="25">
                  <c:v>425.30399999999997</c:v>
                </c:pt>
                <c:pt idx="26">
                  <c:v>493.68</c:v>
                </c:pt>
                <c:pt idx="27">
                  <c:v>464.11200000000002</c:v>
                </c:pt>
                <c:pt idx="28">
                  <c:v>294.096</c:v>
                </c:pt>
                <c:pt idx="29">
                  <c:v>419.76</c:v>
                </c:pt>
                <c:pt idx="30">
                  <c:v>395.20800000000003</c:v>
                </c:pt>
                <c:pt idx="31">
                  <c:v>295.15199999999999</c:v>
                </c:pt>
                <c:pt idx="32">
                  <c:v>230.208</c:v>
                </c:pt>
                <c:pt idx="33">
                  <c:v>366.96</c:v>
                </c:pt>
                <c:pt idx="34">
                  <c:v>314.952</c:v>
                </c:pt>
                <c:pt idx="35">
                  <c:v>302.01600000000002</c:v>
                </c:pt>
                <c:pt idx="36">
                  <c:v>312.83999999999997</c:v>
                </c:pt>
                <c:pt idx="37">
                  <c:v>241.56</c:v>
                </c:pt>
                <c:pt idx="38">
                  <c:v>232.84800000000001</c:v>
                </c:pt>
                <c:pt idx="39">
                  <c:v>202.488</c:v>
                </c:pt>
                <c:pt idx="40">
                  <c:v>155.232</c:v>
                </c:pt>
                <c:pt idx="41">
                  <c:v>85.536000000000001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398.5</c:v>
                </c:pt>
                <c:pt idx="15">
                  <c:v>538.75</c:v>
                </c:pt>
                <c:pt idx="16">
                  <c:v>203.5</c:v>
                </c:pt>
                <c:pt idx="17">
                  <c:v>442</c:v>
                </c:pt>
                <c:pt idx="18">
                  <c:v>455</c:v>
                </c:pt>
                <c:pt idx="19">
                  <c:v>491</c:v>
                </c:pt>
                <c:pt idx="20">
                  <c:v>764</c:v>
                </c:pt>
                <c:pt idx="21">
                  <c:v>601.75</c:v>
                </c:pt>
                <c:pt idx="22">
                  <c:v>168.25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5/6/2020)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83929080689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641.25522079999996</c:v>
                </c:pt>
                <c:pt idx="19">
                  <c:v>819.09450719999995</c:v>
                </c:pt>
                <c:pt idx="20">
                  <c:v>706.63415039999995</c:v>
                </c:pt>
                <c:pt idx="21">
                  <c:v>800.2427232</c:v>
                </c:pt>
                <c:pt idx="22">
                  <c:v>730.98108000000002</c:v>
                </c:pt>
                <c:pt idx="23">
                  <c:v>678.16415039999993</c:v>
                </c:pt>
                <c:pt idx="24">
                  <c:v>612.87943680000012</c:v>
                </c:pt>
                <c:pt idx="25">
                  <c:v>623.06543680000004</c:v>
                </c:pt>
                <c:pt idx="26">
                  <c:v>514.60450719999994</c:v>
                </c:pt>
                <c:pt idx="27">
                  <c:v>525.32157760000007</c:v>
                </c:pt>
                <c:pt idx="28">
                  <c:v>436.13536160000001</c:v>
                </c:pt>
                <c:pt idx="29">
                  <c:v>403.22243200000003</c:v>
                </c:pt>
                <c:pt idx="30">
                  <c:v>575.66599999999994</c:v>
                </c:pt>
                <c:pt idx="31">
                  <c:v>344.88785919999998</c:v>
                </c:pt>
                <c:pt idx="32">
                  <c:v>397.35078880000003</c:v>
                </c:pt>
                <c:pt idx="33">
                  <c:v>359.55399999999997</c:v>
                </c:pt>
                <c:pt idx="34">
                  <c:v>311.89</c:v>
                </c:pt>
                <c:pt idx="35">
                  <c:v>332.57600000000002</c:v>
                </c:pt>
                <c:pt idx="36">
                  <c:v>378.56</c:v>
                </c:pt>
                <c:pt idx="37">
                  <c:v>316.05500000000001</c:v>
                </c:pt>
                <c:pt idx="38">
                  <c:v>444.94900000000001</c:v>
                </c:pt>
                <c:pt idx="39">
                  <c:v>521.43899999999996</c:v>
                </c:pt>
                <c:pt idx="40">
                  <c:v>243.28549999999996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3327.9942000000001</c:v>
                </c:pt>
                <c:pt idx="12">
                  <c:v>3386.3096999999998</c:v>
                </c:pt>
                <c:pt idx="13">
                  <c:v>2874.9211999999998</c:v>
                </c:pt>
                <c:pt idx="14">
                  <c:v>2706.1294000000003</c:v>
                </c:pt>
                <c:pt idx="15">
                  <c:v>3187.1502</c:v>
                </c:pt>
                <c:pt idx="16">
                  <c:v>3313.2493999999997</c:v>
                </c:pt>
                <c:pt idx="17">
                  <c:v>3697.5915599999998</c:v>
                </c:pt>
                <c:pt idx="18">
                  <c:v>3465.5529999999999</c:v>
                </c:pt>
                <c:pt idx="19">
                  <c:v>3734.9663200000005</c:v>
                </c:pt>
                <c:pt idx="20">
                  <c:v>3777.17904</c:v>
                </c:pt>
                <c:pt idx="21">
                  <c:v>4642.3193599999995</c:v>
                </c:pt>
                <c:pt idx="22">
                  <c:v>4007.3551599999996</c:v>
                </c:pt>
                <c:pt idx="23">
                  <c:v>4525.7635999999993</c:v>
                </c:pt>
                <c:pt idx="24">
                  <c:v>4071.6972799999999</c:v>
                </c:pt>
                <c:pt idx="25">
                  <c:v>3433.8824466572</c:v>
                </c:pt>
                <c:pt idx="26">
                  <c:v>3734.3518266547003</c:v>
                </c:pt>
                <c:pt idx="27">
                  <c:v>3771.9912666547002</c:v>
                </c:pt>
                <c:pt idx="28">
                  <c:v>3452.5070266547004</c:v>
                </c:pt>
                <c:pt idx="29">
                  <c:v>3654.7175733112999</c:v>
                </c:pt>
                <c:pt idx="30">
                  <c:v>3686.9117733088001</c:v>
                </c:pt>
                <c:pt idx="31">
                  <c:v>3526.2595199754005</c:v>
                </c:pt>
                <c:pt idx="32">
                  <c:v>3557.3466199754002</c:v>
                </c:pt>
                <c:pt idx="33">
                  <c:v>3312.5335249878999</c:v>
                </c:pt>
                <c:pt idx="34">
                  <c:v>3326.5245100000002</c:v>
                </c:pt>
                <c:pt idx="35">
                  <c:v>3537.31297</c:v>
                </c:pt>
                <c:pt idx="36">
                  <c:v>3573.3360299999999</c:v>
                </c:pt>
                <c:pt idx="37">
                  <c:v>3402.3883199999996</c:v>
                </c:pt>
                <c:pt idx="38">
                  <c:v>3021.8252599999996</c:v>
                </c:pt>
                <c:pt idx="39">
                  <c:v>3006.5818949999998</c:v>
                </c:pt>
                <c:pt idx="40">
                  <c:v>2464.8651749999999</c:v>
                </c:pt>
                <c:pt idx="41">
                  <c:v>2224.309565</c:v>
                </c:pt>
                <c:pt idx="42">
                  <c:v>1172.54511</c:v>
                </c:pt>
                <c:pt idx="43">
                  <c:v>1766.1744999999999</c:v>
                </c:pt>
                <c:pt idx="44">
                  <c:v>2456.3045000000002</c:v>
                </c:pt>
                <c:pt idx="45">
                  <c:v>2396.0860000000002</c:v>
                </c:pt>
                <c:pt idx="46">
                  <c:v>1314.6493</c:v>
                </c:pt>
                <c:pt idx="47">
                  <c:v>1301.3492500000002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5/6/2020)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1.7500000000000002E-2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200.75</c:v>
                </c:pt>
                <c:pt idx="19">
                  <c:v>314.25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348.48</c:v>
                </c:pt>
                <c:pt idx="12">
                  <c:v>459.36</c:v>
                </c:pt>
                <c:pt idx="13">
                  <c:v>582.43680000000006</c:v>
                </c:pt>
                <c:pt idx="14">
                  <c:v>818.40000000000009</c:v>
                </c:pt>
                <c:pt idx="15">
                  <c:v>1034.088</c:v>
                </c:pt>
                <c:pt idx="16">
                  <c:v>1428.24</c:v>
                </c:pt>
                <c:pt idx="17">
                  <c:v>1454.1</c:v>
                </c:pt>
                <c:pt idx="18">
                  <c:v>1479.24</c:v>
                </c:pt>
                <c:pt idx="19">
                  <c:v>2226.0612000000001</c:v>
                </c:pt>
                <c:pt idx="20">
                  <c:v>2280.915</c:v>
                </c:pt>
                <c:pt idx="21">
                  <c:v>3407.5529999999999</c:v>
                </c:pt>
                <c:pt idx="22">
                  <c:v>3319.8209999999999</c:v>
                </c:pt>
                <c:pt idx="23">
                  <c:v>3795.5129999999999</c:v>
                </c:pt>
                <c:pt idx="24">
                  <c:v>3296.79</c:v>
                </c:pt>
                <c:pt idx="25">
                  <c:v>2503.1416666571999</c:v>
                </c:pt>
                <c:pt idx="26">
                  <c:v>2512.5576666547004</c:v>
                </c:pt>
                <c:pt idx="27">
                  <c:v>2443.9176666547</c:v>
                </c:pt>
                <c:pt idx="28">
                  <c:v>2552.9056666547003</c:v>
                </c:pt>
                <c:pt idx="29">
                  <c:v>2654.0433333113001</c:v>
                </c:pt>
                <c:pt idx="30">
                  <c:v>2606.0833333088003</c:v>
                </c:pt>
                <c:pt idx="31">
                  <c:v>2464.1209999754005</c:v>
                </c:pt>
                <c:pt idx="32">
                  <c:v>2337.4009999754003</c:v>
                </c:pt>
                <c:pt idx="33">
                  <c:v>1985.9729999879</c:v>
                </c:pt>
                <c:pt idx="34">
                  <c:v>1805.76</c:v>
                </c:pt>
                <c:pt idx="35">
                  <c:v>1647.3600000000001</c:v>
                </c:pt>
                <c:pt idx="36">
                  <c:v>1441.44</c:v>
                </c:pt>
                <c:pt idx="37">
                  <c:v>1230.24</c:v>
                </c:pt>
                <c:pt idx="38">
                  <c:v>689.30400000000009</c:v>
                </c:pt>
                <c:pt idx="39">
                  <c:v>601.92000000000007</c:v>
                </c:pt>
                <c:pt idx="40">
                  <c:v>258.72000000000003</c:v>
                </c:pt>
                <c:pt idx="41">
                  <c:v>52.800000000000004</c:v>
                </c:pt>
                <c:pt idx="42">
                  <c:v>10.56</c:v>
                </c:pt>
                <c:pt idx="43">
                  <c:v>26.400000000000002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247.36799999999999</c:v>
                </c:pt>
                <c:pt idx="24">
                  <c:v>217.8</c:v>
                </c:pt>
                <c:pt idx="25">
                  <c:v>291.45600000000002</c:v>
                </c:pt>
                <c:pt idx="26">
                  <c:v>227.04</c:v>
                </c:pt>
                <c:pt idx="27">
                  <c:v>255.55199999999999</c:v>
                </c:pt>
                <c:pt idx="28">
                  <c:v>222.024</c:v>
                </c:pt>
                <c:pt idx="29">
                  <c:v>238.65600000000001</c:v>
                </c:pt>
                <c:pt idx="30">
                  <c:v>328.416</c:v>
                </c:pt>
                <c:pt idx="31">
                  <c:v>180.048</c:v>
                </c:pt>
                <c:pt idx="32">
                  <c:v>183.21600000000001</c:v>
                </c:pt>
                <c:pt idx="33">
                  <c:v>161.304</c:v>
                </c:pt>
                <c:pt idx="34">
                  <c:v>134.63999999999999</c:v>
                </c:pt>
                <c:pt idx="35">
                  <c:v>147.57599999999999</c:v>
                </c:pt>
                <c:pt idx="36">
                  <c:v>142.56</c:v>
                </c:pt>
                <c:pt idx="37">
                  <c:v>97.68</c:v>
                </c:pt>
                <c:pt idx="38">
                  <c:v>142.82400000000001</c:v>
                </c:pt>
                <c:pt idx="39">
                  <c:v>96.623999999999995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334.488</c:v>
                </c:pt>
                <c:pt idx="25">
                  <c:v>425.30399999999997</c:v>
                </c:pt>
                <c:pt idx="26">
                  <c:v>493.68</c:v>
                </c:pt>
                <c:pt idx="27">
                  <c:v>464.11200000000002</c:v>
                </c:pt>
                <c:pt idx="28">
                  <c:v>294.096</c:v>
                </c:pt>
                <c:pt idx="29">
                  <c:v>419.76</c:v>
                </c:pt>
                <c:pt idx="30">
                  <c:v>395.20800000000003</c:v>
                </c:pt>
                <c:pt idx="31">
                  <c:v>295.15199999999999</c:v>
                </c:pt>
                <c:pt idx="32">
                  <c:v>230.208</c:v>
                </c:pt>
                <c:pt idx="33">
                  <c:v>366.96</c:v>
                </c:pt>
                <c:pt idx="34">
                  <c:v>314.952</c:v>
                </c:pt>
                <c:pt idx="35">
                  <c:v>302.01600000000002</c:v>
                </c:pt>
                <c:pt idx="36">
                  <c:v>312.83999999999997</c:v>
                </c:pt>
                <c:pt idx="37">
                  <c:v>241.56</c:v>
                </c:pt>
                <c:pt idx="38">
                  <c:v>232.84800000000001</c:v>
                </c:pt>
                <c:pt idx="39">
                  <c:v>202.488</c:v>
                </c:pt>
                <c:pt idx="40">
                  <c:v>155.232</c:v>
                </c:pt>
                <c:pt idx="41">
                  <c:v>85.536000000000001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398.5</c:v>
                </c:pt>
                <c:pt idx="15">
                  <c:v>538.75</c:v>
                </c:pt>
                <c:pt idx="16">
                  <c:v>203.5</c:v>
                </c:pt>
                <c:pt idx="17">
                  <c:v>442</c:v>
                </c:pt>
                <c:pt idx="18">
                  <c:v>455</c:v>
                </c:pt>
                <c:pt idx="19">
                  <c:v>491</c:v>
                </c:pt>
                <c:pt idx="20">
                  <c:v>764</c:v>
                </c:pt>
                <c:pt idx="21">
                  <c:v>601.75</c:v>
                </c:pt>
                <c:pt idx="22">
                  <c:v>168.25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5/6/2020)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641.25522079999996</c:v>
                </c:pt>
                <c:pt idx="19">
                  <c:v>819.09450719999995</c:v>
                </c:pt>
                <c:pt idx="20">
                  <c:v>706.63415039999995</c:v>
                </c:pt>
                <c:pt idx="21">
                  <c:v>800.2427232</c:v>
                </c:pt>
                <c:pt idx="22">
                  <c:v>730.98108000000002</c:v>
                </c:pt>
                <c:pt idx="23">
                  <c:v>678.16415039999993</c:v>
                </c:pt>
                <c:pt idx="24">
                  <c:v>612.87943680000012</c:v>
                </c:pt>
                <c:pt idx="25">
                  <c:v>623.06543680000004</c:v>
                </c:pt>
                <c:pt idx="26">
                  <c:v>514.60450719999994</c:v>
                </c:pt>
                <c:pt idx="27">
                  <c:v>525.32157760000007</c:v>
                </c:pt>
                <c:pt idx="28">
                  <c:v>436.13536160000001</c:v>
                </c:pt>
                <c:pt idx="29">
                  <c:v>403.22243200000003</c:v>
                </c:pt>
                <c:pt idx="30">
                  <c:v>575.66599999999994</c:v>
                </c:pt>
                <c:pt idx="31">
                  <c:v>344.88785919999998</c:v>
                </c:pt>
                <c:pt idx="32">
                  <c:v>397.35078880000003</c:v>
                </c:pt>
                <c:pt idx="33">
                  <c:v>359.55399999999997</c:v>
                </c:pt>
                <c:pt idx="34">
                  <c:v>311.89</c:v>
                </c:pt>
                <c:pt idx="35">
                  <c:v>332.57600000000002</c:v>
                </c:pt>
                <c:pt idx="36">
                  <c:v>378.56</c:v>
                </c:pt>
                <c:pt idx="37">
                  <c:v>316.05500000000001</c:v>
                </c:pt>
                <c:pt idx="38">
                  <c:v>444.94900000000001</c:v>
                </c:pt>
                <c:pt idx="39">
                  <c:v>521.43899999999996</c:v>
                </c:pt>
                <c:pt idx="40">
                  <c:v>243.28549999999996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5/6/2020)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1342.7850000000001</c:v>
                </c:pt>
                <c:pt idx="48">
                  <c:v>1727.2930000000001</c:v>
                </c:pt>
                <c:pt idx="49">
                  <c:v>2150.19</c:v>
                </c:pt>
                <c:pt idx="50">
                  <c:v>2175.098</c:v>
                </c:pt>
                <c:pt idx="51">
                  <c:v>1631.0630000000001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3327.9942000000001</c:v>
                </c:pt>
                <c:pt idx="12">
                  <c:v>3386.3096999999998</c:v>
                </c:pt>
                <c:pt idx="13">
                  <c:v>2874.9211999999998</c:v>
                </c:pt>
                <c:pt idx="14">
                  <c:v>2706.1294000000003</c:v>
                </c:pt>
                <c:pt idx="15">
                  <c:v>3187.1502</c:v>
                </c:pt>
                <c:pt idx="16">
                  <c:v>3313.2493999999997</c:v>
                </c:pt>
                <c:pt idx="17">
                  <c:v>3697.5915599999998</c:v>
                </c:pt>
                <c:pt idx="18">
                  <c:v>3465.5529999999999</c:v>
                </c:pt>
                <c:pt idx="19">
                  <c:v>3734.9663200000005</c:v>
                </c:pt>
                <c:pt idx="20">
                  <c:v>3777.17904</c:v>
                </c:pt>
                <c:pt idx="21">
                  <c:v>4642.3193599999995</c:v>
                </c:pt>
                <c:pt idx="22">
                  <c:v>4007.3551599999996</c:v>
                </c:pt>
                <c:pt idx="23">
                  <c:v>4525.7635999999993</c:v>
                </c:pt>
                <c:pt idx="24">
                  <c:v>4071.6972799999999</c:v>
                </c:pt>
                <c:pt idx="25">
                  <c:v>3433.8824466572</c:v>
                </c:pt>
                <c:pt idx="26">
                  <c:v>3734.3518266547003</c:v>
                </c:pt>
                <c:pt idx="27">
                  <c:v>3771.9912666547002</c:v>
                </c:pt>
                <c:pt idx="28">
                  <c:v>3452.5070266547004</c:v>
                </c:pt>
                <c:pt idx="29">
                  <c:v>3654.7175733112999</c:v>
                </c:pt>
                <c:pt idx="30">
                  <c:v>3686.9117733088001</c:v>
                </c:pt>
                <c:pt idx="31">
                  <c:v>3526.2595199754005</c:v>
                </c:pt>
                <c:pt idx="32">
                  <c:v>3557.3466199754002</c:v>
                </c:pt>
                <c:pt idx="33">
                  <c:v>3312.5335249878999</c:v>
                </c:pt>
                <c:pt idx="34">
                  <c:v>3326.5245100000002</c:v>
                </c:pt>
                <c:pt idx="35">
                  <c:v>3537.31297</c:v>
                </c:pt>
                <c:pt idx="36">
                  <c:v>3573.3360299999999</c:v>
                </c:pt>
                <c:pt idx="37">
                  <c:v>3402.3883199999996</c:v>
                </c:pt>
                <c:pt idx="38">
                  <c:v>3021.8252599999996</c:v>
                </c:pt>
                <c:pt idx="39">
                  <c:v>3006.5818949999998</c:v>
                </c:pt>
                <c:pt idx="40">
                  <c:v>2464.8651749999999</c:v>
                </c:pt>
                <c:pt idx="41">
                  <c:v>2224.309565</c:v>
                </c:pt>
                <c:pt idx="42">
                  <c:v>1172.54511</c:v>
                </c:pt>
                <c:pt idx="43">
                  <c:v>1766.1744999999999</c:v>
                </c:pt>
                <c:pt idx="44">
                  <c:v>2456.3045000000002</c:v>
                </c:pt>
                <c:pt idx="45">
                  <c:v>2396.0860000000002</c:v>
                </c:pt>
                <c:pt idx="46">
                  <c:v>1314.6493</c:v>
                </c:pt>
                <c:pt idx="47">
                  <c:v>1301.3492500000002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5/6/2020)</a:t>
            </a:r>
          </a:p>
        </c:rich>
      </c:tx>
      <c:layout>
        <c:manualLayout>
          <c:xMode val="edge"/>
          <c:yMode val="edge"/>
          <c:x val="0.17990580883591945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1791.7850000000001</c:v>
                </c:pt>
                <c:pt idx="48">
                  <c:v>2194.5430000000001</c:v>
                </c:pt>
                <c:pt idx="49">
                  <c:v>2522.44</c:v>
                </c:pt>
                <c:pt idx="50">
                  <c:v>2610.098</c:v>
                </c:pt>
                <c:pt idx="51">
                  <c:v>2021.3130000000001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3823.6462000000001</c:v>
                </c:pt>
                <c:pt idx="12">
                  <c:v>3951.5976999999998</c:v>
                </c:pt>
                <c:pt idx="13">
                  <c:v>3487.5511999999999</c:v>
                </c:pt>
                <c:pt idx="14">
                  <c:v>3220.0234</c:v>
                </c:pt>
                <c:pt idx="15">
                  <c:v>3805.9382000000001</c:v>
                </c:pt>
                <c:pt idx="16">
                  <c:v>3980.9833999999996</c:v>
                </c:pt>
                <c:pt idx="17">
                  <c:v>4314.5085648000004</c:v>
                </c:pt>
                <c:pt idx="18">
                  <c:v>4106.8082207999996</c:v>
                </c:pt>
                <c:pt idx="19">
                  <c:v>4554.0608272000009</c:v>
                </c:pt>
                <c:pt idx="20">
                  <c:v>4483.8131904000002</c:v>
                </c:pt>
                <c:pt idx="21">
                  <c:v>5442.5620831999995</c:v>
                </c:pt>
                <c:pt idx="22">
                  <c:v>4738.3362399999996</c:v>
                </c:pt>
                <c:pt idx="23">
                  <c:v>5203.9277503999992</c:v>
                </c:pt>
                <c:pt idx="24">
                  <c:v>4684.5767168000002</c:v>
                </c:pt>
                <c:pt idx="25">
                  <c:v>4056.9478834572001</c:v>
                </c:pt>
                <c:pt idx="26">
                  <c:v>4248.9563338547005</c:v>
                </c:pt>
                <c:pt idx="27">
                  <c:v>4297.3128442547004</c:v>
                </c:pt>
                <c:pt idx="28">
                  <c:v>3888.6423882547006</c:v>
                </c:pt>
                <c:pt idx="29">
                  <c:v>4057.9400053113</c:v>
                </c:pt>
                <c:pt idx="30">
                  <c:v>4262.5777733087998</c:v>
                </c:pt>
                <c:pt idx="31">
                  <c:v>3871.1473791754006</c:v>
                </c:pt>
                <c:pt idx="32">
                  <c:v>3954.6974087754002</c:v>
                </c:pt>
                <c:pt idx="33">
                  <c:v>3672.0875249879</c:v>
                </c:pt>
                <c:pt idx="34">
                  <c:v>3638.4145100000001</c:v>
                </c:pt>
                <c:pt idx="35">
                  <c:v>3869.88897</c:v>
                </c:pt>
                <c:pt idx="36">
                  <c:v>3951.8960299999999</c:v>
                </c:pt>
                <c:pt idx="37">
                  <c:v>3718.4433199999994</c:v>
                </c:pt>
                <c:pt idx="38">
                  <c:v>3466.7742599999997</c:v>
                </c:pt>
                <c:pt idx="39">
                  <c:v>3528.0208949999997</c:v>
                </c:pt>
                <c:pt idx="40">
                  <c:v>2708.1506749999999</c:v>
                </c:pt>
                <c:pt idx="41">
                  <c:v>2553.5245650000002</c:v>
                </c:pt>
                <c:pt idx="42">
                  <c:v>1524.7238600000001</c:v>
                </c:pt>
                <c:pt idx="43">
                  <c:v>2116.68075</c:v>
                </c:pt>
                <c:pt idx="44">
                  <c:v>2947.8295000000003</c:v>
                </c:pt>
                <c:pt idx="45">
                  <c:v>2841.6610000000001</c:v>
                </c:pt>
                <c:pt idx="46">
                  <c:v>1818.54305</c:v>
                </c:pt>
                <c:pt idx="47">
                  <c:v>1790.0805000000003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5/6/2020)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3823.6462000000001</c:v>
                </c:pt>
                <c:pt idx="12">
                  <c:v>3951.5976999999998</c:v>
                </c:pt>
                <c:pt idx="13">
                  <c:v>3487.5511999999999</c:v>
                </c:pt>
                <c:pt idx="14">
                  <c:v>3220.0234</c:v>
                </c:pt>
                <c:pt idx="15">
                  <c:v>3805.9382000000001</c:v>
                </c:pt>
                <c:pt idx="16">
                  <c:v>3980.9833999999996</c:v>
                </c:pt>
                <c:pt idx="17">
                  <c:v>4314.5085648000004</c:v>
                </c:pt>
                <c:pt idx="18">
                  <c:v>4106.8082207999996</c:v>
                </c:pt>
                <c:pt idx="19">
                  <c:v>4554.0608272000009</c:v>
                </c:pt>
                <c:pt idx="20">
                  <c:v>4483.8131904000002</c:v>
                </c:pt>
                <c:pt idx="21">
                  <c:v>5442.5620831999995</c:v>
                </c:pt>
                <c:pt idx="22">
                  <c:v>4738.3362399999996</c:v>
                </c:pt>
                <c:pt idx="23">
                  <c:v>5203.9277503999992</c:v>
                </c:pt>
                <c:pt idx="24">
                  <c:v>4684.5767168000002</c:v>
                </c:pt>
                <c:pt idx="25">
                  <c:v>4056.9478834572001</c:v>
                </c:pt>
                <c:pt idx="26">
                  <c:v>4248.9563338547005</c:v>
                </c:pt>
                <c:pt idx="27">
                  <c:v>4297.3128442547004</c:v>
                </c:pt>
                <c:pt idx="28">
                  <c:v>3888.6423882547006</c:v>
                </c:pt>
                <c:pt idx="29">
                  <c:v>4057.9400053113</c:v>
                </c:pt>
                <c:pt idx="30">
                  <c:v>4262.5777733087998</c:v>
                </c:pt>
                <c:pt idx="31">
                  <c:v>3871.1473791754006</c:v>
                </c:pt>
                <c:pt idx="32">
                  <c:v>3954.6974087754002</c:v>
                </c:pt>
                <c:pt idx="33">
                  <c:v>3672.0875249879</c:v>
                </c:pt>
                <c:pt idx="34">
                  <c:v>3638.4145100000001</c:v>
                </c:pt>
                <c:pt idx="35">
                  <c:v>3869.88897</c:v>
                </c:pt>
                <c:pt idx="36">
                  <c:v>3951.8960299999999</c:v>
                </c:pt>
                <c:pt idx="37">
                  <c:v>3718.4433199999994</c:v>
                </c:pt>
                <c:pt idx="38">
                  <c:v>3466.7742599999997</c:v>
                </c:pt>
                <c:pt idx="39">
                  <c:v>3528.0208949999997</c:v>
                </c:pt>
                <c:pt idx="40">
                  <c:v>2708.1506749999999</c:v>
                </c:pt>
                <c:pt idx="41">
                  <c:v>2553.5245650000002</c:v>
                </c:pt>
                <c:pt idx="42">
                  <c:v>1524.7238600000001</c:v>
                </c:pt>
                <c:pt idx="43">
                  <c:v>2116.68075</c:v>
                </c:pt>
                <c:pt idx="44">
                  <c:v>2947.8295000000003</c:v>
                </c:pt>
                <c:pt idx="45">
                  <c:v>2841.6610000000001</c:v>
                </c:pt>
                <c:pt idx="46">
                  <c:v>1818.54305</c:v>
                </c:pt>
                <c:pt idx="47">
                  <c:v>1790.0805000000003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227.04</c:v>
                </c:pt>
                <c:pt idx="23">
                  <c:v>255.55199999999999</c:v>
                </c:pt>
                <c:pt idx="24">
                  <c:v>222.024</c:v>
                </c:pt>
                <c:pt idx="25">
                  <c:v>238.65600000000001</c:v>
                </c:pt>
                <c:pt idx="26">
                  <c:v>328.416</c:v>
                </c:pt>
                <c:pt idx="27">
                  <c:v>180.048</c:v>
                </c:pt>
                <c:pt idx="28">
                  <c:v>183.21600000000001</c:v>
                </c:pt>
                <c:pt idx="29">
                  <c:v>161.304</c:v>
                </c:pt>
                <c:pt idx="30">
                  <c:v>134.63999999999999</c:v>
                </c:pt>
                <c:pt idx="31">
                  <c:v>147.57599999999999</c:v>
                </c:pt>
                <c:pt idx="32">
                  <c:v>142.56</c:v>
                </c:pt>
                <c:pt idx="33">
                  <c:v>97.68</c:v>
                </c:pt>
                <c:pt idx="34">
                  <c:v>142.82400000000001</c:v>
                </c:pt>
                <c:pt idx="35">
                  <c:v>96.623999999999995</c:v>
                </c:pt>
                <c:pt idx="36">
                  <c:v>34.847999999999999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348.48</c:v>
                </c:pt>
                <c:pt idx="11">
                  <c:v>338.18400000000003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269.27999999999997</c:v>
                </c:pt>
                <c:pt idx="17">
                  <c:v>227.56800000000001</c:v>
                </c:pt>
                <c:pt idx="18">
                  <c:v>182.16</c:v>
                </c:pt>
                <c:pt idx="19">
                  <c:v>227.04</c:v>
                </c:pt>
                <c:pt idx="20">
                  <c:v>247.36799999999999</c:v>
                </c:pt>
                <c:pt idx="21">
                  <c:v>217.8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0.51585</cdr:x>
      <cdr:y>0.22676</cdr:y>
    </cdr:from>
    <cdr:to>
      <cdr:x>0.51585</cdr:x>
      <cdr:y>0.32923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09139" y="1090727"/>
          <a:ext cx="0" cy="4928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0.9106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596053" y="453306"/>
          <a:ext cx="3010611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0.5162</cdr:x>
      <cdr:y>0.18373</cdr:y>
    </cdr:from>
    <cdr:to>
      <cdr:x>0.51634</cdr:x>
      <cdr:y>0.27072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46494" y="862405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0.5234</cdr:x>
      <cdr:y>0.19177</cdr:y>
    </cdr:from>
    <cdr:to>
      <cdr:x>0.52387</cdr:x>
      <cdr:y>0.27409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19050" y="951315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0.52128</cdr:x>
      <cdr:y>0.18714</cdr:y>
    </cdr:from>
    <cdr:to>
      <cdr:x>0.52175</cdr:x>
      <cdr:y>0.26946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09058" y="941187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0.51717</cdr:x>
      <cdr:y>0.20311</cdr:y>
    </cdr:from>
    <cdr:to>
      <cdr:x>0.51825</cdr:x>
      <cdr:y>0.28269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85886" y="1050635"/>
          <a:ext cx="9159" cy="4116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0.53098</cdr:x>
      <cdr:y>0.18381</cdr:y>
    </cdr:from>
    <cdr:to>
      <cdr:x>0.53118</cdr:x>
      <cdr:y>0.2481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26426" y="906204"/>
          <a:ext cx="1667" cy="3169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0.62979</cdr:x>
      <cdr:y>0.05804</cdr:y>
    </cdr:from>
    <cdr:to>
      <cdr:x>0.9929</cdr:x>
      <cdr:y>0.19048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10912" y="294645"/>
          <a:ext cx="3119678" cy="6723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0.5177</cdr:x>
      <cdr:y>0.1694</cdr:y>
    </cdr:from>
    <cdr:to>
      <cdr:x>0.51821</cdr:x>
      <cdr:y>0.2674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84158" y="740943"/>
          <a:ext cx="4220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0.52406</cdr:x>
      <cdr:y>0.1612</cdr:y>
    </cdr:from>
    <cdr:to>
      <cdr:x>0.52431</cdr:x>
      <cdr:y>0.2287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2596" y="797203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H35" sqref="H35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Z28" sqref="Z28"/>
    </sheetView>
  </sheetViews>
  <sheetFormatPr defaultRowHeight="13.2" x14ac:dyDescent="0.25"/>
  <cols>
    <col min="1" max="1" width="9.109375" hidden="1" customWidth="1"/>
    <col min="2" max="2" width="1.33203125" customWidth="1"/>
    <col min="3" max="3" width="6.5546875" customWidth="1"/>
    <col min="4" max="34" width="5.88671875" customWidth="1"/>
    <col min="35" max="36" width="6.109375" customWidth="1"/>
    <col min="37" max="37" width="5.33203125" customWidth="1"/>
    <col min="38" max="38" width="7.33203125" customWidth="1"/>
    <col min="39" max="39" width="7.44140625" customWidth="1"/>
  </cols>
  <sheetData>
    <row r="1" spans="1:42" ht="16.2" thickBot="1" x14ac:dyDescent="0.35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 x14ac:dyDescent="0.3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 x14ac:dyDescent="0.25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1.8" x14ac:dyDescent="0.25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5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5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5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5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5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5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5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5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5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5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5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5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5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5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5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5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5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5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5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5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5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5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5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5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5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5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5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5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5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5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5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5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5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5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5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5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5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5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5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5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5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5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5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5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5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5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5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5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221.5</v>
      </c>
      <c r="AD52" s="67">
        <f t="shared" si="0"/>
        <v>221.5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1342.7850000000001</v>
      </c>
      <c r="AJ52" s="93">
        <f t="shared" si="3"/>
        <v>1791.7850000000001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5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139.5</v>
      </c>
      <c r="AD53" s="67">
        <f t="shared" si="0"/>
        <v>139.5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1727.2930000000001</v>
      </c>
      <c r="AJ53" s="93">
        <f t="shared" si="3"/>
        <v>2194.5430000000001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5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73.5</v>
      </c>
      <c r="AD54" s="67">
        <f t="shared" si="0"/>
        <v>73.5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2150.19</v>
      </c>
      <c r="AJ54" s="93">
        <f t="shared" si="3"/>
        <v>2522.44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5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300</v>
      </c>
      <c r="AD55" s="67">
        <f t="shared" si="0"/>
        <v>300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2175.098</v>
      </c>
      <c r="AJ55" s="93">
        <f t="shared" si="3"/>
        <v>2610.098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5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284.75</v>
      </c>
      <c r="AD56" s="67">
        <f t="shared" si="0"/>
        <v>284.75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1631.0630000000001</v>
      </c>
      <c r="AJ56" s="93">
        <f t="shared" si="3"/>
        <v>2021.3130000000001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5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10878.75</v>
      </c>
      <c r="AD57" s="14">
        <f t="shared" si="4"/>
        <v>10878.75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125332.85586304347</v>
      </c>
      <c r="AJ57" s="14">
        <f t="shared" si="4"/>
        <v>147328.76394304351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5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5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43515</v>
      </c>
      <c r="AD59" s="28">
        <f t="shared" si="5"/>
        <v>43515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501331.42345217388</v>
      </c>
      <c r="AJ59" s="29">
        <f t="shared" si="5"/>
        <v>589315.05577217403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5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5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5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5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5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5">
      <c r="C75" s="18"/>
      <c r="D75" s="18"/>
      <c r="E75" s="18"/>
      <c r="I75" s="18"/>
      <c r="J75" s="18"/>
      <c r="N75" s="18"/>
      <c r="AO75" s="73"/>
    </row>
    <row r="76" spans="2:44" x14ac:dyDescent="0.25">
      <c r="C76" s="18"/>
      <c r="D76" s="18"/>
      <c r="E76" s="18"/>
      <c r="I76" s="18"/>
      <c r="J76" s="18"/>
      <c r="N76" s="18"/>
    </row>
    <row r="77" spans="2:44" x14ac:dyDescent="0.25">
      <c r="C77" s="18"/>
      <c r="D77" s="18"/>
      <c r="E77" s="18"/>
      <c r="I77" s="18"/>
      <c r="J77" s="18"/>
      <c r="N77" s="18"/>
    </row>
    <row r="78" spans="2:44" x14ac:dyDescent="0.25">
      <c r="C78" s="18"/>
      <c r="D78" s="18"/>
      <c r="E78" s="18"/>
      <c r="I78" s="18"/>
      <c r="J78" s="18"/>
      <c r="N78" s="18"/>
    </row>
    <row r="79" spans="2:44" x14ac:dyDescent="0.25">
      <c r="I79" s="18"/>
      <c r="J79" s="18"/>
      <c r="N79" s="18"/>
    </row>
    <row r="80" spans="2:44" x14ac:dyDescent="0.25">
      <c r="I80" s="18"/>
      <c r="J80" s="18"/>
      <c r="N80" s="18"/>
    </row>
    <row r="81" spans="9:14" x14ac:dyDescent="0.25">
      <c r="I81" s="18"/>
      <c r="J81" s="18"/>
      <c r="N81" s="18"/>
    </row>
    <row r="82" spans="9:14" x14ac:dyDescent="0.25">
      <c r="I82" s="18"/>
      <c r="J82" s="18"/>
      <c r="N82" s="18"/>
    </row>
    <row r="83" spans="9:14" x14ac:dyDescent="0.25">
      <c r="I83" s="18"/>
      <c r="J83" s="18"/>
      <c r="N83" s="18"/>
    </row>
    <row r="84" spans="9:14" x14ac:dyDescent="0.25">
      <c r="I84" s="18"/>
      <c r="J84" s="18"/>
      <c r="N84" s="18"/>
    </row>
    <row r="85" spans="9:14" x14ac:dyDescent="0.25">
      <c r="I85" s="18"/>
      <c r="J85" s="18"/>
      <c r="N85" s="18"/>
    </row>
    <row r="86" spans="9:14" x14ac:dyDescent="0.25">
      <c r="I86" s="18"/>
      <c r="J86" s="18"/>
      <c r="N86" s="18"/>
    </row>
    <row r="87" spans="9:14" x14ac:dyDescent="0.25">
      <c r="I87" s="18"/>
      <c r="J87" s="18"/>
      <c r="N87" s="18"/>
    </row>
    <row r="88" spans="9:14" x14ac:dyDescent="0.25">
      <c r="N88" s="18"/>
    </row>
    <row r="89" spans="9:14" x14ac:dyDescent="0.25">
      <c r="N89" s="18"/>
    </row>
    <row r="90" spans="9:14" x14ac:dyDescent="0.25">
      <c r="N90" s="18"/>
    </row>
    <row r="91" spans="9:14" x14ac:dyDescent="0.25">
      <c r="N91" s="18"/>
    </row>
    <row r="92" spans="9:14" x14ac:dyDescent="0.25">
      <c r="N92" s="18"/>
    </row>
    <row r="93" spans="9:14" x14ac:dyDescent="0.25">
      <c r="N93" s="18"/>
    </row>
    <row r="94" spans="9:14" x14ac:dyDescent="0.25">
      <c r="N94" s="18"/>
    </row>
    <row r="95" spans="9:14" x14ac:dyDescent="0.25">
      <c r="N95" s="18"/>
    </row>
    <row r="96" spans="9:14" x14ac:dyDescent="0.25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3.2" x14ac:dyDescent="0.25"/>
  <cols>
    <col min="24" max="24" width="4.88671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AJ34" sqref="AJ34"/>
    </sheetView>
  </sheetViews>
  <sheetFormatPr defaultRowHeight="13.2" x14ac:dyDescent="0.25"/>
  <cols>
    <col min="1" max="1" width="7.88671875" customWidth="1"/>
    <col min="2" max="63" width="5.33203125" customWidth="1"/>
    <col min="64" max="64" width="6.109375" bestFit="1" customWidth="1"/>
  </cols>
  <sheetData>
    <row r="1" spans="1:71" ht="16.8" x14ac:dyDescent="0.3">
      <c r="A1" s="39" t="s">
        <v>70</v>
      </c>
      <c r="N1" s="145"/>
    </row>
    <row r="2" spans="1:71" ht="13.8" thickBot="1" x14ac:dyDescent="0.3"/>
    <row r="3" spans="1:71" ht="13.8" thickBot="1" x14ac:dyDescent="0.3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 x14ac:dyDescent="0.25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8" thickBot="1" x14ac:dyDescent="0.3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5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5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5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5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5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5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5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5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5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</v>
      </c>
      <c r="AK14" s="131">
        <f t="shared" si="22"/>
        <v>282.48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5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89.76</v>
      </c>
      <c r="AK15" s="131">
        <f t="shared" si="22"/>
        <v>324.72000000000003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5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174.24</v>
      </c>
      <c r="AK16" s="131">
        <f t="shared" si="22"/>
        <v>440.88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5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348.48</v>
      </c>
      <c r="AK17" s="131">
        <f t="shared" si="22"/>
        <v>633.6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5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459.36</v>
      </c>
      <c r="AK18" s="131">
        <f t="shared" si="22"/>
        <v>707.52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5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7.3979999999999997</v>
      </c>
      <c r="S19" s="41">
        <f t="shared" si="17"/>
        <v>7.3979999999999997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582.43680000000006</v>
      </c>
      <c r="AK19" s="131">
        <f t="shared" si="22"/>
        <v>806.83680000000004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348.48</v>
      </c>
      <c r="AV19" s="41">
        <v>173.44800000000001</v>
      </c>
      <c r="AW19" s="92">
        <f t="shared" si="30"/>
        <v>521.928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5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38.005000000000003</v>
      </c>
      <c r="S20" s="41">
        <f>Q20+R20</f>
        <v>38.005000000000003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818.40000000000009</v>
      </c>
      <c r="AK20" s="131">
        <f t="shared" si="22"/>
        <v>987.36000000000013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338.18400000000003</v>
      </c>
      <c r="AV20" s="15">
        <v>222.024</v>
      </c>
      <c r="AW20" s="92">
        <f t="shared" si="30"/>
        <v>560.20800000000008</v>
      </c>
      <c r="AX20" s="98"/>
      <c r="AY20" s="59"/>
      <c r="AZ20" s="99">
        <f t="shared" si="24"/>
        <v>0</v>
      </c>
      <c r="BA20" s="94">
        <v>0</v>
      </c>
      <c r="BB20" s="41">
        <v>398.5</v>
      </c>
      <c r="BC20" s="41">
        <f t="shared" si="23"/>
        <v>398.5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5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22.164999999999999</v>
      </c>
      <c r="S21" s="41">
        <f t="shared" si="17"/>
        <v>22.164999999999999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1034.088</v>
      </c>
      <c r="AK21" s="131">
        <f t="shared" si="22"/>
        <v>1292.808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485.49599999999998</v>
      </c>
      <c r="AW21" s="92">
        <f t="shared" si="30"/>
        <v>746.06399999999996</v>
      </c>
      <c r="AX21" s="98"/>
      <c r="AY21" s="59"/>
      <c r="AZ21" s="99">
        <f t="shared" si="24"/>
        <v>0</v>
      </c>
      <c r="BA21" s="94">
        <v>0</v>
      </c>
      <c r="BB21" s="41">
        <v>538.75</v>
      </c>
      <c r="BC21" s="41">
        <f t="shared" si="23"/>
        <v>538.75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5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11.065</v>
      </c>
      <c r="S22" s="41">
        <f t="shared" si="17"/>
        <v>11.065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1428.24</v>
      </c>
      <c r="AK22" s="131">
        <f t="shared" si="22"/>
        <v>1718.6399999999999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467.28</v>
      </c>
      <c r="AW22" s="92">
        <f>SUM(AU22:AV22)</f>
        <v>726.2639999999999</v>
      </c>
      <c r="AX22" s="98"/>
      <c r="AY22" s="59"/>
      <c r="AZ22" s="99">
        <f t="shared" si="24"/>
        <v>0</v>
      </c>
      <c r="BA22" s="94">
        <v>0</v>
      </c>
      <c r="BB22" s="41">
        <v>203.5</v>
      </c>
      <c r="BC22" s="41">
        <f t="shared" si="23"/>
        <v>203.5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5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11.063000000000001</v>
      </c>
      <c r="S23" s="41">
        <f t="shared" si="17"/>
        <v>11.063000000000001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1454.1</v>
      </c>
      <c r="AK23" s="131">
        <f t="shared" ref="AK23:AK57" si="33">AI23+AJ23</f>
        <v>1726.02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404.18400000000003</v>
      </c>
      <c r="AW23" s="92">
        <f>SUM(AU23:AV23)</f>
        <v>591.88800000000003</v>
      </c>
      <c r="AX23" s="98"/>
      <c r="AY23" s="59"/>
      <c r="AZ23" s="99">
        <f t="shared" si="24"/>
        <v>0</v>
      </c>
      <c r="BA23" s="94">
        <v>0</v>
      </c>
      <c r="BB23" s="41">
        <v>442</v>
      </c>
      <c r="BC23" s="41">
        <f t="shared" si="23"/>
        <v>442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5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5.5049999999999999</v>
      </c>
      <c r="S24" s="41">
        <f t="shared" si="17"/>
        <v>5.5049999999999999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200.75</v>
      </c>
      <c r="AJ24" s="78">
        <v>1479.24</v>
      </c>
      <c r="AK24" s="131">
        <f t="shared" si="33"/>
        <v>1679.99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>
        <v>0</v>
      </c>
      <c r="BB24" s="41">
        <v>455</v>
      </c>
      <c r="BC24" s="41">
        <f t="shared" si="23"/>
        <v>455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5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0</v>
      </c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314.25</v>
      </c>
      <c r="AJ25" s="78">
        <v>2226.0612000000001</v>
      </c>
      <c r="AK25" s="131">
        <f t="shared" si="33"/>
        <v>2540.3112000000001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426.36</v>
      </c>
      <c r="AW25" s="92">
        <f>SUM(AU25:AV25)</f>
        <v>695.64</v>
      </c>
      <c r="AX25" s="98"/>
      <c r="AY25" s="59"/>
      <c r="AZ25" s="99">
        <f t="shared" si="24"/>
        <v>0</v>
      </c>
      <c r="BA25" s="94">
        <v>0</v>
      </c>
      <c r="BB25" s="41">
        <v>491</v>
      </c>
      <c r="BC25" s="41">
        <f t="shared" si="23"/>
        <v>491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5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2.5000000000000001E-2</v>
      </c>
      <c r="S26" s="41">
        <f t="shared" si="17"/>
        <v>2.5000000000000001E-2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2280.915</v>
      </c>
      <c r="AK26" s="131">
        <f t="shared" si="33"/>
        <v>2513.2350000000001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227.56800000000001</v>
      </c>
      <c r="AV26" s="67">
        <v>368.01600000000002</v>
      </c>
      <c r="AW26" s="92">
        <f t="shared" si="30"/>
        <v>595.58400000000006</v>
      </c>
      <c r="AX26" s="98"/>
      <c r="AY26" s="59"/>
      <c r="AZ26" s="99">
        <f t="shared" si="24"/>
        <v>0</v>
      </c>
      <c r="BA26" s="94">
        <v>0</v>
      </c>
      <c r="BB26" s="15">
        <v>764</v>
      </c>
      <c r="BC26" s="41">
        <f t="shared" si="23"/>
        <v>764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5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10.813000000000001</v>
      </c>
      <c r="S27" s="41">
        <f t="shared" si="17"/>
        <v>10.813000000000001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3407.5529999999999</v>
      </c>
      <c r="AK27" s="131">
        <f t="shared" si="33"/>
        <v>3734.913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380.68799999999999</v>
      </c>
      <c r="AW27" s="92">
        <f t="shared" si="30"/>
        <v>562.84799999999996</v>
      </c>
      <c r="AX27" s="98"/>
      <c r="AY27" s="59"/>
      <c r="AZ27" s="99">
        <f t="shared" si="24"/>
        <v>0</v>
      </c>
      <c r="BA27" s="94">
        <v>0</v>
      </c>
      <c r="BB27" s="15">
        <v>601.75</v>
      </c>
      <c r="BC27" s="41">
        <f t="shared" si="23"/>
        <v>601.75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5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8.64</v>
      </c>
      <c r="S28" s="41">
        <f t="shared" si="17"/>
        <v>8.64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3319.8209999999999</v>
      </c>
      <c r="AK28" s="131">
        <f t="shared" si="33"/>
        <v>3544.221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227.04</v>
      </c>
      <c r="AV28" s="15">
        <v>374.61599999999999</v>
      </c>
      <c r="AW28" s="92">
        <f t="shared" si="30"/>
        <v>601.65599999999995</v>
      </c>
      <c r="AX28" s="98"/>
      <c r="AY28" s="59"/>
      <c r="AZ28" s="99">
        <f t="shared" si="24"/>
        <v>0</v>
      </c>
      <c r="BA28" s="94">
        <v>0</v>
      </c>
      <c r="BB28" s="15">
        <v>168.25</v>
      </c>
      <c r="BC28" s="41">
        <f t="shared" si="23"/>
        <v>168.25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5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3.613</v>
      </c>
      <c r="S29" s="41">
        <f t="shared" si="17"/>
        <v>3.613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3795.5129999999999</v>
      </c>
      <c r="AK29" s="131">
        <f>AI29+AJ29</f>
        <v>3980.3130000000001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247.36799999999999</v>
      </c>
      <c r="AV29" s="15">
        <v>490.512</v>
      </c>
      <c r="AW29" s="92">
        <f t="shared" si="30"/>
        <v>737.88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5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0</v>
      </c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3296.79</v>
      </c>
      <c r="AK30" s="131">
        <f t="shared" si="33"/>
        <v>3423.5099999999998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217.8</v>
      </c>
      <c r="AV30" s="15">
        <v>334.488</v>
      </c>
      <c r="AW30" s="92">
        <f t="shared" si="30"/>
        <v>552.28800000000001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 x14ac:dyDescent="0.25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1.7500000000000002E-2</v>
      </c>
      <c r="S31" s="41">
        <f t="shared" si="17"/>
        <v>1.7500000000000002E-2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/>
      <c r="AJ31" s="78"/>
      <c r="AK31" s="131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/>
      <c r="AV31" s="15"/>
      <c r="AW31" s="92">
        <f t="shared" si="30"/>
        <v>0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 x14ac:dyDescent="0.25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/>
      <c r="R32" s="15"/>
      <c r="S32" s="41">
        <f>Q32+R32</f>
        <v>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/>
      <c r="AJ32" s="15"/>
      <c r="AK32" s="131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227.04</v>
      </c>
      <c r="AS32" s="69">
        <v>493.68</v>
      </c>
      <c r="AT32" s="60">
        <f t="shared" si="28"/>
        <v>720.72</v>
      </c>
      <c r="AU32" s="67"/>
      <c r="AV32" s="15"/>
      <c r="AW32" s="92">
        <f t="shared" si="30"/>
        <v>0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279.78999999999996</v>
      </c>
      <c r="BK32" s="100">
        <f t="shared" si="36"/>
        <v>3006.2376666547002</v>
      </c>
      <c r="BL32" s="100">
        <f t="shared" si="14"/>
        <v>3286.0276666547006</v>
      </c>
      <c r="BN32" s="74"/>
      <c r="BO32" s="103"/>
      <c r="BP32" s="79"/>
      <c r="BQ32" s="79"/>
    </row>
    <row r="33" spans="1:69" x14ac:dyDescent="0.25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/>
      <c r="R33" s="15"/>
      <c r="S33" s="41">
        <f>Q33+R33</f>
        <v>0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2443.9176666547</v>
      </c>
      <c r="AH33" s="60">
        <f t="shared" si="5"/>
        <v>2512.4176666547</v>
      </c>
      <c r="AI33" s="15"/>
      <c r="AJ33" s="15"/>
      <c r="AK33" s="131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255.55199999999999</v>
      </c>
      <c r="AS33" s="69">
        <v>464.11200000000002</v>
      </c>
      <c r="AT33" s="60">
        <f t="shared" si="28"/>
        <v>719.66399999999999</v>
      </c>
      <c r="AU33" s="67"/>
      <c r="AV33" s="15"/>
      <c r="AW33" s="92">
        <f t="shared" si="30"/>
        <v>0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324.05200000000002</v>
      </c>
      <c r="BK33" s="100">
        <f t="shared" si="36"/>
        <v>2908.0621666546999</v>
      </c>
      <c r="BL33" s="100">
        <f t="shared" si="14"/>
        <v>3232.1141666547001</v>
      </c>
      <c r="BN33" s="74"/>
      <c r="BO33" s="103"/>
      <c r="BP33" s="79"/>
      <c r="BQ33" s="79"/>
    </row>
    <row r="34" spans="1:69" x14ac:dyDescent="0.25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/>
      <c r="R34" s="15"/>
      <c r="S34" s="41">
        <f t="shared" si="17"/>
        <v>0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2552.9056666547003</v>
      </c>
      <c r="AH34" s="60">
        <f t="shared" si="5"/>
        <v>2621.6556666547003</v>
      </c>
      <c r="AI34" s="15"/>
      <c r="AJ34" s="15"/>
      <c r="AK34" s="131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222.024</v>
      </c>
      <c r="AS34" s="69">
        <v>294.096</v>
      </c>
      <c r="AT34" s="60">
        <f t="shared" si="28"/>
        <v>516.12</v>
      </c>
      <c r="AU34" s="67"/>
      <c r="AV34" s="15"/>
      <c r="AW34" s="92">
        <f t="shared" si="30"/>
        <v>0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290.774</v>
      </c>
      <c r="BK34" s="100">
        <f t="shared" si="36"/>
        <v>2847.0341666547001</v>
      </c>
      <c r="BL34" s="100">
        <f t="shared" si="14"/>
        <v>3137.8081666547</v>
      </c>
      <c r="BN34" s="34"/>
      <c r="BO34" s="34"/>
      <c r="BP34" s="79"/>
      <c r="BQ34" s="79"/>
    </row>
    <row r="35" spans="1:69" x14ac:dyDescent="0.25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2654.0433333113001</v>
      </c>
      <c r="AH35" s="60">
        <f t="shared" si="5"/>
        <v>2706.7933333113001</v>
      </c>
      <c r="AI35" s="137"/>
      <c r="AJ35" s="136"/>
      <c r="AK35" s="131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238.65600000000001</v>
      </c>
      <c r="AS35" s="69">
        <v>419.76</v>
      </c>
      <c r="AT35" s="60">
        <f t="shared" si="28"/>
        <v>658.41599999999994</v>
      </c>
      <c r="AU35" s="135"/>
      <c r="AV35" s="136"/>
      <c r="AW35" s="92">
        <f t="shared" si="30"/>
        <v>0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291.40600000000001</v>
      </c>
      <c r="BK35" s="100">
        <f t="shared" si="36"/>
        <v>3073.8033333112999</v>
      </c>
      <c r="BL35" s="100">
        <f t="shared" si="14"/>
        <v>3365.2093333112998</v>
      </c>
      <c r="BN35" s="34"/>
      <c r="BO35" s="34"/>
      <c r="BP35" s="79"/>
      <c r="BQ35" s="79"/>
    </row>
    <row r="36" spans="1:69" x14ac:dyDescent="0.25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2606.0833333088003</v>
      </c>
      <c r="AH36" s="60">
        <f t="shared" si="5"/>
        <v>2706.3333333088003</v>
      </c>
      <c r="AI36" s="15"/>
      <c r="AJ36" s="15"/>
      <c r="AK36" s="131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328.416</v>
      </c>
      <c r="AS36" s="83">
        <v>395.20800000000003</v>
      </c>
      <c r="AT36" s="60">
        <f t="shared" si="28"/>
        <v>723.62400000000002</v>
      </c>
      <c r="AU36" s="67"/>
      <c r="AV36" s="15"/>
      <c r="AW36" s="92">
        <f t="shared" si="30"/>
        <v>0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428.666</v>
      </c>
      <c r="BK36" s="100">
        <f t="shared" ref="BK36:BK45" si="42">C36+I36+O36+U36+AA36+AG36+AM36+AS36+AY36</f>
        <v>3001.2913333088004</v>
      </c>
      <c r="BL36" s="100">
        <f t="shared" si="14"/>
        <v>3429.9573333088001</v>
      </c>
      <c r="BN36" s="34"/>
      <c r="BO36" s="34"/>
      <c r="BP36" s="79"/>
      <c r="BQ36" s="79"/>
    </row>
    <row r="37" spans="1:69" x14ac:dyDescent="0.25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2464.1209999754005</v>
      </c>
      <c r="AH37" s="60">
        <f t="shared" si="5"/>
        <v>2561.8709999754005</v>
      </c>
      <c r="AI37" s="15"/>
      <c r="AJ37" s="15"/>
      <c r="AK37" s="131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180.048</v>
      </c>
      <c r="AS37" s="69">
        <v>295.15199999999999</v>
      </c>
      <c r="AT37" s="60">
        <f t="shared" si="28"/>
        <v>475.2</v>
      </c>
      <c r="AU37" s="67"/>
      <c r="AV37" s="15"/>
      <c r="AW37" s="92">
        <f t="shared" si="30"/>
        <v>0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277.798</v>
      </c>
      <c r="BK37" s="100">
        <f t="shared" si="42"/>
        <v>2759.2729999754006</v>
      </c>
      <c r="BL37" s="100">
        <f t="shared" si="14"/>
        <v>3037.0709999754004</v>
      </c>
      <c r="BN37" s="34"/>
      <c r="BO37" s="34"/>
      <c r="BP37" s="79"/>
      <c r="BQ37" s="79"/>
    </row>
    <row r="38" spans="1:69" x14ac:dyDescent="0.25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2337.4009999754003</v>
      </c>
      <c r="AH38" s="60">
        <f t="shared" si="5"/>
        <v>2450.9009999754003</v>
      </c>
      <c r="AI38" s="15"/>
      <c r="AJ38" s="15"/>
      <c r="AK38" s="131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183.21600000000001</v>
      </c>
      <c r="AS38" s="69">
        <v>230.208</v>
      </c>
      <c r="AT38" s="60">
        <f t="shared" si="28"/>
        <v>413.42399999999998</v>
      </c>
      <c r="AU38" s="15"/>
      <c r="AV38" s="15"/>
      <c r="AW38" s="92">
        <f t="shared" si="30"/>
        <v>0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296.71600000000001</v>
      </c>
      <c r="BK38" s="100">
        <f t="shared" si="42"/>
        <v>2567.6089999754004</v>
      </c>
      <c r="BL38" s="100">
        <f t="shared" ref="BL38:BL57" si="43">D38+J38+P38+V38+AB38+AH38+AN38+AT38+AZ38</f>
        <v>2864.3249999754003</v>
      </c>
      <c r="BN38" s="34"/>
      <c r="BO38" s="34"/>
      <c r="BP38" s="79"/>
      <c r="BQ38" s="79"/>
    </row>
    <row r="39" spans="1:69" x14ac:dyDescent="0.25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1985.9729999879</v>
      </c>
      <c r="AH39" s="60">
        <f t="shared" si="5"/>
        <v>2086.2229999879</v>
      </c>
      <c r="AI39" s="15"/>
      <c r="AJ39" s="15"/>
      <c r="AK39" s="131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161.304</v>
      </c>
      <c r="AS39" s="69">
        <v>366.96</v>
      </c>
      <c r="AT39" s="60">
        <f t="shared" si="28"/>
        <v>528.26400000000001</v>
      </c>
      <c r="AU39" s="15"/>
      <c r="AV39" s="15"/>
      <c r="AW39" s="92">
        <f t="shared" si="30"/>
        <v>0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261.55399999999997</v>
      </c>
      <c r="BK39" s="100">
        <f t="shared" si="42"/>
        <v>2352.9329999879001</v>
      </c>
      <c r="BL39" s="100">
        <f t="shared" si="43"/>
        <v>2614.4869999879002</v>
      </c>
      <c r="BN39" s="34"/>
      <c r="BO39" s="34"/>
      <c r="BP39" s="79"/>
      <c r="BQ39" s="79"/>
    </row>
    <row r="40" spans="1:69" x14ac:dyDescent="0.25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1805.76</v>
      </c>
      <c r="AH40" s="60">
        <f t="shared" si="5"/>
        <v>1885.01</v>
      </c>
      <c r="AI40" s="15"/>
      <c r="AJ40" s="15"/>
      <c r="AK40" s="131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134.63999999999999</v>
      </c>
      <c r="AS40" s="69">
        <v>314.952</v>
      </c>
      <c r="AT40" s="60">
        <f t="shared" si="28"/>
        <v>449.59199999999998</v>
      </c>
      <c r="AU40" s="15"/>
      <c r="AV40" s="15"/>
      <c r="AW40" s="92">
        <f t="shared" si="30"/>
        <v>0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213.89</v>
      </c>
      <c r="BK40" s="100">
        <f t="shared" si="42"/>
        <v>2120.712</v>
      </c>
      <c r="BL40" s="100">
        <f t="shared" si="43"/>
        <v>2334.6019999999999</v>
      </c>
      <c r="BN40" s="34"/>
      <c r="BO40" s="34"/>
      <c r="BP40" s="79"/>
      <c r="BQ40" s="79"/>
    </row>
    <row r="41" spans="1:69" x14ac:dyDescent="0.25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1647.3600000000001</v>
      </c>
      <c r="AH41" s="60">
        <f t="shared" si="5"/>
        <v>1702.8600000000001</v>
      </c>
      <c r="AI41" s="15"/>
      <c r="AJ41" s="15"/>
      <c r="AK41" s="131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147.57599999999999</v>
      </c>
      <c r="AS41" s="69">
        <v>302.01600000000002</v>
      </c>
      <c r="AT41" s="60">
        <f t="shared" si="28"/>
        <v>449.59199999999998</v>
      </c>
      <c r="AU41" s="15"/>
      <c r="AV41" s="15"/>
      <c r="AW41" s="92">
        <f t="shared" si="30"/>
        <v>0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203.07599999999999</v>
      </c>
      <c r="BK41" s="100">
        <f t="shared" si="42"/>
        <v>1949.3760000000002</v>
      </c>
      <c r="BL41" s="100">
        <f t="shared" si="43"/>
        <v>2152.4520000000002</v>
      </c>
      <c r="BN41" s="34"/>
      <c r="BO41" s="34"/>
      <c r="BP41" s="79"/>
      <c r="BQ41" s="79"/>
    </row>
    <row r="42" spans="1:69" x14ac:dyDescent="0.25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1441.44</v>
      </c>
      <c r="AH42" s="60">
        <f t="shared" si="5"/>
        <v>1536.44</v>
      </c>
      <c r="AI42" s="15"/>
      <c r="AJ42" s="15"/>
      <c r="AK42" s="131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142.56</v>
      </c>
      <c r="AS42" s="69">
        <v>312.83999999999997</v>
      </c>
      <c r="AT42" s="60">
        <f t="shared" si="28"/>
        <v>455.4</v>
      </c>
      <c r="AU42" s="15"/>
      <c r="AV42" s="15"/>
      <c r="AW42" s="92">
        <f t="shared" si="30"/>
        <v>0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237.56</v>
      </c>
      <c r="BK42" s="100">
        <f t="shared" si="42"/>
        <v>1754.28</v>
      </c>
      <c r="BL42" s="100">
        <f t="shared" si="43"/>
        <v>1991.8400000000001</v>
      </c>
      <c r="BN42" s="34"/>
      <c r="BO42" s="34"/>
      <c r="BP42" s="79"/>
      <c r="BQ42" s="79"/>
    </row>
    <row r="43" spans="1:69" x14ac:dyDescent="0.25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68.75</v>
      </c>
      <c r="AG43" s="60">
        <v>1230.24</v>
      </c>
      <c r="AH43" s="60">
        <f t="shared" si="5"/>
        <v>1298.99</v>
      </c>
      <c r="AI43" s="15"/>
      <c r="AJ43" s="15"/>
      <c r="AK43" s="131">
        <f t="shared" si="33"/>
        <v>0</v>
      </c>
      <c r="AL43" s="69"/>
      <c r="AM43" s="69"/>
      <c r="AN43" s="60">
        <f t="shared" si="39"/>
        <v>0</v>
      </c>
      <c r="AO43" s="35"/>
      <c r="AP43" s="35"/>
      <c r="AQ43" s="41">
        <f t="shared" si="40"/>
        <v>0</v>
      </c>
      <c r="AR43" s="69">
        <v>97.68</v>
      </c>
      <c r="AS43" s="69">
        <v>241.56</v>
      </c>
      <c r="AT43" s="60">
        <f t="shared" si="28"/>
        <v>339.24</v>
      </c>
      <c r="AU43" s="15"/>
      <c r="AV43" s="15"/>
      <c r="AW43" s="92">
        <f t="shared" si="30"/>
        <v>0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166.43</v>
      </c>
      <c r="BK43" s="100">
        <f t="shared" si="42"/>
        <v>1471.8</v>
      </c>
      <c r="BL43" s="100">
        <f t="shared" si="43"/>
        <v>1638.23</v>
      </c>
      <c r="BN43" s="34"/>
      <c r="BO43" s="34"/>
      <c r="BP43" s="34"/>
      <c r="BQ43" s="34"/>
    </row>
    <row r="44" spans="1:69" x14ac:dyDescent="0.25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31.75</v>
      </c>
      <c r="AG44" s="60">
        <v>689.30400000000009</v>
      </c>
      <c r="AH44" s="60">
        <f t="shared" si="5"/>
        <v>721.05400000000009</v>
      </c>
      <c r="AI44" s="15"/>
      <c r="AJ44" s="15"/>
      <c r="AK44" s="131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142.82400000000001</v>
      </c>
      <c r="AS44" s="69">
        <v>232.84800000000001</v>
      </c>
      <c r="AT44" s="60">
        <f t="shared" si="28"/>
        <v>375.67200000000003</v>
      </c>
      <c r="AU44" s="15"/>
      <c r="AV44" s="15"/>
      <c r="AW44" s="92">
        <f t="shared" si="30"/>
        <v>0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174.57400000000001</v>
      </c>
      <c r="BK44" s="100">
        <f t="shared" si="42"/>
        <v>922.15200000000004</v>
      </c>
      <c r="BL44" s="100">
        <f t="shared" si="43"/>
        <v>1096.7260000000001</v>
      </c>
      <c r="BN44" s="34"/>
      <c r="BO44" s="34"/>
      <c r="BP44" s="34"/>
      <c r="BQ44" s="34"/>
    </row>
    <row r="45" spans="1:69" x14ac:dyDescent="0.25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42.25</v>
      </c>
      <c r="AG45" s="60">
        <v>601.92000000000007</v>
      </c>
      <c r="AH45" s="60">
        <f t="shared" si="5"/>
        <v>644.17000000000007</v>
      </c>
      <c r="AI45" s="15"/>
      <c r="AJ45" s="15"/>
      <c r="AK45" s="131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96.623999999999995</v>
      </c>
      <c r="AS45" s="69">
        <v>202.488</v>
      </c>
      <c r="AT45" s="60">
        <f t="shared" si="28"/>
        <v>299.11199999999997</v>
      </c>
      <c r="AU45" s="15"/>
      <c r="AV45" s="15"/>
      <c r="AW45" s="92">
        <f t="shared" si="30"/>
        <v>0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138.874</v>
      </c>
      <c r="BK45" s="100">
        <f t="shared" si="42"/>
        <v>804.40800000000013</v>
      </c>
      <c r="BL45" s="100">
        <f t="shared" si="43"/>
        <v>943.28200000000004</v>
      </c>
      <c r="BN45" s="34"/>
      <c r="BO45" s="34"/>
      <c r="BP45" s="34"/>
      <c r="BQ45" s="34"/>
    </row>
    <row r="46" spans="1:69" x14ac:dyDescent="0.25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0</v>
      </c>
      <c r="AG46" s="60">
        <v>258.72000000000003</v>
      </c>
      <c r="AH46" s="60">
        <f t="shared" si="5"/>
        <v>258.72000000000003</v>
      </c>
      <c r="AI46" s="76"/>
      <c r="AJ46" s="76"/>
      <c r="AK46" s="131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34.847999999999999</v>
      </c>
      <c r="AS46" s="69">
        <v>155.232</v>
      </c>
      <c r="AT46" s="60">
        <f t="shared" si="28"/>
        <v>190.07999999999998</v>
      </c>
      <c r="AU46" s="15"/>
      <c r="AV46" s="15"/>
      <c r="AW46" s="92">
        <f t="shared" si="30"/>
        <v>0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34.847999999999999</v>
      </c>
      <c r="BK46" s="100">
        <f t="shared" ref="BK46:BK57" si="47">C46+I46+O46+U46+AA46+AG46+AM46+AS46+AY46</f>
        <v>413.952</v>
      </c>
      <c r="BL46" s="100">
        <f t="shared" si="43"/>
        <v>448.8</v>
      </c>
      <c r="BN46" s="34"/>
      <c r="BO46" s="34"/>
      <c r="BP46" s="34"/>
      <c r="BQ46" s="34"/>
    </row>
    <row r="47" spans="1:69" x14ac:dyDescent="0.25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0</v>
      </c>
      <c r="AG47" s="60">
        <v>52.800000000000004</v>
      </c>
      <c r="AH47" s="60">
        <f t="shared" si="5"/>
        <v>52.800000000000004</v>
      </c>
      <c r="AI47" s="76"/>
      <c r="AJ47" s="76"/>
      <c r="AK47" s="131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15.84</v>
      </c>
      <c r="AS47" s="69">
        <v>85.536000000000001</v>
      </c>
      <c r="AT47" s="60">
        <f t="shared" si="28"/>
        <v>101.376</v>
      </c>
      <c r="AU47" s="15"/>
      <c r="AV47" s="15"/>
      <c r="AW47" s="92">
        <f t="shared" si="30"/>
        <v>0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15.84</v>
      </c>
      <c r="BK47" s="100">
        <f t="shared" si="47"/>
        <v>138.33600000000001</v>
      </c>
      <c r="BL47" s="100">
        <f t="shared" si="43"/>
        <v>154.17600000000002</v>
      </c>
      <c r="BN47" s="34"/>
      <c r="BO47" s="34"/>
      <c r="BP47" s="34"/>
      <c r="BQ47" s="34"/>
    </row>
    <row r="48" spans="1:69" x14ac:dyDescent="0.25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0</v>
      </c>
      <c r="AG48" s="60">
        <v>10.56</v>
      </c>
      <c r="AH48" s="60">
        <f t="shared" si="5"/>
        <v>10.56</v>
      </c>
      <c r="AI48" s="76"/>
      <c r="AJ48" s="76"/>
      <c r="AK48" s="131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10.56</v>
      </c>
      <c r="AS48" s="69">
        <v>51.216000000000001</v>
      </c>
      <c r="AT48" s="60">
        <f t="shared" si="28"/>
        <v>61.776000000000003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10.56</v>
      </c>
      <c r="BK48" s="100">
        <f t="shared" si="47"/>
        <v>61.776000000000003</v>
      </c>
      <c r="BL48" s="100">
        <f t="shared" si="43"/>
        <v>72.335999999999999</v>
      </c>
      <c r="BN48" s="34"/>
      <c r="BO48" s="34"/>
      <c r="BP48" s="34"/>
      <c r="BQ48" s="34"/>
    </row>
    <row r="49" spans="1:69" x14ac:dyDescent="0.25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26.400000000000002</v>
      </c>
      <c r="AH49" s="60">
        <f t="shared" si="5"/>
        <v>26.400000000000002</v>
      </c>
      <c r="AI49" s="76"/>
      <c r="AJ49" s="76"/>
      <c r="AK49" s="131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0</v>
      </c>
      <c r="AS49" s="69">
        <v>31.68</v>
      </c>
      <c r="AT49" s="60">
        <f t="shared" si="28"/>
        <v>31.68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0</v>
      </c>
      <c r="BK49" s="100">
        <f t="shared" si="47"/>
        <v>58.08</v>
      </c>
      <c r="BL49" s="100">
        <f t="shared" si="43"/>
        <v>58.08</v>
      </c>
      <c r="BN49" s="34"/>
      <c r="BO49" s="34"/>
      <c r="BP49" s="34"/>
      <c r="BQ49" s="34"/>
    </row>
    <row r="50" spans="1:69" x14ac:dyDescent="0.25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0</v>
      </c>
      <c r="AS50" s="69">
        <v>26.4</v>
      </c>
      <c r="AT50" s="60">
        <f t="shared" si="28"/>
        <v>26.4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0</v>
      </c>
      <c r="BK50" s="100">
        <f t="shared" si="47"/>
        <v>63.36</v>
      </c>
      <c r="BL50" s="100">
        <f t="shared" si="43"/>
        <v>63.36</v>
      </c>
      <c r="BN50" s="34"/>
      <c r="BO50" s="34"/>
      <c r="BP50" s="34"/>
      <c r="BQ50" s="34"/>
    </row>
    <row r="51" spans="1:69" x14ac:dyDescent="0.25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0</v>
      </c>
      <c r="AS51" s="69">
        <v>15.84</v>
      </c>
      <c r="AT51" s="60">
        <f t="shared" si="28"/>
        <v>15.84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0</v>
      </c>
      <c r="BK51" s="100">
        <f t="shared" si="47"/>
        <v>52.8</v>
      </c>
      <c r="BL51" s="100">
        <f t="shared" si="43"/>
        <v>52.8</v>
      </c>
      <c r="BN51" s="34"/>
      <c r="BO51" s="34"/>
      <c r="BP51" s="34"/>
      <c r="BQ51" s="34"/>
    </row>
    <row r="52" spans="1:69" x14ac:dyDescent="0.25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>
        <v>0</v>
      </c>
      <c r="AS52" s="69">
        <v>15.84</v>
      </c>
      <c r="AT52" s="60">
        <f t="shared" si="28"/>
        <v>15.84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0</v>
      </c>
      <c r="BK52" s="100">
        <f t="shared" si="47"/>
        <v>36.96</v>
      </c>
      <c r="BL52" s="100">
        <f t="shared" si="43"/>
        <v>36.96</v>
      </c>
      <c r="BN52" s="34"/>
      <c r="BO52" s="34"/>
      <c r="BP52" s="34"/>
      <c r="BQ52" s="34"/>
    </row>
    <row r="53" spans="1:69" x14ac:dyDescent="0.25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15.84</v>
      </c>
      <c r="AH53" s="60">
        <f t="shared" si="5"/>
        <v>15.84</v>
      </c>
      <c r="AI53" s="15"/>
      <c r="AJ53" s="15"/>
      <c r="AK53" s="131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>
        <v>0</v>
      </c>
      <c r="AS53" s="69">
        <v>5.28</v>
      </c>
      <c r="AT53" s="60">
        <f t="shared" si="28"/>
        <v>5.28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0</v>
      </c>
      <c r="BK53" s="100">
        <f t="shared" si="47"/>
        <v>21.12</v>
      </c>
      <c r="BL53" s="100">
        <f t="shared" si="43"/>
        <v>21.12</v>
      </c>
      <c r="BN53" s="34"/>
      <c r="BO53" s="34"/>
      <c r="BP53" s="34"/>
      <c r="BQ53" s="34"/>
    </row>
    <row r="54" spans="1:69" x14ac:dyDescent="0.25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15.84</v>
      </c>
      <c r="AH54" s="60">
        <f t="shared" si="5"/>
        <v>15.84</v>
      </c>
      <c r="AI54" s="15"/>
      <c r="AJ54" s="15"/>
      <c r="AK54" s="131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0</v>
      </c>
      <c r="BK54" s="100">
        <f t="shared" si="47"/>
        <v>15.84</v>
      </c>
      <c r="BL54" s="100">
        <f t="shared" si="43"/>
        <v>15.84</v>
      </c>
    </row>
    <row r="55" spans="1:69" x14ac:dyDescent="0.25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31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0</v>
      </c>
      <c r="BK55" s="100">
        <f t="shared" si="47"/>
        <v>0</v>
      </c>
      <c r="BL55" s="100">
        <f t="shared" si="43"/>
        <v>0</v>
      </c>
    </row>
    <row r="56" spans="1:69" x14ac:dyDescent="0.25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0</v>
      </c>
      <c r="BK56" s="100">
        <f t="shared" si="47"/>
        <v>0</v>
      </c>
      <c r="BL56" s="100">
        <f t="shared" si="43"/>
        <v>0</v>
      </c>
    </row>
    <row r="57" spans="1:69" x14ac:dyDescent="0.25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0</v>
      </c>
      <c r="BK57" s="100">
        <f t="shared" si="47"/>
        <v>0</v>
      </c>
      <c r="BL57" s="100">
        <f t="shared" si="43"/>
        <v>0</v>
      </c>
    </row>
    <row r="58" spans="1:69" x14ac:dyDescent="0.25">
      <c r="A58" s="17"/>
      <c r="B58" s="220">
        <f t="shared" ref="B58:AH58" si="49">SUM(B6:B57)</f>
        <v>3790</v>
      </c>
      <c r="C58" s="220">
        <f t="shared" si="49"/>
        <v>6278.75</v>
      </c>
      <c r="D58" s="220">
        <f t="shared" si="49"/>
        <v>10068.75</v>
      </c>
      <c r="E58" s="221">
        <f t="shared" si="49"/>
        <v>2597.5</v>
      </c>
      <c r="F58" s="221">
        <f t="shared" si="49"/>
        <v>5631.25</v>
      </c>
      <c r="G58" s="221">
        <f t="shared" si="49"/>
        <v>8228.75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1381.9906000000005</v>
      </c>
      <c r="S58" s="221">
        <f t="shared" si="49"/>
        <v>1381.9906000000005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4290.25</v>
      </c>
      <c r="AG58" s="220">
        <f t="shared" si="49"/>
        <v>51977.067466477398</v>
      </c>
      <c r="AH58" s="220">
        <f t="shared" si="49"/>
        <v>56267.317466477398</v>
      </c>
      <c r="AI58" s="221">
        <v>16.896000000000001</v>
      </c>
      <c r="AJ58" s="221">
        <f t="shared" ref="AJ58:BL58" si="50">SUM(AJ6:AJ57)</f>
        <v>26356.799999999999</v>
      </c>
      <c r="AK58" s="221">
        <f t="shared" si="50"/>
        <v>30980.560000000001</v>
      </c>
      <c r="AL58" s="220">
        <f t="shared" si="50"/>
        <v>0</v>
      </c>
      <c r="AM58" s="220">
        <f t="shared" si="50"/>
        <v>8313.4979999999996</v>
      </c>
      <c r="AN58" s="220">
        <f t="shared" si="50"/>
        <v>8313.4979999999996</v>
      </c>
      <c r="AO58" s="221">
        <f t="shared" si="50"/>
        <v>0</v>
      </c>
      <c r="AP58" s="221">
        <f t="shared" si="50"/>
        <v>6633.75</v>
      </c>
      <c r="AQ58" s="221">
        <f t="shared" si="50"/>
        <v>6633.75</v>
      </c>
      <c r="AR58" s="220">
        <f t="shared" si="50"/>
        <v>6029.4960000000019</v>
      </c>
      <c r="AS58" s="220">
        <f t="shared" si="50"/>
        <v>10557.434999999998</v>
      </c>
      <c r="AT58" s="220">
        <f>SUM(AT11:AT57)</f>
        <v>16586.931</v>
      </c>
      <c r="AU58" s="221">
        <f t="shared" si="50"/>
        <v>3223.44</v>
      </c>
      <c r="AV58" s="221">
        <f t="shared" si="50"/>
        <v>4829.0880000000006</v>
      </c>
      <c r="AW58" s="221">
        <f t="shared" si="50"/>
        <v>8052.5280000000002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11691.75</v>
      </c>
      <c r="BC58" s="221">
        <f t="shared" si="50"/>
        <v>11691.75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15559.690999999995</v>
      </c>
      <c r="BK58" s="220">
        <f t="shared" si="50"/>
        <v>97346.501366477416</v>
      </c>
      <c r="BL58" s="220">
        <f t="shared" si="50"/>
        <v>112906.19236647742</v>
      </c>
    </row>
    <row r="60" spans="1:69" x14ac:dyDescent="0.25">
      <c r="B60" s="84"/>
      <c r="AR60" s="129"/>
    </row>
    <row r="61" spans="1:69" x14ac:dyDescent="0.25">
      <c r="B61" s="85"/>
    </row>
    <row r="62" spans="1:69" x14ac:dyDescent="0.25">
      <c r="B62" s="85"/>
      <c r="AP62" s="71"/>
    </row>
    <row r="63" spans="1:69" x14ac:dyDescent="0.25">
      <c r="B63" s="87"/>
      <c r="AP63" s="71"/>
    </row>
    <row r="64" spans="1:69" x14ac:dyDescent="0.25">
      <c r="B64" s="87"/>
    </row>
    <row r="65" spans="2:2" x14ac:dyDescent="0.25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7" sqref="P7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P20" sqref="P20:P21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Q11" sqref="Q10:Q11"/>
    </sheetView>
  </sheetViews>
  <sheetFormatPr defaultRowHeight="13.2" x14ac:dyDescent="0.25"/>
  <sheetData>
    <row r="16" spans="18:18" x14ac:dyDescent="0.25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B9" sqref="B9"/>
    </sheetView>
  </sheetViews>
  <sheetFormatPr defaultRowHeight="13.2" x14ac:dyDescent="0.25"/>
  <cols>
    <col min="1" max="1" width="7.88671875" customWidth="1"/>
    <col min="2" max="17" width="6.109375" customWidth="1"/>
    <col min="18" max="19" width="6.88671875" customWidth="1"/>
    <col min="20" max="31" width="6.109375" customWidth="1"/>
    <col min="32" max="34" width="6.88671875" customWidth="1"/>
    <col min="36" max="36" width="7.109375" customWidth="1"/>
    <col min="37" max="37" width="7.44140625" customWidth="1"/>
    <col min="38" max="38" width="7.88671875" customWidth="1"/>
  </cols>
  <sheetData>
    <row r="1" spans="1:38" x14ac:dyDescent="0.25">
      <c r="F1" s="39" t="s">
        <v>19</v>
      </c>
    </row>
    <row r="3" spans="1:38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 x14ac:dyDescent="0.25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8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63</v>
      </c>
      <c r="AG5" s="231"/>
      <c r="AH5" s="231"/>
      <c r="AJ5" s="222">
        <v>2018</v>
      </c>
      <c r="AK5" s="222"/>
      <c r="AL5" s="222"/>
    </row>
    <row r="6" spans="1:38" ht="13.5" customHeight="1" thickBot="1" x14ac:dyDescent="0.3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 x14ac:dyDescent="0.25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8" thickBot="1" x14ac:dyDescent="0.3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5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40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640.5</v>
      </c>
      <c r="AB9" s="207">
        <f t="shared" ref="AB9:AB60" si="7">SUM(Z9:AA9)</f>
        <v>640.5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1912.04</v>
      </c>
      <c r="AH9" s="167">
        <f t="shared" ref="AH9:AH60" si="11">AF9+AG9</f>
        <v>2255.79</v>
      </c>
      <c r="AJ9" s="216">
        <v>336.25</v>
      </c>
      <c r="AK9" s="216">
        <v>1987.1811499999997</v>
      </c>
      <c r="AL9" s="216">
        <v>2323.4311499999994</v>
      </c>
    </row>
    <row r="10" spans="1:38" x14ac:dyDescent="0.25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630</v>
      </c>
      <c r="AB10" s="207">
        <f>SUM(Z10:AA10)</f>
        <v>630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2031.23</v>
      </c>
      <c r="AH10" s="167">
        <f t="shared" si="11"/>
        <v>2304.23</v>
      </c>
      <c r="AJ10" s="216">
        <v>328.5</v>
      </c>
      <c r="AK10" s="216">
        <v>1657.59465</v>
      </c>
      <c r="AL10" s="216">
        <v>1986.09465</v>
      </c>
    </row>
    <row r="11" spans="1:38" x14ac:dyDescent="0.25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585.25</v>
      </c>
      <c r="AB11" s="207">
        <f>SUM(Z11:AA11)</f>
        <v>585.25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2224.2200000000003</v>
      </c>
      <c r="AH11" s="167">
        <f t="shared" si="11"/>
        <v>2506.2200000000003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5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518.5</v>
      </c>
      <c r="AB12" s="207">
        <f t="shared" si="7"/>
        <v>518.5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2224.8200000000002</v>
      </c>
      <c r="AH12" s="167">
        <f t="shared" si="11"/>
        <v>2570.6600000000003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5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278</v>
      </c>
      <c r="AB13" s="207">
        <f t="shared" si="7"/>
        <v>278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1975.4043999999999</v>
      </c>
      <c r="AH13" s="167">
        <f t="shared" si="11"/>
        <v>2295.9544000000001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5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308.25</v>
      </c>
      <c r="AB14" s="207">
        <f t="shared" si="7"/>
        <v>308.25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2462.9292</v>
      </c>
      <c r="AH14" s="167">
        <f t="shared" si="11"/>
        <v>2843.9492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5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448</v>
      </c>
      <c r="AB15" s="207">
        <f t="shared" si="7"/>
        <v>448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2514.5100000000002</v>
      </c>
      <c r="AH15" s="167">
        <f t="shared" si="11"/>
        <v>2914.96</v>
      </c>
      <c r="AJ15" s="216">
        <v>345.5</v>
      </c>
      <c r="AK15" s="216">
        <v>2239.0228999999995</v>
      </c>
      <c r="AL15" s="216">
        <v>2584.5228999999995</v>
      </c>
    </row>
    <row r="16" spans="1:38" x14ac:dyDescent="0.25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962.75</v>
      </c>
      <c r="AB16" s="207">
        <f t="shared" si="7"/>
        <v>962.75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3043.9520000000002</v>
      </c>
      <c r="AH16" s="167">
        <f t="shared" si="11"/>
        <v>3484.4120000000003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5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</v>
      </c>
      <c r="S17" s="151">
        <f t="shared" si="4"/>
        <v>282.48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1149.75</v>
      </c>
      <c r="AB17" s="207">
        <f t="shared" si="7"/>
        <v>1149.75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2892.4666000000002</v>
      </c>
      <c r="AH17" s="167">
        <f t="shared" si="11"/>
        <v>3452.2766000000001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5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89.76</v>
      </c>
      <c r="S18" s="151">
        <f t="shared" si="4"/>
        <v>324.72000000000003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0</v>
      </c>
      <c r="AB18" s="207">
        <f t="shared" si="7"/>
        <v>0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1949.8224</v>
      </c>
      <c r="AH18" s="167">
        <f t="shared" si="11"/>
        <v>2469.7824000000001</v>
      </c>
      <c r="AJ18" s="216">
        <v>432</v>
      </c>
      <c r="AK18" s="216">
        <v>1347.6192500000002</v>
      </c>
      <c r="AL18" s="216">
        <v>1779.6192500000002</v>
      </c>
    </row>
    <row r="19" spans="1:38" x14ac:dyDescent="0.25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174.24</v>
      </c>
      <c r="S19" s="151">
        <f t="shared" si="4"/>
        <v>440.88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0</v>
      </c>
      <c r="AB19" s="207">
        <f t="shared" si="7"/>
        <v>0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2449.6761999999999</v>
      </c>
      <c r="AH19" s="167">
        <f t="shared" si="11"/>
        <v>2941.4061999999999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5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348.48</v>
      </c>
      <c r="S20" s="151">
        <f t="shared" si="4"/>
        <v>633.6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758.75</v>
      </c>
      <c r="AB20" s="207">
        <f t="shared" si="7"/>
        <v>758.75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3327.9942000000001</v>
      </c>
      <c r="AH20" s="167">
        <f t="shared" si="11"/>
        <v>3823.6462000000001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5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459.36</v>
      </c>
      <c r="S21" s="151">
        <f t="shared" si="4"/>
        <v>707.52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787.25</v>
      </c>
      <c r="AB21" s="207">
        <f t="shared" si="7"/>
        <v>787.25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3386.3096999999998</v>
      </c>
      <c r="AH21" s="167">
        <f t="shared" si="11"/>
        <v>3951.5976999999998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5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7.3979999999999997</v>
      </c>
      <c r="J22" s="151">
        <f t="shared" si="1"/>
        <v>7.3979999999999997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582.43680000000006</v>
      </c>
      <c r="S22" s="151">
        <f t="shared" si="4"/>
        <v>806.83680000000004</v>
      </c>
      <c r="T22" s="149">
        <v>0</v>
      </c>
      <c r="U22" s="150">
        <v>119.25</v>
      </c>
      <c r="V22" s="151">
        <f t="shared" si="5"/>
        <v>119.25</v>
      </c>
      <c r="W22" s="149">
        <v>348.48</v>
      </c>
      <c r="X22" s="150">
        <v>173.44800000000001</v>
      </c>
      <c r="Y22" s="151">
        <f t="shared" si="6"/>
        <v>521.928</v>
      </c>
      <c r="Z22" s="217">
        <v>0</v>
      </c>
      <c r="AA22" s="218">
        <v>562</v>
      </c>
      <c r="AB22" s="207">
        <f>SUM(Z22:AA22)</f>
        <v>562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612.63</v>
      </c>
      <c r="AG22" s="166">
        <f t="shared" si="10"/>
        <v>2874.9211999999998</v>
      </c>
      <c r="AH22" s="167">
        <f t="shared" si="11"/>
        <v>3487.5511999999999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5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38.005000000000003</v>
      </c>
      <c r="J23" s="151">
        <f t="shared" si="1"/>
        <v>38.005000000000003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818.40000000000009</v>
      </c>
      <c r="S23" s="151">
        <f t="shared" si="4"/>
        <v>987.36000000000013</v>
      </c>
      <c r="T23" s="149">
        <v>0</v>
      </c>
      <c r="U23" s="150">
        <v>33</v>
      </c>
      <c r="V23" s="151">
        <f t="shared" si="5"/>
        <v>33</v>
      </c>
      <c r="W23" s="149">
        <v>338.18400000000003</v>
      </c>
      <c r="X23" s="150">
        <v>222.024</v>
      </c>
      <c r="Y23" s="151">
        <f>SUM(W23:X23)</f>
        <v>560.20800000000008</v>
      </c>
      <c r="Z23" s="217">
        <v>0</v>
      </c>
      <c r="AA23" s="218">
        <v>398.5</v>
      </c>
      <c r="AB23" s="207">
        <f>SUM(Z23:AA23)</f>
        <v>398.5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513.89400000000001</v>
      </c>
      <c r="AG23" s="166">
        <f t="shared" si="10"/>
        <v>2706.1294000000003</v>
      </c>
      <c r="AH23" s="167">
        <f t="shared" si="11"/>
        <v>3220.0234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5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22.164999999999999</v>
      </c>
      <c r="J24" s="151">
        <f t="shared" si="1"/>
        <v>22.164999999999999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1034.088</v>
      </c>
      <c r="S24" s="151">
        <f t="shared" si="4"/>
        <v>1292.808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485.49599999999998</v>
      </c>
      <c r="Y24" s="151">
        <f>SUM(W24:X24)</f>
        <v>746.06399999999996</v>
      </c>
      <c r="Z24" s="217">
        <v>0</v>
      </c>
      <c r="AA24" s="218">
        <v>538.75</v>
      </c>
      <c r="AB24" s="207">
        <f t="shared" si="7"/>
        <v>538.75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3187.1502</v>
      </c>
      <c r="AH24" s="167">
        <f t="shared" si="11"/>
        <v>3805.9382000000001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5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11.065</v>
      </c>
      <c r="J25" s="151">
        <f t="shared" si="1"/>
        <v>11.065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1428.24</v>
      </c>
      <c r="S25" s="151">
        <f t="shared" si="4"/>
        <v>1718.6399999999999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467.28</v>
      </c>
      <c r="Y25" s="151">
        <f t="shared" si="6"/>
        <v>726.2639999999999</v>
      </c>
      <c r="Z25" s="217">
        <v>0</v>
      </c>
      <c r="AA25" s="218">
        <v>203.5</v>
      </c>
      <c r="AB25" s="207">
        <f t="shared" si="7"/>
        <v>203.5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3313.2493999999997</v>
      </c>
      <c r="AH25" s="167">
        <f t="shared" si="11"/>
        <v>3980.9833999999996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5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11.063000000000001</v>
      </c>
      <c r="J26" s="151">
        <f t="shared" si="1"/>
        <v>11.063000000000001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1454.1</v>
      </c>
      <c r="S26" s="151">
        <f t="shared" si="4"/>
        <v>1726.02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404.18400000000003</v>
      </c>
      <c r="Y26" s="151">
        <f t="shared" si="6"/>
        <v>591.88800000000003</v>
      </c>
      <c r="Z26" s="217">
        <v>0</v>
      </c>
      <c r="AA26" s="218">
        <v>442</v>
      </c>
      <c r="AB26" s="207">
        <f t="shared" si="7"/>
        <v>442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616.91700480000009</v>
      </c>
      <c r="AG26" s="166">
        <f t="shared" si="10"/>
        <v>3697.5915599999998</v>
      </c>
      <c r="AH26" s="167">
        <f t="shared" si="11"/>
        <v>4314.5085648000004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5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5.5049999999999999</v>
      </c>
      <c r="J27" s="151">
        <f t="shared" si="1"/>
        <v>5.5049999999999999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200.75</v>
      </c>
      <c r="R27" s="150">
        <v>1479.24</v>
      </c>
      <c r="S27" s="151">
        <f t="shared" si="4"/>
        <v>1679.99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217">
        <v>0</v>
      </c>
      <c r="AA27" s="218">
        <v>455</v>
      </c>
      <c r="AB27" s="207">
        <f t="shared" si="7"/>
        <v>455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641.25522079999996</v>
      </c>
      <c r="AG27" s="166">
        <f t="shared" si="10"/>
        <v>3465.5529999999999</v>
      </c>
      <c r="AH27" s="167">
        <f t="shared" si="11"/>
        <v>4106.8082207999996</v>
      </c>
      <c r="AJ27" s="216">
        <v>746.31800320000002</v>
      </c>
      <c r="AK27" s="216">
        <v>2783.17985</v>
      </c>
      <c r="AL27" s="216">
        <v>3529.4978532</v>
      </c>
    </row>
    <row r="28" spans="1:38" x14ac:dyDescent="0.25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0</v>
      </c>
      <c r="J28" s="151">
        <f t="shared" ref="J28" si="17">SUM(H28:I28)</f>
        <v>0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314.25</v>
      </c>
      <c r="R28" s="150">
        <v>2226.0612000000001</v>
      </c>
      <c r="S28" s="151">
        <f t="shared" ref="S28" si="18">Q28+R28</f>
        <v>2540.3112000000001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426.36</v>
      </c>
      <c r="Y28" s="151">
        <f t="shared" si="6"/>
        <v>695.64</v>
      </c>
      <c r="Z28" s="217">
        <v>0</v>
      </c>
      <c r="AA28" s="218">
        <v>491</v>
      </c>
      <c r="AB28" s="207">
        <f t="shared" si="7"/>
        <v>491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819.09450719999995</v>
      </c>
      <c r="AG28" s="166">
        <f t="shared" si="10"/>
        <v>3734.9663200000005</v>
      </c>
      <c r="AH28" s="167">
        <f t="shared" si="11"/>
        <v>4554.0608272000009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5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2.5000000000000001E-2</v>
      </c>
      <c r="J29" s="151">
        <f t="shared" ref="J29" si="19">SUM(H29:I29)</f>
        <v>2.5000000000000001E-2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2280.915</v>
      </c>
      <c r="S29" s="151">
        <f t="shared" ref="S29" si="20">Q29+R29</f>
        <v>2513.2350000000001</v>
      </c>
      <c r="T29" s="152">
        <v>0</v>
      </c>
      <c r="U29" s="153">
        <v>11</v>
      </c>
      <c r="V29" s="154">
        <f t="shared" si="5"/>
        <v>11</v>
      </c>
      <c r="W29" s="149">
        <v>227.56800000000001</v>
      </c>
      <c r="X29" s="150">
        <v>368.01600000000002</v>
      </c>
      <c r="Y29" s="151">
        <f t="shared" si="6"/>
        <v>595.58400000000006</v>
      </c>
      <c r="Z29" s="217">
        <v>0</v>
      </c>
      <c r="AA29" s="218">
        <v>764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706.63415039999995</v>
      </c>
      <c r="AG29" s="166">
        <f t="shared" si="10"/>
        <v>3777.17904</v>
      </c>
      <c r="AH29" s="167">
        <f t="shared" si="11"/>
        <v>4483.8131904000002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5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10.813000000000001</v>
      </c>
      <c r="J30" s="151">
        <f t="shared" ref="J30:J31" si="21">SUM(H30:I30)</f>
        <v>10.813000000000001</v>
      </c>
      <c r="K30" s="155">
        <v>290.72272320000002</v>
      </c>
      <c r="L30" s="156">
        <v>189.87696</v>
      </c>
      <c r="M30" s="157">
        <f t="shared" si="2"/>
        <v>480.59968320000002</v>
      </c>
      <c r="N30" s="155"/>
      <c r="O30" s="173"/>
      <c r="P30" s="168">
        <f t="shared" si="3"/>
        <v>0</v>
      </c>
      <c r="Q30" s="149">
        <v>327.36</v>
      </c>
      <c r="R30" s="150">
        <v>3407.5529999999999</v>
      </c>
      <c r="S30" s="151">
        <f t="shared" ref="S30" si="22">Q30+R30</f>
        <v>3734.913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380.68799999999999</v>
      </c>
      <c r="Y30" s="151">
        <f t="shared" si="6"/>
        <v>562.84799999999996</v>
      </c>
      <c r="Z30" s="217">
        <v>0</v>
      </c>
      <c r="AA30" s="218">
        <v>601.75</v>
      </c>
      <c r="AB30" s="207">
        <f t="shared" si="7"/>
        <v>601.75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800.2427232</v>
      </c>
      <c r="AG30" s="166">
        <f t="shared" si="10"/>
        <v>4642.3193599999995</v>
      </c>
      <c r="AH30" s="167">
        <f t="shared" si="11"/>
        <v>5442.5620831999995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5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8.64</v>
      </c>
      <c r="J31" s="151">
        <f t="shared" si="21"/>
        <v>8.64</v>
      </c>
      <c r="K31" s="155">
        <v>279.54108000000002</v>
      </c>
      <c r="L31" s="156">
        <v>84.389759999999995</v>
      </c>
      <c r="M31" s="157">
        <f t="shared" si="2"/>
        <v>363.93083999999999</v>
      </c>
      <c r="N31" s="155"/>
      <c r="O31" s="173"/>
      <c r="P31" s="168">
        <f t="shared" si="3"/>
        <v>0</v>
      </c>
      <c r="Q31" s="149">
        <v>224.4</v>
      </c>
      <c r="R31" s="150">
        <v>3319.8209999999999</v>
      </c>
      <c r="S31" s="151">
        <f t="shared" si="4"/>
        <v>3544.221</v>
      </c>
      <c r="T31" s="152">
        <v>0</v>
      </c>
      <c r="U31" s="153">
        <v>0</v>
      </c>
      <c r="V31" s="154">
        <f t="shared" si="5"/>
        <v>0</v>
      </c>
      <c r="W31" s="149">
        <v>227.04</v>
      </c>
      <c r="X31" s="150">
        <v>374.61599999999999</v>
      </c>
      <c r="Y31" s="151">
        <f t="shared" si="6"/>
        <v>601.65599999999995</v>
      </c>
      <c r="Z31" s="217">
        <v>0</v>
      </c>
      <c r="AA31" s="218">
        <v>168.25</v>
      </c>
      <c r="AB31" s="207">
        <f t="shared" si="7"/>
        <v>168.25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730.98108000000002</v>
      </c>
      <c r="AG31" s="166">
        <f t="shared" si="10"/>
        <v>4007.3551599999996</v>
      </c>
      <c r="AH31" s="167">
        <f t="shared" si="11"/>
        <v>4738.3362399999996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5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3.613</v>
      </c>
      <c r="J32" s="151">
        <f t="shared" ref="J32" si="23">SUM(H32:I32)</f>
        <v>3.613</v>
      </c>
      <c r="K32" s="155">
        <v>245.99615039999998</v>
      </c>
      <c r="L32" s="156">
        <v>105.4872</v>
      </c>
      <c r="M32" s="157">
        <f t="shared" si="2"/>
        <v>351.48335039999995</v>
      </c>
      <c r="N32" s="155"/>
      <c r="O32" s="173"/>
      <c r="P32" s="168">
        <f t="shared" si="3"/>
        <v>0</v>
      </c>
      <c r="Q32" s="149">
        <v>184.8</v>
      </c>
      <c r="R32" s="150">
        <v>3795.5129999999999</v>
      </c>
      <c r="S32" s="151">
        <f t="shared" si="4"/>
        <v>3980.3130000000001</v>
      </c>
      <c r="T32" s="152">
        <v>0</v>
      </c>
      <c r="U32" s="153">
        <v>0</v>
      </c>
      <c r="V32" s="154">
        <f t="shared" si="5"/>
        <v>0</v>
      </c>
      <c r="W32" s="149">
        <v>247.36799999999999</v>
      </c>
      <c r="X32" s="150">
        <v>490.512</v>
      </c>
      <c r="Y32" s="151">
        <f t="shared" si="6"/>
        <v>737.88</v>
      </c>
      <c r="Z32" s="171">
        <v>0</v>
      </c>
      <c r="AA32" s="172">
        <v>79</v>
      </c>
      <c r="AB32" s="162">
        <f t="shared" si="7"/>
        <v>79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678.16415039999993</v>
      </c>
      <c r="AG32" s="166">
        <f t="shared" si="10"/>
        <v>4525.7635999999993</v>
      </c>
      <c r="AH32" s="167">
        <f t="shared" si="11"/>
        <v>5203.9277503999992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5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0</v>
      </c>
      <c r="J33" s="151">
        <f t="shared" ref="J33" si="24">SUM(H33:I33)</f>
        <v>0</v>
      </c>
      <c r="K33" s="155">
        <v>268.35943680000003</v>
      </c>
      <c r="L33" s="156">
        <v>253.16928000000001</v>
      </c>
      <c r="M33" s="157">
        <f t="shared" si="2"/>
        <v>521.52871679999998</v>
      </c>
      <c r="N33" s="155"/>
      <c r="O33" s="173"/>
      <c r="P33" s="168">
        <f t="shared" si="3"/>
        <v>0</v>
      </c>
      <c r="Q33" s="149">
        <v>126.72</v>
      </c>
      <c r="R33" s="150">
        <v>3296.79</v>
      </c>
      <c r="S33" s="151">
        <f t="shared" ref="S33" si="25">Q33+R33</f>
        <v>3423.5099999999998</v>
      </c>
      <c r="T33" s="152"/>
      <c r="U33" s="153"/>
      <c r="V33" s="154">
        <f t="shared" si="5"/>
        <v>0</v>
      </c>
      <c r="W33" s="149">
        <v>217.8</v>
      </c>
      <c r="X33" s="150">
        <v>334.488</v>
      </c>
      <c r="Y33" s="151">
        <f t="shared" si="6"/>
        <v>552.28800000000001</v>
      </c>
      <c r="Z33" s="171">
        <v>0</v>
      </c>
      <c r="AA33" s="172">
        <v>187.25</v>
      </c>
      <c r="AB33" s="162">
        <f t="shared" si="7"/>
        <v>187.25</v>
      </c>
      <c r="AC33" s="169">
        <v>0</v>
      </c>
      <c r="AD33" s="176"/>
      <c r="AE33" s="157">
        <f t="shared" si="8"/>
        <v>0</v>
      </c>
      <c r="AF33" s="165">
        <f t="shared" si="9"/>
        <v>612.87943680000012</v>
      </c>
      <c r="AG33" s="166">
        <f t="shared" si="10"/>
        <v>4071.6972799999999</v>
      </c>
      <c r="AH33" s="167">
        <f t="shared" si="11"/>
        <v>4684.5767168000002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5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1.7500000000000002E-2</v>
      </c>
      <c r="J34" s="151">
        <f t="shared" ref="J34" si="26">SUM(H34:I34)</f>
        <v>1.7500000000000002E-2</v>
      </c>
      <c r="K34" s="155">
        <v>268.35943680000003</v>
      </c>
      <c r="L34" s="156">
        <v>253.16928000000001</v>
      </c>
      <c r="M34" s="157">
        <f t="shared" si="2"/>
        <v>521.52871679999998</v>
      </c>
      <c r="N34" s="155"/>
      <c r="O34" s="173"/>
      <c r="P34" s="168">
        <f t="shared" si="3"/>
        <v>0</v>
      </c>
      <c r="Q34" s="170">
        <v>63.25</v>
      </c>
      <c r="R34" s="153">
        <v>2503.1416666571999</v>
      </c>
      <c r="S34" s="162">
        <f t="shared" si="4"/>
        <v>2566.3916666571999</v>
      </c>
      <c r="T34" s="160"/>
      <c r="U34" s="161"/>
      <c r="V34" s="154">
        <f t="shared" si="5"/>
        <v>0</v>
      </c>
      <c r="W34" s="152">
        <v>291.45600000000002</v>
      </c>
      <c r="X34" s="153">
        <v>425.30399999999997</v>
      </c>
      <c r="Y34" s="154">
        <f t="shared" si="6"/>
        <v>716.76</v>
      </c>
      <c r="Z34" s="171">
        <v>0</v>
      </c>
      <c r="AA34" s="172">
        <v>252.25</v>
      </c>
      <c r="AB34" s="162">
        <f t="shared" si="7"/>
        <v>252.25</v>
      </c>
      <c r="AC34" s="169">
        <v>0</v>
      </c>
      <c r="AD34" s="176"/>
      <c r="AE34" s="157">
        <f t="shared" si="8"/>
        <v>0</v>
      </c>
      <c r="AF34" s="165">
        <f t="shared" si="9"/>
        <v>623.06543680000004</v>
      </c>
      <c r="AG34" s="166">
        <f t="shared" si="10"/>
        <v>3433.8824466572</v>
      </c>
      <c r="AH34" s="167">
        <f t="shared" si="11"/>
        <v>4056.9478834572001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5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52">
        <v>0</v>
      </c>
      <c r="I35" s="153">
        <v>0</v>
      </c>
      <c r="J35" s="154">
        <f t="shared" si="1"/>
        <v>0</v>
      </c>
      <c r="K35" s="155">
        <v>234.81450719999998</v>
      </c>
      <c r="L35" s="156">
        <v>295.36415999999997</v>
      </c>
      <c r="M35" s="157">
        <f t="shared" si="2"/>
        <v>530.17866719999995</v>
      </c>
      <c r="N35" s="155"/>
      <c r="O35" s="156"/>
      <c r="P35" s="168">
        <f t="shared" si="3"/>
        <v>0</v>
      </c>
      <c r="Q35" s="170">
        <v>52.75</v>
      </c>
      <c r="R35" s="153">
        <v>2512.5576666547004</v>
      </c>
      <c r="S35" s="162">
        <f t="shared" si="4"/>
        <v>2565.3076666547004</v>
      </c>
      <c r="T35" s="160"/>
      <c r="U35" s="161"/>
      <c r="V35" s="154">
        <f t="shared" si="5"/>
        <v>0</v>
      </c>
      <c r="W35" s="152">
        <v>227.04</v>
      </c>
      <c r="X35" s="153">
        <v>493.68</v>
      </c>
      <c r="Y35" s="154">
        <f t="shared" si="6"/>
        <v>720.72</v>
      </c>
      <c r="Z35" s="171">
        <v>0</v>
      </c>
      <c r="AA35" s="172">
        <v>432.75</v>
      </c>
      <c r="AB35" s="162">
        <f t="shared" si="7"/>
        <v>432.75</v>
      </c>
      <c r="AC35" s="169">
        <v>0</v>
      </c>
      <c r="AD35" s="176"/>
      <c r="AE35" s="157">
        <f t="shared" si="8"/>
        <v>0</v>
      </c>
      <c r="AF35" s="165">
        <f t="shared" si="9"/>
        <v>514.60450719999994</v>
      </c>
      <c r="AG35" s="166">
        <f t="shared" si="10"/>
        <v>3734.3518266547003</v>
      </c>
      <c r="AH35" s="167">
        <f t="shared" si="11"/>
        <v>4248.9563338547005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5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52">
        <v>0</v>
      </c>
      <c r="I36" s="153">
        <v>0</v>
      </c>
      <c r="J36" s="154">
        <f t="shared" si="1"/>
        <v>0</v>
      </c>
      <c r="K36" s="155">
        <v>201.26957760000002</v>
      </c>
      <c r="L36" s="156">
        <v>316.46159999999998</v>
      </c>
      <c r="M36" s="157">
        <f t="shared" si="2"/>
        <v>517.73117760000002</v>
      </c>
      <c r="N36" s="155"/>
      <c r="O36" s="156"/>
      <c r="P36" s="168">
        <f t="shared" si="3"/>
        <v>0</v>
      </c>
      <c r="Q36" s="170">
        <v>68.5</v>
      </c>
      <c r="R36" s="153">
        <v>2443.9176666547</v>
      </c>
      <c r="S36" s="162">
        <f t="shared" si="4"/>
        <v>2512.4176666547</v>
      </c>
      <c r="T36" s="160"/>
      <c r="U36" s="161"/>
      <c r="V36" s="154">
        <f t="shared" si="5"/>
        <v>0</v>
      </c>
      <c r="W36" s="152">
        <v>255.55199999999999</v>
      </c>
      <c r="X36" s="153">
        <v>464.11200000000002</v>
      </c>
      <c r="Y36" s="154">
        <f t="shared" si="6"/>
        <v>719.66399999999999</v>
      </c>
      <c r="Z36" s="171">
        <v>0</v>
      </c>
      <c r="AA36" s="172">
        <v>547.5</v>
      </c>
      <c r="AB36" s="162">
        <f t="shared" si="7"/>
        <v>547.5</v>
      </c>
      <c r="AC36" s="169">
        <v>0</v>
      </c>
      <c r="AD36" s="176"/>
      <c r="AE36" s="157">
        <f t="shared" si="8"/>
        <v>0</v>
      </c>
      <c r="AF36" s="165">
        <f t="shared" si="9"/>
        <v>525.32157760000007</v>
      </c>
      <c r="AG36" s="166">
        <f t="shared" si="10"/>
        <v>3771.9912666547002</v>
      </c>
      <c r="AH36" s="167">
        <f t="shared" si="11"/>
        <v>4297.3128442547004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5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52">
        <v>0</v>
      </c>
      <c r="I37" s="153">
        <v>35.904000000000003</v>
      </c>
      <c r="J37" s="154">
        <f t="shared" si="1"/>
        <v>35.904000000000003</v>
      </c>
      <c r="K37" s="155">
        <v>145.36136160000001</v>
      </c>
      <c r="L37" s="156">
        <v>400.85136</v>
      </c>
      <c r="M37" s="157">
        <f t="shared" si="2"/>
        <v>546.21272160000001</v>
      </c>
      <c r="N37" s="155"/>
      <c r="O37" s="156"/>
      <c r="P37" s="168">
        <f t="shared" si="3"/>
        <v>0</v>
      </c>
      <c r="Q37" s="170">
        <v>68.75</v>
      </c>
      <c r="R37" s="153">
        <v>2552.9056666547003</v>
      </c>
      <c r="S37" s="162">
        <f t="shared" si="4"/>
        <v>2621.6556666547003</v>
      </c>
      <c r="T37" s="160"/>
      <c r="U37" s="161"/>
      <c r="V37" s="154">
        <f t="shared" si="5"/>
        <v>0</v>
      </c>
      <c r="W37" s="152">
        <v>222.024</v>
      </c>
      <c r="X37" s="153">
        <v>294.096</v>
      </c>
      <c r="Y37" s="154">
        <f t="shared" si="6"/>
        <v>516.12</v>
      </c>
      <c r="Z37" s="171">
        <v>0</v>
      </c>
      <c r="AA37" s="172">
        <v>168.75</v>
      </c>
      <c r="AB37" s="162">
        <f t="shared" si="7"/>
        <v>168.75</v>
      </c>
      <c r="AC37" s="169">
        <v>0</v>
      </c>
      <c r="AD37" s="176"/>
      <c r="AE37" s="157">
        <f t="shared" si="8"/>
        <v>0</v>
      </c>
      <c r="AF37" s="165">
        <f t="shared" si="9"/>
        <v>436.13536160000001</v>
      </c>
      <c r="AG37" s="166">
        <f t="shared" si="10"/>
        <v>3452.5070266547004</v>
      </c>
      <c r="AH37" s="167">
        <f t="shared" si="11"/>
        <v>3888.6423882547006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5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52"/>
      <c r="I38" s="153">
        <v>71.367999999999995</v>
      </c>
      <c r="J38" s="154">
        <f t="shared" si="1"/>
        <v>71.367999999999995</v>
      </c>
      <c r="K38" s="155">
        <v>111.81643200000001</v>
      </c>
      <c r="L38" s="156">
        <v>443.0462399999999</v>
      </c>
      <c r="M38" s="157">
        <f t="shared" si="2"/>
        <v>554.86267199999986</v>
      </c>
      <c r="N38" s="155"/>
      <c r="O38" s="156"/>
      <c r="P38" s="168">
        <f t="shared" si="3"/>
        <v>0</v>
      </c>
      <c r="Q38" s="170">
        <v>52.75</v>
      </c>
      <c r="R38" s="153">
        <v>2654.0433333113001</v>
      </c>
      <c r="S38" s="162">
        <f t="shared" si="4"/>
        <v>2706.7933333113001</v>
      </c>
      <c r="T38" s="160"/>
      <c r="U38" s="161"/>
      <c r="V38" s="154">
        <f t="shared" si="5"/>
        <v>0</v>
      </c>
      <c r="W38" s="152">
        <v>238.65600000000001</v>
      </c>
      <c r="X38" s="153">
        <v>419.76</v>
      </c>
      <c r="Y38" s="154">
        <f t="shared" si="6"/>
        <v>658.41599999999994</v>
      </c>
      <c r="Z38" s="171">
        <v>0</v>
      </c>
      <c r="AA38" s="172">
        <v>66.5</v>
      </c>
      <c r="AB38" s="162">
        <f t="shared" si="7"/>
        <v>66.5</v>
      </c>
      <c r="AC38" s="169">
        <v>0</v>
      </c>
      <c r="AD38" s="176"/>
      <c r="AE38" s="157">
        <f t="shared" si="8"/>
        <v>0</v>
      </c>
      <c r="AF38" s="165">
        <f t="shared" si="9"/>
        <v>403.22243200000003</v>
      </c>
      <c r="AG38" s="166">
        <f t="shared" si="10"/>
        <v>3654.7175733112999</v>
      </c>
      <c r="AH38" s="167">
        <f t="shared" si="11"/>
        <v>4057.9400053113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5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52"/>
      <c r="I39" s="153">
        <v>101.47676</v>
      </c>
      <c r="J39" s="154">
        <f t="shared" si="1"/>
        <v>101.47676</v>
      </c>
      <c r="K39" s="155">
        <v>147</v>
      </c>
      <c r="L39" s="156">
        <v>464.1436799999999</v>
      </c>
      <c r="M39" s="157">
        <f t="shared" si="2"/>
        <v>611.1436799999999</v>
      </c>
      <c r="N39" s="155"/>
      <c r="O39" s="156"/>
      <c r="P39" s="168">
        <f t="shared" si="3"/>
        <v>0</v>
      </c>
      <c r="Q39" s="170">
        <v>100.25</v>
      </c>
      <c r="R39" s="153">
        <v>2606.0833333088003</v>
      </c>
      <c r="S39" s="162">
        <f t="shared" si="4"/>
        <v>2706.3333333088003</v>
      </c>
      <c r="T39" s="170"/>
      <c r="U39" s="153"/>
      <c r="V39" s="162">
        <f t="shared" si="5"/>
        <v>0</v>
      </c>
      <c r="W39" s="152">
        <v>328.416</v>
      </c>
      <c r="X39" s="153">
        <v>395.20800000000003</v>
      </c>
      <c r="Y39" s="154">
        <f t="shared" si="6"/>
        <v>723.62400000000002</v>
      </c>
      <c r="Z39" s="171">
        <v>0</v>
      </c>
      <c r="AA39" s="172">
        <v>120</v>
      </c>
      <c r="AB39" s="162">
        <f t="shared" si="7"/>
        <v>120</v>
      </c>
      <c r="AC39" s="169">
        <v>0</v>
      </c>
      <c r="AD39" s="176"/>
      <c r="AE39" s="157">
        <f t="shared" si="8"/>
        <v>0</v>
      </c>
      <c r="AF39" s="165">
        <f t="shared" si="9"/>
        <v>575.66599999999994</v>
      </c>
      <c r="AG39" s="166">
        <f t="shared" si="10"/>
        <v>3686.9117733088001</v>
      </c>
      <c r="AH39" s="167">
        <f t="shared" si="11"/>
        <v>4262.5777733087998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5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52"/>
      <c r="I40" s="153">
        <v>131.45308</v>
      </c>
      <c r="J40" s="154">
        <f t="shared" si="1"/>
        <v>131.45308</v>
      </c>
      <c r="K40" s="155">
        <v>67.089859200000006</v>
      </c>
      <c r="L40" s="156">
        <v>548.53343999999993</v>
      </c>
      <c r="M40" s="157">
        <f t="shared" si="2"/>
        <v>615.62329919999991</v>
      </c>
      <c r="N40" s="155"/>
      <c r="O40" s="156"/>
      <c r="P40" s="168">
        <f t="shared" si="3"/>
        <v>0</v>
      </c>
      <c r="Q40" s="170">
        <v>97.75</v>
      </c>
      <c r="R40" s="153">
        <v>2464.1209999754005</v>
      </c>
      <c r="S40" s="162">
        <f t="shared" si="4"/>
        <v>2561.8709999754005</v>
      </c>
      <c r="T40" s="170"/>
      <c r="U40" s="153"/>
      <c r="V40" s="162">
        <f t="shared" si="5"/>
        <v>0</v>
      </c>
      <c r="W40" s="152">
        <v>180.048</v>
      </c>
      <c r="X40" s="153">
        <v>295.15199999999999</v>
      </c>
      <c r="Y40" s="154">
        <f t="shared" si="6"/>
        <v>475.2</v>
      </c>
      <c r="Z40" s="171">
        <v>0</v>
      </c>
      <c r="AA40" s="172">
        <v>87</v>
      </c>
      <c r="AB40" s="162">
        <f t="shared" si="7"/>
        <v>87</v>
      </c>
      <c r="AC40" s="169">
        <v>0</v>
      </c>
      <c r="AD40" s="176"/>
      <c r="AE40" s="157">
        <f t="shared" si="8"/>
        <v>0</v>
      </c>
      <c r="AF40" s="165">
        <f t="shared" si="9"/>
        <v>344.88785919999998</v>
      </c>
      <c r="AG40" s="166">
        <f t="shared" si="10"/>
        <v>3526.2595199754005</v>
      </c>
      <c r="AH40" s="167">
        <f t="shared" si="11"/>
        <v>3871.1473791754006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5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52"/>
      <c r="I41" s="153">
        <v>242.02111999999991</v>
      </c>
      <c r="J41" s="154">
        <f t="shared" ref="J41:J60" si="27">SUM(H41:I41)</f>
        <v>242.02111999999991</v>
      </c>
      <c r="K41" s="155">
        <v>100.63478880000001</v>
      </c>
      <c r="L41" s="156">
        <v>527.43600000000004</v>
      </c>
      <c r="M41" s="157">
        <f t="shared" si="2"/>
        <v>628.07078880000006</v>
      </c>
      <c r="N41" s="155"/>
      <c r="O41" s="156"/>
      <c r="P41" s="168">
        <f t="shared" ref="P41:P60" si="28">N41+O41</f>
        <v>0</v>
      </c>
      <c r="Q41" s="170">
        <v>113.5</v>
      </c>
      <c r="R41" s="153">
        <v>2337.4009999754003</v>
      </c>
      <c r="S41" s="162">
        <f t="shared" si="4"/>
        <v>2450.9009999754003</v>
      </c>
      <c r="T41" s="170">
        <v>0</v>
      </c>
      <c r="U41" s="153">
        <v>6.0305</v>
      </c>
      <c r="V41" s="162">
        <f t="shared" ref="V41:V60" si="29">T41+U41</f>
        <v>6.0305</v>
      </c>
      <c r="W41" s="152">
        <v>183.21600000000001</v>
      </c>
      <c r="X41" s="153">
        <v>230.208</v>
      </c>
      <c r="Y41" s="154">
        <f>SUM(W41:X41)</f>
        <v>413.42399999999998</v>
      </c>
      <c r="Z41" s="171">
        <v>0</v>
      </c>
      <c r="AA41" s="172">
        <v>214.25</v>
      </c>
      <c r="AB41" s="162">
        <f t="shared" si="7"/>
        <v>214.25</v>
      </c>
      <c r="AC41" s="169">
        <v>0</v>
      </c>
      <c r="AD41" s="176"/>
      <c r="AE41" s="157">
        <f t="shared" si="8"/>
        <v>0</v>
      </c>
      <c r="AF41" s="165">
        <f t="shared" ref="AF41:AF60" si="30">B41+E41+H41+K41+N41+Q41+T41+W41+Z41+AC41</f>
        <v>397.35078880000003</v>
      </c>
      <c r="AG41" s="166">
        <f t="shared" ref="AG41:AG60" si="31">C41+F41+I41+L41+O41+R41+U41+X41+AA41+AD41</f>
        <v>3557.3466199754002</v>
      </c>
      <c r="AH41" s="167">
        <f t="shared" si="11"/>
        <v>3954.6974087754002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5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52"/>
      <c r="I42" s="153">
        <v>328.04359499999987</v>
      </c>
      <c r="J42" s="154">
        <f t="shared" si="27"/>
        <v>328.04359499999987</v>
      </c>
      <c r="K42" s="155">
        <v>98</v>
      </c>
      <c r="L42" s="156">
        <v>464.1436799999999</v>
      </c>
      <c r="M42" s="157">
        <f t="shared" si="2"/>
        <v>562.1436799999999</v>
      </c>
      <c r="N42" s="155"/>
      <c r="O42" s="156"/>
      <c r="P42" s="168">
        <f t="shared" si="28"/>
        <v>0</v>
      </c>
      <c r="Q42" s="170">
        <v>100.25</v>
      </c>
      <c r="R42" s="153">
        <v>1985.9729999879</v>
      </c>
      <c r="S42" s="162">
        <f t="shared" si="4"/>
        <v>2086.2229999879</v>
      </c>
      <c r="T42" s="170">
        <v>0</v>
      </c>
      <c r="U42" s="153">
        <v>64.163250000000005</v>
      </c>
      <c r="V42" s="162">
        <f t="shared" si="29"/>
        <v>64.163250000000005</v>
      </c>
      <c r="W42" s="152">
        <v>161.304</v>
      </c>
      <c r="X42" s="153">
        <v>366.96</v>
      </c>
      <c r="Y42" s="154">
        <f>SUM(W42:X42)</f>
        <v>528.26400000000001</v>
      </c>
      <c r="Z42" s="171">
        <v>0</v>
      </c>
      <c r="AA42" s="172">
        <v>103.25</v>
      </c>
      <c r="AB42" s="162">
        <f t="shared" si="7"/>
        <v>103.25</v>
      </c>
      <c r="AC42" s="169">
        <v>0</v>
      </c>
      <c r="AD42" s="176"/>
      <c r="AE42" s="157">
        <f t="shared" si="8"/>
        <v>0</v>
      </c>
      <c r="AF42" s="165">
        <f t="shared" si="30"/>
        <v>359.55399999999997</v>
      </c>
      <c r="AG42" s="166">
        <f t="shared" si="31"/>
        <v>3312.5335249878999</v>
      </c>
      <c r="AH42" s="167">
        <f t="shared" si="11"/>
        <v>3672.0875249879</v>
      </c>
      <c r="AJ42" s="216">
        <v>465.286</v>
      </c>
      <c r="AK42" s="216">
        <v>2988.5903699999999</v>
      </c>
      <c r="AL42" s="216">
        <v>3453.87637</v>
      </c>
    </row>
    <row r="43" spans="1:38" x14ac:dyDescent="0.25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52"/>
      <c r="I43" s="153">
        <v>393.20819999999981</v>
      </c>
      <c r="J43" s="154">
        <f t="shared" si="27"/>
        <v>393.20819999999981</v>
      </c>
      <c r="K43" s="155">
        <v>98</v>
      </c>
      <c r="L43" s="156">
        <v>506.33856000000003</v>
      </c>
      <c r="M43" s="157">
        <f t="shared" si="2"/>
        <v>604.33856000000003</v>
      </c>
      <c r="N43" s="155"/>
      <c r="O43" s="156"/>
      <c r="P43" s="168">
        <f t="shared" si="28"/>
        <v>0</v>
      </c>
      <c r="Q43" s="170">
        <v>79.25</v>
      </c>
      <c r="R43" s="153">
        <v>1805.76</v>
      </c>
      <c r="S43" s="162">
        <f t="shared" si="4"/>
        <v>1885.01</v>
      </c>
      <c r="T43" s="170">
        <v>0</v>
      </c>
      <c r="U43" s="153">
        <v>167.76574999999997</v>
      </c>
      <c r="V43" s="162">
        <f t="shared" si="29"/>
        <v>167.76574999999997</v>
      </c>
      <c r="W43" s="152">
        <v>134.63999999999999</v>
      </c>
      <c r="X43" s="153">
        <v>314.952</v>
      </c>
      <c r="Y43" s="154">
        <f t="shared" si="6"/>
        <v>449.59199999999998</v>
      </c>
      <c r="Z43" s="171">
        <v>0</v>
      </c>
      <c r="AA43" s="172">
        <v>138.5</v>
      </c>
      <c r="AB43" s="162">
        <f t="shared" si="7"/>
        <v>138.5</v>
      </c>
      <c r="AC43" s="169">
        <v>0</v>
      </c>
      <c r="AD43" s="176"/>
      <c r="AE43" s="157">
        <f t="shared" si="8"/>
        <v>0</v>
      </c>
      <c r="AF43" s="165">
        <f t="shared" si="30"/>
        <v>311.89</v>
      </c>
      <c r="AG43" s="166">
        <f t="shared" si="31"/>
        <v>3326.5245100000002</v>
      </c>
      <c r="AH43" s="167">
        <f t="shared" si="11"/>
        <v>3638.4145100000001</v>
      </c>
      <c r="AJ43" s="216">
        <v>464.15</v>
      </c>
      <c r="AK43" s="216">
        <v>3044.27234</v>
      </c>
      <c r="AL43" s="216">
        <v>3508.4223400000001</v>
      </c>
    </row>
    <row r="44" spans="1:38" x14ac:dyDescent="0.25">
      <c r="A44" s="80">
        <v>36</v>
      </c>
      <c r="B44" s="155">
        <v>80.5</v>
      </c>
      <c r="C44" s="156">
        <v>0</v>
      </c>
      <c r="D44" s="154">
        <f t="shared" si="0"/>
        <v>80.5</v>
      </c>
      <c r="E44" s="155"/>
      <c r="F44" s="156"/>
      <c r="G44" s="157">
        <f t="shared" si="13"/>
        <v>0</v>
      </c>
      <c r="H44" s="152"/>
      <c r="I44" s="153">
        <v>552.69015999999976</v>
      </c>
      <c r="J44" s="154">
        <f t="shared" si="27"/>
        <v>552.69015999999976</v>
      </c>
      <c r="K44" s="155">
        <v>49</v>
      </c>
      <c r="L44" s="156">
        <v>506.33856000000003</v>
      </c>
      <c r="M44" s="157">
        <f t="shared" si="2"/>
        <v>555.33856000000003</v>
      </c>
      <c r="N44" s="155"/>
      <c r="O44" s="156"/>
      <c r="P44" s="168">
        <f t="shared" si="28"/>
        <v>0</v>
      </c>
      <c r="Q44" s="170">
        <v>55.5</v>
      </c>
      <c r="R44" s="153">
        <v>1647.3600000000001</v>
      </c>
      <c r="S44" s="162">
        <f t="shared" si="4"/>
        <v>1702.8600000000001</v>
      </c>
      <c r="T44" s="170">
        <v>0</v>
      </c>
      <c r="U44" s="153">
        <v>383.40824999999995</v>
      </c>
      <c r="V44" s="162">
        <f t="shared" si="29"/>
        <v>383.40824999999995</v>
      </c>
      <c r="W44" s="152">
        <v>147.57599999999999</v>
      </c>
      <c r="X44" s="153">
        <v>302.01600000000002</v>
      </c>
      <c r="Y44" s="154">
        <f t="shared" si="6"/>
        <v>449.59199999999998</v>
      </c>
      <c r="Z44" s="171">
        <v>0</v>
      </c>
      <c r="AA44" s="172">
        <v>145.5</v>
      </c>
      <c r="AB44" s="162">
        <f t="shared" si="7"/>
        <v>145.5</v>
      </c>
      <c r="AC44" s="169">
        <v>0</v>
      </c>
      <c r="AD44" s="176"/>
      <c r="AE44" s="157">
        <f t="shared" si="8"/>
        <v>0</v>
      </c>
      <c r="AF44" s="165">
        <f t="shared" si="30"/>
        <v>332.57600000000002</v>
      </c>
      <c r="AG44" s="166">
        <f t="shared" si="31"/>
        <v>3537.31297</v>
      </c>
      <c r="AH44" s="167">
        <f t="shared" si="11"/>
        <v>3869.88897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5">
      <c r="A45" s="80">
        <v>37</v>
      </c>
      <c r="B45" s="155">
        <v>92</v>
      </c>
      <c r="C45" s="156">
        <v>0</v>
      </c>
      <c r="D45" s="154">
        <f t="shared" si="0"/>
        <v>92</v>
      </c>
      <c r="E45" s="155"/>
      <c r="F45" s="156"/>
      <c r="G45" s="157">
        <f t="shared" si="13"/>
        <v>0</v>
      </c>
      <c r="H45" s="152"/>
      <c r="I45" s="153">
        <v>490.04603999999989</v>
      </c>
      <c r="J45" s="154">
        <f t="shared" si="27"/>
        <v>490.04603999999989</v>
      </c>
      <c r="K45" s="155">
        <v>49</v>
      </c>
      <c r="L45" s="156">
        <v>443.0462399999999</v>
      </c>
      <c r="M45" s="157">
        <f t="shared" si="2"/>
        <v>492.0462399999999</v>
      </c>
      <c r="N45" s="155"/>
      <c r="O45" s="156"/>
      <c r="P45" s="168">
        <f t="shared" si="28"/>
        <v>0</v>
      </c>
      <c r="Q45" s="170">
        <v>95</v>
      </c>
      <c r="R45" s="153">
        <v>1441.44</v>
      </c>
      <c r="S45" s="162">
        <f t="shared" si="4"/>
        <v>1536.44</v>
      </c>
      <c r="T45" s="170">
        <v>0</v>
      </c>
      <c r="U45" s="153">
        <v>607.21375</v>
      </c>
      <c r="V45" s="162">
        <f t="shared" si="29"/>
        <v>607.21375</v>
      </c>
      <c r="W45" s="152">
        <v>142.56</v>
      </c>
      <c r="X45" s="153">
        <v>312.83999999999997</v>
      </c>
      <c r="Y45" s="154">
        <f t="shared" si="6"/>
        <v>455.4</v>
      </c>
      <c r="Z45" s="171">
        <v>0</v>
      </c>
      <c r="AA45" s="172">
        <v>278.75</v>
      </c>
      <c r="AB45" s="162">
        <f t="shared" si="7"/>
        <v>278.75</v>
      </c>
      <c r="AC45" s="169">
        <v>0</v>
      </c>
      <c r="AD45" s="176"/>
      <c r="AE45" s="157">
        <f t="shared" si="8"/>
        <v>0</v>
      </c>
      <c r="AF45" s="165">
        <f t="shared" si="30"/>
        <v>378.56</v>
      </c>
      <c r="AG45" s="166">
        <f t="shared" si="31"/>
        <v>3573.3360299999999</v>
      </c>
      <c r="AH45" s="167">
        <f t="shared" si="11"/>
        <v>3951.8960299999999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5">
      <c r="A46" s="80">
        <v>38</v>
      </c>
      <c r="B46" s="155">
        <v>100.62499999999999</v>
      </c>
      <c r="C46" s="156">
        <v>0</v>
      </c>
      <c r="D46" s="154">
        <f t="shared" si="0"/>
        <v>100.62499999999999</v>
      </c>
      <c r="E46" s="177"/>
      <c r="F46" s="173"/>
      <c r="G46" s="157">
        <f t="shared" si="13"/>
        <v>0</v>
      </c>
      <c r="H46" s="152"/>
      <c r="I46" s="153">
        <v>559.94839999999976</v>
      </c>
      <c r="J46" s="154">
        <f t="shared" si="27"/>
        <v>559.94839999999976</v>
      </c>
      <c r="K46" s="155">
        <v>49</v>
      </c>
      <c r="L46" s="156">
        <v>379.75391999999999</v>
      </c>
      <c r="M46" s="157">
        <f t="shared" si="2"/>
        <v>428.75391999999999</v>
      </c>
      <c r="N46" s="155"/>
      <c r="O46" s="156"/>
      <c r="P46" s="168">
        <f t="shared" si="28"/>
        <v>0</v>
      </c>
      <c r="Q46" s="170">
        <v>68.75</v>
      </c>
      <c r="R46" s="153">
        <v>1230.24</v>
      </c>
      <c r="S46" s="162">
        <f t="shared" si="4"/>
        <v>1298.99</v>
      </c>
      <c r="T46" s="170">
        <v>0</v>
      </c>
      <c r="U46" s="153">
        <v>840.88599999999997</v>
      </c>
      <c r="V46" s="162">
        <f t="shared" si="29"/>
        <v>840.88599999999997</v>
      </c>
      <c r="W46" s="152">
        <v>97.68</v>
      </c>
      <c r="X46" s="153">
        <v>241.56</v>
      </c>
      <c r="Y46" s="154">
        <f t="shared" si="6"/>
        <v>339.24</v>
      </c>
      <c r="Z46" s="171">
        <v>0</v>
      </c>
      <c r="AA46" s="172">
        <v>150</v>
      </c>
      <c r="AB46" s="162">
        <f t="shared" si="7"/>
        <v>150</v>
      </c>
      <c r="AC46" s="169">
        <v>0</v>
      </c>
      <c r="AD46" s="176"/>
      <c r="AE46" s="157">
        <f t="shared" si="8"/>
        <v>0</v>
      </c>
      <c r="AF46" s="165">
        <f t="shared" si="30"/>
        <v>316.05500000000001</v>
      </c>
      <c r="AG46" s="166">
        <f t="shared" si="31"/>
        <v>3402.3883199999996</v>
      </c>
      <c r="AH46" s="167">
        <f t="shared" si="11"/>
        <v>3718.4433199999994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5">
      <c r="A47" s="80">
        <v>39</v>
      </c>
      <c r="B47" s="155">
        <v>221.37499999999997</v>
      </c>
      <c r="C47" s="156">
        <v>0</v>
      </c>
      <c r="D47" s="154">
        <f t="shared" si="0"/>
        <v>221.37499999999997</v>
      </c>
      <c r="E47" s="158"/>
      <c r="F47" s="159"/>
      <c r="G47" s="157">
        <f t="shared" si="13"/>
        <v>0</v>
      </c>
      <c r="H47" s="152"/>
      <c r="I47" s="153">
        <v>498.97803999999979</v>
      </c>
      <c r="J47" s="154">
        <f t="shared" si="27"/>
        <v>498.97803999999979</v>
      </c>
      <c r="K47" s="155">
        <v>49</v>
      </c>
      <c r="L47" s="156">
        <v>274.26671999999996</v>
      </c>
      <c r="M47" s="157">
        <f t="shared" si="2"/>
        <v>323.26671999999996</v>
      </c>
      <c r="N47" s="155"/>
      <c r="O47" s="156"/>
      <c r="P47" s="168">
        <f t="shared" si="28"/>
        <v>0</v>
      </c>
      <c r="Q47" s="170">
        <v>31.75</v>
      </c>
      <c r="R47" s="153">
        <v>689.30400000000009</v>
      </c>
      <c r="S47" s="162">
        <f t="shared" si="4"/>
        <v>721.05400000000009</v>
      </c>
      <c r="T47" s="170">
        <v>0</v>
      </c>
      <c r="U47" s="153">
        <v>1137.6785</v>
      </c>
      <c r="V47" s="162">
        <f t="shared" si="29"/>
        <v>1137.6785</v>
      </c>
      <c r="W47" s="152">
        <v>142.82400000000001</v>
      </c>
      <c r="X47" s="153">
        <v>232.84800000000001</v>
      </c>
      <c r="Y47" s="154">
        <f t="shared" si="6"/>
        <v>375.67200000000003</v>
      </c>
      <c r="Z47" s="171">
        <v>0</v>
      </c>
      <c r="AA47" s="172">
        <v>188.75</v>
      </c>
      <c r="AB47" s="162">
        <f t="shared" si="7"/>
        <v>188.75</v>
      </c>
      <c r="AC47" s="178"/>
      <c r="AD47" s="176"/>
      <c r="AE47" s="157">
        <f t="shared" si="8"/>
        <v>0</v>
      </c>
      <c r="AF47" s="165">
        <f t="shared" si="30"/>
        <v>444.94900000000001</v>
      </c>
      <c r="AG47" s="166">
        <f t="shared" si="31"/>
        <v>3021.8252599999996</v>
      </c>
      <c r="AH47" s="167">
        <f t="shared" si="11"/>
        <v>3466.7742599999997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5">
      <c r="A48" s="80">
        <v>40</v>
      </c>
      <c r="B48" s="155">
        <v>330.625</v>
      </c>
      <c r="C48" s="156">
        <v>0</v>
      </c>
      <c r="D48" s="154">
        <f t="shared" si="0"/>
        <v>330.625</v>
      </c>
      <c r="E48" s="158"/>
      <c r="F48" s="159"/>
      <c r="G48" s="157">
        <f t="shared" si="13"/>
        <v>0</v>
      </c>
      <c r="H48" s="152"/>
      <c r="I48" s="153">
        <v>736.787645</v>
      </c>
      <c r="J48" s="154">
        <f t="shared" si="27"/>
        <v>736.787645</v>
      </c>
      <c r="K48" s="155">
        <v>51.94</v>
      </c>
      <c r="L48" s="156">
        <v>98</v>
      </c>
      <c r="M48" s="157">
        <f t="shared" si="2"/>
        <v>149.94</v>
      </c>
      <c r="N48" s="155"/>
      <c r="O48" s="156"/>
      <c r="P48" s="168">
        <f t="shared" si="28"/>
        <v>0</v>
      </c>
      <c r="Q48" s="170">
        <v>42.25</v>
      </c>
      <c r="R48" s="153">
        <v>601.92000000000007</v>
      </c>
      <c r="S48" s="162">
        <f t="shared" si="4"/>
        <v>644.17000000000007</v>
      </c>
      <c r="T48" s="170">
        <v>0</v>
      </c>
      <c r="U48" s="153">
        <v>1286.3862499999998</v>
      </c>
      <c r="V48" s="162">
        <f t="shared" si="29"/>
        <v>1286.3862499999998</v>
      </c>
      <c r="W48" s="152">
        <v>96.623999999999995</v>
      </c>
      <c r="X48" s="153">
        <v>202.488</v>
      </c>
      <c r="Y48" s="154">
        <f t="shared" si="6"/>
        <v>299.11199999999997</v>
      </c>
      <c r="Z48" s="171">
        <v>0</v>
      </c>
      <c r="AA48" s="172">
        <v>81</v>
      </c>
      <c r="AB48" s="162">
        <f t="shared" si="7"/>
        <v>81</v>
      </c>
      <c r="AC48" s="178"/>
      <c r="AD48" s="176"/>
      <c r="AE48" s="157">
        <f t="shared" si="8"/>
        <v>0</v>
      </c>
      <c r="AF48" s="165">
        <f t="shared" si="30"/>
        <v>521.43899999999996</v>
      </c>
      <c r="AG48" s="166">
        <f t="shared" si="31"/>
        <v>3006.5818949999998</v>
      </c>
      <c r="AH48" s="167">
        <f t="shared" si="11"/>
        <v>3528.0208949999997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5">
      <c r="A49" s="80">
        <v>41</v>
      </c>
      <c r="B49" s="155">
        <v>208.43749999999997</v>
      </c>
      <c r="C49" s="156">
        <v>0</v>
      </c>
      <c r="D49" s="154">
        <f t="shared" si="0"/>
        <v>208.43749999999997</v>
      </c>
      <c r="E49" s="158"/>
      <c r="F49" s="159"/>
      <c r="G49" s="157">
        <f t="shared" si="13"/>
        <v>0</v>
      </c>
      <c r="H49" s="152"/>
      <c r="I49" s="153">
        <v>455.73467500000004</v>
      </c>
      <c r="J49" s="154">
        <f t="shared" si="27"/>
        <v>455.73467500000004</v>
      </c>
      <c r="K49" s="155">
        <v>0</v>
      </c>
      <c r="L49" s="156">
        <v>0</v>
      </c>
      <c r="M49" s="157">
        <f t="shared" si="2"/>
        <v>0</v>
      </c>
      <c r="N49" s="155"/>
      <c r="O49" s="156"/>
      <c r="P49" s="168">
        <f t="shared" si="28"/>
        <v>0</v>
      </c>
      <c r="Q49" s="170">
        <v>0</v>
      </c>
      <c r="R49" s="153">
        <v>258.72000000000003</v>
      </c>
      <c r="S49" s="162">
        <f t="shared" si="4"/>
        <v>258.72000000000003</v>
      </c>
      <c r="T49" s="170">
        <v>0</v>
      </c>
      <c r="U49" s="153">
        <v>1490.4585</v>
      </c>
      <c r="V49" s="162">
        <f t="shared" si="29"/>
        <v>1490.4585</v>
      </c>
      <c r="W49" s="152">
        <v>34.847999999999999</v>
      </c>
      <c r="X49" s="153">
        <v>155.232</v>
      </c>
      <c r="Y49" s="154">
        <f t="shared" si="6"/>
        <v>190.07999999999998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32">AC49+AD49</f>
        <v>0</v>
      </c>
      <c r="AF49" s="165">
        <f t="shared" si="30"/>
        <v>243.28549999999996</v>
      </c>
      <c r="AG49" s="166">
        <f t="shared" si="31"/>
        <v>2464.8651749999999</v>
      </c>
      <c r="AH49" s="167">
        <f t="shared" si="11"/>
        <v>2708.1506749999999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5">
      <c r="A50" s="80">
        <v>42</v>
      </c>
      <c r="B50" s="155">
        <v>313.375</v>
      </c>
      <c r="C50" s="156">
        <v>0</v>
      </c>
      <c r="D50" s="157">
        <f t="shared" si="0"/>
        <v>313.375</v>
      </c>
      <c r="E50" s="158"/>
      <c r="F50" s="159"/>
      <c r="G50" s="157">
        <f t="shared" si="13"/>
        <v>0</v>
      </c>
      <c r="H50" s="152"/>
      <c r="I50" s="153">
        <v>858.48856499999999</v>
      </c>
      <c r="J50" s="154">
        <f t="shared" si="27"/>
        <v>858.48856499999999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28"/>
        <v>5.08</v>
      </c>
      <c r="Q50" s="170">
        <v>0</v>
      </c>
      <c r="R50" s="153">
        <v>52.800000000000004</v>
      </c>
      <c r="S50" s="162">
        <f t="shared" si="4"/>
        <v>52.800000000000004</v>
      </c>
      <c r="T50" s="170">
        <v>0</v>
      </c>
      <c r="U50" s="153">
        <v>1086.885</v>
      </c>
      <c r="V50" s="162">
        <f t="shared" si="29"/>
        <v>1086.885</v>
      </c>
      <c r="W50" s="152">
        <v>15.84</v>
      </c>
      <c r="X50" s="153">
        <v>85.536000000000001</v>
      </c>
      <c r="Y50" s="154">
        <f t="shared" si="6"/>
        <v>101.376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32"/>
        <v>0</v>
      </c>
      <c r="AF50" s="165">
        <f t="shared" si="30"/>
        <v>329.21499999999997</v>
      </c>
      <c r="AG50" s="166">
        <f t="shared" si="31"/>
        <v>2224.309565</v>
      </c>
      <c r="AH50" s="167">
        <f t="shared" si="11"/>
        <v>2553.5245650000002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5">
      <c r="A51" s="80">
        <v>43</v>
      </c>
      <c r="B51" s="155">
        <v>255.87499999999997</v>
      </c>
      <c r="C51" s="156">
        <v>0</v>
      </c>
      <c r="D51" s="157">
        <f t="shared" si="0"/>
        <v>255.87499999999997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52"/>
      <c r="I51" s="153">
        <v>334.61185999999992</v>
      </c>
      <c r="J51" s="154">
        <f t="shared" si="27"/>
        <v>334.61185999999992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28"/>
        <v>5.08</v>
      </c>
      <c r="Q51" s="170">
        <v>0</v>
      </c>
      <c r="R51" s="153">
        <v>10.56</v>
      </c>
      <c r="S51" s="162">
        <f t="shared" si="4"/>
        <v>10.56</v>
      </c>
      <c r="T51" s="170">
        <v>0</v>
      </c>
      <c r="U51" s="153">
        <v>604.43849999999998</v>
      </c>
      <c r="V51" s="162">
        <f t="shared" si="29"/>
        <v>604.43849999999998</v>
      </c>
      <c r="W51" s="152">
        <v>10.56</v>
      </c>
      <c r="X51" s="153">
        <v>51.216000000000001</v>
      </c>
      <c r="Y51" s="154">
        <f t="shared" si="6"/>
        <v>61.776000000000003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32"/>
        <v>0</v>
      </c>
      <c r="AF51" s="165">
        <f t="shared" si="30"/>
        <v>352.17874999999998</v>
      </c>
      <c r="AG51" s="166">
        <f t="shared" si="31"/>
        <v>1172.54511</v>
      </c>
      <c r="AH51" s="167">
        <f t="shared" si="11"/>
        <v>1524.7238600000001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5">
      <c r="A52" s="80">
        <v>44</v>
      </c>
      <c r="B52" s="155">
        <v>238.62499999999997</v>
      </c>
      <c r="C52" s="156">
        <v>20.125</v>
      </c>
      <c r="D52" s="157">
        <f t="shared" si="0"/>
        <v>258.75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si="27"/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28"/>
        <v>5.08</v>
      </c>
      <c r="Q52" s="152">
        <v>0</v>
      </c>
      <c r="R52" s="153">
        <v>26.400000000000002</v>
      </c>
      <c r="S52" s="162">
        <f t="shared" si="4"/>
        <v>26.400000000000002</v>
      </c>
      <c r="T52" s="170">
        <v>0</v>
      </c>
      <c r="U52" s="153">
        <v>1285.2417499999997</v>
      </c>
      <c r="V52" s="162">
        <f t="shared" si="29"/>
        <v>1285.2417499999997</v>
      </c>
      <c r="W52" s="152">
        <v>0</v>
      </c>
      <c r="X52" s="153">
        <v>31.68</v>
      </c>
      <c r="Y52" s="154">
        <f t="shared" si="6"/>
        <v>31.68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32"/>
        <v>0</v>
      </c>
      <c r="AF52" s="165">
        <f t="shared" si="30"/>
        <v>350.50624999999997</v>
      </c>
      <c r="AG52" s="166">
        <f t="shared" si="31"/>
        <v>1766.1744999999999</v>
      </c>
      <c r="AH52" s="167">
        <f t="shared" si="11"/>
        <v>2116.68075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5">
      <c r="A53" s="80">
        <v>45</v>
      </c>
      <c r="B53" s="155">
        <v>299</v>
      </c>
      <c r="C53" s="156">
        <v>138</v>
      </c>
      <c r="D53" s="157">
        <f t="shared" si="0"/>
        <v>437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27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>
        <v>0</v>
      </c>
      <c r="R53" s="153">
        <v>36.96</v>
      </c>
      <c r="S53" s="162">
        <f t="shared" si="4"/>
        <v>36.96</v>
      </c>
      <c r="T53" s="160">
        <v>0</v>
      </c>
      <c r="U53" s="180">
        <v>1509</v>
      </c>
      <c r="V53" s="154">
        <f t="shared" si="29"/>
        <v>1509</v>
      </c>
      <c r="W53" s="152">
        <v>0</v>
      </c>
      <c r="X53" s="153">
        <v>26.4</v>
      </c>
      <c r="Y53" s="154">
        <f t="shared" si="6"/>
        <v>26.4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32"/>
        <v>0</v>
      </c>
      <c r="AF53" s="165">
        <f t="shared" si="30"/>
        <v>491.52499999999998</v>
      </c>
      <c r="AG53" s="166">
        <f t="shared" si="31"/>
        <v>2456.3045000000002</v>
      </c>
      <c r="AH53" s="167">
        <f t="shared" si="11"/>
        <v>2947.8295000000003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5">
      <c r="A54" s="80">
        <v>46</v>
      </c>
      <c r="B54" s="155">
        <v>276</v>
      </c>
      <c r="C54" s="156">
        <v>150.9375</v>
      </c>
      <c r="D54" s="157">
        <f t="shared" si="0"/>
        <v>426.9375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27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>
        <v>0</v>
      </c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29"/>
        <v>1523.75</v>
      </c>
      <c r="W54" s="152">
        <v>0</v>
      </c>
      <c r="X54" s="153">
        <v>15.84</v>
      </c>
      <c r="Y54" s="154">
        <f t="shared" si="6"/>
        <v>15.84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32"/>
        <v>0</v>
      </c>
      <c r="AF54" s="165">
        <f t="shared" si="30"/>
        <v>445.57500000000005</v>
      </c>
      <c r="AG54" s="166">
        <f t="shared" si="31"/>
        <v>2396.0860000000002</v>
      </c>
      <c r="AH54" s="167">
        <f t="shared" si="11"/>
        <v>2841.6610000000001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5">
      <c r="A55" s="80">
        <v>47</v>
      </c>
      <c r="B55" s="155">
        <v>270.25</v>
      </c>
      <c r="C55" s="156">
        <v>135.125</v>
      </c>
      <c r="D55" s="157">
        <f t="shared" si="0"/>
        <v>405.375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27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21.12</v>
      </c>
      <c r="S55" s="162">
        <f t="shared" ref="S55:S60" si="33">Q55+R55</f>
        <v>21.12</v>
      </c>
      <c r="T55" s="160">
        <v>0</v>
      </c>
      <c r="U55" s="180">
        <v>444.75</v>
      </c>
      <c r="V55" s="154">
        <f t="shared" si="29"/>
        <v>444.75</v>
      </c>
      <c r="W55" s="152">
        <v>0</v>
      </c>
      <c r="X55" s="153">
        <v>15.84</v>
      </c>
      <c r="Y55" s="154">
        <f t="shared" si="6"/>
        <v>15.84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32"/>
        <v>0</v>
      </c>
      <c r="AF55" s="165">
        <f t="shared" si="30"/>
        <v>503.89375000000001</v>
      </c>
      <c r="AG55" s="166">
        <f t="shared" si="31"/>
        <v>1314.6493</v>
      </c>
      <c r="AH55" s="167">
        <f t="shared" si="11"/>
        <v>1818.54305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5">
      <c r="A56" s="80">
        <v>48</v>
      </c>
      <c r="B56" s="155">
        <v>333.5</v>
      </c>
      <c r="C56" s="156">
        <v>149.5</v>
      </c>
      <c r="D56" s="157">
        <f t="shared" si="0"/>
        <v>483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27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28"/>
        <v>5.08</v>
      </c>
      <c r="Q56" s="152"/>
      <c r="R56" s="153">
        <v>15.84</v>
      </c>
      <c r="S56" s="162">
        <f t="shared" si="33"/>
        <v>15.84</v>
      </c>
      <c r="T56" s="160">
        <v>0</v>
      </c>
      <c r="U56" s="180">
        <v>279</v>
      </c>
      <c r="V56" s="154">
        <f t="shared" si="29"/>
        <v>279</v>
      </c>
      <c r="W56" s="152">
        <v>0</v>
      </c>
      <c r="X56" s="153">
        <v>5.28</v>
      </c>
      <c r="Y56" s="154">
        <f t="shared" si="6"/>
        <v>5.28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32"/>
        <v>0</v>
      </c>
      <c r="AF56" s="165">
        <f t="shared" si="30"/>
        <v>488.73124999999999</v>
      </c>
      <c r="AG56" s="166">
        <f t="shared" si="31"/>
        <v>1301.3492500000002</v>
      </c>
      <c r="AH56" s="167">
        <f t="shared" si="11"/>
        <v>1790.0805000000003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5">
      <c r="A57" s="80">
        <v>49</v>
      </c>
      <c r="B57" s="158">
        <v>362.25</v>
      </c>
      <c r="C57" s="159">
        <v>199.81249999999997</v>
      </c>
      <c r="D57" s="157">
        <f>B57+C57</f>
        <v>562.0625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27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28"/>
        <v>0</v>
      </c>
      <c r="Q57" s="152"/>
      <c r="R57" s="153">
        <v>0</v>
      </c>
      <c r="S57" s="162">
        <f t="shared" si="33"/>
        <v>0</v>
      </c>
      <c r="T57" s="160">
        <v>0</v>
      </c>
      <c r="U57" s="180">
        <v>799</v>
      </c>
      <c r="V57" s="154">
        <f t="shared" si="29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32"/>
        <v>0</v>
      </c>
      <c r="AF57" s="165">
        <f t="shared" si="30"/>
        <v>514.93124999999998</v>
      </c>
      <c r="AG57" s="166">
        <f t="shared" si="31"/>
        <v>1808.9778000000001</v>
      </c>
      <c r="AH57" s="167">
        <f t="shared" si="11"/>
        <v>2323.9090500000002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5">
      <c r="A58" s="80">
        <v>50</v>
      </c>
      <c r="B58" s="158">
        <v>283.1875</v>
      </c>
      <c r="C58" s="159">
        <v>255.87499999999997</v>
      </c>
      <c r="D58" s="157">
        <f>B58+C58</f>
        <v>539.0625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27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28"/>
        <v>0</v>
      </c>
      <c r="Q58" s="152"/>
      <c r="R58" s="153">
        <v>0</v>
      </c>
      <c r="S58" s="162">
        <f t="shared" si="33"/>
        <v>0</v>
      </c>
      <c r="T58" s="160">
        <v>0</v>
      </c>
      <c r="U58" s="180">
        <v>1338</v>
      </c>
      <c r="V58" s="154">
        <f t="shared" si="29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32"/>
        <v>0</v>
      </c>
      <c r="AF58" s="165">
        <f t="shared" si="30"/>
        <v>409.41250000000002</v>
      </c>
      <c r="AG58" s="166">
        <f t="shared" si="31"/>
        <v>2382.6722499999996</v>
      </c>
      <c r="AH58" s="167">
        <f t="shared" si="11"/>
        <v>2792.0847499999995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5">
      <c r="A59" s="80">
        <v>51</v>
      </c>
      <c r="B59" s="158">
        <v>310.5</v>
      </c>
      <c r="C59" s="159">
        <v>129.375</v>
      </c>
      <c r="D59" s="157">
        <f>B59+C59</f>
        <v>439.875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27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28"/>
        <v>0</v>
      </c>
      <c r="Q59" s="155"/>
      <c r="R59" s="156">
        <v>0</v>
      </c>
      <c r="S59" s="168">
        <f t="shared" si="33"/>
        <v>0</v>
      </c>
      <c r="T59" s="160">
        <v>0</v>
      </c>
      <c r="U59" s="180">
        <v>1205.25</v>
      </c>
      <c r="V59" s="154">
        <f t="shared" si="29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32"/>
        <v>0</v>
      </c>
      <c r="AF59" s="165">
        <f t="shared" si="30"/>
        <v>481.66874999999999</v>
      </c>
      <c r="AG59" s="166">
        <f t="shared" si="31"/>
        <v>2293.9548</v>
      </c>
      <c r="AH59" s="167">
        <f t="shared" si="11"/>
        <v>2775.6235499999998</v>
      </c>
      <c r="AJ59" s="216">
        <v>658.66875000000005</v>
      </c>
      <c r="AK59" s="216">
        <v>2081.578</v>
      </c>
      <c r="AL59" s="216">
        <v>2740.2467500000002</v>
      </c>
    </row>
    <row r="60" spans="1:38" ht="13.8" thickBot="1" x14ac:dyDescent="0.3">
      <c r="A60" s="139">
        <v>52</v>
      </c>
      <c r="B60" s="181">
        <v>339.25</v>
      </c>
      <c r="C60" s="182">
        <v>198.37499999999997</v>
      </c>
      <c r="D60" s="183">
        <f>B60+C60</f>
        <v>537.625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27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28"/>
        <v>0</v>
      </c>
      <c r="Q60" s="181"/>
      <c r="R60" s="182">
        <v>0</v>
      </c>
      <c r="S60" s="183">
        <f t="shared" si="33"/>
        <v>0</v>
      </c>
      <c r="T60" s="160">
        <v>0</v>
      </c>
      <c r="U60" s="186">
        <v>630.5</v>
      </c>
      <c r="V60" s="187">
        <f t="shared" si="29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32"/>
        <v>0</v>
      </c>
      <c r="AF60" s="194">
        <f t="shared" si="30"/>
        <v>471.85</v>
      </c>
      <c r="AG60" s="195">
        <f t="shared" si="31"/>
        <v>1792.7506437499999</v>
      </c>
      <c r="AH60" s="167">
        <f t="shared" si="11"/>
        <v>2264.60064375</v>
      </c>
      <c r="AJ60" s="216">
        <v>530.1</v>
      </c>
      <c r="AK60" s="216">
        <v>2153.00734375</v>
      </c>
      <c r="AL60" s="216">
        <v>2683.1073437499999</v>
      </c>
    </row>
    <row r="61" spans="1:38" ht="13.8" thickBot="1" x14ac:dyDescent="0.3">
      <c r="A61" s="144"/>
      <c r="B61" s="196">
        <f t="shared" ref="B61:AH61" si="34">SUM(B9:B60)</f>
        <v>6912.875</v>
      </c>
      <c r="C61" s="196">
        <f t="shared" si="34"/>
        <v>7008.375</v>
      </c>
      <c r="D61" s="197">
        <f t="shared" si="34"/>
        <v>13921.25</v>
      </c>
      <c r="E61" s="196">
        <f t="shared" si="34"/>
        <v>2434.2749999999996</v>
      </c>
      <c r="F61" s="196">
        <f t="shared" si="34"/>
        <v>18146.014843750003</v>
      </c>
      <c r="G61" s="197">
        <f t="shared" si="34"/>
        <v>20580.289843749997</v>
      </c>
      <c r="H61" s="196">
        <v>0</v>
      </c>
      <c r="I61" s="197">
        <f t="shared" si="34"/>
        <v>10059.636939999999</v>
      </c>
      <c r="J61" s="197">
        <f t="shared" si="34"/>
        <v>10059.636939999999</v>
      </c>
      <c r="K61" s="196">
        <f t="shared" si="34"/>
        <v>3870.3102368000004</v>
      </c>
      <c r="L61" s="197">
        <f t="shared" si="34"/>
        <v>7563.9593599999998</v>
      </c>
      <c r="M61" s="196">
        <f t="shared" si="34"/>
        <v>11434.269596799997</v>
      </c>
      <c r="N61" s="196">
        <f t="shared" si="34"/>
        <v>0</v>
      </c>
      <c r="O61" s="196">
        <f t="shared" si="34"/>
        <v>35.559999999999995</v>
      </c>
      <c r="P61" s="197">
        <f t="shared" si="34"/>
        <v>35.559999999999995</v>
      </c>
      <c r="Q61" s="196">
        <f t="shared" si="34"/>
        <v>5655.0100000000011</v>
      </c>
      <c r="R61" s="196">
        <f t="shared" si="34"/>
        <v>56290.288333180099</v>
      </c>
      <c r="S61" s="197">
        <f t="shared" si="34"/>
        <v>61945.298333180108</v>
      </c>
      <c r="T61" s="196">
        <f t="shared" si="34"/>
        <v>0</v>
      </c>
      <c r="U61" s="196">
        <f t="shared" si="34"/>
        <v>24203.892000000003</v>
      </c>
      <c r="V61" s="197">
        <f t="shared" si="34"/>
        <v>24203.892000000003</v>
      </c>
      <c r="W61" s="196">
        <f t="shared" si="34"/>
        <v>6134.3040000000019</v>
      </c>
      <c r="X61" s="196">
        <f t="shared" si="34"/>
        <v>10207.295999999998</v>
      </c>
      <c r="Y61" s="197">
        <f t="shared" si="34"/>
        <v>16341.600000000002</v>
      </c>
      <c r="Z61" s="196">
        <f t="shared" si="34"/>
        <v>0</v>
      </c>
      <c r="AA61" s="196">
        <f t="shared" si="34"/>
        <v>17341.310000000005</v>
      </c>
      <c r="AB61" s="197">
        <f t="shared" si="34"/>
        <v>16799.059999999998</v>
      </c>
      <c r="AC61" s="196">
        <f t="shared" si="34"/>
        <v>0</v>
      </c>
      <c r="AD61" s="196">
        <f t="shared" si="34"/>
        <v>916.02720000000011</v>
      </c>
      <c r="AE61" s="197">
        <f t="shared" si="34"/>
        <v>916.02720000000011</v>
      </c>
      <c r="AF61" s="197">
        <f t="shared" si="34"/>
        <v>25006.774236799993</v>
      </c>
      <c r="AG61" s="197">
        <f t="shared" si="34"/>
        <v>151772.35967693012</v>
      </c>
      <c r="AH61" s="197">
        <f t="shared" si="34"/>
        <v>176779.1339137301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5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5">
      <c r="A63" s="26"/>
      <c r="B63" s="203">
        <f>B61*4</f>
        <v>27651.5</v>
      </c>
      <c r="C63" s="203">
        <f>C61*4</f>
        <v>28033.5</v>
      </c>
      <c r="D63" s="203">
        <f t="shared" ref="D63:AH63" si="35">D61*4</f>
        <v>55685</v>
      </c>
      <c r="E63" s="203">
        <f t="shared" si="35"/>
        <v>9737.0999999999985</v>
      </c>
      <c r="F63" s="203">
        <f t="shared" si="35"/>
        <v>72584.059375000012</v>
      </c>
      <c r="G63" s="203">
        <f t="shared" si="35"/>
        <v>82321.159374999988</v>
      </c>
      <c r="H63" s="203">
        <f>H61*4</f>
        <v>0</v>
      </c>
      <c r="I63" s="203">
        <f>I61*4</f>
        <v>40238.547759999994</v>
      </c>
      <c r="J63" s="203">
        <f>J61*4</f>
        <v>40238.547759999994</v>
      </c>
      <c r="K63" s="203">
        <f t="shared" si="35"/>
        <v>15481.240947200002</v>
      </c>
      <c r="L63" s="203">
        <f t="shared" si="35"/>
        <v>30255.837439999999</v>
      </c>
      <c r="M63" s="203">
        <f t="shared" si="35"/>
        <v>45737.078387199988</v>
      </c>
      <c r="N63" s="203">
        <f t="shared" si="35"/>
        <v>0</v>
      </c>
      <c r="O63" s="203">
        <f t="shared" si="35"/>
        <v>142.23999999999998</v>
      </c>
      <c r="P63" s="203">
        <f t="shared" si="35"/>
        <v>142.23999999999998</v>
      </c>
      <c r="Q63" s="203">
        <f t="shared" si="35"/>
        <v>22620.040000000005</v>
      </c>
      <c r="R63" s="203">
        <f t="shared" si="35"/>
        <v>225161.15333272039</v>
      </c>
      <c r="S63" s="203">
        <f t="shared" si="35"/>
        <v>247781.19333272043</v>
      </c>
      <c r="T63" s="203">
        <f t="shared" si="35"/>
        <v>0</v>
      </c>
      <c r="U63" s="203">
        <f t="shared" si="35"/>
        <v>96815.568000000014</v>
      </c>
      <c r="V63" s="203">
        <f t="shared" si="35"/>
        <v>96815.568000000014</v>
      </c>
      <c r="W63" s="203">
        <f t="shared" si="35"/>
        <v>24537.216000000008</v>
      </c>
      <c r="X63" s="203">
        <f t="shared" si="35"/>
        <v>40829.183999999994</v>
      </c>
      <c r="Y63" s="203">
        <f t="shared" si="35"/>
        <v>65366.400000000009</v>
      </c>
      <c r="Z63" s="203">
        <f t="shared" si="35"/>
        <v>0</v>
      </c>
      <c r="AA63" s="203">
        <f t="shared" si="35"/>
        <v>69365.24000000002</v>
      </c>
      <c r="AB63" s="203">
        <f t="shared" si="35"/>
        <v>67196.239999999991</v>
      </c>
      <c r="AC63" s="203">
        <f t="shared" si="35"/>
        <v>0</v>
      </c>
      <c r="AD63" s="203">
        <f t="shared" si="35"/>
        <v>3664.1088000000004</v>
      </c>
      <c r="AE63" s="203">
        <f t="shared" si="35"/>
        <v>3664.1088000000004</v>
      </c>
      <c r="AF63" s="204">
        <f t="shared" si="35"/>
        <v>100027.09694719997</v>
      </c>
      <c r="AG63" s="204">
        <f t="shared" si="35"/>
        <v>607089.43870772049</v>
      </c>
      <c r="AH63" s="204">
        <f t="shared" si="35"/>
        <v>707116.53565492039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5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5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5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5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5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5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5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5">
      <c r="A71" s="77" t="s">
        <v>68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5">
      <c r="A72" s="77" t="s">
        <v>47</v>
      </c>
      <c r="G72" s="73"/>
      <c r="L72" s="18"/>
      <c r="M72" s="34"/>
      <c r="N72" s="34"/>
    </row>
    <row r="73" spans="1:34" x14ac:dyDescent="0.25">
      <c r="A73" s="77" t="s">
        <v>51</v>
      </c>
      <c r="G73" s="73"/>
      <c r="L73" s="18"/>
      <c r="M73" s="34"/>
      <c r="N73" s="34"/>
    </row>
    <row r="74" spans="1:34" x14ac:dyDescent="0.25">
      <c r="A74" s="77" t="s">
        <v>54</v>
      </c>
      <c r="G74" s="73"/>
      <c r="L74" s="18"/>
      <c r="M74" s="34"/>
      <c r="N74" s="34"/>
    </row>
    <row r="75" spans="1:34" x14ac:dyDescent="0.25">
      <c r="L75" s="18"/>
      <c r="M75" s="30"/>
      <c r="N75" s="34"/>
    </row>
    <row r="76" spans="1:34" x14ac:dyDescent="0.25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5">
      <c r="A77" s="117" t="s">
        <v>60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5">
      <c r="A78" s="117" t="s">
        <v>52</v>
      </c>
      <c r="B78" s="117" t="s">
        <v>61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5">
      <c r="A79" s="117" t="s">
        <v>53</v>
      </c>
      <c r="B79" s="117" t="s">
        <v>67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5">
      <c r="A80" s="117" t="s">
        <v>55</v>
      </c>
      <c r="M80" s="30"/>
      <c r="N80" s="34"/>
    </row>
    <row r="81" spans="1:17" x14ac:dyDescent="0.25">
      <c r="A81" s="117" t="s">
        <v>62</v>
      </c>
      <c r="M81" s="30"/>
      <c r="N81" s="34"/>
    </row>
    <row r="82" spans="1:17" x14ac:dyDescent="0.25">
      <c r="A82" s="117" t="s">
        <v>65</v>
      </c>
      <c r="M82" s="79"/>
      <c r="N82" s="31"/>
    </row>
    <row r="83" spans="1:17" x14ac:dyDescent="0.25">
      <c r="A83" s="117" t="s">
        <v>64</v>
      </c>
    </row>
    <row r="84" spans="1:17" x14ac:dyDescent="0.25">
      <c r="A84" s="117" t="s">
        <v>59</v>
      </c>
      <c r="J84" s="117"/>
    </row>
    <row r="85" spans="1:17" x14ac:dyDescent="0.25">
      <c r="A85" s="117" t="s">
        <v>66</v>
      </c>
    </row>
    <row r="86" spans="1:17" x14ac:dyDescent="0.25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5">
      <c r="F89" s="73"/>
    </row>
    <row r="91" spans="1:17" x14ac:dyDescent="0.25">
      <c r="F91" s="140"/>
      <c r="H91" s="25"/>
    </row>
    <row r="92" spans="1:17" x14ac:dyDescent="0.25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P10" sqref="P10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K31" sqref="K31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7" sqref="Q17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Q13" sqref="Q13"/>
    </sheetView>
  </sheetViews>
  <sheetFormatPr defaultRowHeight="13.2" x14ac:dyDescent="0.25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19'!Print_Area</vt:lpstr>
      <vt:lpstr>'Total EU'!Print_Area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Derek Donkin</cp:lastModifiedBy>
  <cp:lastPrinted>2020-04-20T10:34:25Z</cp:lastPrinted>
  <dcterms:created xsi:type="dcterms:W3CDTF">2004-01-07T09:18:36Z</dcterms:created>
  <dcterms:modified xsi:type="dcterms:W3CDTF">2020-06-10T05:38:33Z</dcterms:modified>
</cp:coreProperties>
</file>