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663" activeTab="0"/>
  </bookViews>
  <sheets>
    <sheet name="General"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s>
  <definedNames>
    <definedName name="_xlnm.Print_Area" localSheetId="1">'1'!$A$2:$H$83</definedName>
    <definedName name="_xlnm.Print_Area" localSheetId="11">'11'!$A$1:$G$80</definedName>
    <definedName name="_xlnm.Print_Area" localSheetId="12">'12'!$A$1:$E$77</definedName>
    <definedName name="_xlnm.Print_Area" localSheetId="13">'13'!$A$1:$I$78</definedName>
    <definedName name="_xlnm.Print_Area" localSheetId="14">'14'!$A$2:$K$75</definedName>
    <definedName name="_xlnm.Print_Area" localSheetId="15">'15'!$A$1:$K$77</definedName>
    <definedName name="_xlnm.Print_Area" localSheetId="16">'16'!$A$1:$G$80</definedName>
    <definedName name="_xlnm.Print_Area" localSheetId="17">'17'!$A$2:$G$79</definedName>
    <definedName name="_xlnm.Print_Area" localSheetId="18">'18'!$A$1:$Q$75</definedName>
    <definedName name="_xlnm.Print_Area" localSheetId="19">'19'!$A$1:$F$78</definedName>
    <definedName name="_xlnm.Print_Area" localSheetId="2">'2'!$A$1:$H$97</definedName>
    <definedName name="_xlnm.Print_Area" localSheetId="20">'20'!$A$1:$F$78</definedName>
    <definedName name="_xlnm.Print_Area" localSheetId="3">'3'!$A$1:$H$78</definedName>
    <definedName name="_xlnm.Print_Area" localSheetId="4">'4'!$A$1:$K$78</definedName>
    <definedName name="_xlnm.Print_Area" localSheetId="5">'5'!$A$1:$I$78</definedName>
    <definedName name="_xlnm.Print_Area" localSheetId="6">'6'!$A$2:$H$78</definedName>
    <definedName name="_xlnm.Print_Area" localSheetId="7">'7'!$A$2:$F$78</definedName>
    <definedName name="_xlnm.Print_Area" localSheetId="8">'8'!$A$1:$M$76</definedName>
    <definedName name="_xlnm.Print_Area" localSheetId="9">'9'!$A$2:$I$78</definedName>
    <definedName name="_xlnm.Print_Area" localSheetId="0">'General'!$A$1:$J$45</definedName>
  </definedNames>
  <calcPr fullCalcOnLoad="1"/>
</workbook>
</file>

<file path=xl/sharedStrings.xml><?xml version="1.0" encoding="utf-8"?>
<sst xmlns="http://schemas.openxmlformats.org/spreadsheetml/2006/main" count="4827" uniqueCount="414">
  <si>
    <t>Extent of forest and other wooded land 2005</t>
  </si>
  <si>
    <t>Country / Area</t>
  </si>
  <si>
    <t>Land area</t>
  </si>
  <si>
    <t>Inland water</t>
  </si>
  <si>
    <t>Total area</t>
  </si>
  <si>
    <t>Forest</t>
  </si>
  <si>
    <t>Other wooded land</t>
  </si>
  <si>
    <t>Other land</t>
  </si>
  <si>
    <t>Total</t>
  </si>
  <si>
    <t>with tree cover</t>
  </si>
  <si>
    <t>1000 ha</t>
  </si>
  <si>
    <t>% of land area</t>
  </si>
  <si>
    <t>-</t>
  </si>
  <si>
    <t>n.s.</t>
  </si>
  <si>
    <t>Armenia</t>
  </si>
  <si>
    <t>Azerbaijan</t>
  </si>
  <si>
    <t>Cyprus</t>
  </si>
  <si>
    <t>Georgia</t>
  </si>
  <si>
    <t>Kazakhstan</t>
  </si>
  <si>
    <t>Kyrgyzstan</t>
  </si>
  <si>
    <t>Tajikistan</t>
  </si>
  <si>
    <t>Turkmenistan</t>
  </si>
  <si>
    <t>Uzbekistan</t>
  </si>
  <si>
    <t>Austria</t>
  </si>
  <si>
    <t>Belarus</t>
  </si>
  <si>
    <t>Belgium</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</si>
  <si>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</si>
  <si>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</si>
  <si>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</si>
  <si>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</si>
  <si>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</si>
  <si>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</si>
  <si>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</si>
  <si>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</si>
  <si>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</si>
  <si>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</si>
  <si>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</si>
  <si>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</si>
  <si>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</si>
  <si>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</si>
  <si>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</si>
  <si>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</si>
  <si>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</si>
  <si>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Republic of Moldova</t>
  </si>
  <si>
    <t>Russian Federation</t>
  </si>
  <si>
    <t>Slovakia</t>
  </si>
  <si>
    <t>Slovenia</t>
  </si>
  <si>
    <t>Spain</t>
  </si>
  <si>
    <t>Sweden</t>
  </si>
  <si>
    <t>Ukraine</t>
  </si>
  <si>
    <t>United Kingdom</t>
  </si>
  <si>
    <t>Canada</t>
  </si>
  <si>
    <t>United States of America</t>
  </si>
  <si>
    <t>Total World</t>
  </si>
  <si>
    <t>Change in extent of forest and other wooded land 1990 - 2005</t>
  </si>
  <si>
    <t>Area</t>
  </si>
  <si>
    <t>Annual change rate</t>
  </si>
  <si>
    <t>1990-2000</t>
  </si>
  <si>
    <t>2000-2005</t>
  </si>
  <si>
    <t>1000 ha/yr</t>
  </si>
  <si>
    <t>%</t>
  </si>
  <si>
    <t>Ownership of forest and other wooded land 2000</t>
  </si>
  <si>
    <t>Public</t>
  </si>
  <si>
    <t>Private</t>
  </si>
  <si>
    <t>Other</t>
  </si>
  <si>
    <t>Designated functions of forest – primary function 2005</t>
  </si>
  <si>
    <t>Production</t>
  </si>
  <si>
    <t>Protection</t>
  </si>
  <si>
    <t>Conservation</t>
  </si>
  <si>
    <t>Social services</t>
  </si>
  <si>
    <t>Multiple purpose</t>
  </si>
  <si>
    <t>None or unknown</t>
  </si>
  <si>
    <t>Designated functions of forest – total area with function 2005</t>
  </si>
  <si>
    <t>Characteristics of forest and other wooded land 2005</t>
  </si>
  <si>
    <t>Primary</t>
  </si>
  <si>
    <t>Modified natural</t>
  </si>
  <si>
    <t>Semi-natural</t>
  </si>
  <si>
    <t>Production plantation</t>
  </si>
  <si>
    <t>Protection plantation</t>
  </si>
  <si>
    <t>Change in extent of primary forest 1990 - 2005</t>
  </si>
  <si>
    <t>Area of primary forest</t>
  </si>
  <si>
    <t>% of total forest area</t>
  </si>
  <si>
    <t>ha/yr</t>
  </si>
  <si>
    <t>Change in extent of forest plantations 1990 - 2005</t>
  </si>
  <si>
    <t>Area of forest plantations</t>
  </si>
  <si>
    <t>Growing stock in forest and other wooded land 2005</t>
  </si>
  <si>
    <t>Growing stock</t>
  </si>
  <si>
    <t>Total growing stock</t>
  </si>
  <si>
    <t>By area</t>
  </si>
  <si>
    <t>of which is commercial</t>
  </si>
  <si>
    <t>M m³</t>
  </si>
  <si>
    <t>Growing stock per hectare</t>
  </si>
  <si>
    <t>1000 m³/yr</t>
  </si>
  <si>
    <t>m³/ha/yr</t>
  </si>
  <si>
    <t>Biomass stock in forest and other wooded land 2005</t>
  </si>
  <si>
    <t>Above-ground biomass</t>
  </si>
  <si>
    <t>Below-ground biomass</t>
  </si>
  <si>
    <t>Dead wood</t>
  </si>
  <si>
    <t>M t</t>
  </si>
  <si>
    <t>Carbon stock in forest and other wooded land 2005</t>
  </si>
  <si>
    <t>Carbon in above-ground biomass</t>
  </si>
  <si>
    <t>Carbon in below-ground biomass</t>
  </si>
  <si>
    <t>Carbon in dead wood</t>
  </si>
  <si>
    <t>Carbon in litter</t>
  </si>
  <si>
    <t>Soil carbon</t>
  </si>
  <si>
    <t>Disturbances affecting forest and other wooded land 2000</t>
  </si>
  <si>
    <t>Area annually affected by</t>
  </si>
  <si>
    <t>Fire</t>
  </si>
  <si>
    <t>Insects</t>
  </si>
  <si>
    <t>Diseases</t>
  </si>
  <si>
    <t>Composition of growing stock and diversity of tree species 2000</t>
  </si>
  <si>
    <t>Growing stock composition</t>
  </si>
  <si>
    <t>Number of native tree species</t>
  </si>
  <si>
    <t>3 most common species</t>
  </si>
  <si>
    <t>10 most common species</t>
  </si>
  <si>
    <t>Critically endangered</t>
  </si>
  <si>
    <t>Endangered</t>
  </si>
  <si>
    <t>Vulnerable</t>
  </si>
  <si>
    <t>% of total growing stock</t>
  </si>
  <si>
    <t>Wood removal 2005</t>
  </si>
  <si>
    <t>Total wood removal</t>
  </si>
  <si>
    <t>Industrial roundwood</t>
  </si>
  <si>
    <t>Wood fuel</t>
  </si>
  <si>
    <t>1000 m³ o.b.</t>
  </si>
  <si>
    <t>Plant products</t>
  </si>
  <si>
    <t>Animal products</t>
  </si>
  <si>
    <t>Food (t)</t>
  </si>
  <si>
    <t>Fodder (t)</t>
  </si>
  <si>
    <t>Raw material for medicine and aromatic products (t)</t>
  </si>
  <si>
    <t>Raw material for colorants and dyes (t)</t>
  </si>
  <si>
    <t>Raw material for utensils, handicrafts &amp; construction (t)</t>
  </si>
  <si>
    <t>Ornamental plants (t)</t>
  </si>
  <si>
    <t>Exudates (t)</t>
  </si>
  <si>
    <t>Other plant products (t)</t>
  </si>
  <si>
    <t>Living animals (units)</t>
  </si>
  <si>
    <t>Hides, skins and trophies (units)</t>
  </si>
  <si>
    <t>Wild honey and bee-wax (t)</t>
  </si>
  <si>
    <t>Bush meat (t)</t>
  </si>
  <si>
    <t>Other edible animal products (t)</t>
  </si>
  <si>
    <t>Other non-edible animal products (t)</t>
  </si>
  <si>
    <t>Value of wood and non-wood forest product removal 2005</t>
  </si>
  <si>
    <t>NWFP</t>
  </si>
  <si>
    <t>1000 USD</t>
  </si>
  <si>
    <t>Employment in forestry 1990 and 2000</t>
  </si>
  <si>
    <t>Provision of services</t>
  </si>
  <si>
    <t>Unspecified</t>
  </si>
  <si>
    <t>1000 person-years</t>
  </si>
  <si>
    <t>Basic data on countries and areas</t>
  </si>
  <si>
    <t>Country</t>
  </si>
  <si>
    <t xml:space="preserve">Total </t>
  </si>
  <si>
    <t>Density</t>
  </si>
  <si>
    <t xml:space="preserve">Rural </t>
  </si>
  <si>
    <t>Per capita</t>
  </si>
  <si>
    <t>(1000 ha)</t>
  </si>
  <si>
    <t>(1000)</t>
  </si>
  <si>
    <t>(% of total)</t>
  </si>
  <si>
    <t>(US$)</t>
  </si>
  <si>
    <t xml:space="preserve"> </t>
  </si>
  <si>
    <t>Conser-vation</t>
  </si>
  <si>
    <t xml:space="preserve"> (%)</t>
  </si>
  <si>
    <t>Annual growth rate</t>
  </si>
  <si>
    <r>
      <t>(Pop./km</t>
    </r>
    <r>
      <rPr>
        <b/>
        <vertAlign val="superscript"/>
        <sz val="9"/>
        <color indexed="9"/>
        <rFont val="Arial"/>
        <family val="2"/>
      </rPr>
      <t>2</t>
    </r>
    <r>
      <rPr>
        <b/>
        <sz val="9"/>
        <color indexed="9"/>
        <rFont val="Arial"/>
        <family val="2"/>
      </rPr>
      <t>)</t>
    </r>
  </si>
  <si>
    <t>Europe (41)</t>
  </si>
  <si>
    <t>EU (25)</t>
  </si>
  <si>
    <t>Total EU (25)</t>
  </si>
  <si>
    <t>Non-EU countries (16)</t>
  </si>
  <si>
    <t>Total Non-EU countries (16)</t>
  </si>
  <si>
    <t>Total Europe (41)</t>
  </si>
  <si>
    <t>North America (2)</t>
  </si>
  <si>
    <t>Total North America (2)</t>
  </si>
  <si>
    <t>Grand Total UNECE region (55 countries)</t>
  </si>
  <si>
    <t>Albania */</t>
  </si>
  <si>
    <t>Andorra **/</t>
  </si>
  <si>
    <t>Bosnia and Herzegovina */</t>
  </si>
  <si>
    <t>Bulgaria */</t>
  </si>
  <si>
    <t>Croatia */</t>
  </si>
  <si>
    <t>Iceland **/</t>
  </si>
  <si>
    <t>Israel */</t>
  </si>
  <si>
    <t>Liechtenstein **/</t>
  </si>
  <si>
    <t>Monaco **/</t>
  </si>
  <si>
    <t>Norway **/</t>
  </si>
  <si>
    <t>Romania */</t>
  </si>
  <si>
    <t>San Marino **/</t>
  </si>
  <si>
    <t>Serbia and Montenegro */</t>
  </si>
  <si>
    <t>Switzerland **/</t>
  </si>
  <si>
    <t>The fYR of Macedonia */</t>
  </si>
  <si>
    <t>Turkey */</t>
  </si>
  <si>
    <t>Footnote:</t>
  </si>
  <si>
    <t>Source: UNECE/FAO FRA 2005 Database</t>
  </si>
  <si>
    <t>ECONOMIC COMMISSION FOR EUROPE</t>
  </si>
  <si>
    <t xml:space="preserve">FOOD AND AGRICULTURE ORGANIZATION </t>
  </si>
  <si>
    <t>List of Tables:</t>
  </si>
  <si>
    <t>Data for UNECE region</t>
  </si>
  <si>
    <t>of which:</t>
  </si>
  <si>
    <t>Information status on area of forest, growing stock and biomass</t>
  </si>
  <si>
    <t>Field Survey / Mapping</t>
  </si>
  <si>
    <t>Remote Sensing</t>
  </si>
  <si>
    <t>Expert Estimate</t>
  </si>
  <si>
    <t>Data Point</t>
  </si>
  <si>
    <t>Method</t>
  </si>
  <si>
    <t xml:space="preserve">Factors </t>
  </si>
  <si>
    <t>MLT</t>
  </si>
  <si>
    <t>LEM</t>
  </si>
  <si>
    <t>SIN</t>
  </si>
  <si>
    <t>GPG</t>
  </si>
  <si>
    <t>DEF</t>
  </si>
  <si>
    <t>EXP</t>
  </si>
  <si>
    <t>ANC</t>
  </si>
  <si>
    <t>NDA</t>
  </si>
  <si>
    <t>MOD</t>
  </si>
  <si>
    <t>G&amp;E</t>
  </si>
  <si>
    <t>G&amp;N</t>
  </si>
  <si>
    <t>G&amp;B</t>
  </si>
  <si>
    <t>REG</t>
  </si>
  <si>
    <t>GNE</t>
  </si>
  <si>
    <t xml:space="preserve">Armenia  </t>
  </si>
  <si>
    <t xml:space="preserve">Azerbaijan  </t>
  </si>
  <si>
    <t xml:space="preserve">Cyprus  </t>
  </si>
  <si>
    <t xml:space="preserve">Georgia  </t>
  </si>
  <si>
    <t xml:space="preserve">Kazakhstan  </t>
  </si>
  <si>
    <t xml:space="preserve">Kyrgyzstan  </t>
  </si>
  <si>
    <t xml:space="preserve">Tajikistan  </t>
  </si>
  <si>
    <t xml:space="preserve">Turkmenistan  </t>
  </si>
  <si>
    <t xml:space="preserve">Uzbekistan  </t>
  </si>
  <si>
    <t xml:space="preserve">Austria  </t>
  </si>
  <si>
    <t xml:space="preserve">Belarus  </t>
  </si>
  <si>
    <t xml:space="preserve">Belgium  </t>
  </si>
  <si>
    <t xml:space="preserve">Czech Republic  </t>
  </si>
  <si>
    <t>NAT</t>
  </si>
  <si>
    <t xml:space="preserve">Denmark  </t>
  </si>
  <si>
    <t xml:space="preserve">Estonia  </t>
  </si>
  <si>
    <t xml:space="preserve">Finland  </t>
  </si>
  <si>
    <t xml:space="preserve">France  </t>
  </si>
  <si>
    <t xml:space="preserve">Germany  </t>
  </si>
  <si>
    <t>nda</t>
  </si>
  <si>
    <t xml:space="preserve">Greece  </t>
  </si>
  <si>
    <t>ECE</t>
  </si>
  <si>
    <t xml:space="preserve">Hungary  </t>
  </si>
  <si>
    <t xml:space="preserve">Ireland  </t>
  </si>
  <si>
    <t xml:space="preserve">Italy  </t>
  </si>
  <si>
    <t xml:space="preserve">Latvia  </t>
  </si>
  <si>
    <t xml:space="preserve">Lithuania  </t>
  </si>
  <si>
    <t xml:space="preserve">Malta  </t>
  </si>
  <si>
    <t xml:space="preserve">Netherlands  </t>
  </si>
  <si>
    <t xml:space="preserve">Poland  </t>
  </si>
  <si>
    <t xml:space="preserve">Portugal  </t>
  </si>
  <si>
    <t xml:space="preserve">Russian Federation  </t>
  </si>
  <si>
    <t xml:space="preserve">Slovakia  </t>
  </si>
  <si>
    <t xml:space="preserve">Slovenia  </t>
  </si>
  <si>
    <t>S&amp;E</t>
  </si>
  <si>
    <t xml:space="preserve">Sweden  </t>
  </si>
  <si>
    <t xml:space="preserve">Ukraine  </t>
  </si>
  <si>
    <t xml:space="preserve">United Kingdom  </t>
  </si>
  <si>
    <t>M&amp;E</t>
  </si>
  <si>
    <t>BWN</t>
  </si>
  <si>
    <t xml:space="preserve">Canada  </t>
  </si>
  <si>
    <t xml:space="preserve">United States of America  </t>
  </si>
  <si>
    <t>Time series data</t>
  </si>
  <si>
    <t>Reported figures based on data for one point in time</t>
  </si>
  <si>
    <t>Reported figures based on data for two or more points in time</t>
  </si>
  <si>
    <t>Reported figures based on expert estimates</t>
  </si>
  <si>
    <t>Combination of SIN and EXP</t>
  </si>
  <si>
    <t>Combination of MLT and EXP</t>
  </si>
  <si>
    <t>No Data Available</t>
  </si>
  <si>
    <t>Forest area estimation/forecasting</t>
  </si>
  <si>
    <t>Assumed No Change between two or more reference years</t>
  </si>
  <si>
    <t>Separate studies on deforestation or forest area changes used for estimation and forecasting</t>
  </si>
  <si>
    <t>Linear interpolation or extrapolation</t>
  </si>
  <si>
    <t>Model Based Method of Estimation between two or more points by making assumptions to modify linear trends (use of plantation area, regeneration area, land use matrix or assuming no change etc.)</t>
  </si>
  <si>
    <t>Biomass and carbon estimation</t>
  </si>
  <si>
    <t>National factors developed by research</t>
  </si>
  <si>
    <t>Factors from Good Practice Guidance (2003) of IPCC</t>
  </si>
  <si>
    <t>Expansion factors from FAO Forestry Paper 134 (1997)</t>
  </si>
  <si>
    <t>Estimates and factors from the UNECE/FAO report (2000)</t>
  </si>
  <si>
    <t>Expert estimates</t>
  </si>
  <si>
    <t>Combination of GPG and BWN</t>
  </si>
  <si>
    <t>Combination of GPG and EXP</t>
  </si>
  <si>
    <t>Combination of GPG and NAT</t>
  </si>
  <si>
    <t>Combination of GPG, NAT and EXP</t>
  </si>
  <si>
    <t>The fYR of Macedonia*/</t>
  </si>
  <si>
    <t>Serbia and Montenegro*/</t>
  </si>
  <si>
    <t>Bosnia and Herzegovina*/</t>
  </si>
  <si>
    <t>T1</t>
  </si>
  <si>
    <t>T2</t>
  </si>
  <si>
    <t>T3</t>
  </si>
  <si>
    <t>T4</t>
  </si>
  <si>
    <t>T5</t>
  </si>
  <si>
    <t>T6</t>
  </si>
  <si>
    <t>T7</t>
  </si>
  <si>
    <t>T8</t>
  </si>
  <si>
    <t>T9</t>
  </si>
  <si>
    <t>T10</t>
  </si>
  <si>
    <t>T11</t>
  </si>
  <si>
    <t>T12</t>
  </si>
  <si>
    <t>T13</t>
  </si>
  <si>
    <t>T14</t>
  </si>
  <si>
    <t>T15</t>
  </si>
  <si>
    <t>T16</t>
  </si>
  <si>
    <t>T17</t>
  </si>
  <si>
    <t>T18</t>
  </si>
  <si>
    <t>T19</t>
  </si>
  <si>
    <t>T20</t>
  </si>
  <si>
    <r>
      <t>Land Area</t>
    </r>
    <r>
      <rPr>
        <b/>
        <vertAlign val="superscript"/>
        <sz val="9"/>
        <color indexed="9"/>
        <rFont val="Arial"/>
        <family val="2"/>
      </rPr>
      <t>a</t>
    </r>
    <r>
      <rPr>
        <b/>
        <sz val="9"/>
        <color indexed="9"/>
        <rFont val="Arial"/>
        <family val="2"/>
      </rPr>
      <t xml:space="preserve"> 2002</t>
    </r>
  </si>
  <si>
    <r>
      <t>Population</t>
    </r>
    <r>
      <rPr>
        <b/>
        <vertAlign val="superscript"/>
        <sz val="9"/>
        <color indexed="9"/>
        <rFont val="Arial"/>
        <family val="2"/>
      </rPr>
      <t>b</t>
    </r>
    <r>
      <rPr>
        <b/>
        <sz val="9"/>
        <color indexed="9"/>
        <rFont val="Arial"/>
        <family val="2"/>
      </rPr>
      <t xml:space="preserve"> 2004</t>
    </r>
  </si>
  <si>
    <r>
      <t>GDP</t>
    </r>
    <r>
      <rPr>
        <b/>
        <vertAlign val="superscript"/>
        <sz val="9"/>
        <color indexed="9"/>
        <rFont val="Arial"/>
        <family val="2"/>
      </rPr>
      <t>b</t>
    </r>
    <r>
      <rPr>
        <b/>
        <sz val="9"/>
        <color indexed="9"/>
        <rFont val="Arial"/>
        <family val="2"/>
      </rPr>
      <t xml:space="preserve"> 2004</t>
    </r>
  </si>
  <si>
    <t>a - Total area of the country excluding areas under inland water bodies. The figures are from FAOSTAT (FAO, 2005a) where available, otherwise from CIA (2005).</t>
  </si>
  <si>
    <r>
      <t>WORLD</t>
    </r>
    <r>
      <rPr>
        <b/>
        <vertAlign val="superscript"/>
        <sz val="9"/>
        <color indexed="8"/>
        <rFont val="Arial"/>
        <family val="2"/>
      </rPr>
      <t>c</t>
    </r>
  </si>
  <si>
    <t>b - Economic and demographic figures are from World Bank Website on Indicators for 2005.</t>
  </si>
  <si>
    <t>c - The World total correspond to the sum of the reporting units. About 35 million hectares of land in Antarctica, some Arctic and Antarctic islands and some other minor islands are not included. See FRA Country Report 230 for more information on these areas.</t>
  </si>
  <si>
    <t>Land area * Forest %of land area</t>
  </si>
  <si>
    <t>a - Where data were collected over a range of years, the midpoint year is given.</t>
  </si>
  <si>
    <t>b - SIN: reported figures based on data for one point in time; MLT: reported figures based on data for two or more points in time; EXP: reported figures based on expert estimates.</t>
  </si>
  <si>
    <t>c - ANC: assumed no change between two or more reference years; DEF: separate studies on deforestation or forest area changes used for estimation and forecasting; LEM: linear interpolation or extrapolation; MOD: model-based method of estimation between two or more points by making assumptions to modify linear trends (use of plantation area, regeneration area, land-use matrix or assuming no change, etc.).</t>
  </si>
  <si>
    <t>d - NAT: national factors developed by research; GPG: factors from IPCC (2003); BWN: expansion factors from FAO (1997a); ECE: estimates and factors from UNECE &amp; FAO (2000); EXP: expert estimates.</t>
  </si>
  <si>
    <t>Footnotes:</t>
  </si>
  <si>
    <t>Abbreviations used:</t>
  </si>
  <si>
    <r>
      <t>Latest data on forest area</t>
    </r>
    <r>
      <rPr>
        <b/>
        <vertAlign val="superscript"/>
        <sz val="9"/>
        <color indexed="9"/>
        <rFont val="Verdana"/>
        <family val="2"/>
      </rPr>
      <t>a</t>
    </r>
  </si>
  <si>
    <r>
      <t>Forest Area Time Series</t>
    </r>
    <r>
      <rPr>
        <b/>
        <vertAlign val="superscript"/>
        <sz val="9"/>
        <color indexed="9"/>
        <rFont val="Verdana"/>
        <family val="2"/>
      </rPr>
      <t>b</t>
    </r>
  </si>
  <si>
    <r>
      <t>Forest Area Projection</t>
    </r>
    <r>
      <rPr>
        <b/>
        <vertAlign val="superscript"/>
        <sz val="9"/>
        <color indexed="9"/>
        <rFont val="Verdana"/>
        <family val="2"/>
      </rPr>
      <t>c</t>
    </r>
  </si>
  <si>
    <r>
      <t>Growing stock Time series</t>
    </r>
    <r>
      <rPr>
        <b/>
        <vertAlign val="superscript"/>
        <sz val="9"/>
        <color indexed="9"/>
        <rFont val="Verdana"/>
        <family val="2"/>
      </rPr>
      <t>b</t>
    </r>
  </si>
  <si>
    <r>
      <t>Biomass Estimation</t>
    </r>
    <r>
      <rPr>
        <b/>
        <vertAlign val="superscript"/>
        <sz val="9"/>
        <color indexed="9"/>
        <rFont val="Verdana"/>
        <family val="2"/>
      </rPr>
      <t>d</t>
    </r>
  </si>
  <si>
    <t>NOTES</t>
  </si>
  <si>
    <t>Country nomenclature and regional groups used in the tables</t>
  </si>
  <si>
    <t>Totals</t>
  </si>
  <si>
    <t>Numbers may not tally because of rounding. Global and regional totals are omitted in those cases where the sum of the reported values would not give a correct estimate because of incomplete data sets.</t>
  </si>
  <si>
    <t xml:space="preserve">n.s. </t>
  </si>
  <si>
    <t>not significant, indicating a very small value</t>
  </si>
  <si>
    <t>not available</t>
  </si>
  <si>
    <t>n.ap.</t>
  </si>
  <si>
    <t>not applicable</t>
  </si>
  <si>
    <t xml:space="preserve">o.b. </t>
  </si>
  <si>
    <t>over bark</t>
  </si>
  <si>
    <t xml:space="preserve">*/  </t>
  </si>
  <si>
    <t xml:space="preserve">South and East non-EU countries </t>
  </si>
  <si>
    <t xml:space="preserve">**/ </t>
  </si>
  <si>
    <t>EU</t>
  </si>
  <si>
    <t>European Union</t>
  </si>
  <si>
    <t>Annual change in growing stock 1990 - 2005</t>
  </si>
  <si>
    <t>Removals of wood products 1990 - 2005</t>
  </si>
  <si>
    <t>Removals of non-wood forest products 2005</t>
  </si>
  <si>
    <t>Table 1: Basic data on countries and areas</t>
  </si>
  <si>
    <t>Table 3: Extent of forest and other wooded land 2005</t>
  </si>
  <si>
    <t>Table 2: Information status on area of forest, growing stock and biomass</t>
  </si>
  <si>
    <t>Table 4: Change in extent of forest and other wooded land 1990 - 2005</t>
  </si>
  <si>
    <t>Total UNECE</t>
  </si>
  <si>
    <t>Calculation of % of land area covered by forest in different sub-regions</t>
  </si>
  <si>
    <t>a - Rate of gain or loss in percent of the remaining forest area each year within the given period.</t>
  </si>
  <si>
    <r>
      <t>%</t>
    </r>
    <r>
      <rPr>
        <b/>
        <vertAlign val="superscript"/>
        <sz val="9"/>
        <color indexed="9"/>
        <rFont val="Arial"/>
        <family val="2"/>
      </rPr>
      <t>a</t>
    </r>
  </si>
  <si>
    <t>Table 5: Ownership of forest and other wooded land 2000</t>
  </si>
  <si>
    <t>Note:</t>
  </si>
  <si>
    <r>
      <t>% of land area</t>
    </r>
    <r>
      <rPr>
        <b/>
        <vertAlign val="superscript"/>
        <sz val="9"/>
        <color indexed="9"/>
        <rFont val="Arial"/>
        <family val="2"/>
      </rPr>
      <t>a</t>
    </r>
  </si>
  <si>
    <t>a - Average for regions weighted to land area</t>
  </si>
  <si>
    <t>Average</t>
  </si>
  <si>
    <t>a - Average for regions weighted to forest area</t>
  </si>
  <si>
    <t>a - Designated function is defined as “the function or purpose assigned to a piece of land either by legal prescriptions or by the land owner/manager”.</t>
  </si>
  <si>
    <r>
      <t>Table 6: Designated functions</t>
    </r>
    <r>
      <rPr>
        <b/>
        <vertAlign val="superscript"/>
        <sz val="12"/>
        <rFont val="Arial"/>
        <family val="2"/>
      </rPr>
      <t>a</t>
    </r>
    <r>
      <rPr>
        <b/>
        <sz val="12"/>
        <rFont val="Arial"/>
        <family val="2"/>
      </rPr>
      <t xml:space="preserve"> of forest – primary function 2005</t>
    </r>
  </si>
  <si>
    <t>a - “Total area with function” represents the total area having a specific function, regardless of whether it is a primary function or not.</t>
  </si>
  <si>
    <r>
      <t>Table 7: Designated functions of forest – total area with function</t>
    </r>
    <r>
      <rPr>
        <b/>
        <vertAlign val="superscript"/>
        <sz val="12"/>
        <rFont val="Arial"/>
        <family val="2"/>
      </rPr>
      <t>a</t>
    </r>
    <r>
      <rPr>
        <b/>
        <sz val="12"/>
        <rFont val="Arial"/>
        <family val="2"/>
      </rPr>
      <t xml:space="preserve"> 2005</t>
    </r>
  </si>
  <si>
    <t>Table 19: Value of wood and non-wood forest product removal 2005</t>
  </si>
  <si>
    <t>Table 8: Characteristics of forest and other wooded land 2005</t>
  </si>
  <si>
    <t>Table 9: Change in extent of primary forest 1990 - 2005</t>
  </si>
  <si>
    <t>a - Productive and protective forest plantations combined.</t>
  </si>
  <si>
    <r>
      <t>Table 10: Change in extent of forest plantations</t>
    </r>
    <r>
      <rPr>
        <b/>
        <vertAlign val="superscript"/>
        <sz val="12"/>
        <rFont val="Arial"/>
        <family val="2"/>
      </rPr>
      <t>a</t>
    </r>
    <r>
      <rPr>
        <b/>
        <sz val="12"/>
        <rFont val="Arial"/>
        <family val="2"/>
      </rPr>
      <t xml:space="preserve"> 1990 - 2005</t>
    </r>
  </si>
  <si>
    <t>a - Growing stock refers to volume over bark of all living trees.</t>
  </si>
  <si>
    <r>
      <t>Table 11: Growing stock</t>
    </r>
    <r>
      <rPr>
        <b/>
        <vertAlign val="superscript"/>
        <sz val="12"/>
        <rFont val="Arial"/>
        <family val="2"/>
      </rPr>
      <t>a</t>
    </r>
    <r>
      <rPr>
        <b/>
        <sz val="12"/>
        <rFont val="Arial"/>
        <family val="2"/>
      </rPr>
      <t xml:space="preserve"> in forest and other wooded land 2005</t>
    </r>
  </si>
  <si>
    <t>Table 12: Annual change in growing stock 1990 - 2005</t>
  </si>
  <si>
    <t>Table 13: Biomass stock in forest and other wooded land 2005</t>
  </si>
  <si>
    <t>Table 14: Carbon stock in forest and other wooded land 2005</t>
  </si>
  <si>
    <t>Table 15: Disturbances affecting forest and other wooded land 2000</t>
  </si>
  <si>
    <t>Table 16: Composition of growing stock and diversity of tree species 2000</t>
  </si>
  <si>
    <t>a - IUCN (2004).</t>
  </si>
  <si>
    <r>
      <t>Number of tree species in IUCN red list</t>
    </r>
    <r>
      <rPr>
        <b/>
        <vertAlign val="superscript"/>
        <sz val="9"/>
        <color indexed="9"/>
        <rFont val="Arial"/>
        <family val="2"/>
      </rPr>
      <t>a</t>
    </r>
  </si>
  <si>
    <t>Table 17: Removals of wood products 1990 - 2005</t>
  </si>
  <si>
    <t>Table 18: Removals of non-wood forest products 2005</t>
  </si>
  <si>
    <t>a - Refers to employment related to the primary production of goods, provision of services and unspecified forestry activities (excluding the wood processing industry). Employment is defined as “any type of work performed or services rendered under a contract of hire, written or oral, in exchange for wage or salary, in cash or in kind”, and thus excludes informal employment.</t>
  </si>
  <si>
    <r>
      <t>Table 20: Employment in forestry</t>
    </r>
    <r>
      <rPr>
        <b/>
        <vertAlign val="superscript"/>
        <sz val="12"/>
        <rFont val="Arial"/>
        <family val="2"/>
      </rPr>
      <t>a</t>
    </r>
    <r>
      <rPr>
        <b/>
        <sz val="12"/>
        <rFont val="Arial"/>
        <family val="2"/>
      </rPr>
      <t xml:space="preserve"> 1990 and 2000</t>
    </r>
  </si>
  <si>
    <t>a - The country provided information for this table for forest and other wooded land combined. For the purposes of data display and analysis, FAO has assigned these values to the forest category.</t>
  </si>
  <si>
    <r>
      <t>Canada</t>
    </r>
    <r>
      <rPr>
        <vertAlign val="superscript"/>
        <sz val="9"/>
        <color indexed="8"/>
        <rFont val="Arial"/>
        <family val="2"/>
      </rPr>
      <t>a</t>
    </r>
  </si>
  <si>
    <r>
      <t>Turkey</t>
    </r>
    <r>
      <rPr>
        <sz val="9"/>
        <color indexed="8"/>
        <rFont val="Arial"/>
        <family val="2"/>
      </rPr>
      <t xml:space="preserve"> */</t>
    </r>
  </si>
  <si>
    <r>
      <t>Belarus</t>
    </r>
    <r>
      <rPr>
        <vertAlign val="superscript"/>
        <sz val="9"/>
        <color indexed="8"/>
        <rFont val="Arial"/>
        <family val="2"/>
      </rPr>
      <t>a</t>
    </r>
  </si>
  <si>
    <r>
      <t>Austria</t>
    </r>
    <r>
      <rPr>
        <vertAlign val="superscript"/>
        <sz val="9"/>
        <color indexed="8"/>
        <rFont val="Arial"/>
        <family val="2"/>
      </rPr>
      <t>a</t>
    </r>
  </si>
  <si>
    <r>
      <t>France</t>
    </r>
    <r>
      <rPr>
        <vertAlign val="superscript"/>
        <sz val="9"/>
        <color indexed="8"/>
        <rFont val="Arial"/>
        <family val="2"/>
      </rPr>
      <t>a</t>
    </r>
  </si>
  <si>
    <r>
      <t>Liechtenstein</t>
    </r>
    <r>
      <rPr>
        <vertAlign val="superscript"/>
        <sz val="9"/>
        <color indexed="8"/>
        <rFont val="Arial"/>
        <family val="2"/>
      </rPr>
      <t>a</t>
    </r>
    <r>
      <rPr>
        <sz val="9"/>
        <color indexed="8"/>
        <rFont val="Arial"/>
        <family val="2"/>
      </rPr>
      <t xml:space="preserve"> **/</t>
    </r>
  </si>
  <si>
    <r>
      <t>Serbia and Montenegro</t>
    </r>
    <r>
      <rPr>
        <vertAlign val="superscript"/>
        <sz val="9"/>
        <color indexed="8"/>
        <rFont val="Arial"/>
        <family val="2"/>
      </rPr>
      <t>a</t>
    </r>
    <r>
      <rPr>
        <sz val="9"/>
        <color indexed="8"/>
        <rFont val="Arial"/>
        <family val="2"/>
      </rPr>
      <t xml:space="preserve"> */</t>
    </r>
  </si>
  <si>
    <t>b - Includes shrubs.</t>
  </si>
  <si>
    <t>c - Limited to inventoried tree species.</t>
  </si>
  <si>
    <r>
      <t>280</t>
    </r>
    <r>
      <rPr>
        <vertAlign val="superscript"/>
        <sz val="8"/>
        <color indexed="8"/>
        <rFont val="Arial"/>
        <family val="2"/>
      </rPr>
      <t>b</t>
    </r>
  </si>
  <si>
    <r>
      <t>28</t>
    </r>
    <r>
      <rPr>
        <vertAlign val="superscript"/>
        <sz val="8"/>
        <color indexed="8"/>
        <rFont val="Arial"/>
        <family val="2"/>
      </rPr>
      <t>b</t>
    </r>
  </si>
  <si>
    <r>
      <t>123</t>
    </r>
    <r>
      <rPr>
        <vertAlign val="superscript"/>
        <sz val="8"/>
        <color indexed="8"/>
        <rFont val="Arial"/>
        <family val="2"/>
      </rPr>
      <t>c</t>
    </r>
  </si>
  <si>
    <r>
      <t>181</t>
    </r>
    <r>
      <rPr>
        <vertAlign val="superscript"/>
        <sz val="8"/>
        <color indexed="8"/>
        <rFont val="Arial"/>
        <family val="2"/>
      </rPr>
      <t>c</t>
    </r>
  </si>
  <si>
    <t>Global Forest Resources Assessment 2005</t>
  </si>
  <si>
    <t>The country names used in these tables follow standard UN practice regarding nomenclature and alphabetical listing of countries. The regional groups represent UNECE’s current regional breakdown of the UNECE region.</t>
  </si>
  <si>
    <t xml:space="preserve">*/  - South and East non-EU countries </t>
  </si>
  <si>
    <t>**/  - North and West non-EU countires</t>
  </si>
  <si>
    <t>EECCA</t>
  </si>
  <si>
    <t>East Europe, Caucasus and Central Asia (CIS)</t>
  </si>
  <si>
    <t>North and West non-EU countries</t>
  </si>
  <si>
    <t>Abbreviations and signs</t>
  </si>
  <si>
    <t>Total EECCA</t>
  </si>
  <si>
    <t>EECCA (12)</t>
  </si>
  <si>
    <t>OWL</t>
  </si>
  <si>
    <t>Total forest area</t>
  </si>
  <si>
    <t>total</t>
  </si>
  <si>
    <t>by area</t>
  </si>
  <si>
    <t>growing stock</t>
  </si>
  <si>
    <t>b - Average for regions weighted to forest area</t>
  </si>
  <si>
    <r>
      <t>%</t>
    </r>
    <r>
      <rPr>
        <b/>
        <vertAlign val="superscript"/>
        <sz val="9"/>
        <color indexed="9"/>
        <rFont val="Arial"/>
        <family val="2"/>
      </rPr>
      <t>b</t>
    </r>
  </si>
  <si>
    <r>
      <t>m³/ha</t>
    </r>
    <r>
      <rPr>
        <b/>
        <vertAlign val="superscript"/>
        <sz val="9"/>
        <color indexed="9"/>
        <rFont val="Arial"/>
        <family val="2"/>
      </rPr>
      <t>b</t>
    </r>
  </si>
  <si>
    <r>
      <t>%</t>
    </r>
    <r>
      <rPr>
        <b/>
        <vertAlign val="superscript"/>
        <sz val="9"/>
        <color indexed="9"/>
        <rFont val="Arial"/>
        <family val="2"/>
      </rPr>
      <t>c</t>
    </r>
  </si>
  <si>
    <t>c - Average for regions weighted to total growing stock</t>
  </si>
  <si>
    <r>
      <t>% of growing stock</t>
    </r>
    <r>
      <rPr>
        <b/>
        <vertAlign val="superscript"/>
        <sz val="9"/>
        <color indexed="9"/>
        <rFont val="Arial"/>
        <family val="2"/>
      </rPr>
      <t>b</t>
    </r>
  </si>
  <si>
    <t>b - Average for regions weighted to growing stock</t>
  </si>
  <si>
    <t>USD/ha</t>
  </si>
  <si>
    <t>a - Average for regions weighted to forest area/OWL</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</si>
</sst>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 numFmtId="192" formatCode="&quot;Yes&quot;;&quot;Yes&quot;;&quot;No&quot;"/>
    <numFmt numFmtId="193" formatCode="&quot;True&quot;;&quot;True&quot;;&quot;False&quot;"/>
    <numFmt numFmtId="194" formatCode="&quot;On&quot;;&quot;On&quot;;&quot;Off&quot;"/>
    <numFmt numFmtId="195" formatCode="[$€-2]\ #,##0.00_);[Red]\([$€-2]\ #,##0.00\)"/>
    <numFmt numFmtId="196" formatCode="0.0"/>
    <numFmt numFmtId="197" formatCode="#,##0.0"/>
    <numFmt numFmtId="198" formatCode="0.0%"/>
  </numFmts>
  <fonts count="30">
    <font>
      <sz val="10"/>
      <name val="Arial"/>
      <family val="0"/>
    </font>
    <font>
      <sz val="9"/>
      <name val="Arial"/>
      <family val="2"/>
    </font>
    <font>
      <b/>
      <sz val="12"/>
      <name val="Arial"/>
      <family val="2"/>
    </font>
    <font>
      <sz val="8"/>
      <name val="Arial"/>
      <family val="2"/>
    </font>
    <font>
      <b/>
      <sz val="9"/>
      <name val="Arial"/>
      <family val="2"/>
    </font>
    <font>
      <b/>
      <sz val="8"/>
      <name val="Arial"/>
      <family val="2"/>
    </font>
    <font>
      <sz val="9"/>
      <color indexed="8"/>
      <name val="Arial"/>
      <family val="2"/>
    </font>
    <font>
      <sz val="8"/>
      <color indexed="8"/>
      <name val="Arial"/>
      <family val="2"/>
    </font>
    <font>
      <b/>
      <sz val="9"/>
      <color indexed="8"/>
      <name val="Arial"/>
      <family val="2"/>
    </font>
    <font>
      <b/>
      <sz val="8"/>
      <color indexed="8"/>
      <name val="Arial"/>
      <family val="2"/>
    </font>
    <font>
      <u val="single"/>
      <sz val="10"/>
      <color indexed="12"/>
      <name val="Arial"/>
      <family val="0"/>
    </font>
    <font>
      <u val="single"/>
      <sz val="10"/>
      <color indexed="36"/>
      <name val="Arial"/>
      <family val="0"/>
    </font>
    <font>
      <b/>
      <vertAlign val="superscript"/>
      <sz val="9"/>
      <color indexed="9"/>
      <name val="Arial"/>
      <family val="2"/>
    </font>
    <font>
      <b/>
      <sz val="9"/>
      <color indexed="9"/>
      <name val="Arial"/>
      <family val="2"/>
    </font>
    <font>
      <b/>
      <u val="single"/>
      <sz val="9"/>
      <name val="Arial"/>
      <family val="2"/>
    </font>
    <font>
      <i/>
      <sz val="9"/>
      <name val="Arial"/>
      <family val="2"/>
    </font>
    <font>
      <b/>
      <sz val="10"/>
      <name val="Arial"/>
      <family val="2"/>
    </font>
    <font>
      <b/>
      <sz val="11"/>
      <name val="Arial"/>
      <family val="2"/>
    </font>
    <font>
      <sz val="9"/>
      <color indexed="18"/>
      <name val="Arial"/>
      <family val="0"/>
    </font>
    <font>
      <sz val="9"/>
      <color indexed="18"/>
      <name val="Times New Roman"/>
      <family val="1"/>
    </font>
    <font>
      <b/>
      <sz val="14"/>
      <color indexed="17"/>
      <name val="Arial"/>
      <family val="2"/>
    </font>
    <font>
      <b/>
      <sz val="12"/>
      <color indexed="18"/>
      <name val="Arial"/>
      <family val="2"/>
    </font>
    <font>
      <b/>
      <sz val="9"/>
      <color indexed="9"/>
      <name val="Verdana"/>
      <family val="2"/>
    </font>
    <font>
      <sz val="8"/>
      <name val="Verdana"/>
      <family val="2"/>
    </font>
    <font>
      <b/>
      <vertAlign val="superscript"/>
      <sz val="9"/>
      <color indexed="8"/>
      <name val="Arial"/>
      <family val="2"/>
    </font>
    <font>
      <b/>
      <vertAlign val="superscript"/>
      <sz val="9"/>
      <color indexed="9"/>
      <name val="Verdana"/>
      <family val="2"/>
    </font>
    <font>
      <sz val="12"/>
      <name val="Arial"/>
      <family val="2"/>
    </font>
    <font>
      <b/>
      <vertAlign val="superscript"/>
      <sz val="12"/>
      <name val="Arial"/>
      <family val="2"/>
    </font>
    <font>
      <vertAlign val="superscript"/>
      <sz val="9"/>
      <color indexed="8"/>
      <name val="Arial"/>
      <family val="2"/>
    </font>
    <font>
      <vertAlign val="superscript"/>
      <sz val="8"/>
      <color indexed="8"/>
      <name val="Arial"/>
      <family val="2"/>
    </font>
  </fonts>
  <fills count="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5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9"/>
        <bgColor indexed="64"/>
      </patternFill>
    </fill>
  </fills>
  <borders count="9">
    <border>
      <left/>
      <right/>
      <top/>
      <bottom/>
      <diagonal/>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style="thin">
        <color indexed="9"/>
      </left>
      <right style="thin">
        <color indexed="9"/>
      </right>
      <top style="thin">
        <color indexed="9"/>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54">
    <xf numFmtId="0" fontId="0" fillId="0" borderId="0" xfId="0" applyAlignment="1">
      <alignment/>
    </xf>
    <xf numFmtId="0" fontId="1" fillId="0" borderId="0" xfId="0" applyFont="1" applyFill="1" applyBorder="1" applyAlignment="1">
      <alignment horizontal="left" wrapText="1"/>
    </xf>
    <xf numFmtId="0" fontId="3" fillId="0" borderId="0" xfId="0" applyFont="1" applyFill="1" applyBorder="1" applyAlignment="1">
      <alignment horizontal="right" wrapText="1"/>
    </xf>
    <xf numFmtId="0" fontId="4"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wrapText="1"/>
    </xf>
    <xf numFmtId="0" fontId="1" fillId="0" borderId="0" xfId="0" applyFont="1" applyFill="1" applyBorder="1" applyAlignment="1">
      <alignment/>
    </xf>
    <xf numFmtId="0" fontId="1" fillId="0" borderId="0" xfId="0" applyFont="1" applyFill="1" applyBorder="1" applyAlignment="1">
      <alignment/>
    </xf>
    <xf numFmtId="0" fontId="1" fillId="0" borderId="0" xfId="0" applyFont="1" applyFill="1" applyBorder="1" applyAlignment="1">
      <alignment horizontal="center" vertical="top" wrapText="1"/>
    </xf>
    <xf numFmtId="0" fontId="6" fillId="2" borderId="1" xfId="0" applyFont="1" applyFill="1" applyBorder="1" applyAlignment="1">
      <alignment horizontal="left" wrapText="1"/>
    </xf>
    <xf numFmtId="0" fontId="7" fillId="3" borderId="1" xfId="0" applyFont="1" applyFill="1" applyBorder="1" applyAlignment="1">
      <alignment horizontal="right" wrapText="1"/>
    </xf>
    <xf numFmtId="0" fontId="9" fillId="3" borderId="1" xfId="0" applyFont="1" applyFill="1" applyBorder="1" applyAlignment="1">
      <alignment horizontal="right" wrapText="1"/>
    </xf>
    <xf numFmtId="3" fontId="7" fillId="3" borderId="1" xfId="0" applyNumberFormat="1" applyFont="1" applyFill="1" applyBorder="1" applyAlignment="1">
      <alignment horizontal="right" wrapText="1"/>
    </xf>
    <xf numFmtId="3" fontId="9" fillId="3" borderId="1" xfId="0" applyNumberFormat="1" applyFont="1" applyFill="1" applyBorder="1" applyAlignment="1">
      <alignment horizontal="right" wrapText="1"/>
    </xf>
    <xf numFmtId="0" fontId="0" fillId="0" borderId="0" xfId="0" applyAlignment="1">
      <alignment vertical="center"/>
    </xf>
    <xf numFmtId="0" fontId="6" fillId="2" borderId="2" xfId="0" applyFont="1" applyFill="1" applyBorder="1" applyAlignment="1">
      <alignment horizontal="left" wrapText="1"/>
    </xf>
    <xf numFmtId="3" fontId="5" fillId="3" borderId="1" xfId="0" applyNumberFormat="1" applyFont="1" applyFill="1" applyBorder="1" applyAlignment="1">
      <alignment/>
    </xf>
    <xf numFmtId="0" fontId="13" fillId="4" borderId="1" xfId="0" applyFont="1" applyFill="1" applyBorder="1" applyAlignment="1" quotePrefix="1">
      <alignment horizontal="center"/>
    </xf>
    <xf numFmtId="0" fontId="13" fillId="4" borderId="1" xfId="0" applyFont="1" applyFill="1" applyBorder="1" applyAlignment="1">
      <alignment horizontal="center"/>
    </xf>
    <xf numFmtId="0" fontId="14" fillId="5" borderId="2" xfId="0" applyFont="1" applyFill="1" applyBorder="1" applyAlignment="1">
      <alignment horizontal="center" vertical="center"/>
    </xf>
    <xf numFmtId="2" fontId="4" fillId="0" borderId="1" xfId="0" applyNumberFormat="1" applyFont="1" applyBorder="1" applyAlignment="1">
      <alignment/>
    </xf>
    <xf numFmtId="0" fontId="8" fillId="3" borderId="2" xfId="0" applyFont="1" applyFill="1" applyBorder="1" applyAlignment="1">
      <alignment horizontal="left" wrapText="1"/>
    </xf>
    <xf numFmtId="0" fontId="8" fillId="3" borderId="1" xfId="0" applyFont="1" applyFill="1" applyBorder="1" applyAlignment="1">
      <alignment horizontal="left" wrapText="1"/>
    </xf>
    <xf numFmtId="1" fontId="13" fillId="4" borderId="1" xfId="0" applyNumberFormat="1" applyFont="1" applyFill="1" applyBorder="1" applyAlignment="1">
      <alignment horizontal="center"/>
    </xf>
    <xf numFmtId="0" fontId="1" fillId="0" borderId="0" xfId="0" applyFont="1" applyAlignment="1">
      <alignment/>
    </xf>
    <xf numFmtId="0" fontId="1" fillId="0" borderId="0" xfId="0" applyFont="1" applyFill="1" applyBorder="1" applyAlignment="1">
      <alignment horizontal="right" wrapText="1"/>
    </xf>
    <xf numFmtId="0" fontId="3" fillId="0" borderId="0" xfId="0" applyFont="1" applyAlignment="1">
      <alignment/>
    </xf>
    <xf numFmtId="0" fontId="13"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1" fontId="4" fillId="5" borderId="1" xfId="0" applyNumberFormat="1" applyFont="1" applyFill="1" applyBorder="1" applyAlignment="1">
      <alignment horizontal="center"/>
    </xf>
    <xf numFmtId="0" fontId="4" fillId="5" borderId="1" xfId="0" applyFont="1" applyFill="1" applyBorder="1" applyAlignment="1" quotePrefix="1">
      <alignment horizontal="center"/>
    </xf>
    <xf numFmtId="0" fontId="4" fillId="5" borderId="1" xfId="0" applyFont="1" applyFill="1" applyBorder="1" applyAlignment="1">
      <alignment horizontal="center"/>
    </xf>
    <xf numFmtId="3" fontId="3" fillId="3" borderId="1" xfId="0" applyNumberFormat="1" applyFont="1" applyFill="1" applyBorder="1" applyAlignment="1">
      <alignment/>
    </xf>
    <xf numFmtId="196" fontId="3" fillId="3" borderId="1" xfId="0" applyNumberFormat="1" applyFont="1" applyFill="1" applyBorder="1" applyAlignment="1">
      <alignment/>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wrapText="1"/>
    </xf>
    <xf numFmtId="0" fontId="3" fillId="3" borderId="1" xfId="0" applyFont="1" applyFill="1" applyBorder="1" applyAlignment="1">
      <alignment/>
    </xf>
    <xf numFmtId="0" fontId="14" fillId="5"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13" fillId="4" borderId="1" xfId="0" applyFont="1" applyFill="1" applyBorder="1" applyAlignment="1">
      <alignment horizontal="center" vertical="center" textRotation="90" wrapText="1"/>
    </xf>
    <xf numFmtId="0" fontId="4" fillId="5" borderId="1" xfId="0" applyFont="1" applyFill="1" applyBorder="1" applyAlignment="1">
      <alignment horizontal="center" vertical="center" textRotation="90" wrapText="1"/>
    </xf>
    <xf numFmtId="0" fontId="4" fillId="0" borderId="0" xfId="0" applyFont="1" applyFill="1" applyBorder="1" applyAlignment="1">
      <alignment horizontal="center" vertical="center" wrapText="1"/>
    </xf>
    <xf numFmtId="0" fontId="3" fillId="0" borderId="0" xfId="0" applyFont="1" applyFill="1" applyBorder="1" applyAlignment="1">
      <alignment/>
    </xf>
    <xf numFmtId="0" fontId="1" fillId="0" borderId="0" xfId="0" applyFont="1" applyFill="1" applyAlignment="1">
      <alignment/>
    </xf>
    <xf numFmtId="0" fontId="1" fillId="0" borderId="0" xfId="0" applyFont="1" applyAlignment="1">
      <alignment wrapText="1"/>
    </xf>
    <xf numFmtId="0" fontId="4" fillId="0" borderId="0" xfId="0" applyFont="1" applyFill="1" applyAlignment="1">
      <alignment/>
    </xf>
    <xf numFmtId="0" fontId="1" fillId="0" borderId="0" xfId="0" applyFont="1" applyAlignment="1">
      <alignment vertical="center"/>
    </xf>
    <xf numFmtId="0" fontId="1" fillId="0" borderId="0" xfId="0" applyFont="1" applyFill="1" applyBorder="1" applyAlignment="1">
      <alignment vertical="center"/>
    </xf>
    <xf numFmtId="0" fontId="1" fillId="0" borderId="0" xfId="0" applyFont="1" applyFill="1" applyBorder="1" applyAlignment="1">
      <alignment wrapText="1"/>
    </xf>
    <xf numFmtId="0" fontId="8" fillId="3" borderId="1" xfId="0" applyFont="1" applyFill="1" applyBorder="1" applyAlignment="1">
      <alignment horizontal="right" wrapText="1"/>
    </xf>
    <xf numFmtId="0" fontId="4" fillId="0" borderId="0" xfId="0" applyFont="1" applyFill="1" applyBorder="1" applyAlignment="1">
      <alignment horizontal="right" wrapText="1"/>
    </xf>
    <xf numFmtId="3" fontId="4" fillId="0" borderId="0" xfId="0" applyNumberFormat="1" applyFont="1" applyFill="1" applyBorder="1" applyAlignment="1">
      <alignment horizontal="right" wrapText="1"/>
    </xf>
    <xf numFmtId="3" fontId="1" fillId="0" borderId="0" xfId="0" applyNumberFormat="1" applyFont="1" applyFill="1" applyBorder="1" applyAlignment="1">
      <alignment horizontal="right" wrapText="1"/>
    </xf>
    <xf numFmtId="0" fontId="4" fillId="0" borderId="0" xfId="0" applyFont="1" applyFill="1" applyBorder="1" applyAlignment="1">
      <alignment vertical="center"/>
    </xf>
    <xf numFmtId="0" fontId="1" fillId="0" borderId="0" xfId="0" applyFont="1" applyFill="1" applyBorder="1" applyAlignment="1">
      <alignment horizontal="left"/>
    </xf>
    <xf numFmtId="3" fontId="5" fillId="6" borderId="1" xfId="0" applyNumberFormat="1" applyFont="1" applyFill="1" applyBorder="1" applyAlignment="1">
      <alignment horizontal="right"/>
    </xf>
    <xf numFmtId="1" fontId="5" fillId="5" borderId="1" xfId="0" applyNumberFormat="1" applyFont="1" applyFill="1" applyBorder="1" applyAlignment="1">
      <alignment horizontal="center"/>
    </xf>
    <xf numFmtId="0" fontId="5" fillId="5" borderId="1" xfId="0" applyFont="1" applyFill="1" applyBorder="1" applyAlignment="1" quotePrefix="1">
      <alignment horizontal="center"/>
    </xf>
    <xf numFmtId="0" fontId="5" fillId="5" borderId="1" xfId="0" applyFont="1" applyFill="1" applyBorder="1" applyAlignment="1">
      <alignment horizontal="center"/>
    </xf>
    <xf numFmtId="3" fontId="5" fillId="7" borderId="1" xfId="0" applyNumberFormat="1" applyFont="1" applyFill="1" applyBorder="1" applyAlignment="1">
      <alignment horizontal="right"/>
    </xf>
    <xf numFmtId="3" fontId="5" fillId="6" borderId="1" xfId="0" applyNumberFormat="1" applyFont="1" applyFill="1" applyBorder="1" applyAlignment="1">
      <alignment horizontal="right" vertical="center" wrapText="1"/>
    </xf>
    <xf numFmtId="0" fontId="5" fillId="5" borderId="1" xfId="0" applyFont="1" applyFill="1" applyBorder="1" applyAlignment="1">
      <alignment horizontal="center" vertical="center" wrapText="1"/>
    </xf>
    <xf numFmtId="3" fontId="5" fillId="7" borderId="1" xfId="0" applyNumberFormat="1" applyFont="1" applyFill="1" applyBorder="1" applyAlignment="1">
      <alignment horizontal="right" vertical="center" wrapText="1"/>
    </xf>
    <xf numFmtId="0" fontId="5" fillId="5" borderId="1" xfId="0" applyFont="1" applyFill="1" applyBorder="1" applyAlignment="1">
      <alignment horizontal="center" vertical="center" textRotation="90" wrapText="1"/>
    </xf>
    <xf numFmtId="0" fontId="16" fillId="0" borderId="0" xfId="0" applyFont="1" applyAlignment="1">
      <alignment/>
    </xf>
    <xf numFmtId="0" fontId="17" fillId="0" borderId="0" xfId="0" applyFont="1" applyAlignment="1">
      <alignment/>
    </xf>
    <xf numFmtId="0" fontId="18" fillId="0" borderId="0" xfId="0" applyFont="1" applyAlignment="1">
      <alignment vertical="center"/>
    </xf>
    <xf numFmtId="0" fontId="19" fillId="0" borderId="0" xfId="0" applyFont="1" applyAlignment="1">
      <alignment horizontal="right" vertical="center"/>
    </xf>
    <xf numFmtId="0" fontId="15" fillId="5" borderId="2" xfId="0" applyFont="1" applyFill="1" applyBorder="1" applyAlignment="1">
      <alignment horizontal="left" vertical="center"/>
    </xf>
    <xf numFmtId="0" fontId="15" fillId="5" borderId="1" xfId="0" applyFont="1" applyFill="1" applyBorder="1" applyAlignment="1">
      <alignment horizontal="left" vertical="center" wrapText="1"/>
    </xf>
    <xf numFmtId="0" fontId="22" fillId="4" borderId="1" xfId="0" applyFont="1" applyFill="1" applyBorder="1" applyAlignment="1">
      <alignment vertical="center" wrapText="1"/>
    </xf>
    <xf numFmtId="0" fontId="22" fillId="4" borderId="1" xfId="0" applyFont="1" applyFill="1" applyBorder="1" applyAlignment="1">
      <alignment horizontal="center" vertical="center" wrapText="1"/>
    </xf>
    <xf numFmtId="0" fontId="3" fillId="0" borderId="0" xfId="0" applyFont="1" applyAlignment="1">
      <alignment/>
    </xf>
    <xf numFmtId="0" fontId="1" fillId="2" borderId="1" xfId="0" applyFont="1" applyFill="1" applyBorder="1" applyAlignment="1">
      <alignment/>
    </xf>
    <xf numFmtId="0" fontId="3" fillId="3" borderId="1" xfId="0" applyFont="1" applyFill="1" applyBorder="1"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0" fontId="4" fillId="0" borderId="0" xfId="0" applyFont="1" applyAlignment="1">
      <alignment/>
    </xf>
    <xf numFmtId="0" fontId="3" fillId="0" borderId="0" xfId="0" applyFont="1" applyBorder="1" applyAlignment="1">
      <alignment horizontal="left"/>
    </xf>
    <xf numFmtId="0" fontId="3" fillId="0" borderId="0" xfId="0" applyFont="1" applyAlignment="1">
      <alignment horizontal="left"/>
    </xf>
    <xf numFmtId="0" fontId="3" fillId="0" borderId="0" xfId="0" applyFont="1" applyAlignment="1">
      <alignment horizontal="center"/>
    </xf>
    <xf numFmtId="0" fontId="23" fillId="0" borderId="0" xfId="0" applyFont="1" applyFill="1" applyBorder="1" applyAlignment="1">
      <alignment horizontal="left" vertical="center" wrapText="1"/>
    </xf>
    <xf numFmtId="0" fontId="3"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xf>
    <xf numFmtId="3" fontId="1" fillId="0" borderId="0" xfId="0" applyNumberFormat="1" applyFont="1" applyFill="1" applyBorder="1" applyAlignment="1">
      <alignment/>
    </xf>
    <xf numFmtId="0" fontId="3" fillId="3" borderId="1" xfId="0" applyFont="1" applyFill="1" applyBorder="1" applyAlignment="1">
      <alignment horizontal="right" wrapText="1"/>
    </xf>
    <xf numFmtId="3" fontId="3" fillId="0" borderId="0" xfId="0" applyNumberFormat="1" applyFont="1" applyFill="1" applyBorder="1" applyAlignment="1">
      <alignment/>
    </xf>
    <xf numFmtId="0" fontId="10" fillId="0" borderId="0" xfId="20" applyFont="1" applyAlignment="1">
      <alignment horizontal="center"/>
    </xf>
    <xf numFmtId="0" fontId="2" fillId="0" borderId="0" xfId="0" applyFont="1" applyFill="1" applyBorder="1" applyAlignment="1">
      <alignment vertical="center"/>
    </xf>
    <xf numFmtId="0" fontId="13" fillId="0" borderId="0" xfId="0" applyFont="1" applyFill="1" applyBorder="1" applyAlignment="1">
      <alignment horizontal="center" vertical="center" wrapText="1"/>
    </xf>
    <xf numFmtId="3" fontId="7" fillId="0" borderId="0" xfId="0" applyNumberFormat="1" applyFont="1" applyFill="1" applyBorder="1" applyAlignment="1">
      <alignment horizontal="right" wrapText="1"/>
    </xf>
    <xf numFmtId="0" fontId="7" fillId="0" borderId="0" xfId="0" applyFont="1" applyFill="1" applyBorder="1" applyAlignment="1">
      <alignment horizontal="right" wrapText="1"/>
    </xf>
    <xf numFmtId="3" fontId="5" fillId="0" borderId="0" xfId="0" applyNumberFormat="1" applyFont="1" applyFill="1" applyBorder="1" applyAlignment="1">
      <alignment horizontal="right" vertical="center" wrapText="1"/>
    </xf>
    <xf numFmtId="0" fontId="5" fillId="0" borderId="0" xfId="0" applyFont="1" applyFill="1" applyBorder="1" applyAlignment="1">
      <alignment horizontal="center" vertical="center" wrapText="1"/>
    </xf>
    <xf numFmtId="3" fontId="9" fillId="0" borderId="0" xfId="0" applyNumberFormat="1" applyFont="1" applyFill="1" applyBorder="1" applyAlignment="1">
      <alignment horizontal="right" wrapText="1"/>
    </xf>
    <xf numFmtId="0" fontId="1" fillId="0" borderId="0" xfId="0" applyFont="1" applyFill="1" applyBorder="1" applyAlignment="1">
      <alignment horizontal="center"/>
    </xf>
    <xf numFmtId="0" fontId="0" fillId="0" borderId="0" xfId="0" applyAlignment="1" quotePrefix="1">
      <alignment/>
    </xf>
    <xf numFmtId="0" fontId="26" fillId="0" borderId="0" xfId="0" applyFont="1" applyAlignment="1">
      <alignment/>
    </xf>
    <xf numFmtId="197" fontId="5" fillId="7" borderId="1" xfId="0" applyNumberFormat="1" applyFont="1" applyFill="1" applyBorder="1" applyAlignment="1">
      <alignment horizontal="right" vertical="center" wrapText="1"/>
    </xf>
    <xf numFmtId="197" fontId="5" fillId="6" borderId="1" xfId="0" applyNumberFormat="1" applyFont="1" applyFill="1" applyBorder="1" applyAlignment="1">
      <alignment horizontal="right" vertical="center" wrapText="1"/>
    </xf>
    <xf numFmtId="0" fontId="1" fillId="0" borderId="0" xfId="0" applyFont="1" applyFill="1" applyBorder="1" applyAlignment="1">
      <alignment horizontal="right"/>
    </xf>
    <xf numFmtId="0" fontId="1" fillId="0" borderId="0" xfId="0" applyFont="1" applyFill="1" applyBorder="1" applyAlignment="1">
      <alignment horizontal="right" vertical="center"/>
    </xf>
    <xf numFmtId="0" fontId="3" fillId="0" borderId="0" xfId="0" applyFont="1" applyFill="1" applyBorder="1" applyAlignment="1">
      <alignment horizontal="right"/>
    </xf>
    <xf numFmtId="3" fontId="3" fillId="3" borderId="1" xfId="0" applyNumberFormat="1" applyFont="1" applyFill="1" applyBorder="1" applyAlignment="1">
      <alignment horizontal="right" wrapText="1"/>
    </xf>
    <xf numFmtId="3" fontId="5" fillId="5" borderId="1" xfId="0" applyNumberFormat="1" applyFont="1" applyFill="1" applyBorder="1" applyAlignment="1">
      <alignment horizontal="center" vertical="center" wrapText="1"/>
    </xf>
    <xf numFmtId="198" fontId="3" fillId="0" borderId="0" xfId="0" applyNumberFormat="1" applyFont="1" applyFill="1" applyBorder="1" applyAlignment="1">
      <alignment/>
    </xf>
    <xf numFmtId="4" fontId="5" fillId="6" borderId="1" xfId="0" applyNumberFormat="1" applyFont="1" applyFill="1" applyBorder="1" applyAlignment="1">
      <alignment horizontal="right" vertical="center" wrapText="1"/>
    </xf>
    <xf numFmtId="4" fontId="5" fillId="7" borderId="1" xfId="0" applyNumberFormat="1" applyFont="1" applyFill="1" applyBorder="1" applyAlignment="1">
      <alignment horizontal="right"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97" fontId="3" fillId="0" borderId="0" xfId="0" applyNumberFormat="1" applyFont="1" applyFill="1" applyBorder="1" applyAlignment="1">
      <alignment/>
    </xf>
    <xf numFmtId="3" fontId="5" fillId="5" borderId="1" xfId="0" applyNumberFormat="1" applyFont="1" applyFill="1" applyBorder="1" applyAlignment="1">
      <alignment horizontal="right" vertical="center" wrapText="1"/>
    </xf>
    <xf numFmtId="0" fontId="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Alignment="1">
      <alignment vertical="center"/>
    </xf>
    <xf numFmtId="0" fontId="5" fillId="0" borderId="0" xfId="0" applyFont="1" applyFill="1" applyBorder="1" applyAlignment="1">
      <alignment vertical="center" wrapText="1"/>
    </xf>
    <xf numFmtId="0" fontId="3" fillId="0" borderId="0" xfId="0" applyFont="1" applyFill="1" applyBorder="1" applyAlignment="1">
      <alignment horizontal="center" vertical="top" wrapText="1"/>
    </xf>
    <xf numFmtId="0" fontId="3" fillId="0" borderId="0" xfId="0" applyFont="1" applyFill="1" applyBorder="1" applyAlignment="1">
      <alignment horizontal="right" vertical="top" wrapText="1"/>
    </xf>
    <xf numFmtId="0" fontId="3" fillId="0" borderId="0"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wrapText="1"/>
    </xf>
    <xf numFmtId="0" fontId="0" fillId="0" borderId="0" xfId="0" applyAlignment="1">
      <alignment horizontal="left" wrapText="1"/>
    </xf>
    <xf numFmtId="0" fontId="16" fillId="0" borderId="0" xfId="0" applyFont="1" applyAlignment="1">
      <alignment horizontal="left"/>
    </xf>
    <xf numFmtId="0" fontId="0" fillId="0" borderId="0" xfId="0" applyFill="1" applyAlignment="1">
      <alignment horizontal="left" wrapText="1"/>
    </xf>
    <xf numFmtId="0" fontId="20" fillId="0" borderId="0" xfId="0" applyFont="1" applyAlignment="1">
      <alignment horizontal="center"/>
    </xf>
    <xf numFmtId="0" fontId="21" fillId="0" borderId="0" xfId="0" applyFont="1" applyAlignment="1">
      <alignment horizontal="center"/>
    </xf>
    <xf numFmtId="0" fontId="1" fillId="0" borderId="0" xfId="0" applyFont="1" applyFill="1" applyAlignment="1">
      <alignment horizontal="left" wrapText="1"/>
    </xf>
    <xf numFmtId="0" fontId="2" fillId="0" borderId="0" xfId="0" applyFont="1" applyFill="1" applyAlignment="1">
      <alignment horizontal="center" vertical="center"/>
    </xf>
    <xf numFmtId="0" fontId="13" fillId="4" borderId="1" xfId="0" applyFont="1" applyFill="1" applyBorder="1" applyAlignment="1">
      <alignment vertical="center"/>
    </xf>
    <xf numFmtId="1" fontId="13" fillId="4" borderId="3" xfId="0" applyNumberFormat="1" applyFont="1" applyFill="1" applyBorder="1" applyAlignment="1">
      <alignment horizontal="center" vertical="center" wrapText="1"/>
    </xf>
    <xf numFmtId="1" fontId="13" fillId="4" borderId="4" xfId="0" applyNumberFormat="1" applyFont="1" applyFill="1" applyBorder="1" applyAlignment="1">
      <alignment horizontal="center" vertical="center" wrapText="1"/>
    </xf>
    <xf numFmtId="0" fontId="13" fillId="4" borderId="1" xfId="0" applyFont="1" applyFill="1" applyBorder="1" applyAlignment="1">
      <alignment horizontal="center"/>
    </xf>
    <xf numFmtId="0" fontId="2" fillId="8" borderId="5" xfId="0" applyFont="1" applyFill="1" applyBorder="1" applyAlignment="1">
      <alignment horizontal="center" vertical="center"/>
    </xf>
    <xf numFmtId="0" fontId="2" fillId="8" borderId="6" xfId="0" applyFont="1" applyFill="1" applyBorder="1" applyAlignment="1">
      <alignment horizontal="center" vertical="center"/>
    </xf>
    <xf numFmtId="0" fontId="22" fillId="4" borderId="1" xfId="0" applyFont="1" applyFill="1" applyBorder="1" applyAlignment="1">
      <alignment horizontal="center" vertical="center" wrapText="1"/>
    </xf>
    <xf numFmtId="0" fontId="3" fillId="0" borderId="0" xfId="0" applyFont="1" applyFill="1" applyBorder="1" applyAlignment="1">
      <alignment horizontal="left" wrapText="1"/>
    </xf>
    <xf numFmtId="0" fontId="1" fillId="0" borderId="0" xfId="0" applyFont="1" applyAlignment="1">
      <alignment horizontal="left"/>
    </xf>
    <xf numFmtId="0" fontId="1" fillId="0" borderId="0" xfId="0" applyFont="1" applyAlignment="1">
      <alignment horizontal="left" wrapText="1"/>
    </xf>
    <xf numFmtId="0" fontId="1" fillId="0" borderId="0" xfId="0" applyFont="1" applyFill="1" applyBorder="1" applyAlignment="1">
      <alignment horizontal="center" wrapText="1"/>
    </xf>
    <xf numFmtId="0" fontId="1" fillId="0" borderId="0" xfId="0" applyFont="1" applyFill="1" applyBorder="1" applyAlignment="1">
      <alignment horizontal="left" wrapText="1"/>
    </xf>
    <xf numFmtId="0" fontId="2" fillId="8" borderId="2" xfId="0" applyFont="1" applyFill="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13" fillId="4" borderId="1" xfId="0" applyFont="1" applyFill="1" applyBorder="1" applyAlignment="1">
      <alignment horizontal="center" vertical="center" wrapText="1"/>
    </xf>
    <xf numFmtId="0" fontId="1" fillId="0" borderId="0" xfId="0" applyFont="1" applyFill="1" applyBorder="1" applyAlignment="1">
      <alignment horizontal="center"/>
    </xf>
    <xf numFmtId="0" fontId="4" fillId="0" borderId="0" xfId="0" applyFont="1" applyFill="1" applyBorder="1" applyAlignment="1">
      <alignment horizontal="left"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3" fontId="3" fillId="5" borderId="0"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xdr:row>
      <xdr:rowOff>38100</xdr:rowOff>
    </xdr:from>
    <xdr:to>
      <xdr:col>1</xdr:col>
      <xdr:colOff>9525</xdr:colOff>
      <xdr:row>1</xdr:row>
      <xdr:rowOff>542925</xdr:rowOff>
    </xdr:to>
    <xdr:pic>
      <xdr:nvPicPr>
        <xdr:cNvPr id="1" name="Picture 2"/>
        <xdr:cNvPicPr preferRelativeResize="1">
          <a:picLocks noChangeAspect="1"/>
        </xdr:cNvPicPr>
      </xdr:nvPicPr>
      <xdr:blipFill>
        <a:blip r:embed="rId1"/>
        <a:stretch>
          <a:fillRect/>
        </a:stretch>
      </xdr:blipFill>
      <xdr:spPr>
        <a:xfrm>
          <a:off x="47625" y="257175"/>
          <a:ext cx="571500" cy="504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95250</xdr:colOff>
      <xdr:row>62</xdr:row>
      <xdr:rowOff>95250</xdr:rowOff>
    </xdr:to>
    <xdr:pic>
      <xdr:nvPicPr>
        <xdr:cNvPr id="1" name="Picture 1"/>
        <xdr:cNvPicPr preferRelativeResize="1">
          <a:picLocks noChangeAspect="1"/>
        </xdr:cNvPicPr>
      </xdr:nvPicPr>
      <xdr:blipFill>
        <a:blip r:embed="rId1"/>
        <a:stretch>
          <a:fillRect/>
        </a:stretch>
      </xdr:blipFill>
      <xdr:spPr>
        <a:xfrm>
          <a:off x="0" y="11182350"/>
          <a:ext cx="95250" cy="95250"/>
        </a:xfrm>
        <a:prstGeom prst="rect">
          <a:avLst/>
        </a:prstGeom>
        <a:noFill/>
        <a:ln w="9525" cmpd="sng">
          <a:noFill/>
        </a:ln>
      </xdr:spPr>
    </xdr:pic>
    <xdr:clientData/>
  </xdr:twoCellAnchor>
  <xdr:twoCellAnchor editAs="oneCell">
    <xdr:from>
      <xdr:col>0</xdr:col>
      <xdr:colOff>0</xdr:colOff>
      <xdr:row>62</xdr:row>
      <xdr:rowOff>0</xdr:rowOff>
    </xdr:from>
    <xdr:to>
      <xdr:col>0</xdr:col>
      <xdr:colOff>95250</xdr:colOff>
      <xdr:row>62</xdr:row>
      <xdr:rowOff>95250</xdr:rowOff>
    </xdr:to>
    <xdr:pic>
      <xdr:nvPicPr>
        <xdr:cNvPr id="2" name="Picture 2"/>
        <xdr:cNvPicPr preferRelativeResize="1">
          <a:picLocks noChangeAspect="1"/>
        </xdr:cNvPicPr>
      </xdr:nvPicPr>
      <xdr:blipFill>
        <a:blip r:embed="rId1"/>
        <a:stretch>
          <a:fillRect/>
        </a:stretch>
      </xdr:blipFill>
      <xdr:spPr>
        <a:xfrm>
          <a:off x="0" y="11182350"/>
          <a:ext cx="95250" cy="95250"/>
        </a:xfrm>
        <a:prstGeom prst="rect">
          <a:avLst/>
        </a:prstGeom>
        <a:noFill/>
        <a:ln w="9525" cmpd="sng">
          <a:noFill/>
        </a:ln>
      </xdr:spPr>
    </xdr:pic>
    <xdr:clientData/>
  </xdr:twoCellAnchor>
  <xdr:twoCellAnchor editAs="oneCell">
    <xdr:from>
      <xdr:col>7</xdr:col>
      <xdr:colOff>0</xdr:colOff>
      <xdr:row>62</xdr:row>
      <xdr:rowOff>0</xdr:rowOff>
    </xdr:from>
    <xdr:to>
      <xdr:col>7</xdr:col>
      <xdr:colOff>95250</xdr:colOff>
      <xdr:row>62</xdr:row>
      <xdr:rowOff>95250</xdr:rowOff>
    </xdr:to>
    <xdr:pic>
      <xdr:nvPicPr>
        <xdr:cNvPr id="3" name="Picture 3"/>
        <xdr:cNvPicPr preferRelativeResize="1">
          <a:picLocks noChangeAspect="1"/>
        </xdr:cNvPicPr>
      </xdr:nvPicPr>
      <xdr:blipFill>
        <a:blip r:embed="rId1"/>
        <a:stretch>
          <a:fillRect/>
        </a:stretch>
      </xdr:blipFill>
      <xdr:spPr>
        <a:xfrm>
          <a:off x="5391150" y="11182350"/>
          <a:ext cx="95250" cy="95250"/>
        </a:xfrm>
        <a:prstGeom prst="rect">
          <a:avLst/>
        </a:prstGeom>
        <a:noFill/>
        <a:ln w="9525" cmpd="sng">
          <a:noFill/>
        </a:ln>
      </xdr:spPr>
    </xdr:pic>
    <xdr:clientData/>
  </xdr:twoCellAnchor>
  <xdr:twoCellAnchor editAs="oneCell">
    <xdr:from>
      <xdr:col>7</xdr:col>
      <xdr:colOff>0</xdr:colOff>
      <xdr:row>62</xdr:row>
      <xdr:rowOff>0</xdr:rowOff>
    </xdr:from>
    <xdr:to>
      <xdr:col>7</xdr:col>
      <xdr:colOff>95250</xdr:colOff>
      <xdr:row>62</xdr:row>
      <xdr:rowOff>95250</xdr:rowOff>
    </xdr:to>
    <xdr:pic>
      <xdr:nvPicPr>
        <xdr:cNvPr id="4" name="Picture 4"/>
        <xdr:cNvPicPr preferRelativeResize="1">
          <a:picLocks noChangeAspect="1"/>
        </xdr:cNvPicPr>
      </xdr:nvPicPr>
      <xdr:blipFill>
        <a:blip r:embed="rId1"/>
        <a:stretch>
          <a:fillRect/>
        </a:stretch>
      </xdr:blipFill>
      <xdr:spPr>
        <a:xfrm>
          <a:off x="5391150" y="11182350"/>
          <a:ext cx="9525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4"/>
  <sheetViews>
    <sheetView tabSelected="1" workbookViewId="0" topLeftCell="A1">
      <selection activeCell="B44" sqref="B44"/>
    </sheetView>
  </sheetViews>
  <sheetFormatPr defaultColWidth="9.140625" defaultRowHeight="12.75"/>
  <sheetData>
    <row r="1" spans="1:10" s="14" customFormat="1" ht="17.25" customHeight="1">
      <c r="A1" s="68" t="s">
        <v>189</v>
      </c>
      <c r="B1" s="68"/>
      <c r="C1" s="68"/>
      <c r="D1" s="68"/>
      <c r="E1" s="68"/>
      <c r="F1" s="68"/>
      <c r="G1" s="68"/>
      <c r="H1" s="68"/>
      <c r="J1" s="69" t="s">
        <v>190</v>
      </c>
    </row>
    <row r="2" ht="49.5" customHeight="1"/>
    <row r="3" spans="1:10" ht="18">
      <c r="A3" s="129" t="s">
        <v>390</v>
      </c>
      <c r="B3" s="129"/>
      <c r="C3" s="129"/>
      <c r="D3" s="129"/>
      <c r="E3" s="129"/>
      <c r="F3" s="129"/>
      <c r="G3" s="129"/>
      <c r="H3" s="129"/>
      <c r="I3" s="129"/>
      <c r="J3" s="129"/>
    </row>
    <row r="4" spans="1:10" ht="15.75">
      <c r="A4" s="130" t="s">
        <v>192</v>
      </c>
      <c r="B4" s="130"/>
      <c r="C4" s="130"/>
      <c r="D4" s="130"/>
      <c r="E4" s="130"/>
      <c r="F4" s="130"/>
      <c r="G4" s="130"/>
      <c r="H4" s="130"/>
      <c r="I4" s="130"/>
      <c r="J4" s="130"/>
    </row>
    <row r="6" spans="1:9" ht="15">
      <c r="A6" s="66" t="s">
        <v>191</v>
      </c>
      <c r="B6" s="67"/>
      <c r="C6" s="67"/>
      <c r="D6" s="67"/>
      <c r="E6" s="67"/>
      <c r="F6" s="67"/>
      <c r="G6" s="67"/>
      <c r="H6" s="67"/>
      <c r="I6" s="67"/>
    </row>
    <row r="8" spans="1:2" ht="12.75">
      <c r="A8" s="91" t="s">
        <v>282</v>
      </c>
      <c r="B8" t="s">
        <v>147</v>
      </c>
    </row>
    <row r="9" spans="1:2" ht="12.75">
      <c r="A9" s="91" t="s">
        <v>283</v>
      </c>
      <c r="B9" t="s">
        <v>194</v>
      </c>
    </row>
    <row r="10" spans="1:2" ht="12.75">
      <c r="A10" s="91" t="s">
        <v>284</v>
      </c>
      <c r="B10" t="s">
        <v>0</v>
      </c>
    </row>
    <row r="11" spans="1:2" ht="12.75">
      <c r="A11" s="91" t="s">
        <v>285</v>
      </c>
      <c r="B11" t="s">
        <v>54</v>
      </c>
    </row>
    <row r="12" spans="1:2" ht="12.75">
      <c r="A12" s="91" t="s">
        <v>286</v>
      </c>
      <c r="B12" t="s">
        <v>61</v>
      </c>
    </row>
    <row r="13" spans="1:2" ht="12.75">
      <c r="A13" s="91" t="s">
        <v>287</v>
      </c>
      <c r="B13" t="s">
        <v>65</v>
      </c>
    </row>
    <row r="14" spans="1:2" ht="12.75">
      <c r="A14" s="91" t="s">
        <v>288</v>
      </c>
      <c r="B14" t="s">
        <v>72</v>
      </c>
    </row>
    <row r="15" spans="1:2" ht="12.75">
      <c r="A15" s="91" t="s">
        <v>289</v>
      </c>
      <c r="B15" t="s">
        <v>73</v>
      </c>
    </row>
    <row r="16" spans="1:2" ht="12.75">
      <c r="A16" s="91" t="s">
        <v>290</v>
      </c>
      <c r="B16" t="s">
        <v>79</v>
      </c>
    </row>
    <row r="17" spans="1:2" ht="12.75">
      <c r="A17" s="91" t="s">
        <v>291</v>
      </c>
      <c r="B17" t="s">
        <v>83</v>
      </c>
    </row>
    <row r="18" spans="1:2" ht="12.75">
      <c r="A18" s="91" t="s">
        <v>292</v>
      </c>
      <c r="B18" t="s">
        <v>85</v>
      </c>
    </row>
    <row r="19" spans="1:2" ht="12.75">
      <c r="A19" s="91" t="s">
        <v>293</v>
      </c>
      <c r="B19" t="s">
        <v>337</v>
      </c>
    </row>
    <row r="20" spans="1:2" ht="12.75">
      <c r="A20" s="91" t="s">
        <v>294</v>
      </c>
      <c r="B20" t="s">
        <v>94</v>
      </c>
    </row>
    <row r="21" spans="1:2" ht="12.75">
      <c r="A21" s="91" t="s">
        <v>295</v>
      </c>
      <c r="B21" t="s">
        <v>99</v>
      </c>
    </row>
    <row r="22" spans="1:2" ht="12.75">
      <c r="A22" s="91" t="s">
        <v>296</v>
      </c>
      <c r="B22" t="s">
        <v>105</v>
      </c>
    </row>
    <row r="23" spans="1:2" ht="12.75">
      <c r="A23" s="91" t="s">
        <v>297</v>
      </c>
      <c r="B23" t="s">
        <v>110</v>
      </c>
    </row>
    <row r="24" spans="1:2" ht="12.75">
      <c r="A24" s="91" t="s">
        <v>298</v>
      </c>
      <c r="B24" t="s">
        <v>338</v>
      </c>
    </row>
    <row r="25" spans="1:2" ht="12.75">
      <c r="A25" s="91" t="s">
        <v>299</v>
      </c>
      <c r="B25" t="s">
        <v>339</v>
      </c>
    </row>
    <row r="26" spans="1:2" ht="12.75">
      <c r="A26" s="91" t="s">
        <v>300</v>
      </c>
      <c r="B26" t="s">
        <v>140</v>
      </c>
    </row>
    <row r="27" spans="1:2" ht="12.75">
      <c r="A27" s="91" t="s">
        <v>301</v>
      </c>
      <c r="B27" t="s">
        <v>143</v>
      </c>
    </row>
    <row r="29" ht="12.75">
      <c r="A29" s="66" t="s">
        <v>321</v>
      </c>
    </row>
    <row r="30" spans="1:10" ht="12.75">
      <c r="A30" s="127" t="s">
        <v>322</v>
      </c>
      <c r="B30" s="127"/>
      <c r="C30" s="127"/>
      <c r="D30" s="127"/>
      <c r="E30" s="127"/>
      <c r="F30" s="127"/>
      <c r="G30" s="127"/>
      <c r="H30" s="127"/>
      <c r="I30" s="127"/>
      <c r="J30" s="127"/>
    </row>
    <row r="31" spans="1:10" ht="38.25" customHeight="1">
      <c r="A31" s="128" t="s">
        <v>391</v>
      </c>
      <c r="B31" s="128"/>
      <c r="C31" s="128"/>
      <c r="D31" s="128"/>
      <c r="E31" s="128"/>
      <c r="F31" s="128"/>
      <c r="G31" s="128"/>
      <c r="H31" s="128"/>
      <c r="I31" s="128"/>
      <c r="J31" s="128"/>
    </row>
    <row r="33" ht="12.75">
      <c r="A33" s="66" t="s">
        <v>323</v>
      </c>
    </row>
    <row r="34" spans="1:10" ht="24" customHeight="1">
      <c r="A34" s="126" t="s">
        <v>324</v>
      </c>
      <c r="B34" s="126"/>
      <c r="C34" s="126"/>
      <c r="D34" s="126"/>
      <c r="E34" s="126"/>
      <c r="F34" s="126"/>
      <c r="G34" s="126"/>
      <c r="H34" s="126"/>
      <c r="I34" s="126"/>
      <c r="J34" s="126"/>
    </row>
    <row r="36" ht="12.75">
      <c r="A36" s="66" t="s">
        <v>397</v>
      </c>
    </row>
    <row r="37" spans="1:2" ht="12.75">
      <c r="A37" s="56" t="s">
        <v>335</v>
      </c>
      <c r="B37" t="s">
        <v>336</v>
      </c>
    </row>
    <row r="38" spans="1:2" ht="12.75">
      <c r="A38" s="56" t="s">
        <v>394</v>
      </c>
      <c r="B38" t="s">
        <v>395</v>
      </c>
    </row>
    <row r="39" spans="1:2" ht="12.75">
      <c r="A39" t="s">
        <v>325</v>
      </c>
      <c r="B39" t="s">
        <v>326</v>
      </c>
    </row>
    <row r="40" spans="1:2" ht="12.75">
      <c r="A40" s="100" t="s">
        <v>12</v>
      </c>
      <c r="B40" t="s">
        <v>327</v>
      </c>
    </row>
    <row r="41" spans="1:2" ht="12.75">
      <c r="A41" t="s">
        <v>328</v>
      </c>
      <c r="B41" t="s">
        <v>329</v>
      </c>
    </row>
    <row r="42" spans="1:2" ht="12.75">
      <c r="A42" t="s">
        <v>330</v>
      </c>
      <c r="B42" t="s">
        <v>331</v>
      </c>
    </row>
    <row r="43" spans="1:2" ht="12.75">
      <c r="A43" s="56" t="s">
        <v>332</v>
      </c>
      <c r="B43" t="s">
        <v>333</v>
      </c>
    </row>
    <row r="44" spans="1:2" ht="12.75">
      <c r="A44" s="56" t="s">
        <v>334</v>
      </c>
      <c r="B44" t="s">
        <v>396</v>
      </c>
    </row>
  </sheetData>
  <mergeCells count="5">
    <mergeCell ref="A34:J34"/>
    <mergeCell ref="A30:J30"/>
    <mergeCell ref="A31:J31"/>
    <mergeCell ref="A3:J3"/>
    <mergeCell ref="A4:J4"/>
  </mergeCells>
  <hyperlinks>
    <hyperlink ref="A8" location="'1'!A1" display="'1'!A1"/>
    <hyperlink ref="A9" location="'2'!A1" display="'2'!A1"/>
    <hyperlink ref="A10" location="'3'!A1" display="'3'!A1"/>
    <hyperlink ref="A11" location="'4'!A1" display="'4'!A1"/>
    <hyperlink ref="A12" location="'5'!A1" display="'5'!A1"/>
    <hyperlink ref="A13" location="'6'!A1" display="'6'!A1"/>
    <hyperlink ref="A14" location="'7'!A1" display="'7'!A1"/>
    <hyperlink ref="A15" location="'8'!A1" display="'8'!A1"/>
    <hyperlink ref="A16" location="'9'!A1" display="'9'!A1"/>
    <hyperlink ref="A17" location="'10'!A1" display="'10'!A1"/>
    <hyperlink ref="A18" location="'11'!A1" display="'11'!A1"/>
    <hyperlink ref="A19" location="'12'!A1" display="'12'!A1"/>
    <hyperlink ref="A20" location="'13'!A1" display="'13'!A1"/>
    <hyperlink ref="A21" location="'14'!A1" display="'14'!A1"/>
    <hyperlink ref="A22" location="'15'!A1" display="'15'!A1"/>
    <hyperlink ref="A23" location="'16'!A1" display="'16'!A1"/>
    <hyperlink ref="A24" location="'17'!A1" display="'17'!A1"/>
    <hyperlink ref="A25" location="'18'!A1" display="'18'!A1"/>
    <hyperlink ref="A26" location="'19'!A1" display="'19'!A1"/>
    <hyperlink ref="A27" location="'20'!A1" display="'20'!A1"/>
  </hyperlinks>
  <printOptions/>
  <pageMargins left="0.5511811023622047" right="0.5511811023622047" top="0.7874015748031497" bottom="0.7874015748031497" header="0.5118110236220472" footer="0.5118110236220472"/>
  <pageSetup horizontalDpi="600" verticalDpi="600" orientation="portrait" paperSize="9" r:id="rId4"/>
  <drawing r:id="rId3"/>
  <legacyDrawing r:id="rId2"/>
  <oleObjects>
    <oleObject progId="Word.Document.8" shapeId="509612" r:id="rId1"/>
  </oleObjects>
</worksheet>
</file>

<file path=xl/worksheets/sheet10.xml><?xml version="1.0" encoding="utf-8"?>
<worksheet xmlns="http://schemas.openxmlformats.org/spreadsheetml/2006/main" xmlns:r="http://schemas.openxmlformats.org/officeDocument/2006/relationships">
  <sheetPr codeName="Sheet7"/>
  <dimension ref="A2:N86"/>
  <sheetViews>
    <sheetView workbookViewId="0" topLeftCell="A1">
      <pane ySplit="5" topLeftCell="BM6" activePane="bottomLeft" state="frozen"/>
      <selection pane="topLeft" activeCell="K5" sqref="K5"/>
      <selection pane="bottomLeft" activeCell="G66" sqref="G66:H66"/>
    </sheetView>
  </sheetViews>
  <sheetFormatPr defaultColWidth="9.140625" defaultRowHeight="12.75"/>
  <cols>
    <col min="1" max="1" width="21.57421875" style="7" customWidth="1"/>
    <col min="2" max="4" width="9.140625" style="7" customWidth="1"/>
    <col min="5" max="7" width="8.421875" style="7" customWidth="1"/>
    <col min="8" max="10" width="9.140625" style="7" customWidth="1"/>
    <col min="11" max="11" width="9.140625" style="49" customWidth="1"/>
    <col min="12" max="16384" width="9.140625" style="7" customWidth="1"/>
  </cols>
  <sheetData>
    <row r="1" ht="6.75" customHeight="1"/>
    <row r="2" spans="1:9" s="49" customFormat="1" ht="26.25" customHeight="1">
      <c r="A2" s="145" t="s">
        <v>360</v>
      </c>
      <c r="B2" s="146"/>
      <c r="C2" s="146"/>
      <c r="D2" s="146"/>
      <c r="E2" s="146"/>
      <c r="F2" s="146"/>
      <c r="G2" s="146"/>
      <c r="H2" s="146"/>
      <c r="I2" s="147"/>
    </row>
    <row r="3" spans="1:9" ht="22.5" customHeight="1">
      <c r="A3" s="148" t="s">
        <v>1</v>
      </c>
      <c r="B3" s="148" t="s">
        <v>80</v>
      </c>
      <c r="C3" s="148"/>
      <c r="D3" s="148"/>
      <c r="E3" s="148" t="s">
        <v>81</v>
      </c>
      <c r="F3" s="148"/>
      <c r="G3" s="148"/>
      <c r="H3" s="148" t="s">
        <v>56</v>
      </c>
      <c r="I3" s="148"/>
    </row>
    <row r="4" spans="1:14" ht="36">
      <c r="A4" s="148"/>
      <c r="B4" s="28">
        <v>1990</v>
      </c>
      <c r="C4" s="28">
        <v>2000</v>
      </c>
      <c r="D4" s="28">
        <v>2005</v>
      </c>
      <c r="E4" s="28">
        <v>1990</v>
      </c>
      <c r="F4" s="28">
        <v>2000</v>
      </c>
      <c r="G4" s="28">
        <v>2005</v>
      </c>
      <c r="H4" s="28" t="s">
        <v>57</v>
      </c>
      <c r="I4" s="28" t="s">
        <v>58</v>
      </c>
      <c r="K4" s="116" t="s">
        <v>401</v>
      </c>
      <c r="L4" s="112">
        <v>1990</v>
      </c>
      <c r="M4" s="112">
        <v>2000</v>
      </c>
      <c r="N4" s="112">
        <v>2005</v>
      </c>
    </row>
    <row r="5" spans="1:14" ht="13.5">
      <c r="A5" s="148"/>
      <c r="B5" s="28" t="s">
        <v>10</v>
      </c>
      <c r="C5" s="28" t="s">
        <v>10</v>
      </c>
      <c r="D5" s="28" t="s">
        <v>10</v>
      </c>
      <c r="E5" s="28" t="s">
        <v>347</v>
      </c>
      <c r="F5" s="28" t="s">
        <v>347</v>
      </c>
      <c r="G5" s="28" t="s">
        <v>347</v>
      </c>
      <c r="H5" s="28" t="s">
        <v>82</v>
      </c>
      <c r="I5" s="28" t="s">
        <v>82</v>
      </c>
      <c r="K5" s="49" t="s">
        <v>10</v>
      </c>
      <c r="L5" s="112"/>
      <c r="M5" s="112"/>
      <c r="N5" s="112"/>
    </row>
    <row r="6" spans="1:9" ht="12">
      <c r="A6" s="37" t="s">
        <v>162</v>
      </c>
      <c r="B6" s="38"/>
      <c r="C6" s="38"/>
      <c r="D6" s="38"/>
      <c r="E6" s="38"/>
      <c r="F6" s="38"/>
      <c r="G6" s="38"/>
      <c r="H6" s="38"/>
      <c r="I6" s="38"/>
    </row>
    <row r="7" spans="1:9" ht="12">
      <c r="A7" s="71" t="s">
        <v>193</v>
      </c>
      <c r="B7" s="38"/>
      <c r="C7" s="38"/>
      <c r="D7" s="38"/>
      <c r="E7" s="38"/>
      <c r="F7" s="38"/>
      <c r="G7" s="38"/>
      <c r="H7" s="38"/>
      <c r="I7" s="38"/>
    </row>
    <row r="8" spans="1:9" ht="13.5" customHeight="1">
      <c r="A8" s="37" t="s">
        <v>163</v>
      </c>
      <c r="B8" s="38"/>
      <c r="C8" s="38"/>
      <c r="D8" s="38"/>
      <c r="E8" s="38"/>
      <c r="F8" s="38"/>
      <c r="G8" s="38"/>
      <c r="H8" s="38"/>
      <c r="I8" s="38"/>
    </row>
    <row r="9" spans="1:14" ht="12">
      <c r="A9" s="9" t="s">
        <v>23</v>
      </c>
      <c r="B9" s="12">
        <v>117</v>
      </c>
      <c r="C9" s="12">
        <v>119</v>
      </c>
      <c r="D9" s="12" t="s">
        <v>12</v>
      </c>
      <c r="E9" s="10">
        <v>3.1</v>
      </c>
      <c r="F9" s="10">
        <v>3.1</v>
      </c>
      <c r="G9" s="10" t="s">
        <v>12</v>
      </c>
      <c r="H9" s="12">
        <v>200</v>
      </c>
      <c r="I9" s="12" t="s">
        <v>12</v>
      </c>
      <c r="J9" s="44"/>
      <c r="K9" s="49">
        <v>3862</v>
      </c>
      <c r="L9" s="44">
        <f>E9*$K9</f>
        <v>11972.2</v>
      </c>
      <c r="M9" s="44">
        <f aca="true" t="shared" si="0" ref="M9:N23">F9*$K9</f>
        <v>11972.2</v>
      </c>
      <c r="N9" s="44"/>
    </row>
    <row r="10" spans="1:14" ht="12">
      <c r="A10" s="9" t="s">
        <v>25</v>
      </c>
      <c r="B10" s="12">
        <v>0</v>
      </c>
      <c r="C10" s="12">
        <v>0</v>
      </c>
      <c r="D10" s="12">
        <v>0</v>
      </c>
      <c r="E10" s="10">
        <v>0</v>
      </c>
      <c r="F10" s="10">
        <v>0</v>
      </c>
      <c r="G10" s="10">
        <v>0</v>
      </c>
      <c r="H10" s="12">
        <v>0</v>
      </c>
      <c r="I10" s="12">
        <v>0</v>
      </c>
      <c r="J10" s="44"/>
      <c r="K10" s="49">
        <v>667</v>
      </c>
      <c r="L10" s="44">
        <f aca="true" t="shared" si="1" ref="L10:L70">E10*$K10</f>
        <v>0</v>
      </c>
      <c r="M10" s="44">
        <f t="shared" si="0"/>
        <v>0</v>
      </c>
      <c r="N10" s="44">
        <f t="shared" si="0"/>
        <v>0</v>
      </c>
    </row>
    <row r="11" spans="1:14" ht="12">
      <c r="A11" s="9" t="s">
        <v>16</v>
      </c>
      <c r="B11" s="12">
        <v>22</v>
      </c>
      <c r="C11" s="12">
        <v>22</v>
      </c>
      <c r="D11" s="12">
        <v>22</v>
      </c>
      <c r="E11" s="10">
        <v>13.7</v>
      </c>
      <c r="F11" s="10">
        <v>12.7</v>
      </c>
      <c r="G11" s="10">
        <v>12.6</v>
      </c>
      <c r="H11" s="12">
        <v>0</v>
      </c>
      <c r="I11" s="12">
        <v>0</v>
      </c>
      <c r="J11" s="44"/>
      <c r="K11" s="49">
        <v>174</v>
      </c>
      <c r="L11" s="44">
        <f t="shared" si="1"/>
        <v>2383.7999999999997</v>
      </c>
      <c r="M11" s="44">
        <f t="shared" si="0"/>
        <v>2209.7999999999997</v>
      </c>
      <c r="N11" s="44">
        <f t="shared" si="0"/>
        <v>2192.4</v>
      </c>
    </row>
    <row r="12" spans="1:14" ht="12">
      <c r="A12" s="9" t="s">
        <v>26</v>
      </c>
      <c r="B12" s="12">
        <v>0</v>
      </c>
      <c r="C12" s="12">
        <v>0</v>
      </c>
      <c r="D12" s="12">
        <v>0</v>
      </c>
      <c r="E12" s="10">
        <v>0</v>
      </c>
      <c r="F12" s="10">
        <v>0</v>
      </c>
      <c r="G12" s="10">
        <v>0</v>
      </c>
      <c r="H12" s="12">
        <v>0</v>
      </c>
      <c r="I12" s="12">
        <v>0</v>
      </c>
      <c r="J12" s="44"/>
      <c r="K12" s="49">
        <v>2648</v>
      </c>
      <c r="L12" s="44">
        <f t="shared" si="1"/>
        <v>0</v>
      </c>
      <c r="M12" s="44">
        <f t="shared" si="0"/>
        <v>0</v>
      </c>
      <c r="N12" s="44">
        <f t="shared" si="0"/>
        <v>0</v>
      </c>
    </row>
    <row r="13" spans="1:14" ht="12">
      <c r="A13" s="9" t="s">
        <v>27</v>
      </c>
      <c r="B13" s="12">
        <v>0</v>
      </c>
      <c r="C13" s="12">
        <v>0</v>
      </c>
      <c r="D13" s="12">
        <v>0</v>
      </c>
      <c r="E13" s="10">
        <v>0</v>
      </c>
      <c r="F13" s="10">
        <v>0</v>
      </c>
      <c r="G13" s="10">
        <v>0</v>
      </c>
      <c r="H13" s="12">
        <v>0</v>
      </c>
      <c r="I13" s="12">
        <v>0</v>
      </c>
      <c r="J13" s="44"/>
      <c r="K13" s="49">
        <v>500</v>
      </c>
      <c r="L13" s="44">
        <f t="shared" si="1"/>
        <v>0</v>
      </c>
      <c r="M13" s="44">
        <f t="shared" si="0"/>
        <v>0</v>
      </c>
      <c r="N13" s="44">
        <f t="shared" si="0"/>
        <v>0</v>
      </c>
    </row>
    <row r="14" spans="1:14" ht="12">
      <c r="A14" s="9" t="s">
        <v>28</v>
      </c>
      <c r="B14" s="12" t="s">
        <v>12</v>
      </c>
      <c r="C14" s="12">
        <v>137</v>
      </c>
      <c r="D14" s="12">
        <v>142</v>
      </c>
      <c r="E14" s="10" t="s">
        <v>12</v>
      </c>
      <c r="F14" s="10">
        <v>6.1</v>
      </c>
      <c r="G14" s="10">
        <v>6.2</v>
      </c>
      <c r="H14" s="12" t="s">
        <v>12</v>
      </c>
      <c r="I14" s="12">
        <v>1000</v>
      </c>
      <c r="J14" s="44"/>
      <c r="K14" s="49">
        <v>2284</v>
      </c>
      <c r="L14" s="44"/>
      <c r="M14" s="44">
        <f t="shared" si="0"/>
        <v>13932.4</v>
      </c>
      <c r="N14" s="44">
        <f t="shared" si="0"/>
        <v>14160.800000000001</v>
      </c>
    </row>
    <row r="15" spans="1:14" ht="12">
      <c r="A15" s="9" t="s">
        <v>29</v>
      </c>
      <c r="B15" s="12">
        <v>1491</v>
      </c>
      <c r="C15" s="12">
        <v>1418</v>
      </c>
      <c r="D15" s="12">
        <v>1419</v>
      </c>
      <c r="E15" s="10">
        <v>6.7</v>
      </c>
      <c r="F15" s="10">
        <v>6.3</v>
      </c>
      <c r="G15" s="10">
        <v>6.3</v>
      </c>
      <c r="H15" s="12">
        <v>-7300</v>
      </c>
      <c r="I15" s="12">
        <v>200</v>
      </c>
      <c r="J15" s="44"/>
      <c r="K15" s="49">
        <v>22500</v>
      </c>
      <c r="L15" s="44">
        <f t="shared" si="1"/>
        <v>150750</v>
      </c>
      <c r="M15" s="44">
        <f t="shared" si="0"/>
        <v>141750</v>
      </c>
      <c r="N15" s="44">
        <f t="shared" si="0"/>
        <v>141750</v>
      </c>
    </row>
    <row r="16" spans="1:14" ht="12">
      <c r="A16" s="9" t="s">
        <v>30</v>
      </c>
      <c r="B16" s="12">
        <v>30</v>
      </c>
      <c r="C16" s="12">
        <v>30</v>
      </c>
      <c r="D16" s="12">
        <v>30</v>
      </c>
      <c r="E16" s="10">
        <v>0.2</v>
      </c>
      <c r="F16" s="10">
        <v>0.2</v>
      </c>
      <c r="G16" s="10">
        <v>0.2</v>
      </c>
      <c r="H16" s="12">
        <v>0</v>
      </c>
      <c r="I16" s="12">
        <v>0</v>
      </c>
      <c r="J16" s="44"/>
      <c r="K16" s="49">
        <v>15554</v>
      </c>
      <c r="L16" s="44">
        <f t="shared" si="1"/>
        <v>3110.8</v>
      </c>
      <c r="M16" s="44">
        <f t="shared" si="0"/>
        <v>3110.8</v>
      </c>
      <c r="N16" s="44">
        <f t="shared" si="0"/>
        <v>3110.8</v>
      </c>
    </row>
    <row r="17" spans="1:14" ht="12">
      <c r="A17" s="9" t="s">
        <v>31</v>
      </c>
      <c r="B17" s="12">
        <v>0</v>
      </c>
      <c r="C17" s="12">
        <v>0</v>
      </c>
      <c r="D17" s="12">
        <v>0</v>
      </c>
      <c r="E17" s="10">
        <v>0</v>
      </c>
      <c r="F17" s="10">
        <v>0</v>
      </c>
      <c r="G17" s="10">
        <v>0</v>
      </c>
      <c r="H17" s="12">
        <v>0</v>
      </c>
      <c r="I17" s="12">
        <v>0</v>
      </c>
      <c r="J17" s="44"/>
      <c r="K17" s="49">
        <v>11076</v>
      </c>
      <c r="L17" s="44">
        <f t="shared" si="1"/>
        <v>0</v>
      </c>
      <c r="M17" s="44">
        <f t="shared" si="0"/>
        <v>0</v>
      </c>
      <c r="N17" s="44">
        <f t="shared" si="0"/>
        <v>0</v>
      </c>
    </row>
    <row r="18" spans="1:14" ht="12">
      <c r="A18" s="9" t="s">
        <v>32</v>
      </c>
      <c r="B18" s="12">
        <v>0</v>
      </c>
      <c r="C18" s="12">
        <v>0</v>
      </c>
      <c r="D18" s="12">
        <v>0</v>
      </c>
      <c r="E18" s="10">
        <v>0</v>
      </c>
      <c r="F18" s="10">
        <v>0</v>
      </c>
      <c r="G18" s="10">
        <v>0</v>
      </c>
      <c r="H18" s="12">
        <v>0</v>
      </c>
      <c r="I18" s="12">
        <v>0</v>
      </c>
      <c r="J18" s="44"/>
      <c r="K18" s="49">
        <v>3752</v>
      </c>
      <c r="L18" s="44">
        <f t="shared" si="1"/>
        <v>0</v>
      </c>
      <c r="M18" s="44">
        <f t="shared" si="0"/>
        <v>0</v>
      </c>
      <c r="N18" s="44">
        <f t="shared" si="0"/>
        <v>0</v>
      </c>
    </row>
    <row r="19" spans="1:14" ht="12">
      <c r="A19" s="9" t="s">
        <v>33</v>
      </c>
      <c r="B19" s="12">
        <v>0</v>
      </c>
      <c r="C19" s="12">
        <v>0</v>
      </c>
      <c r="D19" s="12">
        <v>0</v>
      </c>
      <c r="E19" s="10">
        <v>0</v>
      </c>
      <c r="F19" s="10">
        <v>0</v>
      </c>
      <c r="G19" s="10">
        <v>0</v>
      </c>
      <c r="H19" s="12">
        <v>0</v>
      </c>
      <c r="I19" s="12">
        <v>0</v>
      </c>
      <c r="J19" s="44"/>
      <c r="K19" s="49">
        <v>1976</v>
      </c>
      <c r="L19" s="44">
        <f t="shared" si="1"/>
        <v>0</v>
      </c>
      <c r="M19" s="44">
        <f t="shared" si="0"/>
        <v>0</v>
      </c>
      <c r="N19" s="44">
        <f t="shared" si="0"/>
        <v>0</v>
      </c>
    </row>
    <row r="20" spans="1:14" ht="12">
      <c r="A20" s="9" t="s">
        <v>34</v>
      </c>
      <c r="B20" s="12">
        <v>1</v>
      </c>
      <c r="C20" s="12">
        <v>0</v>
      </c>
      <c r="D20" s="12">
        <v>0</v>
      </c>
      <c r="E20" s="10">
        <v>0.2</v>
      </c>
      <c r="F20" s="10">
        <v>0</v>
      </c>
      <c r="G20" s="10">
        <v>0</v>
      </c>
      <c r="H20" s="12">
        <v>-100</v>
      </c>
      <c r="I20" s="12">
        <v>0</v>
      </c>
      <c r="J20" s="44"/>
      <c r="K20" s="49">
        <v>669</v>
      </c>
      <c r="L20" s="44">
        <f t="shared" si="1"/>
        <v>133.8</v>
      </c>
      <c r="M20" s="44">
        <f t="shared" si="0"/>
        <v>0</v>
      </c>
      <c r="N20" s="44">
        <f t="shared" si="0"/>
        <v>0</v>
      </c>
    </row>
    <row r="21" spans="1:14" ht="12">
      <c r="A21" s="9" t="s">
        <v>35</v>
      </c>
      <c r="B21" s="12">
        <v>160</v>
      </c>
      <c r="C21" s="12">
        <v>160</v>
      </c>
      <c r="D21" s="12" t="s">
        <v>12</v>
      </c>
      <c r="E21" s="10">
        <v>1.9</v>
      </c>
      <c r="F21" s="10">
        <v>1.7</v>
      </c>
      <c r="G21" s="10" t="s">
        <v>12</v>
      </c>
      <c r="H21" s="12">
        <v>0</v>
      </c>
      <c r="I21" s="12" t="s">
        <v>12</v>
      </c>
      <c r="J21" s="44"/>
      <c r="K21" s="49">
        <v>9979</v>
      </c>
      <c r="L21" s="44">
        <f t="shared" si="1"/>
        <v>18960.1</v>
      </c>
      <c r="M21" s="44">
        <f t="shared" si="0"/>
        <v>16964.3</v>
      </c>
      <c r="N21" s="44"/>
    </row>
    <row r="22" spans="1:14" ht="12">
      <c r="A22" s="9" t="s">
        <v>36</v>
      </c>
      <c r="B22" s="12" t="s">
        <v>12</v>
      </c>
      <c r="C22" s="12">
        <v>15</v>
      </c>
      <c r="D22" s="12">
        <v>14</v>
      </c>
      <c r="E22" s="10" t="s">
        <v>12</v>
      </c>
      <c r="F22" s="10">
        <v>0.5</v>
      </c>
      <c r="G22" s="10">
        <v>0.5</v>
      </c>
      <c r="H22" s="12" t="s">
        <v>12</v>
      </c>
      <c r="I22" s="12">
        <v>-280</v>
      </c>
      <c r="J22" s="44"/>
      <c r="K22" s="49">
        <v>2941</v>
      </c>
      <c r="L22" s="44"/>
      <c r="M22" s="44">
        <f t="shared" si="0"/>
        <v>1470.5</v>
      </c>
      <c r="N22" s="44">
        <f t="shared" si="0"/>
        <v>1470.5</v>
      </c>
    </row>
    <row r="23" spans="1:14" ht="12">
      <c r="A23" s="9" t="s">
        <v>37</v>
      </c>
      <c r="B23" s="12">
        <v>20</v>
      </c>
      <c r="C23" s="12">
        <v>21</v>
      </c>
      <c r="D23" s="12">
        <v>26</v>
      </c>
      <c r="E23" s="10">
        <v>1</v>
      </c>
      <c r="F23" s="10">
        <v>1</v>
      </c>
      <c r="G23" s="10">
        <v>1.2</v>
      </c>
      <c r="H23" s="12">
        <v>100</v>
      </c>
      <c r="I23" s="12">
        <v>1000</v>
      </c>
      <c r="J23" s="44"/>
      <c r="K23" s="49">
        <v>2099</v>
      </c>
      <c r="L23" s="44">
        <f t="shared" si="1"/>
        <v>2099</v>
      </c>
      <c r="M23" s="44">
        <f t="shared" si="0"/>
        <v>2099</v>
      </c>
      <c r="N23" s="44">
        <f t="shared" si="0"/>
        <v>2518.7999999999997</v>
      </c>
    </row>
    <row r="24" spans="1:14" ht="12">
      <c r="A24" s="9" t="s">
        <v>38</v>
      </c>
      <c r="B24" s="12" t="s">
        <v>12</v>
      </c>
      <c r="C24" s="12" t="s">
        <v>12</v>
      </c>
      <c r="D24" s="12" t="s">
        <v>12</v>
      </c>
      <c r="E24" s="10" t="s">
        <v>12</v>
      </c>
      <c r="F24" s="10" t="s">
        <v>12</v>
      </c>
      <c r="G24" s="10" t="s">
        <v>12</v>
      </c>
      <c r="H24" s="12" t="s">
        <v>12</v>
      </c>
      <c r="I24" s="12" t="s">
        <v>12</v>
      </c>
      <c r="J24" s="44"/>
      <c r="K24" s="49">
        <v>87</v>
      </c>
      <c r="L24" s="44"/>
      <c r="M24" s="44"/>
      <c r="N24" s="44"/>
    </row>
    <row r="25" spans="1:14" ht="12">
      <c r="A25" s="9" t="s">
        <v>39</v>
      </c>
      <c r="B25" s="12">
        <v>0</v>
      </c>
      <c r="C25" s="12">
        <v>0</v>
      </c>
      <c r="D25" s="12">
        <v>0</v>
      </c>
      <c r="E25" s="10">
        <v>0</v>
      </c>
      <c r="F25" s="10">
        <v>0</v>
      </c>
      <c r="G25" s="10">
        <v>0</v>
      </c>
      <c r="H25" s="12">
        <v>0</v>
      </c>
      <c r="I25" s="12">
        <v>0</v>
      </c>
      <c r="J25" s="44"/>
      <c r="K25" s="49" t="s">
        <v>13</v>
      </c>
      <c r="L25" s="44"/>
      <c r="M25" s="44"/>
      <c r="N25" s="44"/>
    </row>
    <row r="26" spans="1:14" ht="12">
      <c r="A26" s="9" t="s">
        <v>40</v>
      </c>
      <c r="B26" s="12">
        <v>0</v>
      </c>
      <c r="C26" s="12">
        <v>0</v>
      </c>
      <c r="D26" s="12">
        <v>0</v>
      </c>
      <c r="E26" s="10">
        <v>0</v>
      </c>
      <c r="F26" s="10">
        <v>0</v>
      </c>
      <c r="G26" s="10">
        <v>0</v>
      </c>
      <c r="H26" s="12">
        <v>0</v>
      </c>
      <c r="I26" s="12">
        <v>0</v>
      </c>
      <c r="J26" s="44"/>
      <c r="K26" s="49">
        <v>365</v>
      </c>
      <c r="L26" s="44">
        <f t="shared" si="1"/>
        <v>0</v>
      </c>
      <c r="M26" s="44">
        <f aca="true" t="shared" si="2" ref="M26:M70">F26*$K26</f>
        <v>0</v>
      </c>
      <c r="N26" s="44">
        <f aca="true" t="shared" si="3" ref="N26:N70">G26*$K26</f>
        <v>0</v>
      </c>
    </row>
    <row r="27" spans="1:14" ht="12">
      <c r="A27" s="9" t="s">
        <v>41</v>
      </c>
      <c r="B27" s="12">
        <v>30</v>
      </c>
      <c r="C27" s="12">
        <v>51</v>
      </c>
      <c r="D27" s="12">
        <v>53</v>
      </c>
      <c r="E27" s="10">
        <v>0.3</v>
      </c>
      <c r="F27" s="10">
        <v>0.6</v>
      </c>
      <c r="G27" s="10">
        <v>0.6</v>
      </c>
      <c r="H27" s="12">
        <v>2100</v>
      </c>
      <c r="I27" s="12">
        <v>400</v>
      </c>
      <c r="J27" s="44"/>
      <c r="K27" s="49">
        <v>9192</v>
      </c>
      <c r="L27" s="44">
        <f t="shared" si="1"/>
        <v>2757.6</v>
      </c>
      <c r="M27" s="44">
        <f t="shared" si="2"/>
        <v>5515.2</v>
      </c>
      <c r="N27" s="44">
        <f t="shared" si="3"/>
        <v>5515.2</v>
      </c>
    </row>
    <row r="28" spans="1:14" ht="12">
      <c r="A28" s="9" t="s">
        <v>42</v>
      </c>
      <c r="B28" s="12">
        <v>55</v>
      </c>
      <c r="C28" s="12">
        <v>55</v>
      </c>
      <c r="D28" s="12">
        <v>55</v>
      </c>
      <c r="E28" s="10">
        <v>1.8</v>
      </c>
      <c r="F28" s="10">
        <v>1.5</v>
      </c>
      <c r="G28" s="10">
        <v>1.5</v>
      </c>
      <c r="H28" s="12">
        <v>0</v>
      </c>
      <c r="I28" s="12">
        <v>0</v>
      </c>
      <c r="J28" s="44"/>
      <c r="K28" s="49">
        <v>3783</v>
      </c>
      <c r="L28" s="44">
        <f t="shared" si="1"/>
        <v>6809.400000000001</v>
      </c>
      <c r="M28" s="44">
        <f t="shared" si="2"/>
        <v>5674.5</v>
      </c>
      <c r="N28" s="44">
        <f t="shared" si="3"/>
        <v>5674.5</v>
      </c>
    </row>
    <row r="29" spans="1:14" ht="12">
      <c r="A29" s="9" t="s">
        <v>45</v>
      </c>
      <c r="B29" s="12">
        <v>24</v>
      </c>
      <c r="C29" s="12">
        <v>24</v>
      </c>
      <c r="D29" s="12">
        <v>24</v>
      </c>
      <c r="E29" s="10">
        <v>1.2</v>
      </c>
      <c r="F29" s="10">
        <v>1.2</v>
      </c>
      <c r="G29" s="10">
        <v>1.2</v>
      </c>
      <c r="H29" s="12">
        <v>0</v>
      </c>
      <c r="I29" s="12">
        <v>0</v>
      </c>
      <c r="J29" s="44"/>
      <c r="K29" s="49">
        <v>1929</v>
      </c>
      <c r="L29" s="44">
        <f t="shared" si="1"/>
        <v>2314.7999999999997</v>
      </c>
      <c r="M29" s="44">
        <f t="shared" si="2"/>
        <v>2314.7999999999997</v>
      </c>
      <c r="N29" s="44">
        <f t="shared" si="3"/>
        <v>2314.7999999999997</v>
      </c>
    </row>
    <row r="30" spans="1:14" ht="12">
      <c r="A30" s="9" t="s">
        <v>46</v>
      </c>
      <c r="B30" s="12">
        <v>63</v>
      </c>
      <c r="C30" s="12">
        <v>95</v>
      </c>
      <c r="D30" s="12">
        <v>119</v>
      </c>
      <c r="E30" s="10">
        <v>5.3</v>
      </c>
      <c r="F30" s="10">
        <v>7.7</v>
      </c>
      <c r="G30" s="10">
        <v>9.4</v>
      </c>
      <c r="H30" s="12">
        <v>3200</v>
      </c>
      <c r="I30" s="12">
        <v>4800</v>
      </c>
      <c r="J30" s="44"/>
      <c r="K30" s="49">
        <v>1264</v>
      </c>
      <c r="L30" s="44">
        <f t="shared" si="1"/>
        <v>6699.2</v>
      </c>
      <c r="M30" s="44">
        <f t="shared" si="2"/>
        <v>9732.800000000001</v>
      </c>
      <c r="N30" s="44">
        <f t="shared" si="3"/>
        <v>11881.6</v>
      </c>
    </row>
    <row r="31" spans="1:14" ht="12">
      <c r="A31" s="9" t="s">
        <v>47</v>
      </c>
      <c r="B31" s="12">
        <v>621</v>
      </c>
      <c r="C31" s="12">
        <v>748</v>
      </c>
      <c r="D31" s="12">
        <v>812</v>
      </c>
      <c r="E31" s="10">
        <v>4.6</v>
      </c>
      <c r="F31" s="10">
        <v>4.6</v>
      </c>
      <c r="G31" s="10">
        <v>4.5</v>
      </c>
      <c r="H31" s="12">
        <v>12700</v>
      </c>
      <c r="I31" s="12">
        <v>12800</v>
      </c>
      <c r="J31" s="44"/>
      <c r="K31" s="49">
        <v>17915</v>
      </c>
      <c r="L31" s="44">
        <f t="shared" si="1"/>
        <v>82409</v>
      </c>
      <c r="M31" s="44">
        <f t="shared" si="2"/>
        <v>82409</v>
      </c>
      <c r="N31" s="44">
        <f t="shared" si="3"/>
        <v>80617.5</v>
      </c>
    </row>
    <row r="32" spans="1:14" ht="12">
      <c r="A32" s="9" t="s">
        <v>48</v>
      </c>
      <c r="B32" s="12">
        <v>4348</v>
      </c>
      <c r="C32" s="12">
        <v>4600</v>
      </c>
      <c r="D32" s="12">
        <v>4726</v>
      </c>
      <c r="E32" s="10">
        <v>15.9</v>
      </c>
      <c r="F32" s="10">
        <v>16.7</v>
      </c>
      <c r="G32" s="10">
        <v>17.2</v>
      </c>
      <c r="H32" s="12">
        <v>25200</v>
      </c>
      <c r="I32" s="12">
        <v>25200</v>
      </c>
      <c r="K32" s="49">
        <v>27528</v>
      </c>
      <c r="L32" s="44">
        <f t="shared" si="1"/>
        <v>437695.2</v>
      </c>
      <c r="M32" s="44">
        <f t="shared" si="2"/>
        <v>459717.6</v>
      </c>
      <c r="N32" s="44">
        <f t="shared" si="3"/>
        <v>473481.6</v>
      </c>
    </row>
    <row r="33" spans="1:14" ht="12">
      <c r="A33" s="9" t="s">
        <v>50</v>
      </c>
      <c r="B33" s="12">
        <v>0</v>
      </c>
      <c r="C33" s="12">
        <v>0</v>
      </c>
      <c r="D33" s="12">
        <v>0</v>
      </c>
      <c r="E33" s="10">
        <v>0</v>
      </c>
      <c r="F33" s="10">
        <v>0</v>
      </c>
      <c r="G33" s="10">
        <v>0</v>
      </c>
      <c r="H33" s="12">
        <v>0</v>
      </c>
      <c r="I33" s="12">
        <v>0</v>
      </c>
      <c r="K33" s="49">
        <v>2845</v>
      </c>
      <c r="L33" s="44">
        <f t="shared" si="1"/>
        <v>0</v>
      </c>
      <c r="M33" s="44">
        <f t="shared" si="2"/>
        <v>0</v>
      </c>
      <c r="N33" s="44">
        <f t="shared" si="3"/>
        <v>0</v>
      </c>
    </row>
    <row r="34" spans="1:14" ht="12">
      <c r="A34" s="39" t="s">
        <v>164</v>
      </c>
      <c r="B34" s="62">
        <f>SUM(B9:B33)</f>
        <v>6982</v>
      </c>
      <c r="C34" s="62">
        <f>SUM(C9:C33)</f>
        <v>7495</v>
      </c>
      <c r="D34" s="62">
        <f>SUM(D9:D33)</f>
        <v>7442</v>
      </c>
      <c r="E34" s="103">
        <f>L34/$K34</f>
        <v>5.001029610753559</v>
      </c>
      <c r="F34" s="103">
        <f>M34/$K34</f>
        <v>5.212432944796653</v>
      </c>
      <c r="G34" s="103">
        <f>N34/$K34</f>
        <v>5.115005254517855</v>
      </c>
      <c r="H34" s="62"/>
      <c r="I34" s="62"/>
      <c r="J34" s="44"/>
      <c r="K34" s="49">
        <f>SUM(K9:K33)</f>
        <v>145589</v>
      </c>
      <c r="L34" s="44">
        <f>SUM(L9:L33)</f>
        <v>728094.8999999999</v>
      </c>
      <c r="M34" s="44">
        <f>SUM(M9:M33)</f>
        <v>758872.8999999999</v>
      </c>
      <c r="N34" s="44">
        <f>SUM(N9:N33)</f>
        <v>744688.5</v>
      </c>
    </row>
    <row r="35" spans="1:14" ht="12">
      <c r="A35" s="37" t="s">
        <v>165</v>
      </c>
      <c r="B35" s="108"/>
      <c r="C35" s="108"/>
      <c r="D35" s="108"/>
      <c r="E35" s="63"/>
      <c r="F35" s="63"/>
      <c r="G35" s="63"/>
      <c r="H35" s="153"/>
      <c r="I35" s="153"/>
      <c r="J35" s="44"/>
      <c r="L35" s="44"/>
      <c r="M35" s="44"/>
      <c r="N35" s="44"/>
    </row>
    <row r="36" spans="1:14" ht="12">
      <c r="A36" s="9" t="s">
        <v>171</v>
      </c>
      <c r="B36" s="12">
        <v>85</v>
      </c>
      <c r="C36" s="12">
        <v>85</v>
      </c>
      <c r="D36" s="12">
        <v>85</v>
      </c>
      <c r="E36" s="10">
        <v>10.7</v>
      </c>
      <c r="F36" s="10">
        <v>11</v>
      </c>
      <c r="G36" s="10">
        <v>10.7</v>
      </c>
      <c r="H36" s="12">
        <v>0</v>
      </c>
      <c r="I36" s="12">
        <v>0</v>
      </c>
      <c r="J36" s="44"/>
      <c r="K36" s="49">
        <v>794</v>
      </c>
      <c r="L36" s="44">
        <f t="shared" si="1"/>
        <v>8495.8</v>
      </c>
      <c r="M36" s="44">
        <f t="shared" si="2"/>
        <v>8734</v>
      </c>
      <c r="N36" s="44">
        <f t="shared" si="3"/>
        <v>8495.8</v>
      </c>
    </row>
    <row r="37" spans="1:14" ht="12">
      <c r="A37" s="9" t="s">
        <v>172</v>
      </c>
      <c r="B37" s="12" t="s">
        <v>12</v>
      </c>
      <c r="C37" s="12" t="s">
        <v>12</v>
      </c>
      <c r="D37" s="12" t="s">
        <v>12</v>
      </c>
      <c r="E37" s="10" t="s">
        <v>12</v>
      </c>
      <c r="F37" s="10" t="s">
        <v>12</v>
      </c>
      <c r="G37" s="10" t="s">
        <v>12</v>
      </c>
      <c r="H37" s="12" t="s">
        <v>12</v>
      </c>
      <c r="I37" s="12" t="s">
        <v>12</v>
      </c>
      <c r="J37" s="44"/>
      <c r="K37" s="49">
        <v>16</v>
      </c>
      <c r="L37" s="44"/>
      <c r="M37" s="44"/>
      <c r="N37" s="44"/>
    </row>
    <row r="38" spans="1:14" ht="24">
      <c r="A38" s="9" t="s">
        <v>173</v>
      </c>
      <c r="B38" s="12" t="s">
        <v>12</v>
      </c>
      <c r="C38" s="12">
        <v>2</v>
      </c>
      <c r="D38" s="12">
        <v>2</v>
      </c>
      <c r="E38" s="10" t="s">
        <v>12</v>
      </c>
      <c r="F38" s="10">
        <v>0.1</v>
      </c>
      <c r="G38" s="10">
        <v>0.1</v>
      </c>
      <c r="H38" s="12" t="s">
        <v>12</v>
      </c>
      <c r="I38" s="12">
        <v>0</v>
      </c>
      <c r="J38" s="44"/>
      <c r="K38" s="49">
        <v>2185</v>
      </c>
      <c r="L38" s="44"/>
      <c r="M38" s="44">
        <f t="shared" si="2"/>
        <v>218.5</v>
      </c>
      <c r="N38" s="44">
        <f t="shared" si="3"/>
        <v>218.5</v>
      </c>
    </row>
    <row r="39" spans="1:14" ht="12">
      <c r="A39" s="9" t="s">
        <v>174</v>
      </c>
      <c r="B39" s="12">
        <v>267</v>
      </c>
      <c r="C39" s="12">
        <v>396</v>
      </c>
      <c r="D39" s="12" t="s">
        <v>12</v>
      </c>
      <c r="E39" s="10">
        <v>8</v>
      </c>
      <c r="F39" s="10">
        <v>11.7</v>
      </c>
      <c r="G39" s="10" t="s">
        <v>12</v>
      </c>
      <c r="H39" s="12">
        <v>12900</v>
      </c>
      <c r="I39" s="12" t="s">
        <v>12</v>
      </c>
      <c r="J39" s="44"/>
      <c r="K39" s="49">
        <v>3625</v>
      </c>
      <c r="L39" s="44">
        <f t="shared" si="1"/>
        <v>29000</v>
      </c>
      <c r="M39" s="44">
        <f t="shared" si="2"/>
        <v>42412.5</v>
      </c>
      <c r="N39" s="44"/>
    </row>
    <row r="40" spans="1:14" ht="12">
      <c r="A40" s="9" t="s">
        <v>175</v>
      </c>
      <c r="B40" s="12">
        <v>10</v>
      </c>
      <c r="C40" s="12">
        <v>10</v>
      </c>
      <c r="D40" s="12">
        <v>10</v>
      </c>
      <c r="E40" s="10">
        <v>0.5</v>
      </c>
      <c r="F40" s="10">
        <v>0.5</v>
      </c>
      <c r="G40" s="10">
        <v>0.5</v>
      </c>
      <c r="H40" s="12">
        <v>0</v>
      </c>
      <c r="I40" s="12">
        <v>0</v>
      </c>
      <c r="J40" s="44"/>
      <c r="K40" s="49">
        <v>2135</v>
      </c>
      <c r="L40" s="44">
        <f t="shared" si="1"/>
        <v>1067.5</v>
      </c>
      <c r="M40" s="44">
        <f t="shared" si="2"/>
        <v>1067.5</v>
      </c>
      <c r="N40" s="44">
        <f t="shared" si="3"/>
        <v>1067.5</v>
      </c>
    </row>
    <row r="41" spans="1:14" ht="12">
      <c r="A41" s="9" t="s">
        <v>176</v>
      </c>
      <c r="B41" s="12">
        <v>0</v>
      </c>
      <c r="C41" s="12">
        <v>0</v>
      </c>
      <c r="D41" s="12">
        <v>0</v>
      </c>
      <c r="E41" s="10">
        <v>0</v>
      </c>
      <c r="F41" s="10">
        <v>0</v>
      </c>
      <c r="G41" s="10">
        <v>0</v>
      </c>
      <c r="H41" s="12">
        <v>0</v>
      </c>
      <c r="I41" s="12">
        <v>0</v>
      </c>
      <c r="J41" s="44"/>
      <c r="K41" s="49">
        <v>46</v>
      </c>
      <c r="L41" s="44">
        <f t="shared" si="1"/>
        <v>0</v>
      </c>
      <c r="M41" s="44">
        <f t="shared" si="2"/>
        <v>0</v>
      </c>
      <c r="N41" s="44">
        <f t="shared" si="3"/>
        <v>0</v>
      </c>
    </row>
    <row r="42" spans="1:14" ht="12">
      <c r="A42" s="9" t="s">
        <v>177</v>
      </c>
      <c r="B42" s="12" t="s">
        <v>12</v>
      </c>
      <c r="C42" s="12" t="s">
        <v>12</v>
      </c>
      <c r="D42" s="12" t="s">
        <v>12</v>
      </c>
      <c r="E42" s="10" t="s">
        <v>12</v>
      </c>
      <c r="F42" s="10" t="s">
        <v>12</v>
      </c>
      <c r="G42" s="10" t="s">
        <v>12</v>
      </c>
      <c r="H42" s="12" t="s">
        <v>12</v>
      </c>
      <c r="I42" s="12" t="s">
        <v>12</v>
      </c>
      <c r="J42" s="44"/>
      <c r="K42" s="49">
        <v>171</v>
      </c>
      <c r="L42" s="44"/>
      <c r="M42" s="44"/>
      <c r="N42" s="44"/>
    </row>
    <row r="43" spans="1:14" ht="12">
      <c r="A43" s="9" t="s">
        <v>178</v>
      </c>
      <c r="B43" s="12">
        <v>2</v>
      </c>
      <c r="C43" s="12">
        <v>2</v>
      </c>
      <c r="D43" s="12">
        <v>2</v>
      </c>
      <c r="E43" s="10">
        <v>23.1</v>
      </c>
      <c r="F43" s="10">
        <v>21.7</v>
      </c>
      <c r="G43" s="10">
        <v>21.7</v>
      </c>
      <c r="H43" s="12">
        <v>0</v>
      </c>
      <c r="I43" s="12">
        <v>0</v>
      </c>
      <c r="J43" s="44"/>
      <c r="K43" s="49">
        <v>7</v>
      </c>
      <c r="L43" s="44">
        <f t="shared" si="1"/>
        <v>161.70000000000002</v>
      </c>
      <c r="M43" s="44">
        <f t="shared" si="2"/>
        <v>151.9</v>
      </c>
      <c r="N43" s="44">
        <f t="shared" si="3"/>
        <v>151.9</v>
      </c>
    </row>
    <row r="44" spans="1:14" ht="12">
      <c r="A44" s="9" t="s">
        <v>179</v>
      </c>
      <c r="B44" s="12" t="s">
        <v>12</v>
      </c>
      <c r="C44" s="12" t="s">
        <v>12</v>
      </c>
      <c r="D44" s="12" t="s">
        <v>12</v>
      </c>
      <c r="E44" s="10" t="s">
        <v>12</v>
      </c>
      <c r="F44" s="10" t="s">
        <v>12</v>
      </c>
      <c r="G44" s="10" t="s">
        <v>12</v>
      </c>
      <c r="H44" s="12" t="s">
        <v>12</v>
      </c>
      <c r="I44" s="12" t="s">
        <v>12</v>
      </c>
      <c r="J44" s="44"/>
      <c r="K44" s="49">
        <v>0</v>
      </c>
      <c r="L44" s="44"/>
      <c r="M44" s="44"/>
      <c r="N44" s="44"/>
    </row>
    <row r="45" spans="1:14" ht="12">
      <c r="A45" s="9" t="s">
        <v>180</v>
      </c>
      <c r="B45" s="12">
        <v>250</v>
      </c>
      <c r="C45" s="12">
        <v>250</v>
      </c>
      <c r="D45" s="12">
        <v>250</v>
      </c>
      <c r="E45" s="10">
        <v>2.7</v>
      </c>
      <c r="F45" s="10">
        <v>2.7</v>
      </c>
      <c r="G45" s="10">
        <v>2.7</v>
      </c>
      <c r="H45" s="12">
        <v>0</v>
      </c>
      <c r="I45" s="12">
        <v>0</v>
      </c>
      <c r="J45" s="44"/>
      <c r="K45" s="49">
        <v>9387</v>
      </c>
      <c r="L45" s="44">
        <f t="shared" si="1"/>
        <v>25344.9</v>
      </c>
      <c r="M45" s="44">
        <f t="shared" si="2"/>
        <v>25344.9</v>
      </c>
      <c r="N45" s="44">
        <f t="shared" si="3"/>
        <v>25344.9</v>
      </c>
    </row>
    <row r="46" spans="1:14" ht="12">
      <c r="A46" s="9" t="s">
        <v>181</v>
      </c>
      <c r="B46" s="12">
        <v>233</v>
      </c>
      <c r="C46" s="12">
        <v>233</v>
      </c>
      <c r="D46" s="12">
        <v>233</v>
      </c>
      <c r="E46" s="10">
        <v>3.7</v>
      </c>
      <c r="F46" s="10">
        <v>3.7</v>
      </c>
      <c r="G46" s="10">
        <v>3.7</v>
      </c>
      <c r="H46" s="12">
        <v>0</v>
      </c>
      <c r="I46" s="12">
        <v>0</v>
      </c>
      <c r="J46" s="44"/>
      <c r="K46" s="49">
        <v>6370</v>
      </c>
      <c r="L46" s="44">
        <f t="shared" si="1"/>
        <v>23569</v>
      </c>
      <c r="M46" s="44">
        <f t="shared" si="2"/>
        <v>23569</v>
      </c>
      <c r="N46" s="44">
        <f t="shared" si="3"/>
        <v>23569</v>
      </c>
    </row>
    <row r="47" spans="1:14" ht="12">
      <c r="A47" s="9" t="s">
        <v>182</v>
      </c>
      <c r="B47" s="12" t="s">
        <v>12</v>
      </c>
      <c r="C47" s="12" t="s">
        <v>12</v>
      </c>
      <c r="D47" s="12" t="s">
        <v>12</v>
      </c>
      <c r="E47" s="10" t="s">
        <v>12</v>
      </c>
      <c r="F47" s="10" t="s">
        <v>12</v>
      </c>
      <c r="G47" s="10" t="s">
        <v>12</v>
      </c>
      <c r="H47" s="12" t="s">
        <v>12</v>
      </c>
      <c r="I47" s="12" t="s">
        <v>12</v>
      </c>
      <c r="J47" s="44"/>
      <c r="K47" s="49" t="s">
        <v>13</v>
      </c>
      <c r="L47" s="44"/>
      <c r="M47" s="44"/>
      <c r="N47" s="44"/>
    </row>
    <row r="48" spans="1:14" ht="12">
      <c r="A48" s="9" t="s">
        <v>183</v>
      </c>
      <c r="B48" s="12">
        <v>4</v>
      </c>
      <c r="C48" s="12">
        <v>4</v>
      </c>
      <c r="D48" s="12">
        <v>4</v>
      </c>
      <c r="E48" s="10">
        <v>0.2</v>
      </c>
      <c r="F48" s="10">
        <v>0.2</v>
      </c>
      <c r="G48" s="10">
        <v>0.1</v>
      </c>
      <c r="H48" s="12">
        <v>0</v>
      </c>
      <c r="I48" s="12">
        <v>0</v>
      </c>
      <c r="J48" s="44"/>
      <c r="K48" s="49">
        <v>2694</v>
      </c>
      <c r="L48" s="44">
        <f t="shared" si="1"/>
        <v>538.8000000000001</v>
      </c>
      <c r="M48" s="44">
        <f t="shared" si="2"/>
        <v>538.8000000000001</v>
      </c>
      <c r="N48" s="44">
        <f t="shared" si="3"/>
        <v>269.40000000000003</v>
      </c>
    </row>
    <row r="49" spans="1:14" ht="12">
      <c r="A49" s="9" t="s">
        <v>184</v>
      </c>
      <c r="B49" s="12">
        <v>3</v>
      </c>
      <c r="C49" s="12">
        <v>6</v>
      </c>
      <c r="D49" s="12">
        <v>14</v>
      </c>
      <c r="E49" s="10">
        <v>0.3</v>
      </c>
      <c r="F49" s="10">
        <v>0.5</v>
      </c>
      <c r="G49" s="10">
        <v>1.1</v>
      </c>
      <c r="H49" s="12">
        <v>300</v>
      </c>
      <c r="I49" s="12">
        <v>1600</v>
      </c>
      <c r="J49" s="44"/>
      <c r="K49" s="49">
        <v>1221</v>
      </c>
      <c r="L49" s="44">
        <f t="shared" si="1"/>
        <v>366.3</v>
      </c>
      <c r="M49" s="44">
        <f t="shared" si="2"/>
        <v>610.5</v>
      </c>
      <c r="N49" s="44">
        <f t="shared" si="3"/>
        <v>1343.1000000000001</v>
      </c>
    </row>
    <row r="50" spans="1:14" ht="12">
      <c r="A50" s="9" t="s">
        <v>185</v>
      </c>
      <c r="B50" s="12">
        <v>0</v>
      </c>
      <c r="C50" s="12">
        <v>0</v>
      </c>
      <c r="D50" s="12">
        <v>0</v>
      </c>
      <c r="E50" s="10">
        <v>0</v>
      </c>
      <c r="F50" s="10">
        <v>0</v>
      </c>
      <c r="G50" s="10">
        <v>0</v>
      </c>
      <c r="H50" s="12">
        <v>0</v>
      </c>
      <c r="I50" s="12">
        <v>0</v>
      </c>
      <c r="J50" s="44"/>
      <c r="K50" s="49">
        <v>906</v>
      </c>
      <c r="L50" s="44">
        <f t="shared" si="1"/>
        <v>0</v>
      </c>
      <c r="M50" s="44">
        <f t="shared" si="2"/>
        <v>0</v>
      </c>
      <c r="N50" s="44">
        <f t="shared" si="3"/>
        <v>0</v>
      </c>
    </row>
    <row r="51" spans="1:14" ht="12">
      <c r="A51" s="9" t="s">
        <v>186</v>
      </c>
      <c r="B51" s="12">
        <v>739</v>
      </c>
      <c r="C51" s="12">
        <v>897</v>
      </c>
      <c r="D51" s="12">
        <v>975</v>
      </c>
      <c r="E51" s="10">
        <v>7.6</v>
      </c>
      <c r="F51" s="10">
        <v>8.9</v>
      </c>
      <c r="G51" s="10">
        <v>9.6</v>
      </c>
      <c r="H51" s="12">
        <v>15800</v>
      </c>
      <c r="I51" s="12">
        <v>15600</v>
      </c>
      <c r="J51" s="44"/>
      <c r="K51" s="49">
        <v>10175</v>
      </c>
      <c r="L51" s="44">
        <f t="shared" si="1"/>
        <v>77330</v>
      </c>
      <c r="M51" s="44">
        <f t="shared" si="2"/>
        <v>90557.5</v>
      </c>
      <c r="N51" s="44">
        <f t="shared" si="3"/>
        <v>97680</v>
      </c>
    </row>
    <row r="52" spans="1:14" ht="21.75" customHeight="1">
      <c r="A52" s="39" t="s">
        <v>166</v>
      </c>
      <c r="B52" s="62">
        <f>SUM(B36:B51)</f>
        <v>1593</v>
      </c>
      <c r="C52" s="62">
        <f>SUM(C36:C51)</f>
        <v>1885</v>
      </c>
      <c r="D52" s="62">
        <f>SUM(D36:D51)</f>
        <v>1575</v>
      </c>
      <c r="E52" s="103">
        <f aca="true" t="shared" si="4" ref="E52:G53">L52/$K52</f>
        <v>4.1748213027282794</v>
      </c>
      <c r="F52" s="103">
        <f t="shared" si="4"/>
        <v>4.862707641196013</v>
      </c>
      <c r="G52" s="103">
        <f t="shared" si="4"/>
        <v>3.9801696365649857</v>
      </c>
      <c r="H52" s="62"/>
      <c r="I52" s="62"/>
      <c r="J52" s="44"/>
      <c r="K52" s="49">
        <f>SUM(K36:K51)</f>
        <v>39732</v>
      </c>
      <c r="L52" s="44">
        <f>SUM(L36:L51)</f>
        <v>165874</v>
      </c>
      <c r="M52" s="44">
        <f>SUM(M36:M51)</f>
        <v>193205.1</v>
      </c>
      <c r="N52" s="44">
        <f>SUM(N36:N51)</f>
        <v>158140.1</v>
      </c>
    </row>
    <row r="53" spans="1:14" ht="12">
      <c r="A53" s="39" t="s">
        <v>167</v>
      </c>
      <c r="B53" s="62">
        <f>B34+B52</f>
        <v>8575</v>
      </c>
      <c r="C53" s="62">
        <f>C34+C52</f>
        <v>9380</v>
      </c>
      <c r="D53" s="62">
        <f>D34+D52</f>
        <v>9017</v>
      </c>
      <c r="E53" s="103">
        <f t="shared" si="4"/>
        <v>4.823894215981999</v>
      </c>
      <c r="F53" s="103">
        <f t="shared" si="4"/>
        <v>5.13745339168254</v>
      </c>
      <c r="G53" s="103">
        <f t="shared" si="4"/>
        <v>4.871701534094894</v>
      </c>
      <c r="H53" s="62"/>
      <c r="I53" s="62"/>
      <c r="J53" s="44"/>
      <c r="K53" s="49">
        <f>K34+K52</f>
        <v>185321</v>
      </c>
      <c r="L53" s="44">
        <f>L34+L52</f>
        <v>893968.8999999999</v>
      </c>
      <c r="M53" s="44">
        <f>M34+M52</f>
        <v>952077.9999999999</v>
      </c>
      <c r="N53" s="44">
        <f>N34+N52</f>
        <v>902828.6</v>
      </c>
    </row>
    <row r="54" spans="1:14" ht="12">
      <c r="A54" s="37" t="s">
        <v>399</v>
      </c>
      <c r="B54" s="108"/>
      <c r="C54" s="108"/>
      <c r="D54" s="108"/>
      <c r="E54" s="63"/>
      <c r="F54" s="63"/>
      <c r="G54" s="63"/>
      <c r="H54" s="108"/>
      <c r="I54" s="108"/>
      <c r="J54" s="44"/>
      <c r="L54" s="44"/>
      <c r="M54" s="44"/>
      <c r="N54" s="44"/>
    </row>
    <row r="55" spans="1:14" ht="12">
      <c r="A55" s="9" t="s">
        <v>14</v>
      </c>
      <c r="B55" s="12">
        <v>17</v>
      </c>
      <c r="C55" s="12">
        <v>15</v>
      </c>
      <c r="D55" s="12">
        <v>14</v>
      </c>
      <c r="E55" s="89">
        <v>4.9</v>
      </c>
      <c r="F55" s="89">
        <v>4.9</v>
      </c>
      <c r="G55" s="89">
        <v>4.9</v>
      </c>
      <c r="H55" s="107">
        <v>-200</v>
      </c>
      <c r="I55" s="107">
        <v>-200</v>
      </c>
      <c r="J55" s="44"/>
      <c r="K55" s="49">
        <v>283</v>
      </c>
      <c r="L55" s="44">
        <f t="shared" si="1"/>
        <v>1386.7</v>
      </c>
      <c r="M55" s="44">
        <f t="shared" si="2"/>
        <v>1386.7</v>
      </c>
      <c r="N55" s="44">
        <f t="shared" si="3"/>
        <v>1386.7</v>
      </c>
    </row>
    <row r="56" spans="1:14" ht="12">
      <c r="A56" s="9" t="s">
        <v>15</v>
      </c>
      <c r="B56" s="12">
        <v>400</v>
      </c>
      <c r="C56" s="12">
        <v>400</v>
      </c>
      <c r="D56" s="12">
        <v>400</v>
      </c>
      <c r="E56" s="10">
        <v>42.7</v>
      </c>
      <c r="F56" s="10">
        <v>42.7</v>
      </c>
      <c r="G56" s="10">
        <v>42.7</v>
      </c>
      <c r="H56" s="12">
        <v>0</v>
      </c>
      <c r="I56" s="12">
        <v>0</v>
      </c>
      <c r="J56" s="44"/>
      <c r="K56" s="49">
        <v>936</v>
      </c>
      <c r="L56" s="44">
        <f t="shared" si="1"/>
        <v>39967.200000000004</v>
      </c>
      <c r="M56" s="44">
        <f t="shared" si="2"/>
        <v>39967.200000000004</v>
      </c>
      <c r="N56" s="44">
        <f t="shared" si="3"/>
        <v>39967.200000000004</v>
      </c>
    </row>
    <row r="57" spans="1:14" ht="12">
      <c r="A57" s="9" t="s">
        <v>24</v>
      </c>
      <c r="B57" s="12">
        <v>400</v>
      </c>
      <c r="C57" s="12">
        <v>400</v>
      </c>
      <c r="D57" s="12">
        <v>400</v>
      </c>
      <c r="E57" s="10">
        <v>5.4</v>
      </c>
      <c r="F57" s="10">
        <v>5.1</v>
      </c>
      <c r="G57" s="10">
        <v>5.1</v>
      </c>
      <c r="H57" s="12">
        <v>0</v>
      </c>
      <c r="I57" s="12">
        <v>0</v>
      </c>
      <c r="J57" s="44"/>
      <c r="K57" s="49">
        <v>7894</v>
      </c>
      <c r="L57" s="44">
        <f t="shared" si="1"/>
        <v>42627.600000000006</v>
      </c>
      <c r="M57" s="44">
        <f t="shared" si="2"/>
        <v>40259.399999999994</v>
      </c>
      <c r="N57" s="44">
        <f t="shared" si="3"/>
        <v>40259.399999999994</v>
      </c>
    </row>
    <row r="58" spans="1:14" ht="12">
      <c r="A58" s="9" t="s">
        <v>17</v>
      </c>
      <c r="B58" s="12">
        <v>500</v>
      </c>
      <c r="C58" s="12">
        <v>500</v>
      </c>
      <c r="D58" s="12">
        <v>500</v>
      </c>
      <c r="E58" s="10">
        <v>18.1</v>
      </c>
      <c r="F58" s="10">
        <v>18.1</v>
      </c>
      <c r="G58" s="10">
        <v>18.1</v>
      </c>
      <c r="H58" s="12">
        <v>0</v>
      </c>
      <c r="I58" s="12">
        <v>0</v>
      </c>
      <c r="J58" s="44"/>
      <c r="K58" s="49">
        <v>2760</v>
      </c>
      <c r="L58" s="44">
        <f t="shared" si="1"/>
        <v>49956.00000000001</v>
      </c>
      <c r="M58" s="44">
        <f t="shared" si="2"/>
        <v>49956.00000000001</v>
      </c>
      <c r="N58" s="44">
        <f t="shared" si="3"/>
        <v>49956.00000000001</v>
      </c>
    </row>
    <row r="59" spans="1:14" ht="12">
      <c r="A59" s="9" t="s">
        <v>18</v>
      </c>
      <c r="B59" s="12">
        <v>0</v>
      </c>
      <c r="C59" s="12">
        <v>0</v>
      </c>
      <c r="D59" s="12">
        <v>0</v>
      </c>
      <c r="E59" s="10">
        <v>0</v>
      </c>
      <c r="F59" s="10">
        <v>0</v>
      </c>
      <c r="G59" s="10">
        <v>0</v>
      </c>
      <c r="H59" s="12">
        <v>0</v>
      </c>
      <c r="I59" s="12">
        <v>0</v>
      </c>
      <c r="J59" s="44"/>
      <c r="K59" s="49">
        <v>3337</v>
      </c>
      <c r="L59" s="44">
        <f t="shared" si="1"/>
        <v>0</v>
      </c>
      <c r="M59" s="44">
        <f t="shared" si="2"/>
        <v>0</v>
      </c>
      <c r="N59" s="44">
        <f t="shared" si="3"/>
        <v>0</v>
      </c>
    </row>
    <row r="60" spans="1:14" ht="12">
      <c r="A60" s="9" t="s">
        <v>19</v>
      </c>
      <c r="B60" s="12">
        <v>237</v>
      </c>
      <c r="C60" s="12">
        <v>240</v>
      </c>
      <c r="D60" s="12">
        <v>241</v>
      </c>
      <c r="E60" s="10">
        <v>28.4</v>
      </c>
      <c r="F60" s="10">
        <v>27.9</v>
      </c>
      <c r="G60" s="10">
        <v>27.7</v>
      </c>
      <c r="H60" s="12">
        <v>250</v>
      </c>
      <c r="I60" s="12">
        <v>260</v>
      </c>
      <c r="J60" s="44"/>
      <c r="K60" s="49">
        <v>869</v>
      </c>
      <c r="L60" s="44">
        <f t="shared" si="1"/>
        <v>24679.6</v>
      </c>
      <c r="M60" s="44">
        <f t="shared" si="2"/>
        <v>24245.1</v>
      </c>
      <c r="N60" s="44">
        <f t="shared" si="3"/>
        <v>24071.3</v>
      </c>
    </row>
    <row r="61" spans="1:14" ht="12">
      <c r="A61" s="9" t="s">
        <v>43</v>
      </c>
      <c r="B61" s="12">
        <v>0</v>
      </c>
      <c r="C61" s="12">
        <v>0</v>
      </c>
      <c r="D61" s="12">
        <v>0</v>
      </c>
      <c r="E61" s="10">
        <v>0</v>
      </c>
      <c r="F61" s="10">
        <v>0</v>
      </c>
      <c r="G61" s="10">
        <v>0</v>
      </c>
      <c r="H61" s="12">
        <v>0</v>
      </c>
      <c r="I61" s="12">
        <v>0</v>
      </c>
      <c r="J61" s="44"/>
      <c r="K61" s="49">
        <v>329</v>
      </c>
      <c r="L61" s="44">
        <f t="shared" si="1"/>
        <v>0</v>
      </c>
      <c r="M61" s="44">
        <f t="shared" si="2"/>
        <v>0</v>
      </c>
      <c r="N61" s="44">
        <f t="shared" si="3"/>
        <v>0</v>
      </c>
    </row>
    <row r="62" spans="1:14" ht="12">
      <c r="A62" s="9" t="s">
        <v>44</v>
      </c>
      <c r="B62" s="12">
        <v>241726</v>
      </c>
      <c r="C62" s="12">
        <v>258131</v>
      </c>
      <c r="D62" s="12">
        <v>255470</v>
      </c>
      <c r="E62" s="10">
        <v>29.9</v>
      </c>
      <c r="F62" s="10">
        <v>31.9</v>
      </c>
      <c r="G62" s="10">
        <v>31.6</v>
      </c>
      <c r="H62" s="12">
        <v>1640510</v>
      </c>
      <c r="I62" s="12">
        <v>-532200</v>
      </c>
      <c r="J62" s="44"/>
      <c r="K62" s="49">
        <v>808790</v>
      </c>
      <c r="L62" s="44">
        <f t="shared" si="1"/>
        <v>24182821</v>
      </c>
      <c r="M62" s="44">
        <f t="shared" si="2"/>
        <v>25800401</v>
      </c>
      <c r="N62" s="44">
        <f t="shared" si="3"/>
        <v>25557764</v>
      </c>
    </row>
    <row r="63" spans="1:14" ht="12">
      <c r="A63" s="9" t="s">
        <v>20</v>
      </c>
      <c r="B63" s="12">
        <v>297</v>
      </c>
      <c r="C63" s="12">
        <v>297</v>
      </c>
      <c r="D63" s="12">
        <v>297</v>
      </c>
      <c r="E63" s="10">
        <v>72.8</v>
      </c>
      <c r="F63" s="10">
        <v>72.4</v>
      </c>
      <c r="G63" s="10">
        <v>72.4</v>
      </c>
      <c r="H63" s="12">
        <v>0</v>
      </c>
      <c r="I63" s="12">
        <v>0</v>
      </c>
      <c r="J63" s="44"/>
      <c r="K63" s="49">
        <v>410</v>
      </c>
      <c r="L63" s="44">
        <f t="shared" si="1"/>
        <v>29848</v>
      </c>
      <c r="M63" s="44">
        <f t="shared" si="2"/>
        <v>29684.000000000004</v>
      </c>
      <c r="N63" s="44">
        <f t="shared" si="3"/>
        <v>29684.000000000004</v>
      </c>
    </row>
    <row r="64" spans="1:14" ht="12">
      <c r="A64" s="9" t="s">
        <v>21</v>
      </c>
      <c r="B64" s="12">
        <v>104</v>
      </c>
      <c r="C64" s="12">
        <v>104</v>
      </c>
      <c r="D64" s="12">
        <v>104</v>
      </c>
      <c r="E64" s="10">
        <v>2.5</v>
      </c>
      <c r="F64" s="10">
        <v>2.5</v>
      </c>
      <c r="G64" s="10">
        <v>2.5</v>
      </c>
      <c r="H64" s="12">
        <v>0</v>
      </c>
      <c r="I64" s="12">
        <v>0</v>
      </c>
      <c r="J64" s="44"/>
      <c r="K64" s="49">
        <v>4127</v>
      </c>
      <c r="L64" s="44">
        <f t="shared" si="1"/>
        <v>10317.5</v>
      </c>
      <c r="M64" s="44">
        <f t="shared" si="2"/>
        <v>10317.5</v>
      </c>
      <c r="N64" s="44">
        <f t="shared" si="3"/>
        <v>10317.5</v>
      </c>
    </row>
    <row r="65" spans="1:14" ht="12">
      <c r="A65" s="9" t="s">
        <v>49</v>
      </c>
      <c r="B65" s="12">
        <v>59</v>
      </c>
      <c r="C65" s="12">
        <v>59</v>
      </c>
      <c r="D65" s="12">
        <v>59</v>
      </c>
      <c r="E65" s="10">
        <v>0.6</v>
      </c>
      <c r="F65" s="10">
        <v>0.6</v>
      </c>
      <c r="G65" s="10">
        <v>0.6</v>
      </c>
      <c r="H65" s="12">
        <v>0</v>
      </c>
      <c r="I65" s="12">
        <v>0</v>
      </c>
      <c r="J65" s="44"/>
      <c r="K65" s="49">
        <v>9575</v>
      </c>
      <c r="L65" s="44">
        <f t="shared" si="1"/>
        <v>5745</v>
      </c>
      <c r="M65" s="44">
        <f t="shared" si="2"/>
        <v>5745</v>
      </c>
      <c r="N65" s="44">
        <f t="shared" si="3"/>
        <v>5745</v>
      </c>
    </row>
    <row r="66" spans="1:14" ht="12">
      <c r="A66" s="9" t="s">
        <v>22</v>
      </c>
      <c r="B66" s="12">
        <v>57</v>
      </c>
      <c r="C66" s="12">
        <v>57</v>
      </c>
      <c r="D66" s="12">
        <v>57</v>
      </c>
      <c r="E66" s="10">
        <v>1.9</v>
      </c>
      <c r="F66" s="10">
        <v>1.8</v>
      </c>
      <c r="G66" s="10">
        <v>1.7</v>
      </c>
      <c r="H66" s="12">
        <v>0</v>
      </c>
      <c r="I66" s="12">
        <v>0</v>
      </c>
      <c r="J66" s="44"/>
      <c r="K66" s="49">
        <v>3295</v>
      </c>
      <c r="L66" s="44">
        <f t="shared" si="1"/>
        <v>6260.5</v>
      </c>
      <c r="M66" s="44">
        <f t="shared" si="2"/>
        <v>5931</v>
      </c>
      <c r="N66" s="44">
        <f t="shared" si="3"/>
        <v>5601.5</v>
      </c>
    </row>
    <row r="67" spans="1:14" ht="12">
      <c r="A67" s="39" t="s">
        <v>398</v>
      </c>
      <c r="B67" s="62">
        <f>SUM(B55:B66)</f>
        <v>243797</v>
      </c>
      <c r="C67" s="62">
        <f>SUM(C55:C66)</f>
        <v>260203</v>
      </c>
      <c r="D67" s="62">
        <f>SUM(D55:D66)</f>
        <v>257542</v>
      </c>
      <c r="E67" s="103">
        <f>L67/$K67</f>
        <v>28.95023065374642</v>
      </c>
      <c r="F67" s="103">
        <f>M67/$K67</f>
        <v>30.86605574379454</v>
      </c>
      <c r="G67" s="103">
        <f>N67/$K67</f>
        <v>30.577497878602667</v>
      </c>
      <c r="H67" s="62"/>
      <c r="I67" s="62"/>
      <c r="J67" s="44"/>
      <c r="K67" s="49">
        <f>SUM(K55:K66)</f>
        <v>842605</v>
      </c>
      <c r="L67" s="44">
        <f>SUM(L55:L66)</f>
        <v>24393609.1</v>
      </c>
      <c r="M67" s="44">
        <f>SUM(M55:M66)</f>
        <v>26007892.9</v>
      </c>
      <c r="N67" s="44">
        <f>SUM(N55:N66)</f>
        <v>25764752.6</v>
      </c>
    </row>
    <row r="68" spans="1:14" ht="12">
      <c r="A68" s="37" t="s">
        <v>168</v>
      </c>
      <c r="B68" s="108"/>
      <c r="C68" s="108"/>
      <c r="D68" s="108"/>
      <c r="E68" s="63"/>
      <c r="F68" s="63"/>
      <c r="G68" s="63"/>
      <c r="H68" s="108"/>
      <c r="I68" s="108"/>
      <c r="J68" s="44"/>
      <c r="L68" s="44"/>
      <c r="M68" s="44"/>
      <c r="N68" s="44"/>
    </row>
    <row r="69" spans="1:14" ht="12">
      <c r="A69" s="9" t="s">
        <v>51</v>
      </c>
      <c r="B69" s="12">
        <v>165424</v>
      </c>
      <c r="C69" s="12">
        <v>165424</v>
      </c>
      <c r="D69" s="12">
        <v>165424</v>
      </c>
      <c r="E69" s="10">
        <v>53.3</v>
      </c>
      <c r="F69" s="10">
        <v>53.3</v>
      </c>
      <c r="G69" s="10">
        <v>53.3</v>
      </c>
      <c r="H69" s="12">
        <v>0</v>
      </c>
      <c r="I69" s="12">
        <v>0</v>
      </c>
      <c r="J69" s="44"/>
      <c r="K69" s="49">
        <v>310134</v>
      </c>
      <c r="L69" s="44">
        <f t="shared" si="1"/>
        <v>16530142.2</v>
      </c>
      <c r="M69" s="44">
        <f t="shared" si="2"/>
        <v>16530142.2</v>
      </c>
      <c r="N69" s="44">
        <f t="shared" si="3"/>
        <v>16530142.2</v>
      </c>
    </row>
    <row r="70" spans="1:14" ht="12">
      <c r="A70" s="9" t="s">
        <v>52</v>
      </c>
      <c r="B70" s="12">
        <v>105268</v>
      </c>
      <c r="C70" s="12">
        <v>105258</v>
      </c>
      <c r="D70" s="12">
        <v>104182</v>
      </c>
      <c r="E70" s="10">
        <v>35.2</v>
      </c>
      <c r="F70" s="10">
        <v>34.8</v>
      </c>
      <c r="G70" s="10">
        <v>34.4</v>
      </c>
      <c r="H70" s="12">
        <v>-1000</v>
      </c>
      <c r="I70" s="12">
        <v>-215200</v>
      </c>
      <c r="J70" s="44"/>
      <c r="K70" s="49">
        <v>303089</v>
      </c>
      <c r="L70" s="44">
        <f t="shared" si="1"/>
        <v>10668732.8</v>
      </c>
      <c r="M70" s="44">
        <f t="shared" si="2"/>
        <v>10547497.2</v>
      </c>
      <c r="N70" s="44">
        <f t="shared" si="3"/>
        <v>10426261.6</v>
      </c>
    </row>
    <row r="71" spans="1:14" ht="12">
      <c r="A71" s="39" t="s">
        <v>169</v>
      </c>
      <c r="B71" s="62">
        <f>SUM(B69:B70)</f>
        <v>270692</v>
      </c>
      <c r="C71" s="62">
        <f>SUM(C69:C70)</f>
        <v>270682</v>
      </c>
      <c r="D71" s="62">
        <f>SUM(D69:D70)</f>
        <v>269606</v>
      </c>
      <c r="E71" s="103">
        <f aca="true" t="shared" si="5" ref="E71:G72">L71/$K71</f>
        <v>44.35397074147578</v>
      </c>
      <c r="F71" s="103">
        <f t="shared" si="5"/>
        <v>44.15626843741999</v>
      </c>
      <c r="G71" s="103">
        <f t="shared" si="5"/>
        <v>43.9585661333642</v>
      </c>
      <c r="H71" s="62"/>
      <c r="I71" s="62"/>
      <c r="J71" s="44"/>
      <c r="K71" s="49">
        <f>SUM(K69:K70)</f>
        <v>613223</v>
      </c>
      <c r="L71" s="44">
        <f>SUM(L69:L70)</f>
        <v>27198875</v>
      </c>
      <c r="M71" s="44">
        <f>SUM(M69:M70)</f>
        <v>27077639.4</v>
      </c>
      <c r="N71" s="44">
        <f>SUM(N69:N70)</f>
        <v>26956403.799999997</v>
      </c>
    </row>
    <row r="72" spans="1:14" s="50" customFormat="1" ht="24">
      <c r="A72" s="40" t="s">
        <v>170</v>
      </c>
      <c r="B72" s="64">
        <f>B53+B67+B71</f>
        <v>523064</v>
      </c>
      <c r="C72" s="64">
        <f>C53+C67+C71</f>
        <v>540265</v>
      </c>
      <c r="D72" s="64">
        <f>D53+D67+D71</f>
        <v>536165</v>
      </c>
      <c r="E72" s="102">
        <f t="shared" si="5"/>
        <v>31.981528185435934</v>
      </c>
      <c r="F72" s="102">
        <f t="shared" si="5"/>
        <v>32.92669361526589</v>
      </c>
      <c r="G72" s="102">
        <f t="shared" si="5"/>
        <v>32.67465964394458</v>
      </c>
      <c r="H72" s="64"/>
      <c r="I72" s="64"/>
      <c r="J72" s="44"/>
      <c r="K72" s="49">
        <f>K53+K67+K71</f>
        <v>1641149</v>
      </c>
      <c r="L72" s="44">
        <f>L53+L67+L71</f>
        <v>52486453</v>
      </c>
      <c r="M72" s="44">
        <f>M53+M67+M71</f>
        <v>54037610.3</v>
      </c>
      <c r="N72" s="44">
        <f>N53+N67+N71</f>
        <v>53623985</v>
      </c>
    </row>
    <row r="73" spans="1:13" ht="12">
      <c r="A73" s="22" t="s">
        <v>53</v>
      </c>
      <c r="B73" s="11"/>
      <c r="C73" s="11"/>
      <c r="D73" s="11"/>
      <c r="E73" s="11"/>
      <c r="F73" s="11"/>
      <c r="G73" s="11"/>
      <c r="H73" s="11"/>
      <c r="I73" s="11"/>
      <c r="J73" s="44"/>
      <c r="K73" s="49">
        <v>3952025</v>
      </c>
      <c r="L73" s="44"/>
      <c r="M73" s="44"/>
    </row>
    <row r="74" spans="1:13" ht="12">
      <c r="A74" s="1"/>
      <c r="B74" s="25"/>
      <c r="C74" s="25"/>
      <c r="D74" s="25"/>
      <c r="E74" s="25"/>
      <c r="F74" s="25"/>
      <c r="G74" s="25"/>
      <c r="H74" s="25"/>
      <c r="I74" s="25"/>
      <c r="J74" s="44"/>
      <c r="L74" s="44"/>
      <c r="M74" s="44"/>
    </row>
    <row r="75" spans="1:13" ht="12">
      <c r="A75" s="3" t="s">
        <v>187</v>
      </c>
      <c r="B75" s="25"/>
      <c r="C75" s="25"/>
      <c r="D75" s="25"/>
      <c r="E75" s="25"/>
      <c r="F75" s="25"/>
      <c r="G75" s="25"/>
      <c r="H75" s="25"/>
      <c r="I75" s="25"/>
      <c r="J75" s="44"/>
      <c r="L75" s="44"/>
      <c r="M75" s="44"/>
    </row>
    <row r="76" spans="1:13" ht="12.75" customHeight="1">
      <c r="A76" s="144" t="s">
        <v>353</v>
      </c>
      <c r="B76" s="144"/>
      <c r="C76" s="144"/>
      <c r="D76" s="144"/>
      <c r="E76" s="144"/>
      <c r="F76" s="144"/>
      <c r="G76" s="144"/>
      <c r="H76" s="144"/>
      <c r="I76" s="144"/>
      <c r="J76" s="44"/>
      <c r="L76" s="44"/>
      <c r="M76" s="44"/>
    </row>
    <row r="77" spans="1:13" ht="12">
      <c r="A77" s="52"/>
      <c r="B77" s="52"/>
      <c r="C77" s="52"/>
      <c r="D77" s="52"/>
      <c r="E77" s="52"/>
      <c r="F77" s="52"/>
      <c r="G77" s="52"/>
      <c r="H77" s="52"/>
      <c r="I77" s="52"/>
      <c r="J77" s="44"/>
      <c r="L77" s="44"/>
      <c r="M77" s="44"/>
    </row>
    <row r="78" spans="1:9" ht="12">
      <c r="A78" s="150" t="s">
        <v>188</v>
      </c>
      <c r="B78" s="150"/>
      <c r="C78" s="150"/>
      <c r="D78" s="52"/>
      <c r="E78" s="52"/>
      <c r="F78" s="52"/>
      <c r="G78" s="52"/>
      <c r="H78" s="52"/>
      <c r="I78" s="52"/>
    </row>
    <row r="79" spans="1:8" ht="12">
      <c r="A79" s="1"/>
      <c r="B79" s="6"/>
      <c r="C79" s="6"/>
      <c r="D79" s="6"/>
      <c r="E79" s="6"/>
      <c r="F79" s="6"/>
      <c r="G79" s="6"/>
      <c r="H79" s="6"/>
    </row>
    <row r="80" ht="12">
      <c r="A80" s="1"/>
    </row>
    <row r="81" ht="12">
      <c r="A81" s="1"/>
    </row>
    <row r="82" ht="12">
      <c r="A82" s="3"/>
    </row>
    <row r="83" ht="12">
      <c r="A83" s="3"/>
    </row>
    <row r="84" ht="12">
      <c r="A84" s="3"/>
    </row>
    <row r="85" ht="12">
      <c r="A85" s="3"/>
    </row>
    <row r="86" ht="12">
      <c r="A86" s="6"/>
    </row>
  </sheetData>
  <mergeCells count="7">
    <mergeCell ref="A76:I76"/>
    <mergeCell ref="A78:C78"/>
    <mergeCell ref="A2:I2"/>
    <mergeCell ref="A3:A5"/>
    <mergeCell ref="B3:D3"/>
    <mergeCell ref="E3:G3"/>
    <mergeCell ref="H3:I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8"/>
  <dimension ref="A2:N87"/>
  <sheetViews>
    <sheetView workbookViewId="0" topLeftCell="A1">
      <pane ySplit="5" topLeftCell="BM6" activePane="bottomLeft" state="frozen"/>
      <selection pane="topLeft" activeCell="K5" sqref="K5"/>
      <selection pane="bottomLeft" activeCell="M76" sqref="M76"/>
    </sheetView>
  </sheetViews>
  <sheetFormatPr defaultColWidth="9.140625" defaultRowHeight="12.75"/>
  <cols>
    <col min="1" max="1" width="20.7109375" style="7" customWidth="1"/>
    <col min="2" max="4" width="9.28125" style="7" bestFit="1" customWidth="1"/>
    <col min="5" max="7" width="8.140625" style="7" customWidth="1"/>
    <col min="8" max="8" width="9.57421875" style="7" bestFit="1" customWidth="1"/>
    <col min="9" max="13" width="9.28125" style="7" bestFit="1" customWidth="1"/>
    <col min="14" max="16384" width="9.140625" style="7" customWidth="1"/>
  </cols>
  <sheetData>
    <row r="1" ht="6" customHeight="1"/>
    <row r="2" spans="1:9" s="49" customFormat="1" ht="26.25" customHeight="1">
      <c r="A2" s="145" t="s">
        <v>362</v>
      </c>
      <c r="B2" s="146"/>
      <c r="C2" s="146"/>
      <c r="D2" s="146"/>
      <c r="E2" s="146"/>
      <c r="F2" s="146"/>
      <c r="G2" s="146"/>
      <c r="H2" s="146"/>
      <c r="I2" s="147"/>
    </row>
    <row r="3" spans="1:9" ht="22.5" customHeight="1">
      <c r="A3" s="148" t="s">
        <v>1</v>
      </c>
      <c r="B3" s="148" t="s">
        <v>84</v>
      </c>
      <c r="C3" s="148"/>
      <c r="D3" s="148"/>
      <c r="E3" s="148" t="s">
        <v>81</v>
      </c>
      <c r="F3" s="148"/>
      <c r="G3" s="148"/>
      <c r="H3" s="148" t="s">
        <v>56</v>
      </c>
      <c r="I3" s="148"/>
    </row>
    <row r="4" spans="1:9" ht="24">
      <c r="A4" s="148"/>
      <c r="B4" s="28">
        <v>1990</v>
      </c>
      <c r="C4" s="28">
        <v>2000</v>
      </c>
      <c r="D4" s="28">
        <v>2005</v>
      </c>
      <c r="E4" s="28">
        <v>1990</v>
      </c>
      <c r="F4" s="28">
        <v>2000</v>
      </c>
      <c r="G4" s="28">
        <v>2005</v>
      </c>
      <c r="H4" s="28" t="s">
        <v>57</v>
      </c>
      <c r="I4" s="28" t="s">
        <v>58</v>
      </c>
    </row>
    <row r="5" spans="1:9" ht="13.5">
      <c r="A5" s="148"/>
      <c r="B5" s="28" t="s">
        <v>10</v>
      </c>
      <c r="C5" s="28" t="s">
        <v>10</v>
      </c>
      <c r="D5" s="28" t="s">
        <v>10</v>
      </c>
      <c r="E5" s="28" t="s">
        <v>406</v>
      </c>
      <c r="F5" s="28" t="s">
        <v>406</v>
      </c>
      <c r="G5" s="28" t="s">
        <v>406</v>
      </c>
      <c r="H5" s="28" t="s">
        <v>82</v>
      </c>
      <c r="I5" s="28" t="s">
        <v>82</v>
      </c>
    </row>
    <row r="6" spans="1:9" ht="12">
      <c r="A6" s="37" t="s">
        <v>162</v>
      </c>
      <c r="B6" s="38"/>
      <c r="C6" s="38"/>
      <c r="D6" s="38"/>
      <c r="E6" s="38"/>
      <c r="F6" s="38"/>
      <c r="G6" s="38"/>
      <c r="H6" s="38"/>
      <c r="I6" s="38"/>
    </row>
    <row r="7" spans="1:9" ht="12">
      <c r="A7" s="71" t="s">
        <v>193</v>
      </c>
      <c r="B7" s="38"/>
      <c r="C7" s="38"/>
      <c r="D7" s="38"/>
      <c r="E7" s="38"/>
      <c r="F7" s="38"/>
      <c r="G7" s="38"/>
      <c r="H7" s="38"/>
      <c r="I7" s="38"/>
    </row>
    <row r="8" spans="1:9" ht="13.5" customHeight="1">
      <c r="A8" s="37" t="s">
        <v>163</v>
      </c>
      <c r="B8" s="38"/>
      <c r="C8" s="38"/>
      <c r="D8" s="38"/>
      <c r="E8" s="38"/>
      <c r="F8" s="38"/>
      <c r="G8" s="38"/>
      <c r="H8" s="38"/>
      <c r="I8" s="38"/>
    </row>
    <row r="9" spans="1:14" ht="12">
      <c r="A9" s="9" t="s">
        <v>23</v>
      </c>
      <c r="B9" s="10">
        <v>988</v>
      </c>
      <c r="C9" s="12">
        <v>1003</v>
      </c>
      <c r="D9" s="10" t="s">
        <v>12</v>
      </c>
      <c r="E9" s="10">
        <v>26.2</v>
      </c>
      <c r="F9" s="10">
        <v>26.1</v>
      </c>
      <c r="G9" s="10" t="s">
        <v>12</v>
      </c>
      <c r="H9" s="12">
        <v>1500</v>
      </c>
      <c r="I9" s="10" t="s">
        <v>12</v>
      </c>
      <c r="J9" s="44"/>
      <c r="K9" s="49">
        <v>3862</v>
      </c>
      <c r="L9" s="44">
        <f>E9*$K9</f>
        <v>101184.4</v>
      </c>
      <c r="M9" s="44">
        <f>F9*$K9</f>
        <v>100798.20000000001</v>
      </c>
      <c r="N9" s="44"/>
    </row>
    <row r="10" spans="1:14" ht="12">
      <c r="A10" s="9" t="s">
        <v>25</v>
      </c>
      <c r="B10" s="10">
        <v>303</v>
      </c>
      <c r="C10" s="10">
        <v>284</v>
      </c>
      <c r="D10" s="10">
        <v>275</v>
      </c>
      <c r="E10" s="10">
        <v>44.8</v>
      </c>
      <c r="F10" s="10">
        <v>42.5</v>
      </c>
      <c r="G10" s="10">
        <v>41.2</v>
      </c>
      <c r="H10" s="12">
        <v>-1970</v>
      </c>
      <c r="I10" s="12">
        <v>-1700</v>
      </c>
      <c r="J10" s="44"/>
      <c r="K10" s="49">
        <v>667</v>
      </c>
      <c r="L10" s="44">
        <f aca="true" t="shared" si="0" ref="L10:L33">E10*$K10</f>
        <v>29881.6</v>
      </c>
      <c r="M10" s="44">
        <f aca="true" t="shared" si="1" ref="M10:M33">F10*$K10</f>
        <v>28347.5</v>
      </c>
      <c r="N10" s="44">
        <f aca="true" t="shared" si="2" ref="N10:N33">G10*$K10</f>
        <v>27480.4</v>
      </c>
    </row>
    <row r="11" spans="1:14" ht="12">
      <c r="A11" s="9" t="s">
        <v>16</v>
      </c>
      <c r="B11" s="10">
        <v>3</v>
      </c>
      <c r="C11" s="10">
        <v>3</v>
      </c>
      <c r="D11" s="10">
        <v>5</v>
      </c>
      <c r="E11" s="10">
        <v>1.9</v>
      </c>
      <c r="F11" s="10">
        <v>1.7</v>
      </c>
      <c r="G11" s="10">
        <v>2.9</v>
      </c>
      <c r="H11" s="10">
        <v>0</v>
      </c>
      <c r="I11" s="10">
        <v>400</v>
      </c>
      <c r="J11" s="44"/>
      <c r="K11" s="49">
        <v>174</v>
      </c>
      <c r="L11" s="44">
        <f t="shared" si="0"/>
        <v>330.59999999999997</v>
      </c>
      <c r="M11" s="44">
        <f t="shared" si="1"/>
        <v>295.8</v>
      </c>
      <c r="N11" s="44">
        <f t="shared" si="2"/>
        <v>504.59999999999997</v>
      </c>
    </row>
    <row r="12" spans="1:14" ht="12">
      <c r="A12" s="9" t="s">
        <v>26</v>
      </c>
      <c r="B12" s="10">
        <v>0</v>
      </c>
      <c r="C12" s="10">
        <v>0</v>
      </c>
      <c r="D12" s="10">
        <v>0</v>
      </c>
      <c r="E12" s="10">
        <v>0</v>
      </c>
      <c r="F12" s="10">
        <v>0</v>
      </c>
      <c r="G12" s="10">
        <v>0</v>
      </c>
      <c r="H12" s="10">
        <v>0</v>
      </c>
      <c r="I12" s="10">
        <v>0</v>
      </c>
      <c r="J12" s="44"/>
      <c r="K12" s="49">
        <v>2648</v>
      </c>
      <c r="L12" s="44">
        <f t="shared" si="0"/>
        <v>0</v>
      </c>
      <c r="M12" s="44">
        <f t="shared" si="1"/>
        <v>0</v>
      </c>
      <c r="N12" s="44">
        <f t="shared" si="2"/>
        <v>0</v>
      </c>
    </row>
    <row r="13" spans="1:14" ht="12">
      <c r="A13" s="9" t="s">
        <v>27</v>
      </c>
      <c r="B13" s="10">
        <v>291</v>
      </c>
      <c r="C13" s="10">
        <v>305</v>
      </c>
      <c r="D13" s="10">
        <v>315</v>
      </c>
      <c r="E13" s="10">
        <v>65.4</v>
      </c>
      <c r="F13" s="10">
        <v>62.8</v>
      </c>
      <c r="G13" s="10">
        <v>63</v>
      </c>
      <c r="H13" s="12">
        <v>1400</v>
      </c>
      <c r="I13" s="12">
        <v>2000</v>
      </c>
      <c r="J13" s="44"/>
      <c r="K13" s="49">
        <v>500</v>
      </c>
      <c r="L13" s="44">
        <f t="shared" si="0"/>
        <v>32700.000000000004</v>
      </c>
      <c r="M13" s="44">
        <f t="shared" si="1"/>
        <v>31400</v>
      </c>
      <c r="N13" s="44">
        <f t="shared" si="2"/>
        <v>31500</v>
      </c>
    </row>
    <row r="14" spans="1:14" ht="12">
      <c r="A14" s="9" t="s">
        <v>28</v>
      </c>
      <c r="B14" s="10" t="s">
        <v>12</v>
      </c>
      <c r="C14" s="10">
        <v>1</v>
      </c>
      <c r="D14" s="10">
        <v>1</v>
      </c>
      <c r="E14" s="10" t="s">
        <v>12</v>
      </c>
      <c r="F14" s="10" t="s">
        <v>13</v>
      </c>
      <c r="G14" s="10" t="s">
        <v>13</v>
      </c>
      <c r="H14" s="10" t="s">
        <v>12</v>
      </c>
      <c r="I14" s="10">
        <v>0</v>
      </c>
      <c r="J14" s="44"/>
      <c r="K14" s="49">
        <v>2284</v>
      </c>
      <c r="L14" s="44"/>
      <c r="M14" s="44"/>
      <c r="N14" s="44"/>
    </row>
    <row r="15" spans="1:14" ht="12">
      <c r="A15" s="9" t="s">
        <v>29</v>
      </c>
      <c r="B15" s="10">
        <v>0</v>
      </c>
      <c r="C15" s="10">
        <v>0</v>
      </c>
      <c r="D15" s="10">
        <v>0</v>
      </c>
      <c r="E15" s="10">
        <v>0</v>
      </c>
      <c r="F15" s="10">
        <v>0</v>
      </c>
      <c r="G15" s="10">
        <v>0</v>
      </c>
      <c r="H15" s="10">
        <v>0</v>
      </c>
      <c r="I15" s="10">
        <v>0</v>
      </c>
      <c r="J15" s="44"/>
      <c r="K15" s="49">
        <v>22500</v>
      </c>
      <c r="L15" s="44">
        <f t="shared" si="0"/>
        <v>0</v>
      </c>
      <c r="M15" s="44">
        <f t="shared" si="1"/>
        <v>0</v>
      </c>
      <c r="N15" s="44">
        <f t="shared" si="2"/>
        <v>0</v>
      </c>
    </row>
    <row r="16" spans="1:14" ht="12">
      <c r="A16" s="9" t="s">
        <v>30</v>
      </c>
      <c r="B16" s="12">
        <v>1842</v>
      </c>
      <c r="C16" s="12">
        <v>1936</v>
      </c>
      <c r="D16" s="12">
        <v>1968</v>
      </c>
      <c r="E16" s="10">
        <v>12.7</v>
      </c>
      <c r="F16" s="10">
        <v>12.6</v>
      </c>
      <c r="G16" s="10">
        <v>12.7</v>
      </c>
      <c r="H16" s="12">
        <v>9400</v>
      </c>
      <c r="I16" s="12">
        <v>6400</v>
      </c>
      <c r="J16" s="44"/>
      <c r="K16" s="49">
        <v>15554</v>
      </c>
      <c r="L16" s="44">
        <f t="shared" si="0"/>
        <v>197535.8</v>
      </c>
      <c r="M16" s="44">
        <f t="shared" si="1"/>
        <v>195980.4</v>
      </c>
      <c r="N16" s="44">
        <f t="shared" si="2"/>
        <v>197535.8</v>
      </c>
    </row>
    <row r="17" spans="1:14" ht="12">
      <c r="A17" s="9" t="s">
        <v>31</v>
      </c>
      <c r="B17" s="10">
        <v>0</v>
      </c>
      <c r="C17" s="10">
        <v>0</v>
      </c>
      <c r="D17" s="10">
        <v>0</v>
      </c>
      <c r="E17" s="10">
        <v>0</v>
      </c>
      <c r="F17" s="10">
        <v>0</v>
      </c>
      <c r="G17" s="10">
        <v>0</v>
      </c>
      <c r="H17" s="10">
        <v>0</v>
      </c>
      <c r="I17" s="10">
        <v>0</v>
      </c>
      <c r="J17" s="44"/>
      <c r="K17" s="49">
        <v>11076</v>
      </c>
      <c r="L17" s="44">
        <f t="shared" si="0"/>
        <v>0</v>
      </c>
      <c r="M17" s="44">
        <f t="shared" si="1"/>
        <v>0</v>
      </c>
      <c r="N17" s="44">
        <f t="shared" si="2"/>
        <v>0</v>
      </c>
    </row>
    <row r="18" spans="1:14" ht="12">
      <c r="A18" s="9" t="s">
        <v>32</v>
      </c>
      <c r="B18" s="10">
        <v>118</v>
      </c>
      <c r="C18" s="10">
        <v>129</v>
      </c>
      <c r="D18" s="10">
        <v>134</v>
      </c>
      <c r="E18" s="10">
        <v>3.6</v>
      </c>
      <c r="F18" s="10">
        <v>3.6</v>
      </c>
      <c r="G18" s="10">
        <v>3.6</v>
      </c>
      <c r="H18" s="12">
        <v>1100</v>
      </c>
      <c r="I18" s="12">
        <v>1000</v>
      </c>
      <c r="J18" s="44"/>
      <c r="K18" s="49">
        <v>3752</v>
      </c>
      <c r="L18" s="44">
        <f t="shared" si="0"/>
        <v>13507.2</v>
      </c>
      <c r="M18" s="44">
        <f t="shared" si="1"/>
        <v>13507.2</v>
      </c>
      <c r="N18" s="44">
        <f t="shared" si="2"/>
        <v>13507.2</v>
      </c>
    </row>
    <row r="19" spans="1:14" ht="12">
      <c r="A19" s="9" t="s">
        <v>33</v>
      </c>
      <c r="B19" s="10">
        <v>431</v>
      </c>
      <c r="C19" s="10">
        <v>528</v>
      </c>
      <c r="D19" s="10">
        <v>545</v>
      </c>
      <c r="E19" s="10">
        <v>23.9</v>
      </c>
      <c r="F19" s="10">
        <v>27.7</v>
      </c>
      <c r="G19" s="10">
        <v>27.6</v>
      </c>
      <c r="H19" s="12">
        <v>9670</v>
      </c>
      <c r="I19" s="12">
        <v>3480</v>
      </c>
      <c r="J19" s="44"/>
      <c r="K19" s="49">
        <v>1976</v>
      </c>
      <c r="L19" s="44">
        <f t="shared" si="0"/>
        <v>47226.399999999994</v>
      </c>
      <c r="M19" s="44">
        <f t="shared" si="1"/>
        <v>54735.2</v>
      </c>
      <c r="N19" s="44">
        <f t="shared" si="2"/>
        <v>54537.600000000006</v>
      </c>
    </row>
    <row r="20" spans="1:14" ht="12">
      <c r="A20" s="9" t="s">
        <v>34</v>
      </c>
      <c r="B20" s="10">
        <v>350</v>
      </c>
      <c r="C20" s="10">
        <v>519</v>
      </c>
      <c r="D20" s="10">
        <v>579</v>
      </c>
      <c r="E20" s="10">
        <v>79.4</v>
      </c>
      <c r="F20" s="10">
        <v>85.2</v>
      </c>
      <c r="G20" s="10">
        <v>86.5</v>
      </c>
      <c r="H20" s="12">
        <v>16900</v>
      </c>
      <c r="I20" s="12">
        <v>12000</v>
      </c>
      <c r="J20" s="44"/>
      <c r="K20" s="49">
        <v>669</v>
      </c>
      <c r="L20" s="44">
        <f t="shared" si="0"/>
        <v>53118.600000000006</v>
      </c>
      <c r="M20" s="44">
        <f t="shared" si="1"/>
        <v>56998.8</v>
      </c>
      <c r="N20" s="44">
        <f t="shared" si="2"/>
        <v>57868.5</v>
      </c>
    </row>
    <row r="21" spans="1:14" ht="12">
      <c r="A21" s="9" t="s">
        <v>35</v>
      </c>
      <c r="B21" s="10">
        <v>289</v>
      </c>
      <c r="C21" s="10">
        <v>144</v>
      </c>
      <c r="D21" s="10">
        <v>146</v>
      </c>
      <c r="E21" s="10">
        <v>3.4</v>
      </c>
      <c r="F21" s="10">
        <v>1.5</v>
      </c>
      <c r="G21" s="10">
        <v>1.5</v>
      </c>
      <c r="H21" s="12">
        <v>-14500</v>
      </c>
      <c r="I21" s="10">
        <v>400</v>
      </c>
      <c r="J21" s="44"/>
      <c r="K21" s="49">
        <v>9979</v>
      </c>
      <c r="L21" s="44">
        <f t="shared" si="0"/>
        <v>33928.6</v>
      </c>
      <c r="M21" s="44">
        <f t="shared" si="1"/>
        <v>14968.5</v>
      </c>
      <c r="N21" s="44">
        <f t="shared" si="2"/>
        <v>14968.5</v>
      </c>
    </row>
    <row r="22" spans="1:14" ht="12">
      <c r="A22" s="9" t="s">
        <v>36</v>
      </c>
      <c r="B22" s="10" t="s">
        <v>12</v>
      </c>
      <c r="C22" s="10" t="s">
        <v>13</v>
      </c>
      <c r="D22" s="10">
        <v>1</v>
      </c>
      <c r="E22" s="10" t="s">
        <v>12</v>
      </c>
      <c r="F22" s="10" t="s">
        <v>13</v>
      </c>
      <c r="G22" s="10" t="s">
        <v>13</v>
      </c>
      <c r="H22" s="10" t="s">
        <v>12</v>
      </c>
      <c r="I22" s="10">
        <v>238</v>
      </c>
      <c r="J22" s="44"/>
      <c r="K22" s="49">
        <v>2941</v>
      </c>
      <c r="L22" s="44"/>
      <c r="M22" s="44"/>
      <c r="N22" s="44"/>
    </row>
    <row r="23" spans="1:14" ht="12">
      <c r="A23" s="9" t="s">
        <v>37</v>
      </c>
      <c r="B23" s="10">
        <v>124</v>
      </c>
      <c r="C23" s="10">
        <v>137</v>
      </c>
      <c r="D23" s="10">
        <v>141</v>
      </c>
      <c r="E23" s="10">
        <v>6.4</v>
      </c>
      <c r="F23" s="10">
        <v>6.8</v>
      </c>
      <c r="G23" s="10">
        <v>6.7</v>
      </c>
      <c r="H23" s="12">
        <v>1300</v>
      </c>
      <c r="I23" s="10">
        <v>800</v>
      </c>
      <c r="J23" s="44"/>
      <c r="K23" s="49">
        <v>2099</v>
      </c>
      <c r="L23" s="44">
        <f t="shared" si="0"/>
        <v>13433.6</v>
      </c>
      <c r="M23" s="44">
        <f t="shared" si="1"/>
        <v>14273.199999999999</v>
      </c>
      <c r="N23" s="44">
        <f t="shared" si="2"/>
        <v>14063.300000000001</v>
      </c>
    </row>
    <row r="24" spans="1:14" ht="12">
      <c r="A24" s="9" t="s">
        <v>38</v>
      </c>
      <c r="B24" s="10">
        <v>28</v>
      </c>
      <c r="C24" s="10">
        <v>28</v>
      </c>
      <c r="D24" s="10">
        <v>28</v>
      </c>
      <c r="E24" s="10">
        <v>33</v>
      </c>
      <c r="F24" s="10">
        <v>32.6</v>
      </c>
      <c r="G24" s="10">
        <v>32.6</v>
      </c>
      <c r="H24" s="10">
        <v>0</v>
      </c>
      <c r="I24" s="10">
        <v>0</v>
      </c>
      <c r="J24" s="44"/>
      <c r="K24" s="49">
        <v>87</v>
      </c>
      <c r="L24" s="44">
        <f t="shared" si="0"/>
        <v>2871</v>
      </c>
      <c r="M24" s="44">
        <f t="shared" si="1"/>
        <v>2836.2000000000003</v>
      </c>
      <c r="N24" s="44">
        <f t="shared" si="2"/>
        <v>2836.2000000000003</v>
      </c>
    </row>
    <row r="25" spans="1:14" ht="12">
      <c r="A25" s="9" t="s">
        <v>39</v>
      </c>
      <c r="B25" s="10" t="s">
        <v>13</v>
      </c>
      <c r="C25" s="10" t="s">
        <v>13</v>
      </c>
      <c r="D25" s="10" t="s">
        <v>13</v>
      </c>
      <c r="E25" s="10">
        <v>100</v>
      </c>
      <c r="F25" s="10">
        <v>100</v>
      </c>
      <c r="G25" s="10">
        <v>100</v>
      </c>
      <c r="H25" s="10">
        <v>0</v>
      </c>
      <c r="I25" s="10">
        <v>0</v>
      </c>
      <c r="J25" s="44"/>
      <c r="K25" s="49" t="s">
        <v>13</v>
      </c>
      <c r="L25" s="44"/>
      <c r="M25" s="44"/>
      <c r="N25" s="44"/>
    </row>
    <row r="26" spans="1:14" ht="12">
      <c r="A26" s="9" t="s">
        <v>40</v>
      </c>
      <c r="B26" s="10">
        <v>4</v>
      </c>
      <c r="C26" s="10">
        <v>4</v>
      </c>
      <c r="D26" s="10">
        <v>4</v>
      </c>
      <c r="E26" s="10">
        <v>1.2</v>
      </c>
      <c r="F26" s="10">
        <v>1.1</v>
      </c>
      <c r="G26" s="10">
        <v>1.1</v>
      </c>
      <c r="H26" s="10">
        <v>0</v>
      </c>
      <c r="I26" s="10">
        <v>0</v>
      </c>
      <c r="J26" s="44"/>
      <c r="K26" s="49">
        <v>365</v>
      </c>
      <c r="L26" s="44">
        <f t="shared" si="0"/>
        <v>438</v>
      </c>
      <c r="M26" s="44">
        <f t="shared" si="1"/>
        <v>401.50000000000006</v>
      </c>
      <c r="N26" s="44">
        <f t="shared" si="2"/>
        <v>401.50000000000006</v>
      </c>
    </row>
    <row r="27" spans="1:14" ht="12">
      <c r="A27" s="9" t="s">
        <v>41</v>
      </c>
      <c r="B27" s="10">
        <v>32</v>
      </c>
      <c r="C27" s="10">
        <v>32</v>
      </c>
      <c r="D27" s="10">
        <v>32</v>
      </c>
      <c r="E27" s="10">
        <v>0.4</v>
      </c>
      <c r="F27" s="10">
        <v>0.4</v>
      </c>
      <c r="G27" s="10">
        <v>0.3</v>
      </c>
      <c r="H27" s="10">
        <v>0</v>
      </c>
      <c r="I27" s="10">
        <v>0</v>
      </c>
      <c r="J27" s="44"/>
      <c r="K27" s="49">
        <v>9192</v>
      </c>
      <c r="L27" s="44">
        <f t="shared" si="0"/>
        <v>3676.8</v>
      </c>
      <c r="M27" s="44">
        <f t="shared" si="1"/>
        <v>3676.8</v>
      </c>
      <c r="N27" s="44">
        <f t="shared" si="2"/>
        <v>2757.6</v>
      </c>
    </row>
    <row r="28" spans="1:14" ht="12">
      <c r="A28" s="9" t="s">
        <v>42</v>
      </c>
      <c r="B28" s="10">
        <v>550</v>
      </c>
      <c r="C28" s="12">
        <v>1034</v>
      </c>
      <c r="D28" s="12">
        <v>1234</v>
      </c>
      <c r="E28" s="10">
        <v>17.7</v>
      </c>
      <c r="F28" s="10">
        <v>28.9</v>
      </c>
      <c r="G28" s="10">
        <v>32.6</v>
      </c>
      <c r="H28" s="12">
        <v>48400</v>
      </c>
      <c r="I28" s="12">
        <v>40000</v>
      </c>
      <c r="J28" s="44"/>
      <c r="K28" s="49">
        <v>3783</v>
      </c>
      <c r="L28" s="44">
        <f t="shared" si="0"/>
        <v>66959.09999999999</v>
      </c>
      <c r="M28" s="44">
        <f t="shared" si="1"/>
        <v>109328.7</v>
      </c>
      <c r="N28" s="44">
        <f t="shared" si="2"/>
        <v>123325.8</v>
      </c>
    </row>
    <row r="29" spans="1:14" ht="12">
      <c r="A29" s="9" t="s">
        <v>45</v>
      </c>
      <c r="B29" s="10">
        <v>23</v>
      </c>
      <c r="C29" s="10">
        <v>20</v>
      </c>
      <c r="D29" s="10">
        <v>19</v>
      </c>
      <c r="E29" s="10">
        <v>1.2</v>
      </c>
      <c r="F29" s="10">
        <v>1</v>
      </c>
      <c r="G29" s="10">
        <v>1</v>
      </c>
      <c r="H29" s="10">
        <v>-300</v>
      </c>
      <c r="I29" s="10">
        <v>-200</v>
      </c>
      <c r="J29" s="44"/>
      <c r="K29" s="49">
        <v>1929</v>
      </c>
      <c r="L29" s="44">
        <f t="shared" si="0"/>
        <v>2314.7999999999997</v>
      </c>
      <c r="M29" s="44">
        <f t="shared" si="1"/>
        <v>1929</v>
      </c>
      <c r="N29" s="44">
        <f t="shared" si="2"/>
        <v>1929</v>
      </c>
    </row>
    <row r="30" spans="1:14" ht="12">
      <c r="A30" s="9" t="s">
        <v>46</v>
      </c>
      <c r="B30" s="10">
        <v>0</v>
      </c>
      <c r="C30" s="10">
        <v>0</v>
      </c>
      <c r="D30" s="10">
        <v>0</v>
      </c>
      <c r="E30" s="10">
        <v>0</v>
      </c>
      <c r="F30" s="10">
        <v>0</v>
      </c>
      <c r="G30" s="10">
        <v>0</v>
      </c>
      <c r="H30" s="10">
        <v>0</v>
      </c>
      <c r="I30" s="10">
        <v>0</v>
      </c>
      <c r="J30" s="44"/>
      <c r="K30" s="49">
        <v>1264</v>
      </c>
      <c r="L30" s="44">
        <f t="shared" si="0"/>
        <v>0</v>
      </c>
      <c r="M30" s="44">
        <f t="shared" si="1"/>
        <v>0</v>
      </c>
      <c r="N30" s="44">
        <f t="shared" si="2"/>
        <v>0</v>
      </c>
    </row>
    <row r="31" spans="1:14" ht="12">
      <c r="A31" s="9" t="s">
        <v>47</v>
      </c>
      <c r="B31" s="12">
        <v>1126</v>
      </c>
      <c r="C31" s="12">
        <v>1356</v>
      </c>
      <c r="D31" s="12">
        <v>1471</v>
      </c>
      <c r="E31" s="10">
        <v>8.4</v>
      </c>
      <c r="F31" s="10">
        <v>8.3</v>
      </c>
      <c r="G31" s="10">
        <v>8.2</v>
      </c>
      <c r="H31" s="12">
        <v>23000</v>
      </c>
      <c r="I31" s="12">
        <v>23000</v>
      </c>
      <c r="J31" s="44"/>
      <c r="K31" s="49">
        <v>17915</v>
      </c>
      <c r="L31" s="44">
        <f t="shared" si="0"/>
        <v>150486</v>
      </c>
      <c r="M31" s="44">
        <f t="shared" si="1"/>
        <v>148694.5</v>
      </c>
      <c r="N31" s="44">
        <f t="shared" si="2"/>
        <v>146903</v>
      </c>
    </row>
    <row r="32" spans="1:14" ht="12">
      <c r="A32" s="9" t="s">
        <v>48</v>
      </c>
      <c r="B32" s="10">
        <v>523</v>
      </c>
      <c r="C32" s="10">
        <v>619</v>
      </c>
      <c r="D32" s="10">
        <v>667</v>
      </c>
      <c r="E32" s="10">
        <v>1.9</v>
      </c>
      <c r="F32" s="10">
        <v>2.3</v>
      </c>
      <c r="G32" s="10">
        <v>2.4</v>
      </c>
      <c r="H32" s="12">
        <v>9600</v>
      </c>
      <c r="I32" s="12">
        <v>9600</v>
      </c>
      <c r="J32" s="44"/>
      <c r="K32" s="49">
        <v>27528</v>
      </c>
      <c r="L32" s="44">
        <f t="shared" si="0"/>
        <v>52303.2</v>
      </c>
      <c r="M32" s="44">
        <f t="shared" si="1"/>
        <v>63314.399999999994</v>
      </c>
      <c r="N32" s="44">
        <f t="shared" si="2"/>
        <v>66067.2</v>
      </c>
    </row>
    <row r="33" spans="1:14" ht="12">
      <c r="A33" s="9" t="s">
        <v>50</v>
      </c>
      <c r="B33" s="12">
        <v>1877</v>
      </c>
      <c r="C33" s="12">
        <v>1934</v>
      </c>
      <c r="D33" s="12">
        <v>1924</v>
      </c>
      <c r="E33" s="10">
        <v>71.9</v>
      </c>
      <c r="F33" s="10">
        <v>69.2</v>
      </c>
      <c r="G33" s="10">
        <v>67.6</v>
      </c>
      <c r="H33" s="12">
        <v>5700</v>
      </c>
      <c r="I33" s="12">
        <v>-2000</v>
      </c>
      <c r="J33" s="44"/>
      <c r="K33" s="49">
        <v>2845</v>
      </c>
      <c r="L33" s="44">
        <f t="shared" si="0"/>
        <v>204555.50000000003</v>
      </c>
      <c r="M33" s="44">
        <f t="shared" si="1"/>
        <v>196874</v>
      </c>
      <c r="N33" s="44">
        <f t="shared" si="2"/>
        <v>192321.99999999997</v>
      </c>
    </row>
    <row r="34" spans="1:14" ht="12">
      <c r="A34" s="39" t="s">
        <v>164</v>
      </c>
      <c r="B34" s="62">
        <f>SUM(B9:B33)</f>
        <v>8902</v>
      </c>
      <c r="C34" s="62">
        <f>SUM(C9:C33)</f>
        <v>10016</v>
      </c>
      <c r="D34" s="62">
        <f>SUM(D9:D33)</f>
        <v>9489</v>
      </c>
      <c r="E34" s="103">
        <f>L34/$K34</f>
        <v>6.9129618309075545</v>
      </c>
      <c r="F34" s="103">
        <f>M34/$K34</f>
        <v>7.132131548399948</v>
      </c>
      <c r="G34" s="103">
        <f>N34/$K34</f>
        <v>6.514971598128979</v>
      </c>
      <c r="H34" s="62"/>
      <c r="I34" s="62"/>
      <c r="J34" s="44"/>
      <c r="K34" s="49">
        <f>SUM(K9:K33)</f>
        <v>145589</v>
      </c>
      <c r="L34" s="44">
        <f>SUM(L9:L33)</f>
        <v>1006451.2</v>
      </c>
      <c r="M34" s="44">
        <f>SUM(M9:M33)</f>
        <v>1038359.9</v>
      </c>
      <c r="N34" s="44">
        <f>SUM(N9:N33)</f>
        <v>948508.2</v>
      </c>
    </row>
    <row r="35" spans="1:14" ht="12">
      <c r="A35" s="37" t="s">
        <v>165</v>
      </c>
      <c r="B35" s="63"/>
      <c r="C35" s="63"/>
      <c r="D35" s="63"/>
      <c r="E35" s="63"/>
      <c r="F35" s="63"/>
      <c r="G35" s="63"/>
      <c r="H35" s="108"/>
      <c r="I35" s="63"/>
      <c r="J35" s="44"/>
      <c r="K35" s="49"/>
      <c r="L35" s="44"/>
      <c r="M35" s="44"/>
      <c r="N35" s="44"/>
    </row>
    <row r="36" spans="1:14" ht="12">
      <c r="A36" s="9" t="s">
        <v>171</v>
      </c>
      <c r="B36" s="10">
        <v>103</v>
      </c>
      <c r="C36" s="10">
        <v>96</v>
      </c>
      <c r="D36" s="10">
        <v>88</v>
      </c>
      <c r="E36" s="10">
        <v>13.1</v>
      </c>
      <c r="F36" s="10">
        <v>12.5</v>
      </c>
      <c r="G36" s="10">
        <v>11.1</v>
      </c>
      <c r="H36" s="10">
        <v>-690</v>
      </c>
      <c r="I36" s="12">
        <v>-1640</v>
      </c>
      <c r="J36" s="44"/>
      <c r="K36" s="49">
        <v>794</v>
      </c>
      <c r="L36" s="44">
        <f>E36*$K36</f>
        <v>10401.4</v>
      </c>
      <c r="M36" s="44">
        <f>F36*$K36</f>
        <v>9925</v>
      </c>
      <c r="N36" s="44">
        <f>G36*$K36</f>
        <v>8813.4</v>
      </c>
    </row>
    <row r="37" spans="1:14" ht="12">
      <c r="A37" s="9" t="s">
        <v>172</v>
      </c>
      <c r="B37" s="10" t="s">
        <v>12</v>
      </c>
      <c r="C37" s="10" t="s">
        <v>12</v>
      </c>
      <c r="D37" s="10" t="s">
        <v>12</v>
      </c>
      <c r="E37" s="10" t="s">
        <v>12</v>
      </c>
      <c r="F37" s="10" t="s">
        <v>12</v>
      </c>
      <c r="G37" s="10" t="s">
        <v>12</v>
      </c>
      <c r="H37" s="10" t="s">
        <v>12</v>
      </c>
      <c r="I37" s="10" t="s">
        <v>12</v>
      </c>
      <c r="J37" s="44"/>
      <c r="K37" s="49">
        <v>16</v>
      </c>
      <c r="L37" s="44"/>
      <c r="M37" s="44"/>
      <c r="N37" s="44"/>
    </row>
    <row r="38" spans="1:14" ht="24">
      <c r="A38" s="9" t="s">
        <v>173</v>
      </c>
      <c r="B38" s="10" t="s">
        <v>12</v>
      </c>
      <c r="C38" s="10">
        <v>142</v>
      </c>
      <c r="D38" s="10">
        <v>142</v>
      </c>
      <c r="E38" s="10" t="s">
        <v>12</v>
      </c>
      <c r="F38" s="10">
        <v>6.5</v>
      </c>
      <c r="G38" s="10">
        <v>6.5</v>
      </c>
      <c r="H38" s="10" t="s">
        <v>12</v>
      </c>
      <c r="I38" s="10">
        <v>0</v>
      </c>
      <c r="J38" s="44"/>
      <c r="K38" s="49">
        <v>2185</v>
      </c>
      <c r="L38" s="44"/>
      <c r="M38" s="44">
        <f aca="true" t="shared" si="3" ref="M38:M51">F38*$K38</f>
        <v>14202.5</v>
      </c>
      <c r="N38" s="44">
        <f aca="true" t="shared" si="4" ref="N38:N51">G38*$K38</f>
        <v>14202.5</v>
      </c>
    </row>
    <row r="39" spans="1:14" ht="12">
      <c r="A39" s="9" t="s">
        <v>174</v>
      </c>
      <c r="B39" s="10">
        <v>40</v>
      </c>
      <c r="C39" s="10">
        <v>48</v>
      </c>
      <c r="D39" s="10" t="s">
        <v>12</v>
      </c>
      <c r="E39" s="10">
        <v>1.2</v>
      </c>
      <c r="F39" s="10">
        <v>1.4</v>
      </c>
      <c r="G39" s="10" t="s">
        <v>12</v>
      </c>
      <c r="H39" s="10">
        <v>720</v>
      </c>
      <c r="I39" s="10" t="s">
        <v>12</v>
      </c>
      <c r="J39" s="44"/>
      <c r="K39" s="49">
        <v>3625</v>
      </c>
      <c r="L39" s="44">
        <f aca="true" t="shared" si="5" ref="L39:L51">E39*$K39</f>
        <v>4350</v>
      </c>
      <c r="M39" s="44">
        <f t="shared" si="3"/>
        <v>5075</v>
      </c>
      <c r="N39" s="44"/>
    </row>
    <row r="40" spans="1:14" ht="12">
      <c r="A40" s="9" t="s">
        <v>175</v>
      </c>
      <c r="B40" s="10">
        <v>56</v>
      </c>
      <c r="C40" s="10">
        <v>60</v>
      </c>
      <c r="D40" s="10">
        <v>61</v>
      </c>
      <c r="E40" s="10">
        <v>2.6</v>
      </c>
      <c r="F40" s="10">
        <v>2.8</v>
      </c>
      <c r="G40" s="10">
        <v>2.9</v>
      </c>
      <c r="H40" s="10">
        <v>400</v>
      </c>
      <c r="I40" s="10">
        <v>200</v>
      </c>
      <c r="J40" s="44"/>
      <c r="K40" s="49">
        <v>2135</v>
      </c>
      <c r="L40" s="44">
        <f t="shared" si="5"/>
        <v>5551</v>
      </c>
      <c r="M40" s="44">
        <f t="shared" si="3"/>
        <v>5978</v>
      </c>
      <c r="N40" s="44">
        <f t="shared" si="4"/>
        <v>6191.5</v>
      </c>
    </row>
    <row r="41" spans="1:14" ht="12">
      <c r="A41" s="9" t="s">
        <v>176</v>
      </c>
      <c r="B41" s="10">
        <v>8</v>
      </c>
      <c r="C41" s="10">
        <v>21</v>
      </c>
      <c r="D41" s="10">
        <v>29</v>
      </c>
      <c r="E41" s="10">
        <v>30.4</v>
      </c>
      <c r="F41" s="10">
        <v>56.1</v>
      </c>
      <c r="G41" s="10">
        <v>62.2</v>
      </c>
      <c r="H41" s="12">
        <v>1370</v>
      </c>
      <c r="I41" s="12">
        <v>1460</v>
      </c>
      <c r="J41" s="44"/>
      <c r="K41" s="49">
        <v>46</v>
      </c>
      <c r="L41" s="44">
        <f t="shared" si="5"/>
        <v>1398.3999999999999</v>
      </c>
      <c r="M41" s="44">
        <f t="shared" si="3"/>
        <v>2580.6</v>
      </c>
      <c r="N41" s="44">
        <f t="shared" si="4"/>
        <v>2861.2000000000003</v>
      </c>
    </row>
    <row r="42" spans="1:14" ht="12">
      <c r="A42" s="9" t="s">
        <v>177</v>
      </c>
      <c r="B42" s="10">
        <v>84</v>
      </c>
      <c r="C42" s="10">
        <v>94</v>
      </c>
      <c r="D42" s="10">
        <v>101</v>
      </c>
      <c r="E42" s="10">
        <v>54.5</v>
      </c>
      <c r="F42" s="10">
        <v>57.3</v>
      </c>
      <c r="G42" s="10">
        <v>59.1</v>
      </c>
      <c r="H42" s="12">
        <v>1000</v>
      </c>
      <c r="I42" s="12">
        <v>1400</v>
      </c>
      <c r="J42" s="44"/>
      <c r="K42" s="49">
        <v>171</v>
      </c>
      <c r="L42" s="44">
        <f t="shared" si="5"/>
        <v>9319.5</v>
      </c>
      <c r="M42" s="44">
        <f t="shared" si="3"/>
        <v>9798.3</v>
      </c>
      <c r="N42" s="44">
        <f t="shared" si="4"/>
        <v>10106.1</v>
      </c>
    </row>
    <row r="43" spans="1:14" ht="12">
      <c r="A43" s="9" t="s">
        <v>178</v>
      </c>
      <c r="B43" s="10" t="s">
        <v>13</v>
      </c>
      <c r="C43" s="10" t="s">
        <v>13</v>
      </c>
      <c r="D43" s="10" t="s">
        <v>13</v>
      </c>
      <c r="E43" s="10">
        <v>3.1</v>
      </c>
      <c r="F43" s="10">
        <v>4.3</v>
      </c>
      <c r="G43" s="10">
        <v>4.3</v>
      </c>
      <c r="H43" s="10">
        <v>10</v>
      </c>
      <c r="I43" s="10">
        <v>0</v>
      </c>
      <c r="J43" s="44"/>
      <c r="K43" s="49">
        <v>7</v>
      </c>
      <c r="L43" s="44">
        <f t="shared" si="5"/>
        <v>21.7</v>
      </c>
      <c r="M43" s="44">
        <f t="shared" si="3"/>
        <v>30.099999999999998</v>
      </c>
      <c r="N43" s="44">
        <f t="shared" si="4"/>
        <v>30.099999999999998</v>
      </c>
    </row>
    <row r="44" spans="1:14" ht="12">
      <c r="A44" s="9" t="s">
        <v>179</v>
      </c>
      <c r="B44" s="10" t="s">
        <v>12</v>
      </c>
      <c r="C44" s="10" t="s">
        <v>12</v>
      </c>
      <c r="D44" s="10" t="s">
        <v>12</v>
      </c>
      <c r="E44" s="10" t="s">
        <v>12</v>
      </c>
      <c r="F44" s="10" t="s">
        <v>12</v>
      </c>
      <c r="G44" s="10" t="s">
        <v>12</v>
      </c>
      <c r="H44" s="10" t="s">
        <v>12</v>
      </c>
      <c r="I44" s="10" t="s">
        <v>12</v>
      </c>
      <c r="J44" s="44"/>
      <c r="K44" s="49">
        <v>0</v>
      </c>
      <c r="L44" s="44"/>
      <c r="M44" s="44"/>
      <c r="N44" s="44"/>
    </row>
    <row r="45" spans="1:14" ht="12">
      <c r="A45" s="9" t="s">
        <v>180</v>
      </c>
      <c r="B45" s="10">
        <v>222</v>
      </c>
      <c r="C45" s="10">
        <v>255</v>
      </c>
      <c r="D45" s="10">
        <v>262</v>
      </c>
      <c r="E45" s="10">
        <v>2.4</v>
      </c>
      <c r="F45" s="10">
        <v>2.7</v>
      </c>
      <c r="G45" s="10">
        <v>2.8</v>
      </c>
      <c r="H45" s="12">
        <v>3300</v>
      </c>
      <c r="I45" s="12">
        <v>1400</v>
      </c>
      <c r="J45" s="44"/>
      <c r="K45" s="49">
        <v>9387</v>
      </c>
      <c r="L45" s="44">
        <f t="shared" si="5"/>
        <v>22528.8</v>
      </c>
      <c r="M45" s="44">
        <f t="shared" si="3"/>
        <v>25344.9</v>
      </c>
      <c r="N45" s="44">
        <f t="shared" si="4"/>
        <v>26283.6</v>
      </c>
    </row>
    <row r="46" spans="1:14" ht="12">
      <c r="A46" s="9" t="s">
        <v>181</v>
      </c>
      <c r="B46" s="10">
        <v>149</v>
      </c>
      <c r="C46" s="10">
        <v>149</v>
      </c>
      <c r="D46" s="10">
        <v>149</v>
      </c>
      <c r="E46" s="10">
        <v>2.3</v>
      </c>
      <c r="F46" s="10">
        <v>2.3</v>
      </c>
      <c r="G46" s="10">
        <v>2.3</v>
      </c>
      <c r="H46" s="10">
        <v>0</v>
      </c>
      <c r="I46" s="10">
        <v>0</v>
      </c>
      <c r="J46" s="44"/>
      <c r="K46" s="49">
        <v>6370</v>
      </c>
      <c r="L46" s="44">
        <f t="shared" si="5"/>
        <v>14650.999999999998</v>
      </c>
      <c r="M46" s="44">
        <f t="shared" si="3"/>
        <v>14650.999999999998</v>
      </c>
      <c r="N46" s="44">
        <f t="shared" si="4"/>
        <v>14650.999999999998</v>
      </c>
    </row>
    <row r="47" spans="1:14" ht="12">
      <c r="A47" s="9" t="s">
        <v>182</v>
      </c>
      <c r="B47" s="10" t="s">
        <v>12</v>
      </c>
      <c r="C47" s="10" t="s">
        <v>12</v>
      </c>
      <c r="D47" s="10" t="s">
        <v>12</v>
      </c>
      <c r="E47" s="10" t="s">
        <v>12</v>
      </c>
      <c r="F47" s="10" t="s">
        <v>12</v>
      </c>
      <c r="G47" s="10" t="s">
        <v>12</v>
      </c>
      <c r="H47" s="10" t="s">
        <v>12</v>
      </c>
      <c r="I47" s="10" t="s">
        <v>12</v>
      </c>
      <c r="J47" s="44"/>
      <c r="K47" s="49" t="s">
        <v>13</v>
      </c>
      <c r="L47" s="44"/>
      <c r="M47" s="44"/>
      <c r="N47" s="44"/>
    </row>
    <row r="48" spans="1:14" ht="24">
      <c r="A48" s="9" t="s">
        <v>183</v>
      </c>
      <c r="B48" s="10">
        <v>39</v>
      </c>
      <c r="C48" s="10">
        <v>39</v>
      </c>
      <c r="D48" s="10">
        <v>39</v>
      </c>
      <c r="E48" s="10">
        <v>1.5</v>
      </c>
      <c r="F48" s="10">
        <v>1.5</v>
      </c>
      <c r="G48" s="10">
        <v>1.4</v>
      </c>
      <c r="H48" s="10">
        <v>0</v>
      </c>
      <c r="I48" s="10">
        <v>0</v>
      </c>
      <c r="J48" s="44"/>
      <c r="K48" s="49">
        <v>2694</v>
      </c>
      <c r="L48" s="44">
        <f t="shared" si="5"/>
        <v>4041</v>
      </c>
      <c r="M48" s="44">
        <f t="shared" si="3"/>
        <v>4041</v>
      </c>
      <c r="N48" s="44">
        <f t="shared" si="4"/>
        <v>3771.6</v>
      </c>
    </row>
    <row r="49" spans="1:14" ht="12">
      <c r="A49" s="9" t="s">
        <v>184</v>
      </c>
      <c r="B49" s="10">
        <v>3</v>
      </c>
      <c r="C49" s="10">
        <v>4</v>
      </c>
      <c r="D49" s="10">
        <v>4</v>
      </c>
      <c r="E49" s="10">
        <v>0.3</v>
      </c>
      <c r="F49" s="10">
        <v>0.3</v>
      </c>
      <c r="G49" s="10">
        <v>0.3</v>
      </c>
      <c r="H49" s="10">
        <v>100</v>
      </c>
      <c r="I49" s="10">
        <v>0</v>
      </c>
      <c r="J49" s="44"/>
      <c r="K49" s="49">
        <v>1221</v>
      </c>
      <c r="L49" s="44">
        <f t="shared" si="5"/>
        <v>366.3</v>
      </c>
      <c r="M49" s="44">
        <f t="shared" si="3"/>
        <v>366.3</v>
      </c>
      <c r="N49" s="44">
        <f t="shared" si="4"/>
        <v>366.3</v>
      </c>
    </row>
    <row r="50" spans="1:14" ht="12">
      <c r="A50" s="9" t="s">
        <v>185</v>
      </c>
      <c r="B50" s="10">
        <v>30</v>
      </c>
      <c r="C50" s="10">
        <v>30</v>
      </c>
      <c r="D50" s="10">
        <v>30</v>
      </c>
      <c r="E50" s="10">
        <v>3.3</v>
      </c>
      <c r="F50" s="10">
        <v>3.3</v>
      </c>
      <c r="G50" s="10">
        <v>3.3</v>
      </c>
      <c r="H50" s="10">
        <v>0</v>
      </c>
      <c r="I50" s="10">
        <v>0</v>
      </c>
      <c r="J50" s="44"/>
      <c r="K50" s="49">
        <v>906</v>
      </c>
      <c r="L50" s="44">
        <f t="shared" si="5"/>
        <v>2989.7999999999997</v>
      </c>
      <c r="M50" s="44">
        <f t="shared" si="3"/>
        <v>2989.7999999999997</v>
      </c>
      <c r="N50" s="44">
        <f t="shared" si="4"/>
        <v>2989.7999999999997</v>
      </c>
    </row>
    <row r="51" spans="1:14" ht="12">
      <c r="A51" s="9" t="s">
        <v>186</v>
      </c>
      <c r="B51" s="12">
        <v>1839</v>
      </c>
      <c r="C51" s="12">
        <v>2304</v>
      </c>
      <c r="D51" s="12">
        <v>2537</v>
      </c>
      <c r="E51" s="10">
        <v>19</v>
      </c>
      <c r="F51" s="10">
        <v>22.9</v>
      </c>
      <c r="G51" s="10">
        <v>24.9</v>
      </c>
      <c r="H51" s="12">
        <v>46500</v>
      </c>
      <c r="I51" s="12">
        <v>46600</v>
      </c>
      <c r="J51" s="44"/>
      <c r="K51" s="49">
        <v>10175</v>
      </c>
      <c r="L51" s="44">
        <f t="shared" si="5"/>
        <v>193325</v>
      </c>
      <c r="M51" s="44">
        <f t="shared" si="3"/>
        <v>233007.5</v>
      </c>
      <c r="N51" s="44">
        <f t="shared" si="4"/>
        <v>253357.5</v>
      </c>
    </row>
    <row r="52" spans="1:14" ht="21.75" customHeight="1">
      <c r="A52" s="39" t="s">
        <v>166</v>
      </c>
      <c r="B52" s="62">
        <f>SUM(B36:B51)</f>
        <v>2573</v>
      </c>
      <c r="C52" s="62">
        <f>SUM(C36:C51)</f>
        <v>3242</v>
      </c>
      <c r="D52" s="62">
        <f>SUM(D36:D51)</f>
        <v>3442</v>
      </c>
      <c r="E52" s="103">
        <f aca="true" t="shared" si="6" ref="E52:G53">L52/$K52</f>
        <v>6.768949461391323</v>
      </c>
      <c r="F52" s="103">
        <f t="shared" si="6"/>
        <v>8.255058894593779</v>
      </c>
      <c r="G52" s="103">
        <f t="shared" si="6"/>
        <v>8.648560354374307</v>
      </c>
      <c r="H52" s="62"/>
      <c r="I52" s="62"/>
      <c r="J52" s="44"/>
      <c r="K52" s="49">
        <f>SUM(K36:K51)</f>
        <v>39732</v>
      </c>
      <c r="L52" s="44">
        <f>SUM(L36:L51)</f>
        <v>268943.9</v>
      </c>
      <c r="M52" s="44">
        <f>SUM(M36:M51)</f>
        <v>327990</v>
      </c>
      <c r="N52" s="44">
        <f>SUM(N36:N51)</f>
        <v>343624.6</v>
      </c>
    </row>
    <row r="53" spans="1:14" ht="12">
      <c r="A53" s="39" t="s">
        <v>167</v>
      </c>
      <c r="B53" s="62">
        <f>B34+B52</f>
        <v>11475</v>
      </c>
      <c r="C53" s="62">
        <f>C34+C52</f>
        <v>13258</v>
      </c>
      <c r="D53" s="62">
        <f>D34+D52</f>
        <v>12931</v>
      </c>
      <c r="E53" s="103">
        <f t="shared" si="6"/>
        <v>6.882086217967743</v>
      </c>
      <c r="F53" s="103">
        <f t="shared" si="6"/>
        <v>7.372882188203171</v>
      </c>
      <c r="G53" s="103">
        <f t="shared" si="6"/>
        <v>6.97240355922966</v>
      </c>
      <c r="H53" s="62"/>
      <c r="I53" s="62"/>
      <c r="J53" s="44"/>
      <c r="K53" s="49">
        <f>K34+K52</f>
        <v>185321</v>
      </c>
      <c r="L53" s="44">
        <f>L34+L52</f>
        <v>1275395.1</v>
      </c>
      <c r="M53" s="44">
        <f>M34+M52</f>
        <v>1366349.9</v>
      </c>
      <c r="N53" s="44">
        <f>N34+N52</f>
        <v>1292132.7999999998</v>
      </c>
    </row>
    <row r="54" spans="1:14" ht="12">
      <c r="A54" s="37" t="s">
        <v>399</v>
      </c>
      <c r="B54" s="63"/>
      <c r="C54" s="63"/>
      <c r="D54" s="63"/>
      <c r="E54" s="63"/>
      <c r="F54" s="63"/>
      <c r="G54" s="63"/>
      <c r="H54" s="63"/>
      <c r="I54" s="63"/>
      <c r="J54" s="44"/>
      <c r="K54" s="49"/>
      <c r="L54" s="44"/>
      <c r="M54" s="44"/>
      <c r="N54" s="44"/>
    </row>
    <row r="55" spans="1:14" ht="12">
      <c r="A55" s="9" t="s">
        <v>14</v>
      </c>
      <c r="B55" s="10">
        <v>14</v>
      </c>
      <c r="C55" s="10">
        <v>11</v>
      </c>
      <c r="D55" s="10">
        <v>10</v>
      </c>
      <c r="E55" s="10">
        <v>4</v>
      </c>
      <c r="F55" s="10">
        <v>3.6</v>
      </c>
      <c r="G55" s="10">
        <v>3.5</v>
      </c>
      <c r="H55" s="10">
        <v>-300</v>
      </c>
      <c r="I55" s="10">
        <v>-200</v>
      </c>
      <c r="J55" s="44"/>
      <c r="K55" s="49">
        <v>283</v>
      </c>
      <c r="L55" s="44">
        <f>E55*$K55</f>
        <v>1132</v>
      </c>
      <c r="M55" s="44">
        <f>F55*$K55</f>
        <v>1018.8000000000001</v>
      </c>
      <c r="N55" s="44">
        <f>G55*$K55</f>
        <v>990.5</v>
      </c>
    </row>
    <row r="56" spans="1:14" ht="12">
      <c r="A56" s="9" t="s">
        <v>15</v>
      </c>
      <c r="B56" s="10">
        <v>20</v>
      </c>
      <c r="C56" s="10">
        <v>20</v>
      </c>
      <c r="D56" s="10">
        <v>20</v>
      </c>
      <c r="E56" s="10">
        <v>2.1</v>
      </c>
      <c r="F56" s="10">
        <v>2.1</v>
      </c>
      <c r="G56" s="10">
        <v>2.1</v>
      </c>
      <c r="H56" s="10">
        <v>0</v>
      </c>
      <c r="I56" s="10">
        <v>0</v>
      </c>
      <c r="J56" s="44"/>
      <c r="K56" s="49">
        <v>936</v>
      </c>
      <c r="L56" s="44">
        <f aca="true" t="shared" si="7" ref="L56:L66">E56*$K56</f>
        <v>1965.6000000000001</v>
      </c>
      <c r="M56" s="44">
        <f aca="true" t="shared" si="8" ref="M56:M66">F56*$K56</f>
        <v>1965.6000000000001</v>
      </c>
      <c r="N56" s="44">
        <f aca="true" t="shared" si="9" ref="N56:N66">G56*$K56</f>
        <v>1965.6000000000001</v>
      </c>
    </row>
    <row r="57" spans="1:14" ht="12">
      <c r="A57" s="9" t="s">
        <v>24</v>
      </c>
      <c r="B57" s="10">
        <v>2</v>
      </c>
      <c r="C57" s="10">
        <v>2</v>
      </c>
      <c r="D57" s="10">
        <v>2</v>
      </c>
      <c r="E57" s="10" t="s">
        <v>13</v>
      </c>
      <c r="F57" s="10" t="s">
        <v>13</v>
      </c>
      <c r="G57" s="10" t="s">
        <v>13</v>
      </c>
      <c r="H57" s="10">
        <v>30</v>
      </c>
      <c r="I57" s="10">
        <v>0</v>
      </c>
      <c r="J57" s="44"/>
      <c r="K57" s="49">
        <v>7894</v>
      </c>
      <c r="L57" s="44"/>
      <c r="M57" s="44"/>
      <c r="N57" s="44"/>
    </row>
    <row r="58" spans="1:14" ht="12">
      <c r="A58" s="9" t="s">
        <v>17</v>
      </c>
      <c r="B58" s="10">
        <v>54</v>
      </c>
      <c r="C58" s="10">
        <v>60</v>
      </c>
      <c r="D58" s="10">
        <v>60</v>
      </c>
      <c r="E58" s="10">
        <v>2</v>
      </c>
      <c r="F58" s="10">
        <v>2.2</v>
      </c>
      <c r="G58" s="10">
        <v>2.2</v>
      </c>
      <c r="H58" s="10">
        <v>600</v>
      </c>
      <c r="I58" s="10">
        <v>100</v>
      </c>
      <c r="J58" s="44"/>
      <c r="K58" s="49">
        <v>2760</v>
      </c>
      <c r="L58" s="44">
        <f t="shared" si="7"/>
        <v>5520</v>
      </c>
      <c r="M58" s="44">
        <f t="shared" si="8"/>
        <v>6072.000000000001</v>
      </c>
      <c r="N58" s="44">
        <f t="shared" si="9"/>
        <v>6072.000000000001</v>
      </c>
    </row>
    <row r="59" spans="1:14" ht="12">
      <c r="A59" s="9" t="s">
        <v>18</v>
      </c>
      <c r="B59" s="12">
        <v>1034</v>
      </c>
      <c r="C59" s="12">
        <v>1056</v>
      </c>
      <c r="D59" s="10">
        <v>909</v>
      </c>
      <c r="E59" s="10">
        <v>30.2</v>
      </c>
      <c r="F59" s="10">
        <v>31.4</v>
      </c>
      <c r="G59" s="10">
        <v>27.2</v>
      </c>
      <c r="H59" s="12">
        <v>2200</v>
      </c>
      <c r="I59" s="12">
        <v>-29400</v>
      </c>
      <c r="J59" s="44"/>
      <c r="K59" s="49">
        <v>3337</v>
      </c>
      <c r="L59" s="44">
        <f t="shared" si="7"/>
        <v>100777.4</v>
      </c>
      <c r="M59" s="44">
        <f t="shared" si="8"/>
        <v>104781.79999999999</v>
      </c>
      <c r="N59" s="44">
        <f t="shared" si="9"/>
        <v>90766.4</v>
      </c>
    </row>
    <row r="60" spans="1:14" ht="12">
      <c r="A60" s="9" t="s">
        <v>19</v>
      </c>
      <c r="B60" s="10">
        <v>46</v>
      </c>
      <c r="C60" s="10">
        <v>59</v>
      </c>
      <c r="D60" s="10">
        <v>66</v>
      </c>
      <c r="E60" s="10">
        <v>5.4</v>
      </c>
      <c r="F60" s="10">
        <v>6.9</v>
      </c>
      <c r="G60" s="10">
        <v>7.6</v>
      </c>
      <c r="H60" s="12">
        <v>1380</v>
      </c>
      <c r="I60" s="12">
        <v>1380</v>
      </c>
      <c r="J60" s="44"/>
      <c r="K60" s="49">
        <v>869</v>
      </c>
      <c r="L60" s="44">
        <f t="shared" si="7"/>
        <v>4692.6</v>
      </c>
      <c r="M60" s="44">
        <f t="shared" si="8"/>
        <v>5996.1</v>
      </c>
      <c r="N60" s="44">
        <f t="shared" si="9"/>
        <v>6604.4</v>
      </c>
    </row>
    <row r="61" spans="1:14" ht="12">
      <c r="A61" s="9" t="s">
        <v>43</v>
      </c>
      <c r="B61" s="10">
        <v>1</v>
      </c>
      <c r="C61" s="10">
        <v>1</v>
      </c>
      <c r="D61" s="10">
        <v>1</v>
      </c>
      <c r="E61" s="10">
        <v>0.3</v>
      </c>
      <c r="F61" s="10">
        <v>0.3</v>
      </c>
      <c r="G61" s="10">
        <v>0.3</v>
      </c>
      <c r="H61" s="10">
        <v>0</v>
      </c>
      <c r="I61" s="10">
        <v>0</v>
      </c>
      <c r="J61" s="44"/>
      <c r="K61" s="49">
        <v>329</v>
      </c>
      <c r="L61" s="44">
        <f t="shared" si="7"/>
        <v>98.7</v>
      </c>
      <c r="M61" s="44">
        <f t="shared" si="8"/>
        <v>98.7</v>
      </c>
      <c r="N61" s="44">
        <f t="shared" si="9"/>
        <v>98.7</v>
      </c>
    </row>
    <row r="62" spans="1:14" ht="12">
      <c r="A62" s="9" t="s">
        <v>44</v>
      </c>
      <c r="B62" s="12">
        <v>12651</v>
      </c>
      <c r="C62" s="12">
        <v>15360</v>
      </c>
      <c r="D62" s="12">
        <v>16962</v>
      </c>
      <c r="E62" s="10">
        <v>1.6</v>
      </c>
      <c r="F62" s="10">
        <v>1.9</v>
      </c>
      <c r="G62" s="10">
        <v>2.1</v>
      </c>
      <c r="H62" s="12">
        <v>270920</v>
      </c>
      <c r="I62" s="12">
        <v>320420</v>
      </c>
      <c r="J62" s="44"/>
      <c r="K62" s="49">
        <v>808790</v>
      </c>
      <c r="L62" s="44">
        <f t="shared" si="7"/>
        <v>1294064</v>
      </c>
      <c r="M62" s="44">
        <f t="shared" si="8"/>
        <v>1536701</v>
      </c>
      <c r="N62" s="44">
        <f t="shared" si="9"/>
        <v>1698459</v>
      </c>
    </row>
    <row r="63" spans="1:14" ht="12">
      <c r="A63" s="9" t="s">
        <v>20</v>
      </c>
      <c r="B63" s="10">
        <v>76</v>
      </c>
      <c r="C63" s="10">
        <v>66</v>
      </c>
      <c r="D63" s="10">
        <v>66</v>
      </c>
      <c r="E63" s="10">
        <v>18.6</v>
      </c>
      <c r="F63" s="10">
        <v>16.1</v>
      </c>
      <c r="G63" s="10">
        <v>16.1</v>
      </c>
      <c r="H63" s="12">
        <v>-1000</v>
      </c>
      <c r="I63" s="10">
        <v>0</v>
      </c>
      <c r="J63" s="44"/>
      <c r="K63" s="49">
        <v>410</v>
      </c>
      <c r="L63" s="44">
        <f t="shared" si="7"/>
        <v>7626.000000000001</v>
      </c>
      <c r="M63" s="44">
        <f t="shared" si="8"/>
        <v>6601.000000000001</v>
      </c>
      <c r="N63" s="44">
        <f t="shared" si="9"/>
        <v>6601.000000000001</v>
      </c>
    </row>
    <row r="64" spans="1:14" ht="12">
      <c r="A64" s="9" t="s">
        <v>21</v>
      </c>
      <c r="B64" s="10">
        <v>0</v>
      </c>
      <c r="C64" s="10">
        <v>0</v>
      </c>
      <c r="D64" s="10">
        <v>0</v>
      </c>
      <c r="E64" s="10">
        <v>0</v>
      </c>
      <c r="F64" s="10">
        <v>0</v>
      </c>
      <c r="G64" s="10">
        <v>0</v>
      </c>
      <c r="H64" s="10">
        <v>0</v>
      </c>
      <c r="I64" s="10">
        <v>0</v>
      </c>
      <c r="J64" s="44"/>
      <c r="K64" s="49">
        <v>4127</v>
      </c>
      <c r="L64" s="44">
        <f t="shared" si="7"/>
        <v>0</v>
      </c>
      <c r="M64" s="44">
        <f t="shared" si="8"/>
        <v>0</v>
      </c>
      <c r="N64" s="44">
        <f t="shared" si="9"/>
        <v>0</v>
      </c>
    </row>
    <row r="65" spans="1:14" ht="12">
      <c r="A65" s="9" t="s">
        <v>49</v>
      </c>
      <c r="B65" s="10">
        <v>325</v>
      </c>
      <c r="C65" s="10">
        <v>367</v>
      </c>
      <c r="D65" s="10">
        <v>388</v>
      </c>
      <c r="E65" s="10">
        <v>3.5</v>
      </c>
      <c r="F65" s="10">
        <v>3.9</v>
      </c>
      <c r="G65" s="10">
        <v>4.1</v>
      </c>
      <c r="H65" s="12">
        <v>4200</v>
      </c>
      <c r="I65" s="12">
        <v>4200</v>
      </c>
      <c r="J65" s="44"/>
      <c r="K65" s="49">
        <v>9575</v>
      </c>
      <c r="L65" s="44">
        <f t="shared" si="7"/>
        <v>33512.5</v>
      </c>
      <c r="M65" s="44">
        <f t="shared" si="8"/>
        <v>37342.5</v>
      </c>
      <c r="N65" s="44">
        <f t="shared" si="9"/>
        <v>39257.5</v>
      </c>
    </row>
    <row r="66" spans="1:14" ht="12">
      <c r="A66" s="9" t="s">
        <v>22</v>
      </c>
      <c r="B66" s="10">
        <v>30</v>
      </c>
      <c r="C66" s="10">
        <v>51</v>
      </c>
      <c r="D66" s="10">
        <v>61</v>
      </c>
      <c r="E66" s="10">
        <v>1</v>
      </c>
      <c r="F66" s="10">
        <v>1.6</v>
      </c>
      <c r="G66" s="10">
        <v>1.9</v>
      </c>
      <c r="H66" s="12">
        <v>2100</v>
      </c>
      <c r="I66" s="12">
        <v>2000</v>
      </c>
      <c r="J66" s="44"/>
      <c r="K66" s="49">
        <v>3295</v>
      </c>
      <c r="L66" s="44">
        <f t="shared" si="7"/>
        <v>3295</v>
      </c>
      <c r="M66" s="44">
        <f t="shared" si="8"/>
        <v>5272</v>
      </c>
      <c r="N66" s="44">
        <f t="shared" si="9"/>
        <v>6260.5</v>
      </c>
    </row>
    <row r="67" spans="1:14" ht="12">
      <c r="A67" s="39" t="s">
        <v>398</v>
      </c>
      <c r="B67" s="62">
        <f>SUM(B55:B66)</f>
        <v>14253</v>
      </c>
      <c r="C67" s="62">
        <f>SUM(C55:C66)</f>
        <v>17053</v>
      </c>
      <c r="D67" s="62">
        <f>SUM(D55:D66)</f>
        <v>18545</v>
      </c>
      <c r="E67" s="103">
        <f>L67/$K67</f>
        <v>1.724038903163404</v>
      </c>
      <c r="F67" s="103">
        <f>M67/$K67</f>
        <v>2.0244948700755394</v>
      </c>
      <c r="G67" s="103">
        <f>N67/$K67</f>
        <v>2.2039693569347443</v>
      </c>
      <c r="H67" s="62"/>
      <c r="I67" s="62"/>
      <c r="J67" s="44"/>
      <c r="K67" s="49">
        <f>SUM(K55:K66)</f>
        <v>842605</v>
      </c>
      <c r="L67" s="44">
        <f>SUM(L55:L66)</f>
        <v>1452683.8</v>
      </c>
      <c r="M67" s="44">
        <f>SUM(M55:M66)</f>
        <v>1705849.5</v>
      </c>
      <c r="N67" s="44">
        <f>SUM(N55:N66)</f>
        <v>1857075.6</v>
      </c>
    </row>
    <row r="68" spans="1:14" ht="12">
      <c r="A68" s="37" t="s">
        <v>168</v>
      </c>
      <c r="B68" s="63"/>
      <c r="C68" s="63"/>
      <c r="D68" s="63"/>
      <c r="E68" s="63"/>
      <c r="F68" s="63"/>
      <c r="G68" s="63"/>
      <c r="H68" s="63"/>
      <c r="I68" s="63"/>
      <c r="J68" s="44"/>
      <c r="K68" s="49"/>
      <c r="L68" s="44"/>
      <c r="M68" s="44"/>
      <c r="N68" s="44"/>
    </row>
    <row r="69" spans="1:14" ht="12">
      <c r="A69" s="9" t="s">
        <v>51</v>
      </c>
      <c r="B69" s="10" t="s">
        <v>12</v>
      </c>
      <c r="C69" s="10" t="s">
        <v>12</v>
      </c>
      <c r="D69" s="10" t="s">
        <v>12</v>
      </c>
      <c r="E69" s="10" t="s">
        <v>12</v>
      </c>
      <c r="F69" s="10" t="s">
        <v>12</v>
      </c>
      <c r="G69" s="10" t="s">
        <v>12</v>
      </c>
      <c r="H69" s="10" t="s">
        <v>12</v>
      </c>
      <c r="I69" s="10" t="s">
        <v>12</v>
      </c>
      <c r="J69" s="44"/>
      <c r="K69" s="49">
        <v>310134</v>
      </c>
      <c r="L69" s="44"/>
      <c r="M69" s="44"/>
      <c r="N69" s="44"/>
    </row>
    <row r="70" spans="1:14" ht="12">
      <c r="A70" s="9" t="s">
        <v>52</v>
      </c>
      <c r="B70" s="12">
        <v>10305</v>
      </c>
      <c r="C70" s="12">
        <v>16274</v>
      </c>
      <c r="D70" s="12">
        <v>17061</v>
      </c>
      <c r="E70" s="10">
        <v>3.5</v>
      </c>
      <c r="F70" s="10">
        <v>5.4</v>
      </c>
      <c r="G70" s="10">
        <v>5.6</v>
      </c>
      <c r="H70" s="12">
        <v>596900</v>
      </c>
      <c r="I70" s="12">
        <v>157400</v>
      </c>
      <c r="J70" s="44"/>
      <c r="K70" s="49">
        <v>303089</v>
      </c>
      <c r="L70" s="44">
        <f>E70*$K70</f>
        <v>1060811.5</v>
      </c>
      <c r="M70" s="44">
        <f>F70*$K70</f>
        <v>1636680.6</v>
      </c>
      <c r="N70" s="44">
        <f>G70*$K70</f>
        <v>1697298.4</v>
      </c>
    </row>
    <row r="71" spans="1:14" ht="12">
      <c r="A71" s="39" t="s">
        <v>169</v>
      </c>
      <c r="B71" s="62">
        <f>B70</f>
        <v>10305</v>
      </c>
      <c r="C71" s="62">
        <f>C70</f>
        <v>16274</v>
      </c>
      <c r="D71" s="62">
        <f>D70</f>
        <v>17061</v>
      </c>
      <c r="E71" s="103">
        <f aca="true" t="shared" si="10" ref="E71:G72">L71/$K71</f>
        <v>1.7298951604881097</v>
      </c>
      <c r="F71" s="103">
        <f t="shared" si="10"/>
        <v>2.6689811047530836</v>
      </c>
      <c r="G71" s="103">
        <f t="shared" si="10"/>
        <v>2.767832256780975</v>
      </c>
      <c r="H71" s="62"/>
      <c r="I71" s="62"/>
      <c r="J71" s="44"/>
      <c r="K71" s="49">
        <f>SUM(K69:K70)</f>
        <v>613223</v>
      </c>
      <c r="L71" s="44">
        <f>SUM(L69:L70)</f>
        <v>1060811.5</v>
      </c>
      <c r="M71" s="44">
        <f>SUM(M69:M70)</f>
        <v>1636680.6</v>
      </c>
      <c r="N71" s="44">
        <f>SUM(N69:N70)</f>
        <v>1697298.4</v>
      </c>
    </row>
    <row r="72" spans="1:14" s="50" customFormat="1" ht="24">
      <c r="A72" s="40" t="s">
        <v>170</v>
      </c>
      <c r="B72" s="64">
        <f>B53+B67+B71</f>
        <v>36033</v>
      </c>
      <c r="C72" s="64">
        <f>C53+C67+C71</f>
        <v>46585</v>
      </c>
      <c r="D72" s="64">
        <f>D53+D67+D71</f>
        <v>48537</v>
      </c>
      <c r="E72" s="102">
        <f t="shared" si="10"/>
        <v>2.3086815395798923</v>
      </c>
      <c r="F72" s="102">
        <f t="shared" si="10"/>
        <v>2.8692580624915838</v>
      </c>
      <c r="G72" s="102">
        <f t="shared" si="10"/>
        <v>2.9531180898260914</v>
      </c>
      <c r="H72" s="64"/>
      <c r="I72" s="64"/>
      <c r="J72" s="44"/>
      <c r="K72" s="49">
        <f>K53+K67+K71</f>
        <v>1641149</v>
      </c>
      <c r="L72" s="44">
        <f>L53+L67+L71</f>
        <v>3788890.4000000004</v>
      </c>
      <c r="M72" s="44">
        <f>M53+M67+M71</f>
        <v>4708880</v>
      </c>
      <c r="N72" s="44">
        <f>N53+N67+N71</f>
        <v>4846506.8</v>
      </c>
    </row>
    <row r="73" spans="1:13" ht="12">
      <c r="A73" s="22" t="s">
        <v>53</v>
      </c>
      <c r="B73" s="11"/>
      <c r="C73" s="11"/>
      <c r="D73" s="11"/>
      <c r="E73" s="11"/>
      <c r="F73" s="11"/>
      <c r="G73" s="11"/>
      <c r="H73" s="11"/>
      <c r="I73" s="11"/>
      <c r="J73" s="44"/>
      <c r="K73" s="49">
        <v>3952025</v>
      </c>
      <c r="L73" s="44"/>
      <c r="M73" s="44"/>
    </row>
    <row r="74" spans="1:13" ht="12">
      <c r="A74" s="1"/>
      <c r="B74" s="25"/>
      <c r="C74" s="25"/>
      <c r="D74" s="25"/>
      <c r="E74" s="25"/>
      <c r="F74" s="25"/>
      <c r="G74" s="25"/>
      <c r="H74" s="25"/>
      <c r="I74" s="25"/>
      <c r="J74" s="44"/>
      <c r="K74" s="44"/>
      <c r="L74" s="44"/>
      <c r="M74" s="44"/>
    </row>
    <row r="75" spans="1:8" ht="12">
      <c r="A75" s="3" t="s">
        <v>314</v>
      </c>
      <c r="B75" s="6"/>
      <c r="C75" s="6"/>
      <c r="D75" s="6"/>
      <c r="E75" s="6"/>
      <c r="F75" s="6"/>
      <c r="G75" s="6"/>
      <c r="H75" s="6"/>
    </row>
    <row r="76" spans="1:9" ht="12.75" customHeight="1">
      <c r="A76" s="144" t="s">
        <v>361</v>
      </c>
      <c r="B76" s="144"/>
      <c r="C76" s="144"/>
      <c r="D76" s="144"/>
      <c r="E76" s="144"/>
      <c r="F76" s="144"/>
      <c r="G76" s="144"/>
      <c r="H76" s="144"/>
      <c r="I76" s="144"/>
    </row>
    <row r="77" spans="1:9" ht="12">
      <c r="A77" s="144" t="s">
        <v>405</v>
      </c>
      <c r="B77" s="144"/>
      <c r="C77" s="144"/>
      <c r="D77" s="144"/>
      <c r="E77" s="144"/>
      <c r="F77" s="144"/>
      <c r="G77" s="144"/>
      <c r="H77" s="144"/>
      <c r="I77" s="144"/>
    </row>
    <row r="78" spans="1:9" ht="17.25" customHeight="1">
      <c r="A78" s="20" t="s">
        <v>188</v>
      </c>
      <c r="B78" s="52"/>
      <c r="C78" s="52"/>
      <c r="D78" s="52"/>
      <c r="E78" s="52"/>
      <c r="F78" s="52"/>
      <c r="G78" s="52"/>
      <c r="H78" s="52"/>
      <c r="I78" s="52"/>
    </row>
    <row r="79" spans="1:9" ht="12">
      <c r="A79" s="1"/>
      <c r="B79" s="52"/>
      <c r="C79" s="52"/>
      <c r="D79" s="52"/>
      <c r="E79" s="52"/>
      <c r="F79" s="52"/>
      <c r="G79" s="52"/>
      <c r="H79" s="52"/>
      <c r="I79" s="52"/>
    </row>
    <row r="80" spans="1:8" ht="12">
      <c r="A80" s="1"/>
      <c r="B80" s="6"/>
      <c r="C80" s="6"/>
      <c r="D80" s="6"/>
      <c r="E80" s="6"/>
      <c r="F80" s="6"/>
      <c r="G80" s="6"/>
      <c r="H80" s="6"/>
    </row>
    <row r="81" ht="12">
      <c r="A81" s="1"/>
    </row>
    <row r="82" ht="12">
      <c r="A82" s="1"/>
    </row>
    <row r="83" ht="12">
      <c r="A83" s="3"/>
    </row>
    <row r="84" ht="12">
      <c r="A84" s="3"/>
    </row>
    <row r="85" ht="12">
      <c r="A85" s="3"/>
    </row>
    <row r="86" ht="12">
      <c r="A86" s="3"/>
    </row>
    <row r="87" ht="12">
      <c r="A87" s="6"/>
    </row>
  </sheetData>
  <mergeCells count="7">
    <mergeCell ref="A77:I77"/>
    <mergeCell ref="A76:I76"/>
    <mergeCell ref="A2:I2"/>
    <mergeCell ref="A3:A5"/>
    <mergeCell ref="B3:D3"/>
    <mergeCell ref="E3:G3"/>
    <mergeCell ref="H3:I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9"/>
  <dimension ref="A1:Q89"/>
  <sheetViews>
    <sheetView workbookViewId="0" topLeftCell="A1">
      <pane ySplit="5" topLeftCell="BM6" activePane="bottomLeft" state="frozen"/>
      <selection pane="topLeft" activeCell="K5" sqref="K5"/>
      <selection pane="bottomLeft" activeCell="C6" sqref="C6"/>
    </sheetView>
  </sheetViews>
  <sheetFormatPr defaultColWidth="9.140625" defaultRowHeight="12.75"/>
  <cols>
    <col min="1" max="1" width="23.28125" style="7" customWidth="1"/>
    <col min="2" max="2" width="9.57421875" style="7" bestFit="1" customWidth="1"/>
    <col min="3" max="4" width="9.28125" style="7" bestFit="1" customWidth="1"/>
    <col min="5" max="5" width="12.00390625" style="7" customWidth="1"/>
    <col min="6" max="7" width="9.28125" style="7" bestFit="1" customWidth="1"/>
    <col min="8" max="8" width="9.28125" style="44" bestFit="1" customWidth="1"/>
    <col min="9" max="9" width="12.00390625" style="106" customWidth="1"/>
    <col min="10" max="10" width="9.28125" style="44" bestFit="1" customWidth="1"/>
    <col min="11" max="13" width="9.28125" style="7" bestFit="1" customWidth="1"/>
    <col min="14" max="16384" width="9.140625" style="7" customWidth="1"/>
  </cols>
  <sheetData>
    <row r="1" spans="1:10" s="49" customFormat="1" ht="26.25" customHeight="1">
      <c r="A1" s="137" t="s">
        <v>364</v>
      </c>
      <c r="B1" s="138"/>
      <c r="C1" s="138"/>
      <c r="D1" s="138"/>
      <c r="E1" s="138"/>
      <c r="F1" s="138"/>
      <c r="G1" s="138"/>
      <c r="H1" s="119"/>
      <c r="I1" s="123"/>
      <c r="J1" s="124"/>
    </row>
    <row r="2" spans="1:9" ht="22.5" customHeight="1">
      <c r="A2" s="148" t="s">
        <v>1</v>
      </c>
      <c r="B2" s="148" t="s">
        <v>5</v>
      </c>
      <c r="C2" s="148"/>
      <c r="D2" s="148"/>
      <c r="E2" s="148"/>
      <c r="F2" s="148" t="s">
        <v>6</v>
      </c>
      <c r="G2" s="148"/>
      <c r="H2" s="120"/>
      <c r="I2" s="118"/>
    </row>
    <row r="3" spans="1:9" ht="12.75" customHeight="1">
      <c r="A3" s="148"/>
      <c r="B3" s="148" t="s">
        <v>55</v>
      </c>
      <c r="C3" s="148" t="s">
        <v>86</v>
      </c>
      <c r="D3" s="148"/>
      <c r="E3" s="148"/>
      <c r="F3" s="148" t="s">
        <v>55</v>
      </c>
      <c r="G3" s="148" t="s">
        <v>87</v>
      </c>
      <c r="H3" s="97"/>
      <c r="I3" s="118"/>
    </row>
    <row r="4" spans="1:9" ht="29.25" customHeight="1">
      <c r="A4" s="148"/>
      <c r="B4" s="148"/>
      <c r="C4" s="28" t="s">
        <v>88</v>
      </c>
      <c r="D4" s="28" t="s">
        <v>8</v>
      </c>
      <c r="E4" s="28" t="s">
        <v>89</v>
      </c>
      <c r="F4" s="148"/>
      <c r="G4" s="148"/>
      <c r="H4" s="97"/>
      <c r="I4" s="118"/>
    </row>
    <row r="5" spans="1:9" ht="13.5">
      <c r="A5" s="148"/>
      <c r="B5" s="28" t="s">
        <v>10</v>
      </c>
      <c r="C5" s="28" t="s">
        <v>407</v>
      </c>
      <c r="D5" s="28" t="s">
        <v>90</v>
      </c>
      <c r="E5" s="28" t="s">
        <v>408</v>
      </c>
      <c r="F5" s="28" t="s">
        <v>10</v>
      </c>
      <c r="G5" s="28" t="s">
        <v>90</v>
      </c>
      <c r="H5" s="97"/>
      <c r="I5" s="118"/>
    </row>
    <row r="6" spans="1:17" ht="12">
      <c r="A6" s="37" t="s">
        <v>162</v>
      </c>
      <c r="B6" s="38"/>
      <c r="C6" s="38"/>
      <c r="D6" s="38"/>
      <c r="E6" s="38"/>
      <c r="F6" s="38"/>
      <c r="G6" s="38"/>
      <c r="H6" s="97"/>
      <c r="I6" s="118"/>
      <c r="J6" s="117"/>
      <c r="K6" s="43"/>
      <c r="L6" s="43"/>
      <c r="M6" s="43"/>
      <c r="N6" s="43"/>
      <c r="O6" s="43"/>
      <c r="P6" s="43"/>
      <c r="Q6" s="43"/>
    </row>
    <row r="7" spans="1:17" ht="12">
      <c r="A7" s="71" t="s">
        <v>193</v>
      </c>
      <c r="B7" s="38"/>
      <c r="C7" s="38"/>
      <c r="D7" s="38"/>
      <c r="E7" s="38"/>
      <c r="F7" s="38"/>
      <c r="G7" s="38"/>
      <c r="H7" s="97"/>
      <c r="I7" s="118"/>
      <c r="J7" s="117"/>
      <c r="K7" s="43"/>
      <c r="L7" s="43"/>
      <c r="M7" s="43"/>
      <c r="N7" s="43"/>
      <c r="O7" s="43"/>
      <c r="P7" s="43"/>
      <c r="Q7" s="43"/>
    </row>
    <row r="8" spans="1:17" ht="13.5" customHeight="1">
      <c r="A8" s="37" t="s">
        <v>163</v>
      </c>
      <c r="B8" s="38"/>
      <c r="C8" s="38"/>
      <c r="D8" s="38"/>
      <c r="E8" s="38"/>
      <c r="F8" s="38"/>
      <c r="G8" s="38"/>
      <c r="H8" s="97"/>
      <c r="I8" s="118" t="s">
        <v>403</v>
      </c>
      <c r="J8" s="117" t="s">
        <v>60</v>
      </c>
      <c r="K8" s="43"/>
      <c r="L8" s="43"/>
      <c r="M8" s="43"/>
      <c r="N8" s="43"/>
      <c r="O8" s="43"/>
      <c r="P8" s="43"/>
      <c r="Q8" s="43"/>
    </row>
    <row r="9" spans="1:17" ht="12">
      <c r="A9" s="9" t="s">
        <v>23</v>
      </c>
      <c r="B9" s="12">
        <v>3862</v>
      </c>
      <c r="C9" s="10">
        <v>300</v>
      </c>
      <c r="D9" s="12">
        <v>1159</v>
      </c>
      <c r="E9" s="10">
        <v>97.7</v>
      </c>
      <c r="F9" s="10">
        <v>118</v>
      </c>
      <c r="G9" s="10" t="s">
        <v>12</v>
      </c>
      <c r="H9" s="97"/>
      <c r="I9" s="118">
        <f>C9*B9</f>
        <v>1158600</v>
      </c>
      <c r="J9" s="117">
        <f>D9*E9</f>
        <v>113234.3</v>
      </c>
      <c r="K9" s="43"/>
      <c r="L9" s="43"/>
      <c r="M9" s="43"/>
      <c r="N9" s="43"/>
      <c r="O9" s="43"/>
      <c r="P9" s="43"/>
      <c r="Q9" s="43"/>
    </row>
    <row r="10" spans="1:17" ht="12">
      <c r="A10" s="9" t="s">
        <v>25</v>
      </c>
      <c r="B10" s="10">
        <v>667</v>
      </c>
      <c r="C10" s="10">
        <v>258</v>
      </c>
      <c r="D10" s="10">
        <v>172</v>
      </c>
      <c r="E10" s="10">
        <v>100</v>
      </c>
      <c r="F10" s="10">
        <v>27</v>
      </c>
      <c r="G10" s="10" t="s">
        <v>12</v>
      </c>
      <c r="H10" s="97"/>
      <c r="I10" s="118">
        <f aca="true" t="shared" si="0" ref="I10:I70">C10*B10</f>
        <v>172086</v>
      </c>
      <c r="J10" s="117">
        <f aca="true" t="shared" si="1" ref="J10:J70">D10*E10</f>
        <v>17200</v>
      </c>
      <c r="K10" s="43"/>
      <c r="L10" s="43"/>
      <c r="M10" s="43"/>
      <c r="N10" s="43"/>
      <c r="O10" s="43"/>
      <c r="P10" s="43"/>
      <c r="Q10" s="43"/>
    </row>
    <row r="11" spans="1:17" ht="12">
      <c r="A11" s="9" t="s">
        <v>16</v>
      </c>
      <c r="B11" s="10">
        <v>174</v>
      </c>
      <c r="C11" s="10">
        <v>46</v>
      </c>
      <c r="D11" s="10">
        <v>8</v>
      </c>
      <c r="E11" s="10">
        <v>39</v>
      </c>
      <c r="F11" s="10">
        <v>214</v>
      </c>
      <c r="G11" s="10" t="s">
        <v>12</v>
      </c>
      <c r="H11" s="97"/>
      <c r="I11" s="118">
        <f t="shared" si="0"/>
        <v>8004</v>
      </c>
      <c r="J11" s="117">
        <f t="shared" si="1"/>
        <v>312</v>
      </c>
      <c r="K11" s="43"/>
      <c r="L11" s="43"/>
      <c r="M11" s="43"/>
      <c r="N11" s="43"/>
      <c r="O11" s="43"/>
      <c r="P11" s="43"/>
      <c r="Q11" s="43"/>
    </row>
    <row r="12" spans="1:17" ht="12">
      <c r="A12" s="9" t="s">
        <v>26</v>
      </c>
      <c r="B12" s="12">
        <v>2648</v>
      </c>
      <c r="C12" s="10">
        <v>278</v>
      </c>
      <c r="D12" s="10">
        <v>736</v>
      </c>
      <c r="E12" s="10">
        <v>96.7</v>
      </c>
      <c r="F12" s="10">
        <v>0</v>
      </c>
      <c r="G12" s="10">
        <v>0</v>
      </c>
      <c r="H12" s="97"/>
      <c r="I12" s="118">
        <f t="shared" si="0"/>
        <v>736144</v>
      </c>
      <c r="J12" s="117">
        <f t="shared" si="1"/>
        <v>71171.2</v>
      </c>
      <c r="K12" s="43"/>
      <c r="L12" s="43"/>
      <c r="M12" s="43"/>
      <c r="N12" s="43"/>
      <c r="O12" s="43"/>
      <c r="P12" s="43"/>
      <c r="Q12" s="43"/>
    </row>
    <row r="13" spans="1:17" ht="12">
      <c r="A13" s="9" t="s">
        <v>27</v>
      </c>
      <c r="B13" s="10">
        <v>500</v>
      </c>
      <c r="C13" s="10">
        <v>153</v>
      </c>
      <c r="D13" s="10">
        <v>76</v>
      </c>
      <c r="E13" s="10">
        <v>76.1</v>
      </c>
      <c r="F13" s="10">
        <v>136</v>
      </c>
      <c r="G13" s="10" t="s">
        <v>12</v>
      </c>
      <c r="H13" s="97"/>
      <c r="I13" s="118">
        <f t="shared" si="0"/>
        <v>76500</v>
      </c>
      <c r="J13" s="117">
        <f t="shared" si="1"/>
        <v>5783.599999999999</v>
      </c>
      <c r="K13" s="43"/>
      <c r="L13" s="43"/>
      <c r="M13" s="43"/>
      <c r="N13" s="43"/>
      <c r="O13" s="43"/>
      <c r="P13" s="43"/>
      <c r="Q13" s="43"/>
    </row>
    <row r="14" spans="1:17" ht="12">
      <c r="A14" s="9" t="s">
        <v>28</v>
      </c>
      <c r="B14" s="12">
        <v>2284</v>
      </c>
      <c r="C14" s="10">
        <v>196</v>
      </c>
      <c r="D14" s="10">
        <v>447</v>
      </c>
      <c r="E14" s="10">
        <v>93.7</v>
      </c>
      <c r="F14" s="10">
        <v>82</v>
      </c>
      <c r="G14" s="10">
        <v>4</v>
      </c>
      <c r="H14" s="97"/>
      <c r="I14" s="118">
        <f t="shared" si="0"/>
        <v>447664</v>
      </c>
      <c r="J14" s="117">
        <f t="shared" si="1"/>
        <v>41883.9</v>
      </c>
      <c r="K14" s="43"/>
      <c r="L14" s="43"/>
      <c r="M14" s="43"/>
      <c r="N14" s="43"/>
      <c r="O14" s="43"/>
      <c r="P14" s="43"/>
      <c r="Q14" s="43"/>
    </row>
    <row r="15" spans="1:17" ht="12">
      <c r="A15" s="9" t="s">
        <v>29</v>
      </c>
      <c r="B15" s="12">
        <v>22500</v>
      </c>
      <c r="C15" s="10">
        <v>96</v>
      </c>
      <c r="D15" s="12">
        <v>2158</v>
      </c>
      <c r="E15" s="10">
        <v>84.1</v>
      </c>
      <c r="F15" s="10">
        <v>802</v>
      </c>
      <c r="G15" s="10">
        <v>5</v>
      </c>
      <c r="H15" s="97"/>
      <c r="I15" s="118">
        <f t="shared" si="0"/>
        <v>2160000</v>
      </c>
      <c r="J15" s="117">
        <f t="shared" si="1"/>
        <v>181487.8</v>
      </c>
      <c r="K15" s="43"/>
      <c r="L15" s="43"/>
      <c r="M15" s="43"/>
      <c r="N15" s="43"/>
      <c r="O15" s="43"/>
      <c r="P15" s="43"/>
      <c r="Q15" s="43"/>
    </row>
    <row r="16" spans="1:17" ht="12">
      <c r="A16" s="9" t="s">
        <v>30</v>
      </c>
      <c r="B16" s="12">
        <v>15554</v>
      </c>
      <c r="C16" s="10">
        <v>158</v>
      </c>
      <c r="D16" s="12">
        <v>2465</v>
      </c>
      <c r="E16" s="10">
        <v>93.5</v>
      </c>
      <c r="F16" s="12">
        <v>1708</v>
      </c>
      <c r="G16" s="10" t="s">
        <v>12</v>
      </c>
      <c r="H16" s="97"/>
      <c r="I16" s="118">
        <f t="shared" si="0"/>
        <v>2457532</v>
      </c>
      <c r="J16" s="117">
        <f t="shared" si="1"/>
        <v>230477.5</v>
      </c>
      <c r="K16" s="43"/>
      <c r="L16" s="43"/>
      <c r="M16" s="43"/>
      <c r="N16" s="43"/>
      <c r="O16" s="43"/>
      <c r="P16" s="43"/>
      <c r="Q16" s="43"/>
    </row>
    <row r="17" spans="1:17" ht="12">
      <c r="A17" s="9" t="s">
        <v>31</v>
      </c>
      <c r="B17" s="12">
        <v>11076</v>
      </c>
      <c r="C17" s="10" t="s">
        <v>12</v>
      </c>
      <c r="D17" s="10" t="s">
        <v>12</v>
      </c>
      <c r="E17" s="10" t="s">
        <v>12</v>
      </c>
      <c r="F17" s="10" t="s">
        <v>12</v>
      </c>
      <c r="G17" s="10" t="s">
        <v>12</v>
      </c>
      <c r="H17" s="97"/>
      <c r="I17" s="118"/>
      <c r="J17" s="117"/>
      <c r="K17" s="43"/>
      <c r="L17" s="43"/>
      <c r="M17" s="43"/>
      <c r="N17" s="43"/>
      <c r="O17" s="43"/>
      <c r="P17" s="43"/>
      <c r="Q17" s="43"/>
    </row>
    <row r="18" spans="1:17" ht="12">
      <c r="A18" s="9" t="s">
        <v>32</v>
      </c>
      <c r="B18" s="12">
        <v>3752</v>
      </c>
      <c r="C18" s="10">
        <v>47</v>
      </c>
      <c r="D18" s="10">
        <v>177</v>
      </c>
      <c r="E18" s="10">
        <v>88.1</v>
      </c>
      <c r="F18" s="12">
        <v>2780</v>
      </c>
      <c r="G18" s="10">
        <v>0</v>
      </c>
      <c r="H18" s="97"/>
      <c r="I18" s="118">
        <f t="shared" si="0"/>
        <v>176344</v>
      </c>
      <c r="J18" s="117">
        <f t="shared" si="1"/>
        <v>15593.699999999999</v>
      </c>
      <c r="K18" s="43"/>
      <c r="L18" s="43"/>
      <c r="M18" s="43"/>
      <c r="N18" s="43"/>
      <c r="O18" s="43"/>
      <c r="P18" s="43"/>
      <c r="Q18" s="43"/>
    </row>
    <row r="19" spans="1:17" ht="12">
      <c r="A19" s="9" t="s">
        <v>33</v>
      </c>
      <c r="B19" s="12">
        <v>1976</v>
      </c>
      <c r="C19" s="10">
        <v>171</v>
      </c>
      <c r="D19" s="10">
        <v>337</v>
      </c>
      <c r="E19" s="10">
        <v>97.6</v>
      </c>
      <c r="F19" s="10">
        <v>0</v>
      </c>
      <c r="G19" s="10">
        <v>0</v>
      </c>
      <c r="H19" s="97"/>
      <c r="I19" s="118">
        <f t="shared" si="0"/>
        <v>337896</v>
      </c>
      <c r="J19" s="117">
        <f t="shared" si="1"/>
        <v>32891.2</v>
      </c>
      <c r="K19" s="43"/>
      <c r="L19" s="43"/>
      <c r="M19" s="43"/>
      <c r="N19" s="43"/>
      <c r="O19" s="43"/>
      <c r="P19" s="43"/>
      <c r="Q19" s="43"/>
    </row>
    <row r="20" spans="1:17" ht="12">
      <c r="A20" s="9" t="s">
        <v>34</v>
      </c>
      <c r="B20" s="10">
        <v>669</v>
      </c>
      <c r="C20" s="10">
        <v>98</v>
      </c>
      <c r="D20" s="10">
        <v>65</v>
      </c>
      <c r="E20" s="10" t="s">
        <v>12</v>
      </c>
      <c r="F20" s="10">
        <v>41</v>
      </c>
      <c r="G20" s="10" t="s">
        <v>12</v>
      </c>
      <c r="H20" s="97"/>
      <c r="I20" s="118">
        <f t="shared" si="0"/>
        <v>65562</v>
      </c>
      <c r="J20" s="117"/>
      <c r="K20" s="43"/>
      <c r="L20" s="43"/>
      <c r="M20" s="43"/>
      <c r="N20" s="43"/>
      <c r="O20" s="43"/>
      <c r="P20" s="43"/>
      <c r="Q20" s="43"/>
    </row>
    <row r="21" spans="1:17" ht="12">
      <c r="A21" s="9" t="s">
        <v>35</v>
      </c>
      <c r="B21" s="12">
        <v>9979</v>
      </c>
      <c r="C21" s="10">
        <v>145</v>
      </c>
      <c r="D21" s="12">
        <v>1447</v>
      </c>
      <c r="E21" s="10">
        <v>70.1</v>
      </c>
      <c r="F21" s="12">
        <v>1047</v>
      </c>
      <c r="G21" s="10">
        <v>97</v>
      </c>
      <c r="H21" s="97"/>
      <c r="I21" s="118">
        <f t="shared" si="0"/>
        <v>1446955</v>
      </c>
      <c r="J21" s="117">
        <f t="shared" si="1"/>
        <v>101434.7</v>
      </c>
      <c r="K21" s="43"/>
      <c r="L21" s="43"/>
      <c r="M21" s="43"/>
      <c r="N21" s="43"/>
      <c r="O21" s="43"/>
      <c r="P21" s="43"/>
      <c r="Q21" s="43"/>
    </row>
    <row r="22" spans="1:17" ht="12">
      <c r="A22" s="9" t="s">
        <v>36</v>
      </c>
      <c r="B22" s="12">
        <v>2941</v>
      </c>
      <c r="C22" s="10">
        <v>204</v>
      </c>
      <c r="D22" s="10">
        <v>599</v>
      </c>
      <c r="E22" s="10">
        <v>85.3</v>
      </c>
      <c r="F22" s="10">
        <v>115</v>
      </c>
      <c r="G22" s="10" t="s">
        <v>12</v>
      </c>
      <c r="H22" s="97"/>
      <c r="I22" s="118">
        <f t="shared" si="0"/>
        <v>599964</v>
      </c>
      <c r="J22" s="117">
        <f t="shared" si="1"/>
        <v>51094.7</v>
      </c>
      <c r="K22" s="43"/>
      <c r="L22" s="43"/>
      <c r="M22" s="43"/>
      <c r="N22" s="43"/>
      <c r="O22" s="43"/>
      <c r="P22" s="43"/>
      <c r="Q22" s="43"/>
    </row>
    <row r="23" spans="1:17" ht="12">
      <c r="A23" s="9" t="s">
        <v>37</v>
      </c>
      <c r="B23" s="12">
        <v>2099</v>
      </c>
      <c r="C23" s="10">
        <v>190</v>
      </c>
      <c r="D23" s="10">
        <v>400</v>
      </c>
      <c r="E23" s="10">
        <v>86</v>
      </c>
      <c r="F23" s="10">
        <v>77</v>
      </c>
      <c r="G23" s="10">
        <v>2</v>
      </c>
      <c r="H23" s="97"/>
      <c r="I23" s="118">
        <f t="shared" si="0"/>
        <v>398810</v>
      </c>
      <c r="J23" s="117">
        <f t="shared" si="1"/>
        <v>34400</v>
      </c>
      <c r="K23" s="43"/>
      <c r="L23" s="43"/>
      <c r="M23" s="43"/>
      <c r="N23" s="43"/>
      <c r="O23" s="43"/>
      <c r="P23" s="43"/>
      <c r="Q23" s="43"/>
    </row>
    <row r="24" spans="1:17" ht="12">
      <c r="A24" s="9" t="s">
        <v>38</v>
      </c>
      <c r="B24" s="10">
        <v>87</v>
      </c>
      <c r="C24" s="10">
        <v>299</v>
      </c>
      <c r="D24" s="10">
        <v>26</v>
      </c>
      <c r="E24" s="10">
        <v>100</v>
      </c>
      <c r="F24" s="10">
        <v>1</v>
      </c>
      <c r="G24" s="10" t="s">
        <v>12</v>
      </c>
      <c r="H24" s="97"/>
      <c r="I24" s="118">
        <f t="shared" si="0"/>
        <v>26013</v>
      </c>
      <c r="J24" s="117">
        <f t="shared" si="1"/>
        <v>2600</v>
      </c>
      <c r="K24" s="43"/>
      <c r="L24" s="43"/>
      <c r="M24" s="43"/>
      <c r="N24" s="43"/>
      <c r="O24" s="43"/>
      <c r="P24" s="43"/>
      <c r="Q24" s="43"/>
    </row>
    <row r="25" spans="1:17" ht="12">
      <c r="A25" s="9" t="s">
        <v>39</v>
      </c>
      <c r="B25" s="10" t="s">
        <v>13</v>
      </c>
      <c r="C25" s="10">
        <v>231</v>
      </c>
      <c r="D25" s="10" t="s">
        <v>13</v>
      </c>
      <c r="E25" s="10">
        <v>0</v>
      </c>
      <c r="F25" s="10">
        <v>0</v>
      </c>
      <c r="G25" s="10" t="s">
        <v>12</v>
      </c>
      <c r="H25" s="97"/>
      <c r="I25" s="118"/>
      <c r="J25" s="117"/>
      <c r="K25" s="43"/>
      <c r="L25" s="43"/>
      <c r="M25" s="43"/>
      <c r="N25" s="43"/>
      <c r="O25" s="43"/>
      <c r="P25" s="43"/>
      <c r="Q25" s="43"/>
    </row>
    <row r="26" spans="1:17" ht="12">
      <c r="A26" s="9" t="s">
        <v>40</v>
      </c>
      <c r="B26" s="10">
        <v>365</v>
      </c>
      <c r="C26" s="10">
        <v>178</v>
      </c>
      <c r="D26" s="10">
        <v>65</v>
      </c>
      <c r="E26" s="10">
        <v>80</v>
      </c>
      <c r="F26" s="10">
        <v>0</v>
      </c>
      <c r="G26" s="10">
        <v>0</v>
      </c>
      <c r="H26" s="97"/>
      <c r="I26" s="118">
        <f t="shared" si="0"/>
        <v>64970</v>
      </c>
      <c r="J26" s="117">
        <f t="shared" si="1"/>
        <v>5200</v>
      </c>
      <c r="K26" s="43"/>
      <c r="L26" s="43"/>
      <c r="M26" s="43"/>
      <c r="N26" s="43"/>
      <c r="O26" s="43"/>
      <c r="P26" s="43"/>
      <c r="Q26" s="43"/>
    </row>
    <row r="27" spans="1:17" ht="12">
      <c r="A27" s="9" t="s">
        <v>41</v>
      </c>
      <c r="B27" s="12">
        <v>9192</v>
      </c>
      <c r="C27" s="10">
        <v>203</v>
      </c>
      <c r="D27" s="12">
        <v>1864</v>
      </c>
      <c r="E27" s="10">
        <v>94.4</v>
      </c>
      <c r="F27" s="10" t="s">
        <v>12</v>
      </c>
      <c r="G27" s="10" t="s">
        <v>12</v>
      </c>
      <c r="H27" s="97"/>
      <c r="I27" s="118">
        <f t="shared" si="0"/>
        <v>1865976</v>
      </c>
      <c r="J27" s="117">
        <f t="shared" si="1"/>
        <v>175961.6</v>
      </c>
      <c r="K27" s="43"/>
      <c r="L27" s="43"/>
      <c r="M27" s="43"/>
      <c r="N27" s="43"/>
      <c r="O27" s="43"/>
      <c r="P27" s="43"/>
      <c r="Q27" s="43"/>
    </row>
    <row r="28" spans="1:17" ht="12">
      <c r="A28" s="9" t="s">
        <v>42</v>
      </c>
      <c r="B28" s="12">
        <v>3783</v>
      </c>
      <c r="C28" s="10">
        <v>93</v>
      </c>
      <c r="D28" s="10">
        <v>350</v>
      </c>
      <c r="E28" s="10">
        <v>66.3</v>
      </c>
      <c r="F28" s="10">
        <v>84</v>
      </c>
      <c r="G28" s="10">
        <v>16</v>
      </c>
      <c r="H28" s="97"/>
      <c r="I28" s="118">
        <f t="shared" si="0"/>
        <v>351819</v>
      </c>
      <c r="J28" s="117">
        <f t="shared" si="1"/>
        <v>23205</v>
      </c>
      <c r="K28" s="43"/>
      <c r="L28" s="43"/>
      <c r="M28" s="43"/>
      <c r="N28" s="43"/>
      <c r="O28" s="43"/>
      <c r="P28" s="43"/>
      <c r="Q28" s="43"/>
    </row>
    <row r="29" spans="1:17" ht="12">
      <c r="A29" s="9" t="s">
        <v>45</v>
      </c>
      <c r="B29" s="12">
        <v>1929</v>
      </c>
      <c r="C29" s="10">
        <v>256</v>
      </c>
      <c r="D29" s="10">
        <v>494</v>
      </c>
      <c r="E29" s="10">
        <v>84.7</v>
      </c>
      <c r="F29" s="10" t="s">
        <v>12</v>
      </c>
      <c r="G29" s="10" t="s">
        <v>12</v>
      </c>
      <c r="H29" s="97"/>
      <c r="I29" s="118">
        <f t="shared" si="0"/>
        <v>493824</v>
      </c>
      <c r="J29" s="117">
        <f t="shared" si="1"/>
        <v>41841.8</v>
      </c>
      <c r="K29" s="43"/>
      <c r="L29" s="43"/>
      <c r="M29" s="43"/>
      <c r="N29" s="43"/>
      <c r="O29" s="43"/>
      <c r="P29" s="43"/>
      <c r="Q29" s="43"/>
    </row>
    <row r="30" spans="1:17" ht="12">
      <c r="A30" s="9" t="s">
        <v>46</v>
      </c>
      <c r="B30" s="12">
        <v>1264</v>
      </c>
      <c r="C30" s="10">
        <v>283</v>
      </c>
      <c r="D30" s="10">
        <v>357</v>
      </c>
      <c r="E30" s="10">
        <v>91.3</v>
      </c>
      <c r="F30" s="10">
        <v>44</v>
      </c>
      <c r="G30" s="10">
        <v>3</v>
      </c>
      <c r="H30" s="97"/>
      <c r="I30" s="118">
        <f t="shared" si="0"/>
        <v>357712</v>
      </c>
      <c r="J30" s="117">
        <f t="shared" si="1"/>
        <v>32594.1</v>
      </c>
      <c r="K30" s="43"/>
      <c r="L30" s="43"/>
      <c r="M30" s="43"/>
      <c r="N30" s="43"/>
      <c r="O30" s="43"/>
      <c r="P30" s="43"/>
      <c r="Q30" s="43"/>
    </row>
    <row r="31" spans="1:17" ht="12">
      <c r="A31" s="9" t="s">
        <v>47</v>
      </c>
      <c r="B31" s="12">
        <v>17915</v>
      </c>
      <c r="C31" s="10">
        <v>50</v>
      </c>
      <c r="D31" s="10">
        <v>888</v>
      </c>
      <c r="E31" s="10">
        <v>77.6</v>
      </c>
      <c r="F31" s="12">
        <v>10299</v>
      </c>
      <c r="G31" s="10">
        <v>1</v>
      </c>
      <c r="H31" s="97"/>
      <c r="I31" s="118">
        <f t="shared" si="0"/>
        <v>895750</v>
      </c>
      <c r="J31" s="117">
        <f t="shared" si="1"/>
        <v>68908.79999999999</v>
      </c>
      <c r="K31" s="43"/>
      <c r="L31" s="43"/>
      <c r="M31" s="43"/>
      <c r="N31" s="43"/>
      <c r="O31" s="43"/>
      <c r="P31" s="43"/>
      <c r="Q31" s="43"/>
    </row>
    <row r="32" spans="1:17" ht="12">
      <c r="A32" s="9" t="s">
        <v>48</v>
      </c>
      <c r="B32" s="12">
        <v>27528</v>
      </c>
      <c r="C32" s="10">
        <v>115</v>
      </c>
      <c r="D32" s="12">
        <v>3155</v>
      </c>
      <c r="E32" s="10">
        <v>76.8</v>
      </c>
      <c r="F32" s="12">
        <v>3257</v>
      </c>
      <c r="G32" s="10">
        <v>36</v>
      </c>
      <c r="H32" s="97"/>
      <c r="I32" s="118">
        <f t="shared" si="0"/>
        <v>3165720</v>
      </c>
      <c r="J32" s="117">
        <f t="shared" si="1"/>
        <v>242304</v>
      </c>
      <c r="K32" s="43"/>
      <c r="L32" s="43"/>
      <c r="M32" s="43"/>
      <c r="N32" s="43"/>
      <c r="O32" s="43"/>
      <c r="P32" s="43"/>
      <c r="Q32" s="43"/>
    </row>
    <row r="33" spans="1:17" ht="12">
      <c r="A33" s="9" t="s">
        <v>50</v>
      </c>
      <c r="B33" s="12">
        <v>2845</v>
      </c>
      <c r="C33" s="10">
        <v>120</v>
      </c>
      <c r="D33" s="10">
        <v>340</v>
      </c>
      <c r="E33" s="10">
        <v>88.2</v>
      </c>
      <c r="F33" s="10">
        <v>20</v>
      </c>
      <c r="G33" s="10">
        <v>1</v>
      </c>
      <c r="H33" s="97"/>
      <c r="I33" s="118">
        <f t="shared" si="0"/>
        <v>341400</v>
      </c>
      <c r="J33" s="117">
        <f t="shared" si="1"/>
        <v>29988</v>
      </c>
      <c r="K33" s="43"/>
      <c r="L33" s="43"/>
      <c r="M33" s="43"/>
      <c r="N33" s="43"/>
      <c r="O33" s="43"/>
      <c r="P33" s="43"/>
      <c r="Q33" s="43"/>
    </row>
    <row r="34" spans="1:17" ht="12">
      <c r="A34" s="39" t="s">
        <v>164</v>
      </c>
      <c r="B34" s="62">
        <f>SUM(B9:B33)</f>
        <v>145589</v>
      </c>
      <c r="C34" s="62">
        <f>I34/B34</f>
        <v>122.29801015186587</v>
      </c>
      <c r="D34" s="62">
        <f>SUM(D9:D33)</f>
        <v>17785</v>
      </c>
      <c r="E34" s="103">
        <f>J34/D34</f>
        <v>85.44098397526005</v>
      </c>
      <c r="F34" s="62">
        <f>SUM(F9:F33)</f>
        <v>20852</v>
      </c>
      <c r="G34" s="62"/>
      <c r="H34" s="97" t="s">
        <v>402</v>
      </c>
      <c r="I34" s="118">
        <f>SUM(I9:I33)</f>
        <v>17805245</v>
      </c>
      <c r="J34" s="117">
        <f>SUM(J9:J33)</f>
        <v>1519567.9000000001</v>
      </c>
      <c r="K34" s="43"/>
      <c r="L34" s="43"/>
      <c r="M34" s="43"/>
      <c r="N34" s="43"/>
      <c r="O34" s="43"/>
      <c r="P34" s="43"/>
      <c r="Q34" s="43"/>
    </row>
    <row r="35" spans="1:17" ht="12">
      <c r="A35" s="37" t="s">
        <v>165</v>
      </c>
      <c r="B35" s="63"/>
      <c r="C35" s="63"/>
      <c r="D35" s="63"/>
      <c r="E35" s="63"/>
      <c r="F35" s="63"/>
      <c r="G35" s="63"/>
      <c r="H35" s="97"/>
      <c r="I35" s="118"/>
      <c r="J35" s="117"/>
      <c r="K35" s="43"/>
      <c r="L35" s="43"/>
      <c r="M35" s="43"/>
      <c r="N35" s="43"/>
      <c r="O35" s="43"/>
      <c r="P35" s="43"/>
      <c r="Q35" s="43"/>
    </row>
    <row r="36" spans="1:17" ht="12">
      <c r="A36" s="9" t="s">
        <v>171</v>
      </c>
      <c r="B36" s="10">
        <v>794</v>
      </c>
      <c r="C36" s="10">
        <v>99</v>
      </c>
      <c r="D36" s="10">
        <v>78</v>
      </c>
      <c r="E36" s="10">
        <v>81</v>
      </c>
      <c r="F36" s="10">
        <v>261</v>
      </c>
      <c r="G36" s="10">
        <v>11</v>
      </c>
      <c r="H36" s="97"/>
      <c r="I36" s="118">
        <f t="shared" si="0"/>
        <v>78606</v>
      </c>
      <c r="J36" s="117">
        <f t="shared" si="1"/>
        <v>6318</v>
      </c>
      <c r="K36" s="43"/>
      <c r="L36" s="43"/>
      <c r="M36" s="43"/>
      <c r="N36" s="43"/>
      <c r="O36" s="43"/>
      <c r="P36" s="43"/>
      <c r="Q36" s="43"/>
    </row>
    <row r="37" spans="1:17" ht="12">
      <c r="A37" s="9" t="s">
        <v>172</v>
      </c>
      <c r="B37" s="10">
        <v>16</v>
      </c>
      <c r="C37" s="10" t="s">
        <v>12</v>
      </c>
      <c r="D37" s="10" t="s">
        <v>12</v>
      </c>
      <c r="E37" s="10" t="s">
        <v>12</v>
      </c>
      <c r="F37" s="10" t="s">
        <v>12</v>
      </c>
      <c r="G37" s="10" t="s">
        <v>12</v>
      </c>
      <c r="H37" s="97"/>
      <c r="I37" s="118"/>
      <c r="J37" s="117"/>
      <c r="K37" s="43"/>
      <c r="L37" s="43"/>
      <c r="M37" s="43"/>
      <c r="N37" s="43"/>
      <c r="O37" s="43"/>
      <c r="P37" s="43"/>
      <c r="Q37" s="43"/>
    </row>
    <row r="38" spans="1:17" ht="12">
      <c r="A38" s="9" t="s">
        <v>173</v>
      </c>
      <c r="B38" s="12">
        <v>2185</v>
      </c>
      <c r="C38" s="10">
        <v>179</v>
      </c>
      <c r="D38" s="10">
        <v>391</v>
      </c>
      <c r="E38" s="10">
        <v>80.1</v>
      </c>
      <c r="F38" s="10">
        <v>549</v>
      </c>
      <c r="G38" s="10" t="s">
        <v>12</v>
      </c>
      <c r="H38" s="97"/>
      <c r="I38" s="118">
        <f t="shared" si="0"/>
        <v>391115</v>
      </c>
      <c r="J38" s="117">
        <f t="shared" si="1"/>
        <v>31319.1</v>
      </c>
      <c r="K38" s="43"/>
      <c r="L38" s="43"/>
      <c r="M38" s="43"/>
      <c r="N38" s="43"/>
      <c r="O38" s="43"/>
      <c r="P38" s="43"/>
      <c r="Q38" s="43"/>
    </row>
    <row r="39" spans="1:17" ht="12">
      <c r="A39" s="9" t="s">
        <v>174</v>
      </c>
      <c r="B39" s="12">
        <v>3625</v>
      </c>
      <c r="C39" s="10">
        <v>157</v>
      </c>
      <c r="D39" s="10">
        <v>568</v>
      </c>
      <c r="E39" s="10">
        <v>61.1</v>
      </c>
      <c r="F39" s="10">
        <v>27</v>
      </c>
      <c r="G39" s="10" t="s">
        <v>12</v>
      </c>
      <c r="H39" s="97"/>
      <c r="I39" s="118">
        <f t="shared" si="0"/>
        <v>569125</v>
      </c>
      <c r="J39" s="117">
        <f t="shared" si="1"/>
        <v>34704.8</v>
      </c>
      <c r="K39" s="43"/>
      <c r="L39" s="43"/>
      <c r="M39" s="43"/>
      <c r="N39" s="43"/>
      <c r="O39" s="43"/>
      <c r="P39" s="43"/>
      <c r="Q39" s="43"/>
    </row>
    <row r="40" spans="1:17" ht="12">
      <c r="A40" s="9" t="s">
        <v>175</v>
      </c>
      <c r="B40" s="12">
        <v>2135</v>
      </c>
      <c r="C40" s="10">
        <v>165</v>
      </c>
      <c r="D40" s="10">
        <v>352</v>
      </c>
      <c r="E40" s="10">
        <v>83</v>
      </c>
      <c r="F40" s="10">
        <v>346</v>
      </c>
      <c r="G40" s="10" t="s">
        <v>12</v>
      </c>
      <c r="H40" s="97"/>
      <c r="I40" s="118">
        <f t="shared" si="0"/>
        <v>352275</v>
      </c>
      <c r="J40" s="117">
        <f t="shared" si="1"/>
        <v>29216</v>
      </c>
      <c r="K40" s="43"/>
      <c r="L40" s="43"/>
      <c r="M40" s="43"/>
      <c r="N40" s="43"/>
      <c r="O40" s="43"/>
      <c r="P40" s="43"/>
      <c r="Q40" s="43"/>
    </row>
    <row r="41" spans="1:17" ht="12">
      <c r="A41" s="9" t="s">
        <v>176</v>
      </c>
      <c r="B41" s="10">
        <v>46</v>
      </c>
      <c r="C41" s="10">
        <v>65</v>
      </c>
      <c r="D41" s="10">
        <v>3</v>
      </c>
      <c r="E41" s="10" t="s">
        <v>12</v>
      </c>
      <c r="F41" s="10">
        <v>104</v>
      </c>
      <c r="G41" s="10" t="s">
        <v>13</v>
      </c>
      <c r="H41" s="97"/>
      <c r="I41" s="118">
        <f t="shared" si="0"/>
        <v>2990</v>
      </c>
      <c r="J41" s="117"/>
      <c r="K41" s="43"/>
      <c r="L41" s="43"/>
      <c r="M41" s="43"/>
      <c r="N41" s="43"/>
      <c r="O41" s="43"/>
      <c r="P41" s="43"/>
      <c r="Q41" s="43"/>
    </row>
    <row r="42" spans="1:17" ht="12">
      <c r="A42" s="9" t="s">
        <v>177</v>
      </c>
      <c r="B42" s="10">
        <v>171</v>
      </c>
      <c r="C42" s="10">
        <v>37</v>
      </c>
      <c r="D42" s="10">
        <v>6</v>
      </c>
      <c r="E42" s="10">
        <v>70</v>
      </c>
      <c r="F42" s="10">
        <v>85</v>
      </c>
      <c r="G42" s="10" t="s">
        <v>12</v>
      </c>
      <c r="H42" s="97"/>
      <c r="I42" s="118">
        <f t="shared" si="0"/>
        <v>6327</v>
      </c>
      <c r="J42" s="117">
        <f t="shared" si="1"/>
        <v>420</v>
      </c>
      <c r="K42" s="43"/>
      <c r="L42" s="43"/>
      <c r="M42" s="43"/>
      <c r="N42" s="43"/>
      <c r="O42" s="43"/>
      <c r="P42" s="43"/>
      <c r="Q42" s="43"/>
    </row>
    <row r="43" spans="1:17" ht="12">
      <c r="A43" s="9" t="s">
        <v>178</v>
      </c>
      <c r="B43" s="10">
        <v>7</v>
      </c>
      <c r="C43" s="10">
        <v>254</v>
      </c>
      <c r="D43" s="10">
        <v>2</v>
      </c>
      <c r="E43" s="10">
        <v>80</v>
      </c>
      <c r="F43" s="10">
        <v>0</v>
      </c>
      <c r="G43" s="10" t="s">
        <v>12</v>
      </c>
      <c r="H43" s="97"/>
      <c r="I43" s="118">
        <f t="shared" si="0"/>
        <v>1778</v>
      </c>
      <c r="J43" s="117">
        <f t="shared" si="1"/>
        <v>160</v>
      </c>
      <c r="K43" s="43"/>
      <c r="L43" s="43"/>
      <c r="M43" s="43"/>
      <c r="N43" s="43"/>
      <c r="O43" s="43"/>
      <c r="P43" s="43"/>
      <c r="Q43" s="43"/>
    </row>
    <row r="44" spans="1:17" ht="12">
      <c r="A44" s="9" t="s">
        <v>179</v>
      </c>
      <c r="B44" s="10">
        <v>0</v>
      </c>
      <c r="C44" s="10" t="s">
        <v>12</v>
      </c>
      <c r="D44" s="10" t="s">
        <v>12</v>
      </c>
      <c r="E44" s="10" t="s">
        <v>12</v>
      </c>
      <c r="F44" s="10">
        <v>0</v>
      </c>
      <c r="G44" s="10" t="s">
        <v>12</v>
      </c>
      <c r="H44" s="97"/>
      <c r="I44" s="118"/>
      <c r="J44" s="117"/>
      <c r="K44" s="43"/>
      <c r="L44" s="43"/>
      <c r="M44" s="43"/>
      <c r="N44" s="43"/>
      <c r="O44" s="43"/>
      <c r="P44" s="43"/>
      <c r="Q44" s="43"/>
    </row>
    <row r="45" spans="1:17" ht="12">
      <c r="A45" s="9" t="s">
        <v>180</v>
      </c>
      <c r="B45" s="12">
        <v>9387</v>
      </c>
      <c r="C45" s="10">
        <v>92</v>
      </c>
      <c r="D45" s="10">
        <v>863</v>
      </c>
      <c r="E45" s="10">
        <v>78.2</v>
      </c>
      <c r="F45" s="12">
        <v>2613</v>
      </c>
      <c r="G45" s="10">
        <v>47</v>
      </c>
      <c r="H45" s="97"/>
      <c r="I45" s="118">
        <f t="shared" si="0"/>
        <v>863604</v>
      </c>
      <c r="J45" s="117">
        <f t="shared" si="1"/>
        <v>67486.6</v>
      </c>
      <c r="K45" s="43"/>
      <c r="L45" s="43"/>
      <c r="M45" s="43"/>
      <c r="N45" s="43"/>
      <c r="O45" s="43"/>
      <c r="P45" s="43"/>
      <c r="Q45" s="43"/>
    </row>
    <row r="46" spans="1:17" ht="12">
      <c r="A46" s="9" t="s">
        <v>181</v>
      </c>
      <c r="B46" s="12">
        <v>6370</v>
      </c>
      <c r="C46" s="10">
        <v>212</v>
      </c>
      <c r="D46" s="12">
        <v>1347</v>
      </c>
      <c r="E46" s="10">
        <v>98</v>
      </c>
      <c r="F46" s="10">
        <v>258</v>
      </c>
      <c r="G46" s="10" t="s">
        <v>12</v>
      </c>
      <c r="H46" s="97"/>
      <c r="I46" s="118">
        <f t="shared" si="0"/>
        <v>1350440</v>
      </c>
      <c r="J46" s="117">
        <f t="shared" si="1"/>
        <v>132006</v>
      </c>
      <c r="K46" s="43"/>
      <c r="L46" s="43"/>
      <c r="M46" s="43"/>
      <c r="N46" s="43"/>
      <c r="O46" s="43"/>
      <c r="P46" s="43"/>
      <c r="Q46" s="43"/>
    </row>
    <row r="47" spans="1:17" ht="12">
      <c r="A47" s="9" t="s">
        <v>182</v>
      </c>
      <c r="B47" s="10" t="s">
        <v>13</v>
      </c>
      <c r="C47" s="10" t="s">
        <v>12</v>
      </c>
      <c r="D47" s="10" t="s">
        <v>12</v>
      </c>
      <c r="E47" s="10" t="s">
        <v>12</v>
      </c>
      <c r="F47" s="10">
        <v>0</v>
      </c>
      <c r="G47" s="10" t="s">
        <v>12</v>
      </c>
      <c r="H47" s="97"/>
      <c r="I47" s="118"/>
      <c r="J47" s="117"/>
      <c r="K47" s="43"/>
      <c r="L47" s="43"/>
      <c r="M47" s="43"/>
      <c r="N47" s="43"/>
      <c r="O47" s="43"/>
      <c r="P47" s="43"/>
      <c r="Q47" s="43"/>
    </row>
    <row r="48" spans="1:17" ht="12">
      <c r="A48" s="9" t="s">
        <v>183</v>
      </c>
      <c r="B48" s="12">
        <v>2694</v>
      </c>
      <c r="C48" s="10">
        <v>121</v>
      </c>
      <c r="D48" s="10">
        <v>327</v>
      </c>
      <c r="E48" s="10" t="s">
        <v>12</v>
      </c>
      <c r="F48" s="10">
        <v>808</v>
      </c>
      <c r="G48" s="10">
        <v>3</v>
      </c>
      <c r="H48" s="97"/>
      <c r="I48" s="118">
        <f t="shared" si="0"/>
        <v>325974</v>
      </c>
      <c r="J48" s="117"/>
      <c r="K48" s="43"/>
      <c r="L48" s="43"/>
      <c r="M48" s="43"/>
      <c r="N48" s="43"/>
      <c r="O48" s="43"/>
      <c r="P48" s="43"/>
      <c r="Q48" s="43"/>
    </row>
    <row r="49" spans="1:17" ht="12">
      <c r="A49" s="9" t="s">
        <v>184</v>
      </c>
      <c r="B49" s="12">
        <v>1221</v>
      </c>
      <c r="C49" s="10">
        <v>368</v>
      </c>
      <c r="D49" s="10">
        <v>449</v>
      </c>
      <c r="E49" s="10">
        <v>82.4</v>
      </c>
      <c r="F49" s="10">
        <v>67</v>
      </c>
      <c r="G49" s="10" t="s">
        <v>12</v>
      </c>
      <c r="H49" s="97"/>
      <c r="I49" s="118">
        <f t="shared" si="0"/>
        <v>449328</v>
      </c>
      <c r="J49" s="117">
        <f t="shared" si="1"/>
        <v>36997.600000000006</v>
      </c>
      <c r="K49" s="43"/>
      <c r="L49" s="43"/>
      <c r="M49" s="43"/>
      <c r="N49" s="43"/>
      <c r="O49" s="43"/>
      <c r="P49" s="43"/>
      <c r="Q49" s="43"/>
    </row>
    <row r="50" spans="1:17" ht="12">
      <c r="A50" s="9" t="s">
        <v>185</v>
      </c>
      <c r="B50" s="10">
        <v>906</v>
      </c>
      <c r="C50" s="10">
        <v>70</v>
      </c>
      <c r="D50" s="10">
        <v>63</v>
      </c>
      <c r="E50" s="10" t="s">
        <v>12</v>
      </c>
      <c r="F50" s="10">
        <v>82</v>
      </c>
      <c r="G50" s="10" t="s">
        <v>12</v>
      </c>
      <c r="H50" s="97"/>
      <c r="I50" s="118">
        <f t="shared" si="0"/>
        <v>63420</v>
      </c>
      <c r="J50" s="117"/>
      <c r="K50" s="43"/>
      <c r="L50" s="43"/>
      <c r="M50" s="43"/>
      <c r="N50" s="43"/>
      <c r="O50" s="43"/>
      <c r="P50" s="43"/>
      <c r="Q50" s="43"/>
    </row>
    <row r="51" spans="1:17" ht="12">
      <c r="A51" s="9" t="s">
        <v>186</v>
      </c>
      <c r="B51" s="12">
        <v>10175</v>
      </c>
      <c r="C51" s="10">
        <v>138</v>
      </c>
      <c r="D51" s="12">
        <v>1400</v>
      </c>
      <c r="E51" s="10">
        <v>86.6</v>
      </c>
      <c r="F51" s="12">
        <v>10689</v>
      </c>
      <c r="G51" s="10" t="s">
        <v>12</v>
      </c>
      <c r="H51" s="97"/>
      <c r="I51" s="118">
        <f t="shared" si="0"/>
        <v>1404150</v>
      </c>
      <c r="J51" s="117">
        <f t="shared" si="1"/>
        <v>121239.99999999999</v>
      </c>
      <c r="K51" s="43"/>
      <c r="L51" s="43"/>
      <c r="M51" s="43"/>
      <c r="N51" s="43"/>
      <c r="O51" s="43"/>
      <c r="P51" s="43"/>
      <c r="Q51" s="43"/>
    </row>
    <row r="52" spans="1:17" ht="15" customHeight="1">
      <c r="A52" s="39" t="s">
        <v>166</v>
      </c>
      <c r="B52" s="62">
        <f>SUM(B36:B51)</f>
        <v>39732</v>
      </c>
      <c r="C52" s="62">
        <f>I52/B52</f>
        <v>147.46632437330112</v>
      </c>
      <c r="D52" s="62">
        <f>SUM(D36:D51)</f>
        <v>5849</v>
      </c>
      <c r="E52" s="103">
        <f>J52/D52</f>
        <v>78.62337151649854</v>
      </c>
      <c r="F52" s="62">
        <f>SUM(F36:F51)</f>
        <v>15889</v>
      </c>
      <c r="G52" s="62"/>
      <c r="H52" s="97" t="s">
        <v>402</v>
      </c>
      <c r="I52" s="118">
        <f>SUM(I36:I51)</f>
        <v>5859132</v>
      </c>
      <c r="J52" s="117">
        <f>SUM(J36:J51)</f>
        <v>459868.1</v>
      </c>
      <c r="K52" s="43"/>
      <c r="L52" s="43"/>
      <c r="M52" s="43"/>
      <c r="N52" s="43"/>
      <c r="O52" s="43"/>
      <c r="P52" s="43"/>
      <c r="Q52" s="43"/>
    </row>
    <row r="53" spans="1:17" ht="12">
      <c r="A53" s="39" t="s">
        <v>167</v>
      </c>
      <c r="B53" s="62">
        <f>B34+B52</f>
        <v>185321</v>
      </c>
      <c r="C53" s="62">
        <f>I53/B53</f>
        <v>127.69398503137799</v>
      </c>
      <c r="D53" s="62">
        <f>D34+D52</f>
        <v>23634</v>
      </c>
      <c r="E53" s="103">
        <f>J53/D53</f>
        <v>83.75374460522976</v>
      </c>
      <c r="F53" s="62">
        <f>F34+F52</f>
        <v>36741</v>
      </c>
      <c r="G53" s="62"/>
      <c r="H53" s="97" t="s">
        <v>402</v>
      </c>
      <c r="I53" s="118">
        <f>I34+I52</f>
        <v>23664377</v>
      </c>
      <c r="J53" s="117">
        <f>J34+J52</f>
        <v>1979436</v>
      </c>
      <c r="K53" s="43"/>
      <c r="L53" s="43"/>
      <c r="M53" s="43"/>
      <c r="N53" s="43"/>
      <c r="O53" s="43"/>
      <c r="P53" s="43"/>
      <c r="Q53" s="43"/>
    </row>
    <row r="54" spans="1:17" ht="12">
      <c r="A54" s="37" t="s">
        <v>399</v>
      </c>
      <c r="B54" s="63"/>
      <c r="C54" s="63"/>
      <c r="D54" s="63"/>
      <c r="E54" s="63"/>
      <c r="F54" s="63"/>
      <c r="G54" s="63"/>
      <c r="H54" s="97"/>
      <c r="I54" s="118"/>
      <c r="J54" s="117"/>
      <c r="K54" s="43"/>
      <c r="L54" s="43"/>
      <c r="M54" s="43"/>
      <c r="N54" s="43"/>
      <c r="O54" s="43"/>
      <c r="P54" s="43"/>
      <c r="Q54" s="43"/>
    </row>
    <row r="55" spans="1:17" ht="12">
      <c r="A55" s="9" t="s">
        <v>14</v>
      </c>
      <c r="B55" s="10">
        <v>283</v>
      </c>
      <c r="C55" s="89">
        <v>125</v>
      </c>
      <c r="D55" s="10">
        <v>36</v>
      </c>
      <c r="E55" s="10" t="s">
        <v>12</v>
      </c>
      <c r="F55" s="10">
        <v>45</v>
      </c>
      <c r="G55" s="10">
        <v>1</v>
      </c>
      <c r="H55" s="97"/>
      <c r="I55" s="118">
        <f t="shared" si="0"/>
        <v>35375</v>
      </c>
      <c r="J55" s="117"/>
      <c r="K55" s="43"/>
      <c r="L55" s="43"/>
      <c r="M55" s="43"/>
      <c r="N55" s="43"/>
      <c r="O55" s="43"/>
      <c r="P55" s="43"/>
      <c r="Q55" s="43"/>
    </row>
    <row r="56" spans="1:17" ht="12">
      <c r="A56" s="9" t="s">
        <v>15</v>
      </c>
      <c r="B56" s="10">
        <v>936</v>
      </c>
      <c r="C56" s="10">
        <v>136</v>
      </c>
      <c r="D56" s="10">
        <v>127</v>
      </c>
      <c r="E56" s="10">
        <v>20.4</v>
      </c>
      <c r="F56" s="10">
        <v>54</v>
      </c>
      <c r="G56" s="10" t="s">
        <v>12</v>
      </c>
      <c r="H56" s="97"/>
      <c r="I56" s="118">
        <f t="shared" si="0"/>
        <v>127296</v>
      </c>
      <c r="J56" s="117">
        <f t="shared" si="1"/>
        <v>2590.7999999999997</v>
      </c>
      <c r="K56" s="43"/>
      <c r="L56" s="43"/>
      <c r="M56" s="43"/>
      <c r="N56" s="43"/>
      <c r="O56" s="43"/>
      <c r="P56" s="43"/>
      <c r="Q56" s="43"/>
    </row>
    <row r="57" spans="1:17" ht="12">
      <c r="A57" s="9" t="s">
        <v>24</v>
      </c>
      <c r="B57" s="12">
        <v>7894</v>
      </c>
      <c r="C57" s="10">
        <v>179</v>
      </c>
      <c r="D57" s="12">
        <v>1411</v>
      </c>
      <c r="E57" s="10">
        <v>82.8</v>
      </c>
      <c r="F57" s="10">
        <v>914</v>
      </c>
      <c r="G57" s="10" t="s">
        <v>12</v>
      </c>
      <c r="H57" s="97"/>
      <c r="I57" s="118">
        <f t="shared" si="0"/>
        <v>1413026</v>
      </c>
      <c r="J57" s="117">
        <f t="shared" si="1"/>
        <v>116830.8</v>
      </c>
      <c r="K57" s="43"/>
      <c r="L57" s="43"/>
      <c r="M57" s="43"/>
      <c r="N57" s="43"/>
      <c r="O57" s="43"/>
      <c r="P57" s="43"/>
      <c r="Q57" s="43"/>
    </row>
    <row r="58" spans="1:17" ht="12">
      <c r="A58" s="9" t="s">
        <v>17</v>
      </c>
      <c r="B58" s="12">
        <v>2760</v>
      </c>
      <c r="C58" s="10">
        <v>167</v>
      </c>
      <c r="D58" s="10">
        <v>461</v>
      </c>
      <c r="E58" s="10">
        <v>26.2</v>
      </c>
      <c r="F58" s="10">
        <v>50</v>
      </c>
      <c r="G58" s="10">
        <v>1</v>
      </c>
      <c r="H58" s="97"/>
      <c r="I58" s="118">
        <f t="shared" si="0"/>
        <v>460920</v>
      </c>
      <c r="J58" s="117">
        <f t="shared" si="1"/>
        <v>12078.199999999999</v>
      </c>
      <c r="K58" s="43"/>
      <c r="L58" s="43"/>
      <c r="M58" s="43"/>
      <c r="N58" s="43"/>
      <c r="O58" s="43"/>
      <c r="P58" s="43"/>
      <c r="Q58" s="43"/>
    </row>
    <row r="59" spans="1:17" ht="12">
      <c r="A59" s="9" t="s">
        <v>18</v>
      </c>
      <c r="B59" s="12">
        <v>3337</v>
      </c>
      <c r="C59" s="10">
        <v>109</v>
      </c>
      <c r="D59" s="10">
        <v>364</v>
      </c>
      <c r="E59" s="10">
        <v>0</v>
      </c>
      <c r="F59" s="12">
        <v>15622</v>
      </c>
      <c r="G59" s="10">
        <v>17</v>
      </c>
      <c r="H59" s="97"/>
      <c r="I59" s="118">
        <f t="shared" si="0"/>
        <v>363733</v>
      </c>
      <c r="J59" s="117">
        <f t="shared" si="1"/>
        <v>0</v>
      </c>
      <c r="K59" s="43"/>
      <c r="L59" s="43"/>
      <c r="M59" s="43"/>
      <c r="N59" s="43"/>
      <c r="O59" s="43"/>
      <c r="P59" s="43"/>
      <c r="Q59" s="43"/>
    </row>
    <row r="60" spans="1:17" ht="12">
      <c r="A60" s="9" t="s">
        <v>19</v>
      </c>
      <c r="B60" s="10">
        <v>869</v>
      </c>
      <c r="C60" s="10">
        <v>34</v>
      </c>
      <c r="D60" s="10">
        <v>30</v>
      </c>
      <c r="E60" s="10">
        <v>0</v>
      </c>
      <c r="F60" s="10">
        <v>313</v>
      </c>
      <c r="G60" s="10" t="s">
        <v>12</v>
      </c>
      <c r="H60" s="97"/>
      <c r="I60" s="118">
        <f t="shared" si="0"/>
        <v>29546</v>
      </c>
      <c r="J60" s="117">
        <f t="shared" si="1"/>
        <v>0</v>
      </c>
      <c r="K60" s="43"/>
      <c r="L60" s="43"/>
      <c r="M60" s="43"/>
      <c r="N60" s="43"/>
      <c r="O60" s="43"/>
      <c r="P60" s="43"/>
      <c r="Q60" s="43"/>
    </row>
    <row r="61" spans="1:17" ht="12">
      <c r="A61" s="9" t="s">
        <v>43</v>
      </c>
      <c r="B61" s="10">
        <v>329</v>
      </c>
      <c r="C61" s="10">
        <v>141</v>
      </c>
      <c r="D61" s="10">
        <v>47</v>
      </c>
      <c r="E61" s="10">
        <v>62.3</v>
      </c>
      <c r="F61" s="10">
        <v>31</v>
      </c>
      <c r="G61" s="10">
        <v>2</v>
      </c>
      <c r="H61" s="97"/>
      <c r="I61" s="118">
        <f t="shared" si="0"/>
        <v>46389</v>
      </c>
      <c r="J61" s="117">
        <f t="shared" si="1"/>
        <v>2928.1</v>
      </c>
      <c r="K61" s="43"/>
      <c r="L61" s="43"/>
      <c r="M61" s="43"/>
      <c r="N61" s="43"/>
      <c r="O61" s="43"/>
      <c r="P61" s="43"/>
      <c r="Q61" s="43"/>
    </row>
    <row r="62" spans="1:17" ht="12">
      <c r="A62" s="9" t="s">
        <v>44</v>
      </c>
      <c r="B62" s="12">
        <v>808790</v>
      </c>
      <c r="C62" s="10">
        <v>100</v>
      </c>
      <c r="D62" s="12">
        <v>80479</v>
      </c>
      <c r="E62" s="10">
        <v>49.2</v>
      </c>
      <c r="F62" s="12">
        <v>74185</v>
      </c>
      <c r="G62" s="12">
        <v>1651</v>
      </c>
      <c r="H62" s="97"/>
      <c r="I62" s="118">
        <f t="shared" si="0"/>
        <v>80879000</v>
      </c>
      <c r="J62" s="117">
        <f t="shared" si="1"/>
        <v>3959566.8000000003</v>
      </c>
      <c r="K62" s="43"/>
      <c r="L62" s="43"/>
      <c r="M62" s="43"/>
      <c r="N62" s="43"/>
      <c r="O62" s="43"/>
      <c r="P62" s="43"/>
      <c r="Q62" s="43"/>
    </row>
    <row r="63" spans="1:17" ht="12">
      <c r="A63" s="9" t="s">
        <v>20</v>
      </c>
      <c r="B63" s="10">
        <v>410</v>
      </c>
      <c r="C63" s="10">
        <v>12</v>
      </c>
      <c r="D63" s="10">
        <v>5</v>
      </c>
      <c r="E63" s="10">
        <v>0</v>
      </c>
      <c r="F63" s="10">
        <v>142</v>
      </c>
      <c r="G63" s="10">
        <v>0</v>
      </c>
      <c r="H63" s="97"/>
      <c r="I63" s="118">
        <f t="shared" si="0"/>
        <v>4920</v>
      </c>
      <c r="J63" s="117">
        <f t="shared" si="1"/>
        <v>0</v>
      </c>
      <c r="K63" s="43"/>
      <c r="L63" s="43"/>
      <c r="M63" s="43"/>
      <c r="N63" s="43"/>
      <c r="O63" s="43"/>
      <c r="P63" s="43"/>
      <c r="Q63" s="43"/>
    </row>
    <row r="64" spans="1:17" ht="12">
      <c r="A64" s="9" t="s">
        <v>21</v>
      </c>
      <c r="B64" s="12">
        <v>4127</v>
      </c>
      <c r="C64" s="10">
        <v>4</v>
      </c>
      <c r="D64" s="10">
        <v>14</v>
      </c>
      <c r="E64" s="10">
        <v>0</v>
      </c>
      <c r="F64" s="10">
        <v>0</v>
      </c>
      <c r="G64" s="10">
        <v>0</v>
      </c>
      <c r="H64" s="97"/>
      <c r="I64" s="118">
        <f t="shared" si="0"/>
        <v>16508</v>
      </c>
      <c r="J64" s="117">
        <f t="shared" si="1"/>
        <v>0</v>
      </c>
      <c r="K64" s="43"/>
      <c r="L64" s="43"/>
      <c r="M64" s="43"/>
      <c r="N64" s="43"/>
      <c r="O64" s="43"/>
      <c r="P64" s="43"/>
      <c r="Q64" s="43"/>
    </row>
    <row r="65" spans="1:17" ht="12">
      <c r="A65" s="9" t="s">
        <v>49</v>
      </c>
      <c r="B65" s="12">
        <v>9575</v>
      </c>
      <c r="C65" s="10">
        <v>221</v>
      </c>
      <c r="D65" s="12">
        <v>2119</v>
      </c>
      <c r="E65" s="10">
        <v>63.8</v>
      </c>
      <c r="F65" s="10">
        <v>41</v>
      </c>
      <c r="G65" s="10">
        <v>1</v>
      </c>
      <c r="H65" s="97"/>
      <c r="I65" s="118">
        <f t="shared" si="0"/>
        <v>2116075</v>
      </c>
      <c r="J65" s="117">
        <f t="shared" si="1"/>
        <v>135192.19999999998</v>
      </c>
      <c r="K65" s="43"/>
      <c r="L65" s="43"/>
      <c r="M65" s="43"/>
      <c r="N65" s="43"/>
      <c r="O65" s="43"/>
      <c r="P65" s="43"/>
      <c r="Q65" s="43"/>
    </row>
    <row r="66" spans="1:17" ht="12">
      <c r="A66" s="9" t="s">
        <v>22</v>
      </c>
      <c r="B66" s="12">
        <v>3295</v>
      </c>
      <c r="C66" s="10">
        <v>7</v>
      </c>
      <c r="D66" s="10">
        <v>24</v>
      </c>
      <c r="E66" s="10">
        <v>0.1</v>
      </c>
      <c r="F66" s="10">
        <v>904</v>
      </c>
      <c r="G66" s="10" t="s">
        <v>12</v>
      </c>
      <c r="H66" s="97"/>
      <c r="I66" s="118">
        <f t="shared" si="0"/>
        <v>23065</v>
      </c>
      <c r="J66" s="117">
        <f t="shared" si="1"/>
        <v>2.4000000000000004</v>
      </c>
      <c r="K66" s="43"/>
      <c r="L66" s="43"/>
      <c r="M66" s="43"/>
      <c r="N66" s="43"/>
      <c r="O66" s="43"/>
      <c r="P66" s="43"/>
      <c r="Q66" s="43"/>
    </row>
    <row r="67" spans="1:17" ht="12">
      <c r="A67" s="39" t="s">
        <v>398</v>
      </c>
      <c r="B67" s="62">
        <f>SUM(B55:B66)</f>
        <v>842605</v>
      </c>
      <c r="C67" s="62">
        <f>I67/B67</f>
        <v>101.48984755609094</v>
      </c>
      <c r="D67" s="62">
        <f>SUM(D55:D66)</f>
        <v>85117</v>
      </c>
      <c r="E67" s="103">
        <f>J67/D67</f>
        <v>49.68677584971276</v>
      </c>
      <c r="F67" s="62">
        <f>SUM(F55:F66)</f>
        <v>92301</v>
      </c>
      <c r="G67" s="62"/>
      <c r="H67" s="97" t="s">
        <v>402</v>
      </c>
      <c r="I67" s="118">
        <f>SUM(I55:I66)</f>
        <v>85515853</v>
      </c>
      <c r="J67" s="117">
        <f>SUM(J55:J66)</f>
        <v>4229189.300000001</v>
      </c>
      <c r="K67" s="43"/>
      <c r="L67" s="43"/>
      <c r="M67" s="43"/>
      <c r="N67" s="43"/>
      <c r="O67" s="43"/>
      <c r="P67" s="43"/>
      <c r="Q67" s="43"/>
    </row>
    <row r="68" spans="1:17" ht="12">
      <c r="A68" s="37" t="s">
        <v>168</v>
      </c>
      <c r="B68" s="63"/>
      <c r="C68" s="63"/>
      <c r="D68" s="63"/>
      <c r="E68" s="63"/>
      <c r="F68" s="63"/>
      <c r="G68" s="63"/>
      <c r="H68" s="97"/>
      <c r="I68" s="118"/>
      <c r="J68" s="117"/>
      <c r="K68" s="43"/>
      <c r="L68" s="43"/>
      <c r="M68" s="43"/>
      <c r="N68" s="43"/>
      <c r="O68" s="43"/>
      <c r="P68" s="43"/>
      <c r="Q68" s="43"/>
    </row>
    <row r="69" spans="1:17" ht="12">
      <c r="A69" s="9" t="s">
        <v>51</v>
      </c>
      <c r="B69" s="12">
        <v>310134</v>
      </c>
      <c r="C69" s="10">
        <v>106</v>
      </c>
      <c r="D69" s="12">
        <v>32983</v>
      </c>
      <c r="E69" s="10">
        <v>100</v>
      </c>
      <c r="F69" s="12">
        <v>91951</v>
      </c>
      <c r="G69" s="10" t="s">
        <v>12</v>
      </c>
      <c r="H69" s="97"/>
      <c r="I69" s="118">
        <f t="shared" si="0"/>
        <v>32874204</v>
      </c>
      <c r="J69" s="117">
        <f t="shared" si="1"/>
        <v>3298300</v>
      </c>
      <c r="K69" s="43"/>
      <c r="L69" s="43"/>
      <c r="M69" s="43"/>
      <c r="N69" s="43"/>
      <c r="O69" s="43"/>
      <c r="P69" s="43"/>
      <c r="Q69" s="43"/>
    </row>
    <row r="70" spans="1:17" ht="12">
      <c r="A70" s="9" t="s">
        <v>52</v>
      </c>
      <c r="B70" s="12">
        <v>303089</v>
      </c>
      <c r="C70" s="10">
        <v>116</v>
      </c>
      <c r="D70" s="12">
        <v>35118</v>
      </c>
      <c r="E70" s="10">
        <v>78.7</v>
      </c>
      <c r="F70" s="10" t="s">
        <v>12</v>
      </c>
      <c r="G70" s="10" t="s">
        <v>12</v>
      </c>
      <c r="H70" s="97"/>
      <c r="I70" s="118">
        <f t="shared" si="0"/>
        <v>35158324</v>
      </c>
      <c r="J70" s="117">
        <f t="shared" si="1"/>
        <v>2763786.6</v>
      </c>
      <c r="K70" s="43"/>
      <c r="L70" s="43"/>
      <c r="M70" s="43"/>
      <c r="N70" s="43"/>
      <c r="O70" s="43"/>
      <c r="P70" s="43"/>
      <c r="Q70" s="43"/>
    </row>
    <row r="71" spans="1:17" ht="12">
      <c r="A71" s="39" t="s">
        <v>169</v>
      </c>
      <c r="B71" s="62">
        <f>SUM(B69:B70)</f>
        <v>613223</v>
      </c>
      <c r="C71" s="62">
        <f>I71/B71</f>
        <v>110.9425576013946</v>
      </c>
      <c r="D71" s="62">
        <f>SUM(D69:D70)</f>
        <v>68101</v>
      </c>
      <c r="E71" s="103">
        <f>J71/D71</f>
        <v>89.01611723763233</v>
      </c>
      <c r="F71" s="62">
        <f>SUM(F69:F70)</f>
        <v>91951</v>
      </c>
      <c r="G71" s="62" t="s">
        <v>12</v>
      </c>
      <c r="H71" s="97" t="s">
        <v>402</v>
      </c>
      <c r="I71" s="118">
        <f>SUM(I69:I70)</f>
        <v>68032528</v>
      </c>
      <c r="J71" s="117">
        <f>SUM(J69:J70)</f>
        <v>6062086.6</v>
      </c>
      <c r="K71" s="43"/>
      <c r="L71" s="43"/>
      <c r="M71" s="43"/>
      <c r="N71" s="43"/>
      <c r="O71" s="43"/>
      <c r="P71" s="43"/>
      <c r="Q71" s="43"/>
    </row>
    <row r="72" spans="1:17" s="50" customFormat="1" ht="24">
      <c r="A72" s="40" t="s">
        <v>170</v>
      </c>
      <c r="B72" s="64">
        <f>B53+B67+B71</f>
        <v>1641149</v>
      </c>
      <c r="C72" s="64">
        <f>I72/B72</f>
        <v>107.98090727898564</v>
      </c>
      <c r="D72" s="64">
        <f>D53+D67+D71</f>
        <v>176852</v>
      </c>
      <c r="E72" s="102">
        <f>J72/D72</f>
        <v>69.38407199240042</v>
      </c>
      <c r="F72" s="64">
        <f>F71+F67+F53</f>
        <v>220993</v>
      </c>
      <c r="G72" s="64"/>
      <c r="H72" s="97" t="s">
        <v>402</v>
      </c>
      <c r="I72" s="118">
        <f>I71+I67+I53</f>
        <v>177212758</v>
      </c>
      <c r="J72" s="117">
        <f>J53+J67+J71</f>
        <v>12270711.9</v>
      </c>
      <c r="K72" s="43"/>
      <c r="L72" s="43"/>
      <c r="M72" s="43"/>
      <c r="N72" s="43"/>
      <c r="O72" s="43"/>
      <c r="P72" s="43"/>
      <c r="Q72" s="43"/>
    </row>
    <row r="73" spans="1:17" ht="12">
      <c r="A73" s="22" t="s">
        <v>53</v>
      </c>
      <c r="B73" s="13">
        <v>3952025</v>
      </c>
      <c r="C73" s="11">
        <v>110</v>
      </c>
      <c r="D73" s="11"/>
      <c r="E73" s="11"/>
      <c r="F73" s="11"/>
      <c r="G73" s="11"/>
      <c r="H73" s="97"/>
      <c r="I73" s="118"/>
      <c r="J73" s="117"/>
      <c r="K73" s="43"/>
      <c r="L73" s="43"/>
      <c r="M73" s="43"/>
      <c r="N73" s="43"/>
      <c r="O73" s="43"/>
      <c r="P73" s="43"/>
      <c r="Q73" s="43"/>
    </row>
    <row r="74" spans="1:9" ht="12">
      <c r="A74" s="1"/>
      <c r="B74" s="25"/>
      <c r="C74" s="25"/>
      <c r="D74" s="25"/>
      <c r="E74" s="25"/>
      <c r="F74" s="25"/>
      <c r="G74" s="25"/>
      <c r="H74" s="2"/>
      <c r="I74" s="2"/>
    </row>
    <row r="75" spans="1:9" ht="12">
      <c r="A75" s="3" t="s">
        <v>187</v>
      </c>
      <c r="B75" s="8"/>
      <c r="C75" s="8"/>
      <c r="D75" s="8"/>
      <c r="E75" s="8"/>
      <c r="F75" s="8"/>
      <c r="G75" s="8"/>
      <c r="H75" s="121"/>
      <c r="I75" s="122"/>
    </row>
    <row r="76" spans="1:9" ht="12.75" customHeight="1">
      <c r="A76" s="144" t="s">
        <v>363</v>
      </c>
      <c r="B76" s="144"/>
      <c r="C76" s="144"/>
      <c r="D76" s="144"/>
      <c r="E76" s="144"/>
      <c r="F76" s="144"/>
      <c r="G76" s="144"/>
      <c r="H76" s="121"/>
      <c r="I76" s="122"/>
    </row>
    <row r="77" spans="1:10" ht="12">
      <c r="A77" s="144" t="s">
        <v>405</v>
      </c>
      <c r="B77" s="144"/>
      <c r="C77" s="144"/>
      <c r="D77" s="144"/>
      <c r="E77" s="144"/>
      <c r="F77" s="144"/>
      <c r="G77" s="144"/>
      <c r="H77" s="1"/>
      <c r="I77" s="1"/>
      <c r="J77" s="7"/>
    </row>
    <row r="78" ht="12">
      <c r="A78" s="7" t="s">
        <v>409</v>
      </c>
    </row>
    <row r="79" spans="1:9" ht="12">
      <c r="A79" s="1"/>
      <c r="B79" s="8"/>
      <c r="C79" s="8"/>
      <c r="D79" s="8"/>
      <c r="E79" s="8"/>
      <c r="F79" s="8"/>
      <c r="G79" s="8"/>
      <c r="H79" s="121"/>
      <c r="I79" s="122"/>
    </row>
    <row r="80" spans="1:9" ht="12">
      <c r="A80" s="20" t="s">
        <v>188</v>
      </c>
      <c r="B80" s="52"/>
      <c r="C80" s="52"/>
      <c r="D80" s="52"/>
      <c r="E80" s="52"/>
      <c r="F80" s="52"/>
      <c r="G80" s="52"/>
      <c r="H80" s="4"/>
      <c r="I80" s="2"/>
    </row>
    <row r="81" spans="1:9" ht="12">
      <c r="A81" s="1"/>
      <c r="B81" s="52"/>
      <c r="C81" s="52"/>
      <c r="D81" s="52"/>
      <c r="E81" s="52"/>
      <c r="F81" s="52"/>
      <c r="G81" s="52"/>
      <c r="H81" s="4"/>
      <c r="I81" s="2"/>
    </row>
    <row r="82" spans="1:9" ht="12">
      <c r="A82" s="1"/>
      <c r="B82" s="8"/>
      <c r="C82" s="8"/>
      <c r="D82" s="8"/>
      <c r="E82" s="8"/>
      <c r="F82" s="8"/>
      <c r="G82" s="8"/>
      <c r="H82" s="121"/>
      <c r="I82" s="122"/>
    </row>
    <row r="83" ht="12">
      <c r="A83" s="1"/>
    </row>
    <row r="84" ht="12">
      <c r="A84" s="1"/>
    </row>
    <row r="85" ht="12">
      <c r="A85" s="3"/>
    </row>
    <row r="86" ht="12">
      <c r="A86" s="3"/>
    </row>
    <row r="87" ht="12">
      <c r="A87" s="3"/>
    </row>
    <row r="88" ht="12">
      <c r="A88" s="5"/>
    </row>
    <row r="89" ht="12">
      <c r="A89" s="8"/>
    </row>
  </sheetData>
  <mergeCells count="10">
    <mergeCell ref="A77:G77"/>
    <mergeCell ref="A76:G76"/>
    <mergeCell ref="A1:G1"/>
    <mergeCell ref="A2:A5"/>
    <mergeCell ref="B2:E2"/>
    <mergeCell ref="F2:G2"/>
    <mergeCell ref="B3:B4"/>
    <mergeCell ref="C3:E3"/>
    <mergeCell ref="F3:F4"/>
    <mergeCell ref="G3:G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Sheet10"/>
  <dimension ref="A1:O85"/>
  <sheetViews>
    <sheetView workbookViewId="0" topLeftCell="A1">
      <pane ySplit="5" topLeftCell="BM6" activePane="bottomLeft" state="frozen"/>
      <selection pane="topLeft" activeCell="K5" sqref="K5"/>
      <selection pane="bottomLeft" activeCell="B3" sqref="B3:C3"/>
    </sheetView>
  </sheetViews>
  <sheetFormatPr defaultColWidth="9.140625" defaultRowHeight="12.75"/>
  <cols>
    <col min="1" max="1" width="23.28125" style="7" customWidth="1"/>
    <col min="2" max="5" width="11.57421875" style="7" customWidth="1"/>
    <col min="6" max="16384" width="9.140625" style="7" customWidth="1"/>
  </cols>
  <sheetData>
    <row r="1" spans="1:8" s="49" customFormat="1" ht="26.25" customHeight="1">
      <c r="A1" s="137" t="s">
        <v>365</v>
      </c>
      <c r="B1" s="138"/>
      <c r="C1" s="138"/>
      <c r="D1" s="138"/>
      <c r="E1" s="138"/>
      <c r="F1" s="48"/>
      <c r="G1" s="48"/>
      <c r="H1" s="48"/>
    </row>
    <row r="2" spans="1:8" ht="22.5" customHeight="1">
      <c r="A2" s="148" t="s">
        <v>1</v>
      </c>
      <c r="B2" s="148" t="s">
        <v>86</v>
      </c>
      <c r="C2" s="148"/>
      <c r="D2" s="148" t="s">
        <v>91</v>
      </c>
      <c r="E2" s="148"/>
      <c r="F2" s="6"/>
      <c r="G2" s="6"/>
      <c r="H2" s="6"/>
    </row>
    <row r="3" spans="1:5" ht="22.5" customHeight="1">
      <c r="A3" s="148"/>
      <c r="B3" s="148" t="s">
        <v>56</v>
      </c>
      <c r="C3" s="148"/>
      <c r="D3" s="148" t="s">
        <v>56</v>
      </c>
      <c r="E3" s="148"/>
    </row>
    <row r="4" spans="1:5" ht="12">
      <c r="A4" s="148"/>
      <c r="B4" s="28" t="s">
        <v>57</v>
      </c>
      <c r="C4" s="28" t="s">
        <v>58</v>
      </c>
      <c r="D4" s="28" t="s">
        <v>57</v>
      </c>
      <c r="E4" s="28" t="s">
        <v>58</v>
      </c>
    </row>
    <row r="5" spans="1:5" ht="12">
      <c r="A5" s="148"/>
      <c r="B5" s="28" t="s">
        <v>92</v>
      </c>
      <c r="C5" s="28" t="s">
        <v>92</v>
      </c>
      <c r="D5" s="28" t="s">
        <v>93</v>
      </c>
      <c r="E5" s="28" t="s">
        <v>93</v>
      </c>
    </row>
    <row r="6" spans="1:5" ht="12">
      <c r="A6" s="37" t="s">
        <v>162</v>
      </c>
      <c r="B6" s="38"/>
      <c r="C6" s="38"/>
      <c r="D6" s="38"/>
      <c r="E6" s="38"/>
    </row>
    <row r="7" spans="1:5" ht="12">
      <c r="A7" s="71" t="s">
        <v>193</v>
      </c>
      <c r="B7" s="38"/>
      <c r="C7" s="38"/>
      <c r="D7" s="38"/>
      <c r="E7" s="38"/>
    </row>
    <row r="8" spans="1:5" ht="13.5" customHeight="1">
      <c r="A8" s="37" t="s">
        <v>163</v>
      </c>
      <c r="B8" s="38"/>
      <c r="C8" s="38"/>
      <c r="D8" s="38"/>
      <c r="E8" s="38"/>
    </row>
    <row r="9" spans="1:5" ht="12">
      <c r="A9" s="9" t="s">
        <v>23</v>
      </c>
      <c r="B9" s="12">
        <v>14100</v>
      </c>
      <c r="C9" s="12">
        <v>14200</v>
      </c>
      <c r="D9" s="10">
        <v>3.27</v>
      </c>
      <c r="E9" s="10">
        <v>3.32</v>
      </c>
    </row>
    <row r="10" spans="1:5" ht="12">
      <c r="A10" s="9" t="s">
        <v>25</v>
      </c>
      <c r="B10" s="12">
        <v>2940</v>
      </c>
      <c r="C10" s="12">
        <v>2980</v>
      </c>
      <c r="D10" s="10">
        <v>4.69</v>
      </c>
      <c r="E10" s="10">
        <v>4.47</v>
      </c>
    </row>
    <row r="11" spans="1:5" ht="12">
      <c r="A11" s="9" t="s">
        <v>16</v>
      </c>
      <c r="B11" s="10">
        <v>52</v>
      </c>
      <c r="C11" s="10">
        <v>15</v>
      </c>
      <c r="D11" s="10">
        <v>-0.01</v>
      </c>
      <c r="E11" s="10" t="s">
        <v>13</v>
      </c>
    </row>
    <row r="12" spans="1:5" ht="12">
      <c r="A12" s="9" t="s">
        <v>26</v>
      </c>
      <c r="B12" s="12">
        <v>7370</v>
      </c>
      <c r="C12" s="12">
        <v>7360</v>
      </c>
      <c r="D12" s="10">
        <v>2.73</v>
      </c>
      <c r="E12" s="10">
        <v>2.56</v>
      </c>
    </row>
    <row r="13" spans="1:5" ht="12">
      <c r="A13" s="9" t="s">
        <v>27</v>
      </c>
      <c r="B13" s="10">
        <v>940</v>
      </c>
      <c r="C13" s="10">
        <v>440</v>
      </c>
      <c r="D13" s="10">
        <v>0.7</v>
      </c>
      <c r="E13" s="10">
        <v>0.02</v>
      </c>
    </row>
    <row r="14" spans="1:5" ht="12">
      <c r="A14" s="9" t="s">
        <v>28</v>
      </c>
      <c r="B14" s="10" t="s">
        <v>12</v>
      </c>
      <c r="C14" s="12">
        <v>-2120</v>
      </c>
      <c r="D14" s="10" t="s">
        <v>12</v>
      </c>
      <c r="E14" s="10">
        <v>-1.66</v>
      </c>
    </row>
    <row r="15" spans="1:5" ht="12">
      <c r="A15" s="9" t="s">
        <v>29</v>
      </c>
      <c r="B15" s="12">
        <v>16260</v>
      </c>
      <c r="C15" s="12">
        <v>17600</v>
      </c>
      <c r="D15" s="10">
        <v>0.62</v>
      </c>
      <c r="E15" s="10">
        <v>0.76</v>
      </c>
    </row>
    <row r="16" spans="1:5" ht="12">
      <c r="A16" s="9" t="s">
        <v>30</v>
      </c>
      <c r="B16" s="12">
        <v>17500</v>
      </c>
      <c r="C16" s="12">
        <v>42200</v>
      </c>
      <c r="D16" s="10">
        <v>0.38</v>
      </c>
      <c r="E16" s="10">
        <v>2.33</v>
      </c>
    </row>
    <row r="17" spans="1:5" ht="12">
      <c r="A17" s="9" t="s">
        <v>31</v>
      </c>
      <c r="B17" s="12">
        <v>62200</v>
      </c>
      <c r="C17" s="10" t="s">
        <v>12</v>
      </c>
      <c r="D17" s="10">
        <v>4.84</v>
      </c>
      <c r="E17" s="10" t="s">
        <v>12</v>
      </c>
    </row>
    <row r="18" spans="1:5" ht="12">
      <c r="A18" s="9" t="s">
        <v>32</v>
      </c>
      <c r="B18" s="12">
        <v>1400</v>
      </c>
      <c r="C18" s="12">
        <v>1400</v>
      </c>
      <c r="D18" s="10">
        <v>-0.01</v>
      </c>
      <c r="E18" s="10">
        <v>-0.01</v>
      </c>
    </row>
    <row r="19" spans="1:5" ht="12">
      <c r="A19" s="9" t="s">
        <v>33</v>
      </c>
      <c r="B19" s="12">
        <v>3716</v>
      </c>
      <c r="C19" s="12">
        <v>2367</v>
      </c>
      <c r="D19" s="10">
        <v>1.06</v>
      </c>
      <c r="E19" s="10">
        <v>0.01</v>
      </c>
    </row>
    <row r="20" spans="1:5" ht="12">
      <c r="A20" s="9" t="s">
        <v>34</v>
      </c>
      <c r="B20" s="10">
        <v>740</v>
      </c>
      <c r="C20" s="12">
        <v>1120</v>
      </c>
      <c r="D20" s="10">
        <v>-2.06</v>
      </c>
      <c r="E20" s="10">
        <v>-0.09</v>
      </c>
    </row>
    <row r="21" spans="1:5" ht="12">
      <c r="A21" s="9" t="s">
        <v>35</v>
      </c>
      <c r="B21" s="12">
        <v>23800</v>
      </c>
      <c r="C21" s="12">
        <v>31560</v>
      </c>
      <c r="D21" s="10">
        <v>1.11</v>
      </c>
      <c r="E21" s="10">
        <v>1.71</v>
      </c>
    </row>
    <row r="22" spans="1:5" ht="12">
      <c r="A22" s="9" t="s">
        <v>36</v>
      </c>
      <c r="B22" s="12">
        <v>9500</v>
      </c>
      <c r="C22" s="12">
        <v>10600</v>
      </c>
      <c r="D22" s="10">
        <v>2.67</v>
      </c>
      <c r="E22" s="10">
        <v>2.88</v>
      </c>
    </row>
    <row r="23" spans="1:5" ht="12">
      <c r="A23" s="9" t="s">
        <v>37</v>
      </c>
      <c r="B23" s="12">
        <v>5270</v>
      </c>
      <c r="C23" s="12">
        <v>5400</v>
      </c>
      <c r="D23" s="10">
        <v>2</v>
      </c>
      <c r="E23" s="10">
        <v>1.18</v>
      </c>
    </row>
    <row r="24" spans="1:5" ht="12">
      <c r="A24" s="9" t="s">
        <v>38</v>
      </c>
      <c r="B24" s="10">
        <v>557</v>
      </c>
      <c r="C24" s="10">
        <v>0</v>
      </c>
      <c r="D24" s="10">
        <v>6.16</v>
      </c>
      <c r="E24" s="10">
        <v>0</v>
      </c>
    </row>
    <row r="25" spans="1:5" ht="12">
      <c r="A25" s="9" t="s">
        <v>39</v>
      </c>
      <c r="B25" s="10">
        <v>0</v>
      </c>
      <c r="C25" s="10">
        <v>0</v>
      </c>
      <c r="D25" s="10">
        <v>0</v>
      </c>
      <c r="E25" s="10">
        <v>0</v>
      </c>
    </row>
    <row r="26" spans="1:5" ht="12">
      <c r="A26" s="9" t="s">
        <v>40</v>
      </c>
      <c r="B26" s="10">
        <v>900</v>
      </c>
      <c r="C26" s="10">
        <v>800</v>
      </c>
      <c r="D26" s="10">
        <v>1.87</v>
      </c>
      <c r="E26" s="10">
        <v>1.73</v>
      </c>
    </row>
    <row r="27" spans="1:5" ht="12">
      <c r="A27" s="9" t="s">
        <v>41</v>
      </c>
      <c r="B27" s="12">
        <v>25120</v>
      </c>
      <c r="C27" s="12">
        <v>25660</v>
      </c>
      <c r="D27" s="10">
        <v>2.44</v>
      </c>
      <c r="E27" s="10">
        <v>2.24</v>
      </c>
    </row>
    <row r="28" spans="1:5" ht="12">
      <c r="A28" s="9" t="s">
        <v>42</v>
      </c>
      <c r="B28" s="12">
        <v>7500</v>
      </c>
      <c r="C28" s="12">
        <v>7400</v>
      </c>
      <c r="D28" s="10">
        <v>1.06</v>
      </c>
      <c r="E28" s="10">
        <v>1.03</v>
      </c>
    </row>
    <row r="29" spans="1:5" ht="12">
      <c r="A29" s="9" t="s">
        <v>45</v>
      </c>
      <c r="B29" s="12">
        <v>6160</v>
      </c>
      <c r="C29" s="12">
        <v>6240</v>
      </c>
      <c r="D29" s="10">
        <v>3.22</v>
      </c>
      <c r="E29" s="10">
        <v>3.03</v>
      </c>
    </row>
    <row r="30" spans="1:5" ht="12">
      <c r="A30" s="9" t="s">
        <v>46</v>
      </c>
      <c r="B30" s="12">
        <v>6122</v>
      </c>
      <c r="C30" s="12">
        <v>4532</v>
      </c>
      <c r="D30" s="10">
        <v>4</v>
      </c>
      <c r="E30" s="10">
        <v>2.5</v>
      </c>
    </row>
    <row r="31" spans="1:5" ht="12">
      <c r="A31" s="9" t="s">
        <v>47</v>
      </c>
      <c r="B31" s="12">
        <v>19800</v>
      </c>
      <c r="C31" s="12">
        <v>19600</v>
      </c>
      <c r="D31" s="10">
        <v>0.41</v>
      </c>
      <c r="E31" s="10">
        <v>0.3</v>
      </c>
    </row>
    <row r="32" spans="1:5" ht="12">
      <c r="A32" s="9" t="s">
        <v>48</v>
      </c>
      <c r="B32" s="12">
        <v>24240</v>
      </c>
      <c r="C32" s="12">
        <v>24240</v>
      </c>
      <c r="D32" s="10">
        <v>0.84</v>
      </c>
      <c r="E32" s="10">
        <v>0.84</v>
      </c>
    </row>
    <row r="33" spans="1:5" ht="12">
      <c r="A33" s="9" t="s">
        <v>50</v>
      </c>
      <c r="B33" s="12">
        <v>4200</v>
      </c>
      <c r="C33" s="12">
        <v>6400</v>
      </c>
      <c r="D33" s="10">
        <v>0.84</v>
      </c>
      <c r="E33" s="10">
        <v>1.85</v>
      </c>
    </row>
    <row r="34" spans="1:5" ht="12">
      <c r="A34" s="39" t="s">
        <v>164</v>
      </c>
      <c r="B34" s="62"/>
      <c r="C34" s="62"/>
      <c r="D34" s="62"/>
      <c r="E34" s="62"/>
    </row>
    <row r="35" spans="1:5" ht="12">
      <c r="A35" s="37" t="s">
        <v>165</v>
      </c>
      <c r="B35" s="63"/>
      <c r="C35" s="63"/>
      <c r="D35" s="63"/>
      <c r="E35" s="63"/>
    </row>
    <row r="36" spans="1:5" ht="12">
      <c r="A36" s="9" t="s">
        <v>171</v>
      </c>
      <c r="B36" s="10">
        <v>60</v>
      </c>
      <c r="C36" s="10">
        <v>540</v>
      </c>
      <c r="D36" s="10">
        <v>0.33</v>
      </c>
      <c r="E36" s="10">
        <v>0.06</v>
      </c>
    </row>
    <row r="37" spans="1:5" ht="12">
      <c r="A37" s="9" t="s">
        <v>172</v>
      </c>
      <c r="B37" s="10" t="s">
        <v>12</v>
      </c>
      <c r="C37" s="10" t="s">
        <v>12</v>
      </c>
      <c r="D37" s="10" t="s">
        <v>12</v>
      </c>
      <c r="E37" s="10" t="s">
        <v>12</v>
      </c>
    </row>
    <row r="38" spans="1:5" ht="12">
      <c r="A38" s="9" t="s">
        <v>173</v>
      </c>
      <c r="B38" s="12">
        <v>6700</v>
      </c>
      <c r="C38" s="12">
        <v>6600</v>
      </c>
      <c r="D38" s="10">
        <v>3.22</v>
      </c>
      <c r="E38" s="10">
        <v>3.02</v>
      </c>
    </row>
    <row r="39" spans="1:5" ht="12">
      <c r="A39" s="9" t="s">
        <v>174</v>
      </c>
      <c r="B39" s="12">
        <v>12100</v>
      </c>
      <c r="C39" s="12">
        <v>8400</v>
      </c>
      <c r="D39" s="10">
        <v>3.41</v>
      </c>
      <c r="E39" s="10">
        <v>0.17</v>
      </c>
    </row>
    <row r="40" spans="1:5" ht="12">
      <c r="A40" s="9" t="s">
        <v>175</v>
      </c>
      <c r="B40" s="12">
        <v>2700</v>
      </c>
      <c r="C40" s="12">
        <v>2800</v>
      </c>
      <c r="D40" s="10">
        <v>1.18</v>
      </c>
      <c r="E40" s="10">
        <v>1.22</v>
      </c>
    </row>
    <row r="41" spans="1:5" ht="12">
      <c r="A41" s="9" t="s">
        <v>176</v>
      </c>
      <c r="B41" s="10">
        <v>40</v>
      </c>
      <c r="C41" s="10">
        <v>60</v>
      </c>
      <c r="D41" s="10">
        <v>-2.09</v>
      </c>
      <c r="E41" s="10">
        <v>-1.17</v>
      </c>
    </row>
    <row r="42" spans="1:5" ht="12">
      <c r="A42" s="9" t="s">
        <v>177</v>
      </c>
      <c r="B42" s="10">
        <v>39</v>
      </c>
      <c r="C42" s="10">
        <v>50</v>
      </c>
      <c r="D42" s="10">
        <v>0.01</v>
      </c>
      <c r="E42" s="10">
        <v>-0.01</v>
      </c>
    </row>
    <row r="43" spans="1:5" ht="12">
      <c r="A43" s="9" t="s">
        <v>178</v>
      </c>
      <c r="B43" s="10">
        <v>10</v>
      </c>
      <c r="C43" s="10">
        <v>0</v>
      </c>
      <c r="D43" s="10">
        <v>-0.02</v>
      </c>
      <c r="E43" s="10">
        <v>0</v>
      </c>
    </row>
    <row r="44" spans="1:5" ht="12">
      <c r="A44" s="9" t="s">
        <v>179</v>
      </c>
      <c r="B44" s="10" t="s">
        <v>12</v>
      </c>
      <c r="C44" s="10" t="s">
        <v>12</v>
      </c>
      <c r="D44" s="10" t="s">
        <v>12</v>
      </c>
      <c r="E44" s="10" t="s">
        <v>12</v>
      </c>
    </row>
    <row r="45" spans="1:5" ht="12">
      <c r="A45" s="9" t="s">
        <v>180</v>
      </c>
      <c r="B45" s="12">
        <v>10800</v>
      </c>
      <c r="C45" s="12">
        <v>10800</v>
      </c>
      <c r="D45" s="10">
        <v>1.02</v>
      </c>
      <c r="E45" s="10">
        <v>0.99</v>
      </c>
    </row>
    <row r="46" spans="1:5" ht="12">
      <c r="A46" s="9" t="s">
        <v>181</v>
      </c>
      <c r="B46" s="10">
        <v>-110</v>
      </c>
      <c r="C46" s="10">
        <v>180</v>
      </c>
      <c r="D46" s="10" t="s">
        <v>13</v>
      </c>
      <c r="E46" s="10" t="s">
        <v>13</v>
      </c>
    </row>
    <row r="47" spans="1:5" ht="12">
      <c r="A47" s="9" t="s">
        <v>182</v>
      </c>
      <c r="B47" s="10" t="s">
        <v>12</v>
      </c>
      <c r="C47" s="10" t="s">
        <v>12</v>
      </c>
      <c r="D47" s="10" t="s">
        <v>12</v>
      </c>
      <c r="E47" s="10" t="s">
        <v>12</v>
      </c>
    </row>
    <row r="48" spans="1:5" ht="12">
      <c r="A48" s="9" t="s">
        <v>183</v>
      </c>
      <c r="B48" s="12">
        <v>3600</v>
      </c>
      <c r="C48" s="12">
        <v>3800</v>
      </c>
      <c r="D48" s="10">
        <v>1</v>
      </c>
      <c r="E48" s="10">
        <v>1.02</v>
      </c>
    </row>
    <row r="49" spans="1:5" ht="12">
      <c r="A49" s="9" t="s">
        <v>184</v>
      </c>
      <c r="B49" s="12">
        <v>4400</v>
      </c>
      <c r="C49" s="12">
        <v>4000</v>
      </c>
      <c r="D49" s="10">
        <v>2.45</v>
      </c>
      <c r="E49" s="10">
        <v>1.99</v>
      </c>
    </row>
    <row r="50" spans="1:5" ht="12">
      <c r="A50" s="9" t="s">
        <v>185</v>
      </c>
      <c r="B50" s="10">
        <v>0</v>
      </c>
      <c r="C50" s="10">
        <v>0</v>
      </c>
      <c r="D50" s="10">
        <v>0</v>
      </c>
      <c r="E50" s="10">
        <v>0</v>
      </c>
    </row>
    <row r="51" spans="1:5" ht="12">
      <c r="A51" s="9" t="s">
        <v>186</v>
      </c>
      <c r="B51" s="12">
        <v>9890</v>
      </c>
      <c r="C51" s="12">
        <v>5679</v>
      </c>
      <c r="D51" s="10">
        <v>0.5</v>
      </c>
      <c r="E51" s="10">
        <v>0.23</v>
      </c>
    </row>
    <row r="52" spans="1:5" ht="15" customHeight="1">
      <c r="A52" s="39" t="s">
        <v>166</v>
      </c>
      <c r="B52" s="62"/>
      <c r="C52" s="62"/>
      <c r="D52" s="62"/>
      <c r="E52" s="62"/>
    </row>
    <row r="53" spans="1:5" ht="12">
      <c r="A53" s="39" t="s">
        <v>167</v>
      </c>
      <c r="B53" s="62"/>
      <c r="C53" s="62"/>
      <c r="D53" s="62"/>
      <c r="E53" s="62"/>
    </row>
    <row r="54" spans="1:5" ht="12">
      <c r="A54" s="37" t="s">
        <v>399</v>
      </c>
      <c r="B54" s="63"/>
      <c r="C54" s="63"/>
      <c r="D54" s="63"/>
      <c r="E54" s="63"/>
    </row>
    <row r="55" spans="1:5" ht="12">
      <c r="A55" s="9" t="s">
        <v>14</v>
      </c>
      <c r="B55" s="89">
        <v>-93</v>
      </c>
      <c r="C55" s="89">
        <v>-520</v>
      </c>
      <c r="D55" s="89">
        <v>1.21</v>
      </c>
      <c r="E55" s="89">
        <v>0.1</v>
      </c>
    </row>
    <row r="56" spans="1:5" ht="12">
      <c r="A56" s="9" t="s">
        <v>15</v>
      </c>
      <c r="B56" s="10">
        <v>0</v>
      </c>
      <c r="C56" s="10">
        <v>0</v>
      </c>
      <c r="D56" s="10">
        <v>0</v>
      </c>
      <c r="E56" s="10">
        <v>0</v>
      </c>
    </row>
    <row r="57" spans="1:5" ht="12">
      <c r="A57" s="9" t="s">
        <v>24</v>
      </c>
      <c r="B57" s="12">
        <v>14400</v>
      </c>
      <c r="C57" s="12">
        <v>14400</v>
      </c>
      <c r="D57" s="10">
        <v>0.86</v>
      </c>
      <c r="E57" s="10">
        <v>1.63</v>
      </c>
    </row>
    <row r="58" spans="1:5" ht="12">
      <c r="A58" s="9" t="s">
        <v>17</v>
      </c>
      <c r="B58" s="12">
        <v>2740</v>
      </c>
      <c r="C58" s="12">
        <v>2740</v>
      </c>
      <c r="D58" s="10">
        <v>0.99</v>
      </c>
      <c r="E58" s="10">
        <v>0.99</v>
      </c>
    </row>
    <row r="59" spans="1:5" ht="12">
      <c r="A59" s="9" t="s">
        <v>18</v>
      </c>
      <c r="B59" s="10">
        <v>-215</v>
      </c>
      <c r="C59" s="10">
        <v>38</v>
      </c>
      <c r="D59" s="10">
        <v>0.12</v>
      </c>
      <c r="E59" s="10">
        <v>0.19</v>
      </c>
    </row>
    <row r="60" spans="1:5" ht="12">
      <c r="A60" s="9" t="s">
        <v>19</v>
      </c>
      <c r="B60" s="10">
        <v>537</v>
      </c>
      <c r="C60" s="10">
        <v>536</v>
      </c>
      <c r="D60" s="10">
        <v>0.56</v>
      </c>
      <c r="E60" s="10">
        <v>0.54</v>
      </c>
    </row>
    <row r="61" spans="1:5" ht="12">
      <c r="A61" s="9" t="s">
        <v>43</v>
      </c>
      <c r="B61" s="10">
        <v>631</v>
      </c>
      <c r="C61" s="10">
        <v>701</v>
      </c>
      <c r="D61" s="10">
        <v>1.69</v>
      </c>
      <c r="E61" s="10">
        <v>1.89</v>
      </c>
    </row>
    <row r="62" spans="1:5" ht="12">
      <c r="A62" s="9" t="s">
        <v>44</v>
      </c>
      <c r="B62" s="12">
        <v>23075</v>
      </c>
      <c r="C62" s="12">
        <v>41732</v>
      </c>
      <c r="D62" s="10">
        <v>0.02</v>
      </c>
      <c r="E62" s="10">
        <v>0.06</v>
      </c>
    </row>
    <row r="63" spans="1:5" ht="12">
      <c r="A63" s="9" t="s">
        <v>20</v>
      </c>
      <c r="B63" s="10">
        <v>-40</v>
      </c>
      <c r="C63" s="10">
        <v>-40</v>
      </c>
      <c r="D63" s="10">
        <v>-0.1</v>
      </c>
      <c r="E63" s="10">
        <v>-0.1</v>
      </c>
    </row>
    <row r="64" spans="1:5" ht="12">
      <c r="A64" s="9" t="s">
        <v>21</v>
      </c>
      <c r="B64" s="10">
        <v>10</v>
      </c>
      <c r="C64" s="10">
        <v>100</v>
      </c>
      <c r="D64" s="10" t="s">
        <v>13</v>
      </c>
      <c r="E64" s="10">
        <v>0.02</v>
      </c>
    </row>
    <row r="65" spans="1:5" ht="12">
      <c r="A65" s="9" t="s">
        <v>49</v>
      </c>
      <c r="B65" s="12">
        <v>47000</v>
      </c>
      <c r="C65" s="12">
        <v>47000</v>
      </c>
      <c r="D65" s="10">
        <v>4.56</v>
      </c>
      <c r="E65" s="10">
        <v>4.64</v>
      </c>
    </row>
    <row r="66" spans="1:5" ht="12">
      <c r="A66" s="9" t="s">
        <v>22</v>
      </c>
      <c r="B66" s="10">
        <v>817</v>
      </c>
      <c r="C66" s="12">
        <v>1130</v>
      </c>
      <c r="D66" s="10">
        <v>0.24</v>
      </c>
      <c r="E66" s="10">
        <v>0.31</v>
      </c>
    </row>
    <row r="67" spans="1:5" ht="12">
      <c r="A67" s="39" t="s">
        <v>398</v>
      </c>
      <c r="B67" s="62"/>
      <c r="C67" s="62"/>
      <c r="D67" s="62"/>
      <c r="E67" s="62"/>
    </row>
    <row r="68" spans="1:5" ht="12">
      <c r="A68" s="37" t="s">
        <v>168</v>
      </c>
      <c r="B68" s="63"/>
      <c r="C68" s="63"/>
      <c r="D68" s="63"/>
      <c r="E68" s="63"/>
    </row>
    <row r="69" spans="1:5" ht="12">
      <c r="A69" s="9" t="s">
        <v>51</v>
      </c>
      <c r="B69" s="10">
        <v>0</v>
      </c>
      <c r="C69" s="10">
        <v>0</v>
      </c>
      <c r="D69" s="10">
        <v>0</v>
      </c>
      <c r="E69" s="10">
        <v>0</v>
      </c>
    </row>
    <row r="70" spans="1:5" ht="12">
      <c r="A70" s="9" t="s">
        <v>52</v>
      </c>
      <c r="B70" s="12">
        <v>189600</v>
      </c>
      <c r="C70" s="12">
        <v>210000</v>
      </c>
      <c r="D70" s="10">
        <v>0.5</v>
      </c>
      <c r="E70" s="10">
        <v>0.63</v>
      </c>
    </row>
    <row r="71" spans="1:5" ht="12">
      <c r="A71" s="39" t="s">
        <v>169</v>
      </c>
      <c r="B71" s="62"/>
      <c r="C71" s="62"/>
      <c r="D71" s="62"/>
      <c r="E71" s="62"/>
    </row>
    <row r="72" spans="1:15" s="50" customFormat="1" ht="24">
      <c r="A72" s="40" t="s">
        <v>170</v>
      </c>
      <c r="B72" s="64"/>
      <c r="C72" s="64"/>
      <c r="D72" s="64"/>
      <c r="E72" s="64"/>
      <c r="F72" s="7"/>
      <c r="G72" s="7"/>
      <c r="H72" s="7"/>
      <c r="I72" s="7"/>
      <c r="J72" s="7"/>
      <c r="K72" s="7"/>
      <c r="L72" s="7"/>
      <c r="M72" s="7"/>
      <c r="N72" s="7"/>
      <c r="O72" s="7"/>
    </row>
    <row r="73" spans="1:5" ht="12">
      <c r="A73" s="22" t="s">
        <v>53</v>
      </c>
      <c r="B73" s="11"/>
      <c r="C73" s="11"/>
      <c r="D73" s="11"/>
      <c r="E73" s="11"/>
    </row>
    <row r="74" spans="1:5" ht="12">
      <c r="A74" s="1"/>
      <c r="B74" s="25"/>
      <c r="C74" s="25"/>
      <c r="D74" s="25"/>
      <c r="E74" s="25"/>
    </row>
    <row r="75" ht="12">
      <c r="A75" s="1"/>
    </row>
    <row r="76" ht="12">
      <c r="A76" s="1"/>
    </row>
    <row r="77" spans="1:5" ht="12">
      <c r="A77" s="20" t="s">
        <v>188</v>
      </c>
      <c r="B77" s="52"/>
      <c r="C77" s="52"/>
      <c r="D77" s="52"/>
      <c r="E77" s="52"/>
    </row>
    <row r="78" spans="1:5" ht="12">
      <c r="A78" s="1"/>
      <c r="B78" s="52"/>
      <c r="C78" s="52"/>
      <c r="D78" s="52"/>
      <c r="E78" s="52"/>
    </row>
    <row r="79" ht="12">
      <c r="A79" s="1"/>
    </row>
    <row r="80" ht="12">
      <c r="A80" s="1"/>
    </row>
    <row r="81" ht="12">
      <c r="A81" s="1"/>
    </row>
    <row r="82" ht="12">
      <c r="A82" s="3"/>
    </row>
    <row r="83" ht="12">
      <c r="A83" s="3"/>
    </row>
    <row r="84" ht="12">
      <c r="A84" s="3"/>
    </row>
    <row r="85" ht="12">
      <c r="A85" s="5"/>
    </row>
  </sheetData>
  <mergeCells count="6">
    <mergeCell ref="A1:E1"/>
    <mergeCell ref="A2:A5"/>
    <mergeCell ref="B2:C2"/>
    <mergeCell ref="D2:E2"/>
    <mergeCell ref="B3:C3"/>
    <mergeCell ref="D3:E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codeName="Sheet11"/>
  <dimension ref="A2:M86"/>
  <sheetViews>
    <sheetView workbookViewId="0" topLeftCell="A1">
      <pane ySplit="5" topLeftCell="BM6" activePane="bottomLeft" state="frozen"/>
      <selection pane="topLeft" activeCell="K5" sqref="K5"/>
      <selection pane="bottomLeft" activeCell="E24" sqref="E24"/>
    </sheetView>
  </sheetViews>
  <sheetFormatPr defaultColWidth="9.140625" defaultRowHeight="12.75"/>
  <cols>
    <col min="1" max="1" width="17.8515625" style="7" customWidth="1"/>
    <col min="2" max="16384" width="9.140625" style="7" customWidth="1"/>
  </cols>
  <sheetData>
    <row r="1" ht="6.75" customHeight="1"/>
    <row r="2" spans="1:11" s="49" customFormat="1" ht="26.25" customHeight="1">
      <c r="A2" s="145" t="s">
        <v>366</v>
      </c>
      <c r="B2" s="146"/>
      <c r="C2" s="146"/>
      <c r="D2" s="146"/>
      <c r="E2" s="146"/>
      <c r="F2" s="146"/>
      <c r="G2" s="146"/>
      <c r="H2" s="146"/>
      <c r="I2" s="147"/>
      <c r="J2" s="55"/>
      <c r="K2" s="55"/>
    </row>
    <row r="3" spans="1:11" ht="12">
      <c r="A3" s="148" t="s">
        <v>1</v>
      </c>
      <c r="B3" s="148" t="s">
        <v>5</v>
      </c>
      <c r="C3" s="148"/>
      <c r="D3" s="148"/>
      <c r="E3" s="148"/>
      <c r="F3" s="148" t="s">
        <v>6</v>
      </c>
      <c r="G3" s="148"/>
      <c r="H3" s="148"/>
      <c r="I3" s="148"/>
      <c r="J3" s="43"/>
      <c r="K3" s="43"/>
    </row>
    <row r="4" spans="1:11" ht="36">
      <c r="A4" s="148"/>
      <c r="B4" s="28" t="s">
        <v>95</v>
      </c>
      <c r="C4" s="28" t="s">
        <v>96</v>
      </c>
      <c r="D4" s="28" t="s">
        <v>97</v>
      </c>
      <c r="E4" s="28" t="s">
        <v>8</v>
      </c>
      <c r="F4" s="28" t="s">
        <v>95</v>
      </c>
      <c r="G4" s="28" t="s">
        <v>96</v>
      </c>
      <c r="H4" s="28" t="s">
        <v>97</v>
      </c>
      <c r="I4" s="28" t="s">
        <v>8</v>
      </c>
      <c r="J4" s="43"/>
      <c r="K4" s="43"/>
    </row>
    <row r="5" spans="1:11" ht="12">
      <c r="A5" s="148"/>
      <c r="B5" s="28" t="s">
        <v>98</v>
      </c>
      <c r="C5" s="28" t="s">
        <v>98</v>
      </c>
      <c r="D5" s="28" t="s">
        <v>98</v>
      </c>
      <c r="E5" s="28" t="s">
        <v>98</v>
      </c>
      <c r="F5" s="28" t="s">
        <v>98</v>
      </c>
      <c r="G5" s="28" t="s">
        <v>98</v>
      </c>
      <c r="H5" s="28" t="s">
        <v>98</v>
      </c>
      <c r="I5" s="28" t="s">
        <v>98</v>
      </c>
      <c r="J5" s="43"/>
      <c r="K5" s="43"/>
    </row>
    <row r="6" spans="1:11" ht="12">
      <c r="A6" s="37" t="s">
        <v>162</v>
      </c>
      <c r="B6" s="38"/>
      <c r="C6" s="38"/>
      <c r="D6" s="38"/>
      <c r="E6" s="38"/>
      <c r="F6" s="38"/>
      <c r="G6" s="38"/>
      <c r="H6" s="38"/>
      <c r="I6" s="38"/>
      <c r="J6" s="43"/>
      <c r="K6" s="43"/>
    </row>
    <row r="7" spans="1:11" ht="12">
      <c r="A7" s="71" t="s">
        <v>193</v>
      </c>
      <c r="B7" s="38"/>
      <c r="C7" s="38"/>
      <c r="D7" s="38"/>
      <c r="E7" s="38"/>
      <c r="F7" s="38"/>
      <c r="G7" s="38"/>
      <c r="H7" s="38"/>
      <c r="I7" s="38"/>
      <c r="J7" s="43"/>
      <c r="K7" s="43"/>
    </row>
    <row r="8" spans="1:11" ht="13.5" customHeight="1">
      <c r="A8" s="37" t="s">
        <v>163</v>
      </c>
      <c r="B8" s="38"/>
      <c r="C8" s="38"/>
      <c r="D8" s="38"/>
      <c r="E8" s="38"/>
      <c r="F8" s="38"/>
      <c r="G8" s="38"/>
      <c r="H8" s="38"/>
      <c r="I8" s="38"/>
      <c r="J8" s="43"/>
      <c r="K8" s="43"/>
    </row>
    <row r="9" spans="1:13" ht="12">
      <c r="A9" s="9" t="s">
        <v>23</v>
      </c>
      <c r="B9" s="10">
        <v>773</v>
      </c>
      <c r="C9" s="10" t="s">
        <v>12</v>
      </c>
      <c r="D9" s="10" t="s">
        <v>12</v>
      </c>
      <c r="E9" s="10" t="s">
        <v>12</v>
      </c>
      <c r="F9" s="10" t="s">
        <v>12</v>
      </c>
      <c r="G9" s="10" t="s">
        <v>12</v>
      </c>
      <c r="H9" s="10" t="s">
        <v>12</v>
      </c>
      <c r="I9" s="10" t="s">
        <v>12</v>
      </c>
      <c r="J9" s="2"/>
      <c r="K9" s="2"/>
      <c r="L9" s="44"/>
      <c r="M9" s="44"/>
    </row>
    <row r="10" spans="1:13" ht="12">
      <c r="A10" s="9" t="s">
        <v>25</v>
      </c>
      <c r="B10" s="10">
        <v>104</v>
      </c>
      <c r="C10" s="10">
        <v>26</v>
      </c>
      <c r="D10" s="10">
        <v>3</v>
      </c>
      <c r="E10" s="10">
        <v>133</v>
      </c>
      <c r="F10" s="10" t="s">
        <v>12</v>
      </c>
      <c r="G10" s="10" t="s">
        <v>12</v>
      </c>
      <c r="H10" s="10" t="s">
        <v>12</v>
      </c>
      <c r="I10" s="10" t="s">
        <v>12</v>
      </c>
      <c r="J10" s="4"/>
      <c r="K10" s="4"/>
      <c r="L10" s="44"/>
      <c r="M10" s="44"/>
    </row>
    <row r="11" spans="1:13" ht="12">
      <c r="A11" s="9" t="s">
        <v>16</v>
      </c>
      <c r="B11" s="10">
        <v>4</v>
      </c>
      <c r="C11" s="10">
        <v>1</v>
      </c>
      <c r="D11" s="10" t="s">
        <v>12</v>
      </c>
      <c r="E11" s="10" t="s">
        <v>12</v>
      </c>
      <c r="F11" s="10" t="s">
        <v>12</v>
      </c>
      <c r="G11" s="10" t="s">
        <v>12</v>
      </c>
      <c r="H11" s="10" t="s">
        <v>12</v>
      </c>
      <c r="I11" s="10" t="s">
        <v>12</v>
      </c>
      <c r="J11" s="4"/>
      <c r="K11" s="4"/>
      <c r="L11" s="44"/>
      <c r="M11" s="44"/>
    </row>
    <row r="12" spans="1:13" ht="12">
      <c r="A12" s="9" t="s">
        <v>26</v>
      </c>
      <c r="B12" s="10">
        <v>612</v>
      </c>
      <c r="C12" s="10">
        <v>113</v>
      </c>
      <c r="D12" s="10">
        <v>36</v>
      </c>
      <c r="E12" s="10">
        <v>761</v>
      </c>
      <c r="F12" s="10">
        <v>0</v>
      </c>
      <c r="G12" s="10">
        <v>0</v>
      </c>
      <c r="H12" s="10">
        <v>0</v>
      </c>
      <c r="I12" s="10">
        <v>0</v>
      </c>
      <c r="J12" s="2"/>
      <c r="K12" s="2"/>
      <c r="L12" s="44"/>
      <c r="M12" s="44"/>
    </row>
    <row r="13" spans="1:13" ht="12">
      <c r="A13" s="9" t="s">
        <v>27</v>
      </c>
      <c r="B13" s="10">
        <v>40</v>
      </c>
      <c r="C13" s="10">
        <v>12</v>
      </c>
      <c r="D13" s="10" t="s">
        <v>12</v>
      </c>
      <c r="E13" s="10" t="s">
        <v>12</v>
      </c>
      <c r="F13" s="10" t="s">
        <v>12</v>
      </c>
      <c r="G13" s="10" t="s">
        <v>12</v>
      </c>
      <c r="H13" s="10" t="s">
        <v>12</v>
      </c>
      <c r="I13" s="10" t="s">
        <v>12</v>
      </c>
      <c r="J13" s="2"/>
      <c r="K13" s="2"/>
      <c r="L13" s="44"/>
      <c r="M13" s="44"/>
    </row>
    <row r="14" spans="1:13" ht="12">
      <c r="A14" s="9" t="s">
        <v>28</v>
      </c>
      <c r="B14" s="10">
        <v>259</v>
      </c>
      <c r="C14" s="10">
        <v>75</v>
      </c>
      <c r="D14" s="10">
        <v>16</v>
      </c>
      <c r="E14" s="10">
        <v>351</v>
      </c>
      <c r="F14" s="10">
        <v>3</v>
      </c>
      <c r="G14" s="10">
        <v>1</v>
      </c>
      <c r="H14" s="10" t="s">
        <v>13</v>
      </c>
      <c r="I14" s="10">
        <v>4</v>
      </c>
      <c r="J14" s="2"/>
      <c r="K14" s="2"/>
      <c r="L14" s="44"/>
      <c r="M14" s="44"/>
    </row>
    <row r="15" spans="1:13" ht="12">
      <c r="A15" s="9" t="s">
        <v>29</v>
      </c>
      <c r="B15" s="12">
        <v>1351</v>
      </c>
      <c r="C15" s="10">
        <v>281</v>
      </c>
      <c r="D15" s="10">
        <v>35</v>
      </c>
      <c r="E15" s="12">
        <v>1666</v>
      </c>
      <c r="F15" s="10">
        <v>3</v>
      </c>
      <c r="G15" s="10">
        <v>1</v>
      </c>
      <c r="H15" s="10" t="s">
        <v>13</v>
      </c>
      <c r="I15" s="10">
        <v>4</v>
      </c>
      <c r="J15" s="2"/>
      <c r="K15" s="2"/>
      <c r="L15" s="44"/>
      <c r="M15" s="44"/>
    </row>
    <row r="16" spans="1:13" ht="12">
      <c r="A16" s="9" t="s">
        <v>30</v>
      </c>
      <c r="B16" s="12">
        <v>1850</v>
      </c>
      <c r="C16" s="10">
        <v>602</v>
      </c>
      <c r="D16" s="10" t="s">
        <v>12</v>
      </c>
      <c r="E16" s="10" t="s">
        <v>12</v>
      </c>
      <c r="F16" s="10" t="s">
        <v>12</v>
      </c>
      <c r="G16" s="10" t="s">
        <v>12</v>
      </c>
      <c r="H16" s="10" t="s">
        <v>12</v>
      </c>
      <c r="I16" s="10" t="s">
        <v>12</v>
      </c>
      <c r="J16" s="2"/>
      <c r="K16" s="2"/>
      <c r="L16" s="44"/>
      <c r="M16" s="44"/>
    </row>
    <row r="17" spans="1:13" ht="12">
      <c r="A17" s="9" t="s">
        <v>31</v>
      </c>
      <c r="B17" s="12">
        <v>2020</v>
      </c>
      <c r="C17" s="10">
        <v>585</v>
      </c>
      <c r="D17" s="10">
        <v>54</v>
      </c>
      <c r="E17" s="12">
        <v>2659</v>
      </c>
      <c r="F17" s="10" t="s">
        <v>12</v>
      </c>
      <c r="G17" s="10" t="s">
        <v>12</v>
      </c>
      <c r="H17" s="10" t="s">
        <v>12</v>
      </c>
      <c r="I17" s="10" t="s">
        <v>12</v>
      </c>
      <c r="J17" s="2"/>
      <c r="K17" s="2"/>
      <c r="L17" s="44"/>
      <c r="M17" s="44"/>
    </row>
    <row r="18" spans="1:13" ht="12">
      <c r="A18" s="9" t="s">
        <v>32</v>
      </c>
      <c r="B18" s="10">
        <v>98</v>
      </c>
      <c r="C18" s="10">
        <v>19</v>
      </c>
      <c r="D18" s="10" t="s">
        <v>12</v>
      </c>
      <c r="E18" s="10" t="s">
        <v>12</v>
      </c>
      <c r="F18" s="10" t="s">
        <v>12</v>
      </c>
      <c r="G18" s="10" t="s">
        <v>12</v>
      </c>
      <c r="H18" s="10" t="s">
        <v>12</v>
      </c>
      <c r="I18" s="10" t="s">
        <v>12</v>
      </c>
      <c r="J18" s="2"/>
      <c r="K18" s="2"/>
      <c r="L18" s="44"/>
      <c r="M18" s="44"/>
    </row>
    <row r="19" spans="1:13" ht="12">
      <c r="A19" s="9" t="s">
        <v>33</v>
      </c>
      <c r="B19" s="10">
        <v>257</v>
      </c>
      <c r="C19" s="10">
        <v>83</v>
      </c>
      <c r="D19" s="10" t="s">
        <v>13</v>
      </c>
      <c r="E19" s="10">
        <v>340</v>
      </c>
      <c r="F19" s="10" t="s">
        <v>12</v>
      </c>
      <c r="G19" s="10" t="s">
        <v>12</v>
      </c>
      <c r="H19" s="10" t="s">
        <v>12</v>
      </c>
      <c r="I19" s="10" t="s">
        <v>12</v>
      </c>
      <c r="J19" s="2"/>
      <c r="K19" s="2"/>
      <c r="L19" s="44"/>
      <c r="M19" s="44"/>
    </row>
    <row r="20" spans="1:13" ht="12">
      <c r="A20" s="9" t="s">
        <v>34</v>
      </c>
      <c r="B20" s="10">
        <v>33</v>
      </c>
      <c r="C20" s="10">
        <v>7</v>
      </c>
      <c r="D20" s="10" t="s">
        <v>13</v>
      </c>
      <c r="E20" s="10">
        <v>40</v>
      </c>
      <c r="F20" s="10" t="s">
        <v>12</v>
      </c>
      <c r="G20" s="10" t="s">
        <v>12</v>
      </c>
      <c r="H20" s="10" t="s">
        <v>12</v>
      </c>
      <c r="I20" s="10" t="s">
        <v>12</v>
      </c>
      <c r="J20" s="2"/>
      <c r="K20" s="2"/>
      <c r="L20" s="44"/>
      <c r="M20" s="44"/>
    </row>
    <row r="21" spans="1:13" ht="12">
      <c r="A21" s="9" t="s">
        <v>35</v>
      </c>
      <c r="B21" s="12">
        <v>1043</v>
      </c>
      <c r="C21" s="10">
        <v>230</v>
      </c>
      <c r="D21" s="10">
        <v>159</v>
      </c>
      <c r="E21" s="12">
        <v>1431</v>
      </c>
      <c r="F21" s="10">
        <v>88</v>
      </c>
      <c r="G21" s="10">
        <v>37</v>
      </c>
      <c r="H21" s="10">
        <v>12</v>
      </c>
      <c r="I21" s="10">
        <v>137</v>
      </c>
      <c r="J21" s="2"/>
      <c r="K21" s="2"/>
      <c r="L21" s="44"/>
      <c r="M21" s="44"/>
    </row>
    <row r="22" spans="1:13" ht="12">
      <c r="A22" s="9" t="s">
        <v>36</v>
      </c>
      <c r="B22" s="10">
        <v>357</v>
      </c>
      <c r="C22" s="10">
        <v>105</v>
      </c>
      <c r="D22" s="10">
        <v>9</v>
      </c>
      <c r="E22" s="10">
        <v>471</v>
      </c>
      <c r="F22" s="10" t="s">
        <v>12</v>
      </c>
      <c r="G22" s="10" t="s">
        <v>12</v>
      </c>
      <c r="H22" s="10" t="s">
        <v>12</v>
      </c>
      <c r="I22" s="10" t="s">
        <v>12</v>
      </c>
      <c r="J22" s="2"/>
      <c r="K22" s="2"/>
      <c r="L22" s="44"/>
      <c r="M22" s="44"/>
    </row>
    <row r="23" spans="1:13" ht="12">
      <c r="A23" s="9" t="s">
        <v>37</v>
      </c>
      <c r="B23" s="10">
        <v>210</v>
      </c>
      <c r="C23" s="10">
        <v>48</v>
      </c>
      <c r="D23" s="10">
        <v>21</v>
      </c>
      <c r="E23" s="10">
        <v>279</v>
      </c>
      <c r="F23" s="10">
        <v>1</v>
      </c>
      <c r="G23" s="10" t="s">
        <v>13</v>
      </c>
      <c r="H23" s="10" t="s">
        <v>13</v>
      </c>
      <c r="I23" s="10">
        <v>2</v>
      </c>
      <c r="J23" s="2"/>
      <c r="K23" s="2"/>
      <c r="L23" s="44"/>
      <c r="M23" s="44"/>
    </row>
    <row r="24" spans="1:13" ht="12">
      <c r="A24" s="9" t="s">
        <v>38</v>
      </c>
      <c r="B24" s="10">
        <v>17</v>
      </c>
      <c r="C24" s="10">
        <v>2</v>
      </c>
      <c r="D24" s="10" t="s">
        <v>12</v>
      </c>
      <c r="E24" s="10" t="s">
        <v>12</v>
      </c>
      <c r="F24" s="10" t="s">
        <v>12</v>
      </c>
      <c r="G24" s="10" t="s">
        <v>12</v>
      </c>
      <c r="H24" s="10" t="s">
        <v>12</v>
      </c>
      <c r="I24" s="10" t="s">
        <v>12</v>
      </c>
      <c r="J24" s="2"/>
      <c r="K24" s="2"/>
      <c r="L24" s="44"/>
      <c r="M24" s="44"/>
    </row>
    <row r="25" spans="1:13" ht="12">
      <c r="A25" s="9" t="s">
        <v>39</v>
      </c>
      <c r="B25" s="10" t="s">
        <v>13</v>
      </c>
      <c r="C25" s="10" t="s">
        <v>13</v>
      </c>
      <c r="D25" s="10" t="s">
        <v>12</v>
      </c>
      <c r="E25" s="10" t="s">
        <v>12</v>
      </c>
      <c r="F25" s="10" t="s">
        <v>12</v>
      </c>
      <c r="G25" s="10" t="s">
        <v>12</v>
      </c>
      <c r="H25" s="10" t="s">
        <v>12</v>
      </c>
      <c r="I25" s="10" t="s">
        <v>12</v>
      </c>
      <c r="J25" s="2"/>
      <c r="K25" s="2"/>
      <c r="L25" s="44"/>
      <c r="M25" s="44"/>
    </row>
    <row r="26" spans="1:13" ht="12">
      <c r="A26" s="9" t="s">
        <v>40</v>
      </c>
      <c r="B26" s="10">
        <v>43</v>
      </c>
      <c r="C26" s="10">
        <v>9</v>
      </c>
      <c r="D26" s="10">
        <v>2</v>
      </c>
      <c r="E26" s="10">
        <v>54</v>
      </c>
      <c r="F26" s="10">
        <v>0</v>
      </c>
      <c r="G26" s="10">
        <v>0</v>
      </c>
      <c r="H26" s="10">
        <v>0</v>
      </c>
      <c r="I26" s="10">
        <v>0</v>
      </c>
      <c r="J26" s="2"/>
      <c r="K26" s="2"/>
      <c r="L26" s="44"/>
      <c r="M26" s="44"/>
    </row>
    <row r="27" spans="1:13" ht="12">
      <c r="A27" s="9" t="s">
        <v>41</v>
      </c>
      <c r="B27" s="12">
        <v>1379</v>
      </c>
      <c r="C27" s="10">
        <v>412</v>
      </c>
      <c r="D27" s="10">
        <v>13</v>
      </c>
      <c r="E27" s="12">
        <v>1804</v>
      </c>
      <c r="F27" s="10" t="s">
        <v>12</v>
      </c>
      <c r="G27" s="10" t="s">
        <v>12</v>
      </c>
      <c r="H27" s="10" t="s">
        <v>12</v>
      </c>
      <c r="I27" s="10" t="s">
        <v>12</v>
      </c>
      <c r="J27" s="2"/>
      <c r="K27" s="2"/>
      <c r="L27" s="44"/>
      <c r="M27" s="44"/>
    </row>
    <row r="28" spans="1:13" ht="12">
      <c r="A28" s="9" t="s">
        <v>42</v>
      </c>
      <c r="B28" s="10">
        <v>146</v>
      </c>
      <c r="C28" s="10">
        <v>82</v>
      </c>
      <c r="D28" s="10" t="s">
        <v>12</v>
      </c>
      <c r="E28" s="10" t="s">
        <v>12</v>
      </c>
      <c r="F28" s="10">
        <v>8</v>
      </c>
      <c r="G28" s="10">
        <v>5</v>
      </c>
      <c r="H28" s="10" t="s">
        <v>12</v>
      </c>
      <c r="I28" s="10" t="s">
        <v>12</v>
      </c>
      <c r="J28" s="2"/>
      <c r="K28" s="2"/>
      <c r="L28" s="44"/>
      <c r="M28" s="44"/>
    </row>
    <row r="29" spans="1:13" ht="12">
      <c r="A29" s="9" t="s">
        <v>45</v>
      </c>
      <c r="B29" s="10">
        <v>334</v>
      </c>
      <c r="C29" s="10">
        <v>73</v>
      </c>
      <c r="D29" s="10">
        <v>32</v>
      </c>
      <c r="E29" s="10">
        <v>438</v>
      </c>
      <c r="F29" s="10" t="s">
        <v>12</v>
      </c>
      <c r="G29" s="10" t="s">
        <v>12</v>
      </c>
      <c r="H29" s="10" t="s">
        <v>12</v>
      </c>
      <c r="I29" s="10" t="s">
        <v>12</v>
      </c>
      <c r="J29" s="2"/>
      <c r="K29" s="2"/>
      <c r="L29" s="44"/>
      <c r="M29" s="44"/>
    </row>
    <row r="30" spans="1:13" ht="12">
      <c r="A30" s="9" t="s">
        <v>46</v>
      </c>
      <c r="B30" s="10">
        <v>229</v>
      </c>
      <c r="C30" s="10">
        <v>65</v>
      </c>
      <c r="D30" s="10">
        <v>48</v>
      </c>
      <c r="E30" s="10">
        <v>342</v>
      </c>
      <c r="F30" s="10">
        <v>2</v>
      </c>
      <c r="G30" s="10" t="s">
        <v>13</v>
      </c>
      <c r="H30" s="10" t="s">
        <v>13</v>
      </c>
      <c r="I30" s="10">
        <v>3</v>
      </c>
      <c r="J30" s="2"/>
      <c r="K30" s="2"/>
      <c r="L30" s="44"/>
      <c r="M30" s="44"/>
    </row>
    <row r="31" spans="1:13" ht="12">
      <c r="A31" s="9" t="s">
        <v>47</v>
      </c>
      <c r="B31" s="10">
        <v>661</v>
      </c>
      <c r="C31" s="10">
        <v>210</v>
      </c>
      <c r="D31" s="10" t="s">
        <v>12</v>
      </c>
      <c r="E31" s="10" t="s">
        <v>12</v>
      </c>
      <c r="F31" s="10">
        <v>1</v>
      </c>
      <c r="G31" s="10" t="s">
        <v>13</v>
      </c>
      <c r="H31" s="10" t="s">
        <v>12</v>
      </c>
      <c r="I31" s="10" t="s">
        <v>12</v>
      </c>
      <c r="J31" s="2"/>
      <c r="K31" s="2"/>
      <c r="L31" s="44"/>
      <c r="M31" s="44"/>
    </row>
    <row r="32" spans="1:13" ht="12">
      <c r="A32" s="9" t="s">
        <v>48</v>
      </c>
      <c r="B32" s="12">
        <v>1810</v>
      </c>
      <c r="C32" s="10">
        <v>530</v>
      </c>
      <c r="D32" s="10">
        <v>670</v>
      </c>
      <c r="E32" s="12">
        <v>3010</v>
      </c>
      <c r="F32" s="10">
        <v>32</v>
      </c>
      <c r="G32" s="10">
        <v>9</v>
      </c>
      <c r="H32" s="10">
        <v>14</v>
      </c>
      <c r="I32" s="10">
        <v>55</v>
      </c>
      <c r="J32" s="2"/>
      <c r="K32" s="2"/>
      <c r="L32" s="44"/>
      <c r="M32" s="44"/>
    </row>
    <row r="33" spans="1:13" ht="12">
      <c r="A33" s="9" t="s">
        <v>50</v>
      </c>
      <c r="B33" s="10">
        <v>190</v>
      </c>
      <c r="C33" s="10">
        <v>34</v>
      </c>
      <c r="D33" s="10">
        <v>3</v>
      </c>
      <c r="E33" s="10">
        <v>227</v>
      </c>
      <c r="F33" s="10">
        <v>1</v>
      </c>
      <c r="G33" s="10">
        <v>0</v>
      </c>
      <c r="H33" s="10">
        <v>0</v>
      </c>
      <c r="I33" s="10">
        <v>1</v>
      </c>
      <c r="J33" s="2"/>
      <c r="K33" s="2"/>
      <c r="L33" s="44"/>
      <c r="M33" s="44"/>
    </row>
    <row r="34" spans="1:13" ht="12">
      <c r="A34" s="39" t="s">
        <v>164</v>
      </c>
      <c r="B34" s="62"/>
      <c r="C34" s="62"/>
      <c r="D34" s="62"/>
      <c r="E34" s="62"/>
      <c r="F34" s="62"/>
      <c r="G34" s="62"/>
      <c r="H34" s="62"/>
      <c r="I34" s="62"/>
      <c r="J34" s="2"/>
      <c r="K34" s="2"/>
      <c r="L34" s="2"/>
      <c r="M34" s="2"/>
    </row>
    <row r="35" spans="1:13" ht="24">
      <c r="A35" s="37" t="s">
        <v>165</v>
      </c>
      <c r="B35" s="63"/>
      <c r="C35" s="63"/>
      <c r="D35" s="63"/>
      <c r="E35" s="63"/>
      <c r="F35" s="63"/>
      <c r="G35" s="63"/>
      <c r="H35" s="63"/>
      <c r="I35" s="63"/>
      <c r="J35" s="2"/>
      <c r="K35" s="2"/>
      <c r="L35" s="2"/>
      <c r="M35" s="2"/>
    </row>
    <row r="36" spans="1:13" ht="12">
      <c r="A36" s="9" t="s">
        <v>171</v>
      </c>
      <c r="B36" s="10">
        <v>78</v>
      </c>
      <c r="C36" s="10">
        <v>25</v>
      </c>
      <c r="D36" s="10">
        <v>29</v>
      </c>
      <c r="E36" s="10">
        <v>132</v>
      </c>
      <c r="F36" s="10">
        <v>8</v>
      </c>
      <c r="G36" s="10">
        <v>23</v>
      </c>
      <c r="H36" s="10">
        <v>10</v>
      </c>
      <c r="I36" s="10">
        <v>41</v>
      </c>
      <c r="J36" s="2"/>
      <c r="K36" s="2"/>
      <c r="L36" s="2"/>
      <c r="M36" s="2"/>
    </row>
    <row r="37" spans="1:13" ht="12">
      <c r="A37" s="9" t="s">
        <v>172</v>
      </c>
      <c r="B37" s="10" t="s">
        <v>12</v>
      </c>
      <c r="C37" s="10" t="s">
        <v>12</v>
      </c>
      <c r="D37" s="10" t="s">
        <v>12</v>
      </c>
      <c r="E37" s="10" t="s">
        <v>12</v>
      </c>
      <c r="F37" s="10" t="s">
        <v>12</v>
      </c>
      <c r="G37" s="10" t="s">
        <v>12</v>
      </c>
      <c r="H37" s="10" t="s">
        <v>12</v>
      </c>
      <c r="I37" s="10" t="s">
        <v>12</v>
      </c>
      <c r="J37" s="2"/>
      <c r="K37" s="2"/>
      <c r="L37" s="2"/>
      <c r="M37" s="2"/>
    </row>
    <row r="38" spans="1:13" ht="24">
      <c r="A38" s="9" t="s">
        <v>173</v>
      </c>
      <c r="B38" s="10">
        <v>275</v>
      </c>
      <c r="C38" s="10">
        <v>76</v>
      </c>
      <c r="D38" s="10" t="s">
        <v>12</v>
      </c>
      <c r="E38" s="10" t="s">
        <v>12</v>
      </c>
      <c r="F38" s="10" t="s">
        <v>12</v>
      </c>
      <c r="G38" s="10" t="s">
        <v>12</v>
      </c>
      <c r="H38" s="10" t="s">
        <v>12</v>
      </c>
      <c r="I38" s="10" t="s">
        <v>12</v>
      </c>
      <c r="J38" s="2"/>
      <c r="K38" s="2"/>
      <c r="L38" s="2"/>
      <c r="M38" s="2"/>
    </row>
    <row r="39" spans="1:13" ht="12">
      <c r="A39" s="9" t="s">
        <v>174</v>
      </c>
      <c r="B39" s="10">
        <v>395</v>
      </c>
      <c r="C39" s="10">
        <v>132</v>
      </c>
      <c r="D39" s="10" t="s">
        <v>12</v>
      </c>
      <c r="E39" s="10" t="s">
        <v>12</v>
      </c>
      <c r="F39" s="10" t="s">
        <v>12</v>
      </c>
      <c r="G39" s="10" t="s">
        <v>12</v>
      </c>
      <c r="H39" s="10" t="s">
        <v>12</v>
      </c>
      <c r="I39" s="10" t="s">
        <v>12</v>
      </c>
      <c r="J39" s="2"/>
      <c r="K39" s="2"/>
      <c r="L39" s="2"/>
      <c r="M39" s="2"/>
    </row>
    <row r="40" spans="1:13" ht="12">
      <c r="A40" s="9" t="s">
        <v>175</v>
      </c>
      <c r="B40" s="10">
        <v>304</v>
      </c>
      <c r="C40" s="10">
        <v>80</v>
      </c>
      <c r="D40" s="10">
        <v>54</v>
      </c>
      <c r="E40" s="10">
        <v>439</v>
      </c>
      <c r="F40" s="10" t="s">
        <v>12</v>
      </c>
      <c r="G40" s="10" t="s">
        <v>12</v>
      </c>
      <c r="H40" s="10" t="s">
        <v>12</v>
      </c>
      <c r="I40" s="10" t="s">
        <v>12</v>
      </c>
      <c r="J40" s="2"/>
      <c r="K40" s="2"/>
      <c r="L40" s="2"/>
      <c r="M40" s="2"/>
    </row>
    <row r="41" spans="1:13" ht="12">
      <c r="A41" s="9" t="s">
        <v>176</v>
      </c>
      <c r="B41" s="10">
        <v>3</v>
      </c>
      <c r="C41" s="10" t="s">
        <v>13</v>
      </c>
      <c r="D41" s="10" t="s">
        <v>13</v>
      </c>
      <c r="E41" s="10">
        <v>3</v>
      </c>
      <c r="F41" s="10">
        <v>1</v>
      </c>
      <c r="G41" s="10" t="s">
        <v>13</v>
      </c>
      <c r="H41" s="10" t="s">
        <v>13</v>
      </c>
      <c r="I41" s="10">
        <v>2</v>
      </c>
      <c r="J41" s="2"/>
      <c r="K41" s="2"/>
      <c r="L41" s="2"/>
      <c r="M41" s="2"/>
    </row>
    <row r="42" spans="1:13" ht="12">
      <c r="A42" s="9" t="s">
        <v>177</v>
      </c>
      <c r="B42" s="10" t="s">
        <v>12</v>
      </c>
      <c r="C42" s="10" t="s">
        <v>12</v>
      </c>
      <c r="D42" s="10" t="s">
        <v>12</v>
      </c>
      <c r="E42" s="10" t="s">
        <v>12</v>
      </c>
      <c r="F42" s="10" t="s">
        <v>12</v>
      </c>
      <c r="G42" s="10" t="s">
        <v>12</v>
      </c>
      <c r="H42" s="10" t="s">
        <v>12</v>
      </c>
      <c r="I42" s="10" t="s">
        <v>12</v>
      </c>
      <c r="J42" s="2"/>
      <c r="K42" s="2"/>
      <c r="L42" s="2"/>
      <c r="M42" s="2"/>
    </row>
    <row r="43" spans="1:13" ht="12">
      <c r="A43" s="9" t="s">
        <v>178</v>
      </c>
      <c r="B43" s="10">
        <v>1</v>
      </c>
      <c r="C43" s="10" t="s">
        <v>13</v>
      </c>
      <c r="D43" s="10" t="s">
        <v>12</v>
      </c>
      <c r="E43" s="10" t="s">
        <v>12</v>
      </c>
      <c r="F43" s="10" t="s">
        <v>12</v>
      </c>
      <c r="G43" s="10" t="s">
        <v>12</v>
      </c>
      <c r="H43" s="10" t="s">
        <v>12</v>
      </c>
      <c r="I43" s="10" t="s">
        <v>12</v>
      </c>
      <c r="J43" s="2"/>
      <c r="K43" s="2"/>
      <c r="L43" s="2"/>
      <c r="M43" s="2"/>
    </row>
    <row r="44" spans="1:13" ht="12">
      <c r="A44" s="9" t="s">
        <v>179</v>
      </c>
      <c r="B44" s="10" t="s">
        <v>12</v>
      </c>
      <c r="C44" s="10" t="s">
        <v>12</v>
      </c>
      <c r="D44" s="10" t="s">
        <v>12</v>
      </c>
      <c r="E44" s="10" t="s">
        <v>12</v>
      </c>
      <c r="F44" s="10" t="s">
        <v>12</v>
      </c>
      <c r="G44" s="10" t="s">
        <v>12</v>
      </c>
      <c r="H44" s="10" t="s">
        <v>12</v>
      </c>
      <c r="I44" s="10" t="s">
        <v>12</v>
      </c>
      <c r="J44" s="2"/>
      <c r="K44" s="2"/>
      <c r="L44" s="2"/>
      <c r="M44" s="2"/>
    </row>
    <row r="45" spans="1:13" ht="12">
      <c r="A45" s="9" t="s">
        <v>180</v>
      </c>
      <c r="B45" s="10">
        <v>587</v>
      </c>
      <c r="C45" s="10">
        <v>103</v>
      </c>
      <c r="D45" s="10">
        <v>37</v>
      </c>
      <c r="E45" s="10">
        <v>727</v>
      </c>
      <c r="F45" s="10">
        <v>37</v>
      </c>
      <c r="G45" s="10">
        <v>4</v>
      </c>
      <c r="H45" s="10">
        <v>5</v>
      </c>
      <c r="I45" s="10">
        <v>46</v>
      </c>
      <c r="J45" s="2"/>
      <c r="K45" s="2"/>
      <c r="L45" s="2"/>
      <c r="M45" s="2"/>
    </row>
    <row r="46" spans="1:13" ht="12">
      <c r="A46" s="9" t="s">
        <v>181</v>
      </c>
      <c r="B46" s="10">
        <v>904</v>
      </c>
      <c r="C46" s="10">
        <v>229</v>
      </c>
      <c r="D46" s="10">
        <v>181</v>
      </c>
      <c r="E46" s="12">
        <v>1314</v>
      </c>
      <c r="F46" s="10" t="s">
        <v>12</v>
      </c>
      <c r="G46" s="10" t="s">
        <v>12</v>
      </c>
      <c r="H46" s="10" t="s">
        <v>12</v>
      </c>
      <c r="I46" s="10" t="s">
        <v>12</v>
      </c>
      <c r="J46" s="2"/>
      <c r="K46" s="2"/>
      <c r="L46" s="2"/>
      <c r="M46" s="2"/>
    </row>
    <row r="47" spans="1:13" ht="12">
      <c r="A47" s="9" t="s">
        <v>182</v>
      </c>
      <c r="B47" s="10" t="s">
        <v>12</v>
      </c>
      <c r="C47" s="10" t="s">
        <v>12</v>
      </c>
      <c r="D47" s="10" t="s">
        <v>12</v>
      </c>
      <c r="E47" s="10" t="s">
        <v>12</v>
      </c>
      <c r="F47" s="10" t="s">
        <v>12</v>
      </c>
      <c r="G47" s="10" t="s">
        <v>12</v>
      </c>
      <c r="H47" s="10" t="s">
        <v>12</v>
      </c>
      <c r="I47" s="10" t="s">
        <v>12</v>
      </c>
      <c r="J47" s="2"/>
      <c r="K47" s="2"/>
      <c r="L47" s="2"/>
      <c r="M47" s="2"/>
    </row>
    <row r="48" spans="1:13" ht="24">
      <c r="A48" s="9" t="s">
        <v>183</v>
      </c>
      <c r="B48" s="10">
        <v>242</v>
      </c>
      <c r="C48" s="10">
        <v>70</v>
      </c>
      <c r="D48" s="10">
        <v>44</v>
      </c>
      <c r="E48" s="10">
        <v>356</v>
      </c>
      <c r="F48" s="10" t="s">
        <v>12</v>
      </c>
      <c r="G48" s="10" t="s">
        <v>12</v>
      </c>
      <c r="H48" s="10" t="s">
        <v>12</v>
      </c>
      <c r="I48" s="10" t="s">
        <v>12</v>
      </c>
      <c r="J48" s="2"/>
      <c r="K48" s="2"/>
      <c r="L48" s="2"/>
      <c r="M48" s="2"/>
    </row>
    <row r="49" spans="1:13" ht="12">
      <c r="A49" s="9" t="s">
        <v>184</v>
      </c>
      <c r="B49" s="10">
        <v>248</v>
      </c>
      <c r="C49" s="10">
        <v>60</v>
      </c>
      <c r="D49" s="10">
        <v>8</v>
      </c>
      <c r="E49" s="10">
        <v>316</v>
      </c>
      <c r="F49" s="10" t="s">
        <v>12</v>
      </c>
      <c r="G49" s="10" t="s">
        <v>12</v>
      </c>
      <c r="H49" s="10" t="s">
        <v>12</v>
      </c>
      <c r="I49" s="10" t="s">
        <v>12</v>
      </c>
      <c r="J49" s="2"/>
      <c r="K49" s="2"/>
      <c r="L49" s="2"/>
      <c r="M49" s="2"/>
    </row>
    <row r="50" spans="1:13" ht="24">
      <c r="A50" s="9" t="s">
        <v>185</v>
      </c>
      <c r="B50" s="10">
        <v>33</v>
      </c>
      <c r="C50" s="10">
        <v>8</v>
      </c>
      <c r="D50" s="10" t="s">
        <v>12</v>
      </c>
      <c r="E50" s="10" t="s">
        <v>12</v>
      </c>
      <c r="F50" s="10" t="s">
        <v>12</v>
      </c>
      <c r="G50" s="10" t="s">
        <v>12</v>
      </c>
      <c r="H50" s="10" t="s">
        <v>12</v>
      </c>
      <c r="I50" s="10" t="s">
        <v>12</v>
      </c>
      <c r="J50" s="2"/>
      <c r="K50" s="2"/>
      <c r="L50" s="2"/>
      <c r="M50" s="2"/>
    </row>
    <row r="51" spans="1:13" ht="12">
      <c r="A51" s="9" t="s">
        <v>186</v>
      </c>
      <c r="B51" s="12">
        <v>1400</v>
      </c>
      <c r="C51" s="10">
        <v>233</v>
      </c>
      <c r="D51" s="10" t="s">
        <v>12</v>
      </c>
      <c r="E51" s="10" t="s">
        <v>12</v>
      </c>
      <c r="F51" s="10" t="s">
        <v>12</v>
      </c>
      <c r="G51" s="10" t="s">
        <v>12</v>
      </c>
      <c r="H51" s="10" t="s">
        <v>12</v>
      </c>
      <c r="I51" s="10" t="s">
        <v>12</v>
      </c>
      <c r="J51" s="2"/>
      <c r="K51" s="2"/>
      <c r="L51" s="2"/>
      <c r="M51" s="2"/>
    </row>
    <row r="52" spans="1:13" ht="22.5" customHeight="1">
      <c r="A52" s="39" t="s">
        <v>166</v>
      </c>
      <c r="B52" s="62"/>
      <c r="C52" s="62"/>
      <c r="D52" s="62"/>
      <c r="E52" s="62"/>
      <c r="F52" s="62"/>
      <c r="G52" s="62"/>
      <c r="H52" s="62"/>
      <c r="I52" s="62"/>
      <c r="J52" s="2"/>
      <c r="K52" s="2"/>
      <c r="L52" s="2"/>
      <c r="M52" s="2"/>
    </row>
    <row r="53" spans="1:13" ht="12">
      <c r="A53" s="39" t="s">
        <v>167</v>
      </c>
      <c r="B53" s="62"/>
      <c r="C53" s="62"/>
      <c r="D53" s="62"/>
      <c r="E53" s="62"/>
      <c r="F53" s="62"/>
      <c r="G53" s="62"/>
      <c r="H53" s="62"/>
      <c r="I53" s="62"/>
      <c r="J53" s="2"/>
      <c r="K53" s="2"/>
      <c r="L53" s="2"/>
      <c r="M53" s="2"/>
    </row>
    <row r="54" spans="1:13" ht="12">
      <c r="A54" s="37" t="s">
        <v>399</v>
      </c>
      <c r="B54" s="63"/>
      <c r="C54" s="63"/>
      <c r="D54" s="63"/>
      <c r="E54" s="63"/>
      <c r="F54" s="63"/>
      <c r="G54" s="63"/>
      <c r="H54" s="63"/>
      <c r="I54" s="63"/>
      <c r="J54" s="2"/>
      <c r="K54" s="2"/>
      <c r="L54" s="2"/>
      <c r="M54" s="2"/>
    </row>
    <row r="55" spans="1:13" ht="12">
      <c r="A55" s="9" t="s">
        <v>14</v>
      </c>
      <c r="B55" s="10">
        <v>27</v>
      </c>
      <c r="C55" s="10">
        <v>9</v>
      </c>
      <c r="D55" s="10">
        <v>5</v>
      </c>
      <c r="E55" s="10">
        <v>41</v>
      </c>
      <c r="F55" s="10">
        <v>1</v>
      </c>
      <c r="G55" s="10" t="s">
        <v>13</v>
      </c>
      <c r="H55" s="10" t="s">
        <v>13</v>
      </c>
      <c r="I55" s="10">
        <v>1</v>
      </c>
      <c r="J55" s="2"/>
      <c r="K55" s="2"/>
      <c r="L55" s="2"/>
      <c r="M55" s="2"/>
    </row>
    <row r="56" spans="1:13" ht="12">
      <c r="A56" s="9" t="s">
        <v>15</v>
      </c>
      <c r="B56" s="10">
        <v>99</v>
      </c>
      <c r="C56" s="10">
        <v>17</v>
      </c>
      <c r="D56" s="10" t="s">
        <v>12</v>
      </c>
      <c r="E56" s="10" t="s">
        <v>12</v>
      </c>
      <c r="F56" s="10" t="s">
        <v>12</v>
      </c>
      <c r="G56" s="10" t="s">
        <v>12</v>
      </c>
      <c r="H56" s="10" t="s">
        <v>12</v>
      </c>
      <c r="I56" s="10" t="s">
        <v>12</v>
      </c>
      <c r="J56" s="2"/>
      <c r="K56" s="2"/>
      <c r="L56" s="2"/>
      <c r="M56" s="2"/>
    </row>
    <row r="57" spans="1:13" ht="12">
      <c r="A57" s="9" t="s">
        <v>24</v>
      </c>
      <c r="B57" s="10">
        <v>828</v>
      </c>
      <c r="C57" s="10">
        <v>251</v>
      </c>
      <c r="D57" s="10">
        <v>216</v>
      </c>
      <c r="E57" s="12">
        <v>1295</v>
      </c>
      <c r="F57" s="10" t="s">
        <v>12</v>
      </c>
      <c r="G57" s="10" t="s">
        <v>12</v>
      </c>
      <c r="H57" s="10" t="s">
        <v>12</v>
      </c>
      <c r="I57" s="10" t="s">
        <v>12</v>
      </c>
      <c r="J57" s="2"/>
      <c r="K57" s="2"/>
      <c r="L57" s="2"/>
      <c r="M57" s="2"/>
    </row>
    <row r="58" spans="1:13" ht="12">
      <c r="A58" s="9" t="s">
        <v>17</v>
      </c>
      <c r="B58" s="10">
        <v>334</v>
      </c>
      <c r="C58" s="10">
        <v>86</v>
      </c>
      <c r="D58" s="10">
        <v>59</v>
      </c>
      <c r="E58" s="10">
        <v>479</v>
      </c>
      <c r="F58" s="10" t="s">
        <v>12</v>
      </c>
      <c r="G58" s="10" t="s">
        <v>12</v>
      </c>
      <c r="H58" s="10" t="s">
        <v>12</v>
      </c>
      <c r="I58" s="10" t="s">
        <v>12</v>
      </c>
      <c r="J58" s="2"/>
      <c r="K58" s="2"/>
      <c r="L58" s="2"/>
      <c r="M58" s="2"/>
    </row>
    <row r="59" spans="1:13" ht="12">
      <c r="A59" s="9" t="s">
        <v>18</v>
      </c>
      <c r="B59" s="10">
        <v>211</v>
      </c>
      <c r="C59" s="10">
        <v>63</v>
      </c>
      <c r="D59" s="10">
        <v>38</v>
      </c>
      <c r="E59" s="10">
        <v>312</v>
      </c>
      <c r="F59" s="10">
        <v>10</v>
      </c>
      <c r="G59" s="10">
        <v>3</v>
      </c>
      <c r="H59" s="10">
        <v>2</v>
      </c>
      <c r="I59" s="10">
        <v>14</v>
      </c>
      <c r="J59" s="2"/>
      <c r="K59" s="2"/>
      <c r="L59" s="2"/>
      <c r="M59" s="2"/>
    </row>
    <row r="60" spans="1:13" ht="12">
      <c r="A60" s="9" t="s">
        <v>19</v>
      </c>
      <c r="B60" s="10">
        <v>17</v>
      </c>
      <c r="C60" s="10">
        <v>8</v>
      </c>
      <c r="D60" s="10" t="s">
        <v>12</v>
      </c>
      <c r="E60" s="10" t="s">
        <v>12</v>
      </c>
      <c r="F60" s="10" t="s">
        <v>12</v>
      </c>
      <c r="G60" s="10" t="s">
        <v>12</v>
      </c>
      <c r="H60" s="10" t="s">
        <v>12</v>
      </c>
      <c r="I60" s="10" t="s">
        <v>12</v>
      </c>
      <c r="J60" s="2"/>
      <c r="K60" s="2"/>
      <c r="L60" s="2"/>
      <c r="M60" s="2"/>
    </row>
    <row r="61" spans="1:13" ht="12">
      <c r="A61" s="9" t="s">
        <v>43</v>
      </c>
      <c r="B61" s="10">
        <v>24</v>
      </c>
      <c r="C61" s="10">
        <v>2</v>
      </c>
      <c r="D61" s="10" t="s">
        <v>12</v>
      </c>
      <c r="E61" s="10" t="s">
        <v>12</v>
      </c>
      <c r="F61" s="10">
        <v>1</v>
      </c>
      <c r="G61" s="10">
        <v>1</v>
      </c>
      <c r="H61" s="10" t="s">
        <v>12</v>
      </c>
      <c r="I61" s="10" t="s">
        <v>12</v>
      </c>
      <c r="J61" s="2"/>
      <c r="K61" s="2"/>
      <c r="L61" s="2"/>
      <c r="M61" s="2"/>
    </row>
    <row r="62" spans="1:13" ht="12">
      <c r="A62" s="9" t="s">
        <v>44</v>
      </c>
      <c r="B62" s="12">
        <v>51574</v>
      </c>
      <c r="C62" s="12">
        <v>12846</v>
      </c>
      <c r="D62" s="12">
        <v>24396</v>
      </c>
      <c r="E62" s="12">
        <v>88815</v>
      </c>
      <c r="F62" s="10">
        <v>450</v>
      </c>
      <c r="G62" s="10">
        <v>300</v>
      </c>
      <c r="H62" s="10">
        <v>750</v>
      </c>
      <c r="I62" s="12">
        <v>1500</v>
      </c>
      <c r="J62" s="2"/>
      <c r="K62" s="2"/>
      <c r="L62" s="2"/>
      <c r="M62" s="2"/>
    </row>
    <row r="63" spans="1:13" ht="12">
      <c r="A63" s="9" t="s">
        <v>20</v>
      </c>
      <c r="B63" s="10">
        <v>4</v>
      </c>
      <c r="C63" s="10">
        <v>2</v>
      </c>
      <c r="D63" s="10" t="s">
        <v>13</v>
      </c>
      <c r="E63" s="10">
        <v>6</v>
      </c>
      <c r="F63" s="10">
        <v>1</v>
      </c>
      <c r="G63" s="10" t="s">
        <v>13</v>
      </c>
      <c r="H63" s="10" t="s">
        <v>12</v>
      </c>
      <c r="I63" s="10" t="s">
        <v>12</v>
      </c>
      <c r="J63" s="2"/>
      <c r="K63" s="2"/>
      <c r="L63" s="2"/>
      <c r="M63" s="2"/>
    </row>
    <row r="64" spans="1:13" ht="12">
      <c r="A64" s="9" t="s">
        <v>21</v>
      </c>
      <c r="B64" s="10">
        <v>17</v>
      </c>
      <c r="C64" s="10">
        <v>17</v>
      </c>
      <c r="D64" s="10">
        <v>5</v>
      </c>
      <c r="E64" s="10">
        <v>40</v>
      </c>
      <c r="F64" s="10" t="s">
        <v>12</v>
      </c>
      <c r="G64" s="10" t="s">
        <v>12</v>
      </c>
      <c r="H64" s="10" t="s">
        <v>12</v>
      </c>
      <c r="I64" s="10" t="s">
        <v>12</v>
      </c>
      <c r="J64" s="2"/>
      <c r="K64" s="2"/>
      <c r="L64" s="2"/>
      <c r="M64" s="2"/>
    </row>
    <row r="65" spans="1:13" ht="12">
      <c r="A65" s="9" t="s">
        <v>49</v>
      </c>
      <c r="B65" s="12">
        <v>1199</v>
      </c>
      <c r="C65" s="10">
        <v>290</v>
      </c>
      <c r="D65" s="10">
        <v>208</v>
      </c>
      <c r="E65" s="12">
        <v>1698</v>
      </c>
      <c r="F65" s="10" t="s">
        <v>12</v>
      </c>
      <c r="G65" s="10" t="s">
        <v>12</v>
      </c>
      <c r="H65" s="10" t="s">
        <v>12</v>
      </c>
      <c r="I65" s="10" t="s">
        <v>12</v>
      </c>
      <c r="J65" s="2"/>
      <c r="K65" s="2"/>
      <c r="L65" s="2"/>
      <c r="M65" s="2"/>
    </row>
    <row r="66" spans="1:13" ht="12">
      <c r="A66" s="9" t="s">
        <v>22</v>
      </c>
      <c r="B66" s="10">
        <v>17</v>
      </c>
      <c r="C66" s="10">
        <v>7</v>
      </c>
      <c r="D66" s="10">
        <v>4</v>
      </c>
      <c r="E66" s="10">
        <v>28</v>
      </c>
      <c r="F66" s="10" t="s">
        <v>12</v>
      </c>
      <c r="G66" s="10" t="s">
        <v>12</v>
      </c>
      <c r="H66" s="10" t="s">
        <v>12</v>
      </c>
      <c r="I66" s="10" t="s">
        <v>12</v>
      </c>
      <c r="J66" s="2"/>
      <c r="K66" s="2"/>
      <c r="L66" s="2"/>
      <c r="M66" s="2"/>
    </row>
    <row r="67" spans="1:13" ht="12">
      <c r="A67" s="39" t="s">
        <v>398</v>
      </c>
      <c r="B67" s="62"/>
      <c r="C67" s="62"/>
      <c r="D67" s="62"/>
      <c r="E67" s="62"/>
      <c r="F67" s="62"/>
      <c r="G67" s="62"/>
      <c r="H67" s="62"/>
      <c r="I67" s="62"/>
      <c r="J67" s="2"/>
      <c r="K67" s="2"/>
      <c r="L67" s="2"/>
      <c r="M67" s="2"/>
    </row>
    <row r="68" spans="1:13" ht="12">
      <c r="A68" s="37" t="s">
        <v>168</v>
      </c>
      <c r="B68" s="63"/>
      <c r="C68" s="63"/>
      <c r="D68" s="63"/>
      <c r="E68" s="63"/>
      <c r="F68" s="63"/>
      <c r="G68" s="63"/>
      <c r="H68" s="63"/>
      <c r="I68" s="63"/>
      <c r="J68" s="2"/>
      <c r="K68" s="2"/>
      <c r="L68" s="2"/>
      <c r="M68" s="2"/>
    </row>
    <row r="69" spans="1:13" ht="12">
      <c r="A69" s="9" t="s">
        <v>51</v>
      </c>
      <c r="B69" s="10" t="s">
        <v>12</v>
      </c>
      <c r="C69" s="10" t="s">
        <v>12</v>
      </c>
      <c r="D69" s="10" t="s">
        <v>12</v>
      </c>
      <c r="E69" s="10" t="s">
        <v>12</v>
      </c>
      <c r="F69" s="10" t="s">
        <v>12</v>
      </c>
      <c r="G69" s="10" t="s">
        <v>12</v>
      </c>
      <c r="H69" s="10" t="s">
        <v>12</v>
      </c>
      <c r="I69" s="10" t="s">
        <v>12</v>
      </c>
      <c r="J69" s="2"/>
      <c r="K69" s="2"/>
      <c r="L69" s="2"/>
      <c r="M69" s="2"/>
    </row>
    <row r="70" spans="1:13" ht="24">
      <c r="A70" s="9" t="s">
        <v>52</v>
      </c>
      <c r="B70" s="12">
        <v>31653</v>
      </c>
      <c r="C70" s="12">
        <v>6276</v>
      </c>
      <c r="D70" s="12">
        <v>5350</v>
      </c>
      <c r="E70" s="12">
        <v>43279</v>
      </c>
      <c r="F70" s="10" t="s">
        <v>12</v>
      </c>
      <c r="G70" s="10" t="s">
        <v>12</v>
      </c>
      <c r="H70" s="10" t="s">
        <v>12</v>
      </c>
      <c r="I70" s="10" t="s">
        <v>12</v>
      </c>
      <c r="J70" s="2"/>
      <c r="K70" s="2"/>
      <c r="L70" s="2"/>
      <c r="M70" s="2"/>
    </row>
    <row r="71" spans="1:13" ht="24">
      <c r="A71" s="39" t="s">
        <v>169</v>
      </c>
      <c r="B71" s="62"/>
      <c r="C71" s="62"/>
      <c r="D71" s="62"/>
      <c r="E71" s="62"/>
      <c r="F71" s="62"/>
      <c r="G71" s="62"/>
      <c r="H71" s="62"/>
      <c r="I71" s="62"/>
      <c r="J71" s="2"/>
      <c r="K71" s="2"/>
      <c r="L71" s="2"/>
      <c r="M71" s="2"/>
    </row>
    <row r="72" spans="1:13" s="50" customFormat="1" ht="36">
      <c r="A72" s="40" t="s">
        <v>170</v>
      </c>
      <c r="B72" s="64"/>
      <c r="C72" s="64"/>
      <c r="D72" s="64"/>
      <c r="E72" s="64"/>
      <c r="F72" s="64"/>
      <c r="G72" s="64"/>
      <c r="H72" s="64"/>
      <c r="I72" s="64"/>
      <c r="J72" s="2"/>
      <c r="K72" s="2"/>
      <c r="L72" s="2"/>
      <c r="M72" s="2"/>
    </row>
    <row r="73" spans="1:13" ht="12">
      <c r="A73" s="22" t="s">
        <v>53</v>
      </c>
      <c r="B73" s="11"/>
      <c r="C73" s="11"/>
      <c r="D73" s="11"/>
      <c r="E73" s="11"/>
      <c r="F73" s="11"/>
      <c r="G73" s="11"/>
      <c r="H73" s="11"/>
      <c r="I73" s="11"/>
      <c r="J73" s="2"/>
      <c r="K73" s="2"/>
      <c r="L73" s="2"/>
      <c r="M73" s="2"/>
    </row>
    <row r="74" spans="1:13" ht="12">
      <c r="A74" s="1"/>
      <c r="B74" s="25"/>
      <c r="C74" s="25"/>
      <c r="D74" s="25"/>
      <c r="E74" s="25"/>
      <c r="F74" s="25"/>
      <c r="G74" s="25"/>
      <c r="H74" s="25"/>
      <c r="I74" s="25"/>
      <c r="J74" s="2"/>
      <c r="K74" s="2"/>
      <c r="L74" s="2"/>
      <c r="M74" s="2"/>
    </row>
    <row r="75" spans="1:8" ht="12">
      <c r="A75" s="1"/>
      <c r="B75" s="6"/>
      <c r="C75" s="6"/>
      <c r="D75" s="6"/>
      <c r="E75" s="6"/>
      <c r="F75" s="6"/>
      <c r="G75" s="6"/>
      <c r="H75" s="6"/>
    </row>
    <row r="76" spans="1:8" ht="12">
      <c r="A76" s="1"/>
      <c r="B76" s="6"/>
      <c r="C76" s="6"/>
      <c r="D76" s="6"/>
      <c r="E76" s="6"/>
      <c r="F76" s="6"/>
      <c r="G76" s="6"/>
      <c r="H76" s="6"/>
    </row>
    <row r="77" spans="1:11" ht="12">
      <c r="A77" s="20" t="s">
        <v>188</v>
      </c>
      <c r="B77" s="52"/>
      <c r="C77" s="52"/>
      <c r="D77" s="52"/>
      <c r="E77" s="52"/>
      <c r="F77" s="52"/>
      <c r="G77" s="52"/>
      <c r="H77" s="52"/>
      <c r="I77" s="52"/>
      <c r="J77" s="52"/>
      <c r="K77" s="52"/>
    </row>
    <row r="78" spans="1:11" ht="12">
      <c r="A78" s="1"/>
      <c r="B78" s="52"/>
      <c r="C78" s="52"/>
      <c r="D78" s="52"/>
      <c r="E78" s="52"/>
      <c r="F78" s="52"/>
      <c r="G78" s="52"/>
      <c r="H78" s="52"/>
      <c r="I78" s="52"/>
      <c r="J78" s="52"/>
      <c r="K78" s="52"/>
    </row>
    <row r="79" spans="1:8" ht="12">
      <c r="A79" s="1"/>
      <c r="B79" s="6"/>
      <c r="C79" s="6"/>
      <c r="D79" s="6"/>
      <c r="E79" s="6"/>
      <c r="F79" s="6"/>
      <c r="G79" s="6"/>
      <c r="H79" s="6"/>
    </row>
    <row r="80" ht="12">
      <c r="A80" s="1"/>
    </row>
    <row r="81" ht="12">
      <c r="A81" s="1"/>
    </row>
    <row r="82" ht="12">
      <c r="A82" s="3"/>
    </row>
    <row r="83" ht="12">
      <c r="A83" s="3"/>
    </row>
    <row r="84" ht="12">
      <c r="A84" s="3"/>
    </row>
    <row r="85" ht="12">
      <c r="A85" s="3"/>
    </row>
    <row r="86" ht="12">
      <c r="A86" s="6"/>
    </row>
  </sheetData>
  <mergeCells count="4">
    <mergeCell ref="A2:I2"/>
    <mergeCell ref="A3:A5"/>
    <mergeCell ref="B3:E3"/>
    <mergeCell ref="F3:I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Sheet12"/>
  <dimension ref="A2:M84"/>
  <sheetViews>
    <sheetView workbookViewId="0" topLeftCell="A1">
      <pane ySplit="5" topLeftCell="BM6" activePane="bottomLeft" state="frozen"/>
      <selection pane="topLeft" activeCell="K5" sqref="K5"/>
      <selection pane="bottomLeft" activeCell="E28" sqref="E28"/>
    </sheetView>
  </sheetViews>
  <sheetFormatPr defaultColWidth="9.140625" defaultRowHeight="12.75"/>
  <cols>
    <col min="1" max="1" width="23.28125" style="7" customWidth="1"/>
    <col min="2" max="16384" width="9.140625" style="7" customWidth="1"/>
  </cols>
  <sheetData>
    <row r="1" ht="3" customHeight="1"/>
    <row r="2" spans="1:11" s="49" customFormat="1" ht="26.25" customHeight="1">
      <c r="A2" s="145" t="s">
        <v>367</v>
      </c>
      <c r="B2" s="146"/>
      <c r="C2" s="146"/>
      <c r="D2" s="146"/>
      <c r="E2" s="146"/>
      <c r="F2" s="146"/>
      <c r="G2" s="146"/>
      <c r="H2" s="146"/>
      <c r="I2" s="146"/>
      <c r="J2" s="146"/>
      <c r="K2" s="147"/>
    </row>
    <row r="3" spans="1:11" ht="12">
      <c r="A3" s="148" t="s">
        <v>1</v>
      </c>
      <c r="B3" s="148" t="s">
        <v>5</v>
      </c>
      <c r="C3" s="148"/>
      <c r="D3" s="148"/>
      <c r="E3" s="148"/>
      <c r="F3" s="148"/>
      <c r="G3" s="148" t="s">
        <v>6</v>
      </c>
      <c r="H3" s="148"/>
      <c r="I3" s="148"/>
      <c r="J3" s="148"/>
      <c r="K3" s="148"/>
    </row>
    <row r="4" spans="1:11" ht="48">
      <c r="A4" s="148"/>
      <c r="B4" s="28" t="s">
        <v>100</v>
      </c>
      <c r="C4" s="28" t="s">
        <v>101</v>
      </c>
      <c r="D4" s="28" t="s">
        <v>102</v>
      </c>
      <c r="E4" s="28" t="s">
        <v>103</v>
      </c>
      <c r="F4" s="28" t="s">
        <v>104</v>
      </c>
      <c r="G4" s="28" t="s">
        <v>100</v>
      </c>
      <c r="H4" s="28" t="s">
        <v>101</v>
      </c>
      <c r="I4" s="28" t="s">
        <v>102</v>
      </c>
      <c r="J4" s="28" t="s">
        <v>103</v>
      </c>
      <c r="K4" s="28" t="s">
        <v>104</v>
      </c>
    </row>
    <row r="5" spans="1:11" ht="12">
      <c r="A5" s="148"/>
      <c r="B5" s="28" t="s">
        <v>98</v>
      </c>
      <c r="C5" s="28" t="s">
        <v>98</v>
      </c>
      <c r="D5" s="28" t="s">
        <v>98</v>
      </c>
      <c r="E5" s="28" t="s">
        <v>98</v>
      </c>
      <c r="F5" s="28" t="s">
        <v>98</v>
      </c>
      <c r="G5" s="28" t="s">
        <v>98</v>
      </c>
      <c r="H5" s="28" t="s">
        <v>98</v>
      </c>
      <c r="I5" s="28" t="s">
        <v>98</v>
      </c>
      <c r="J5" s="28" t="s">
        <v>98</v>
      </c>
      <c r="K5" s="28" t="s">
        <v>98</v>
      </c>
    </row>
    <row r="6" spans="1:11" ht="12">
      <c r="A6" s="37" t="s">
        <v>162</v>
      </c>
      <c r="B6" s="38"/>
      <c r="C6" s="38"/>
      <c r="D6" s="38"/>
      <c r="E6" s="38"/>
      <c r="F6" s="38"/>
      <c r="G6" s="38"/>
      <c r="H6" s="38"/>
      <c r="I6" s="38"/>
      <c r="J6" s="38"/>
      <c r="K6" s="38"/>
    </row>
    <row r="7" spans="1:11" ht="12">
      <c r="A7" s="71" t="s">
        <v>193</v>
      </c>
      <c r="B7" s="38"/>
      <c r="C7" s="38"/>
      <c r="D7" s="38"/>
      <c r="E7" s="38"/>
      <c r="F7" s="38"/>
      <c r="G7" s="38"/>
      <c r="H7" s="38"/>
      <c r="I7" s="38"/>
      <c r="J7" s="38"/>
      <c r="K7" s="38"/>
    </row>
    <row r="8" spans="1:11" ht="13.5" customHeight="1">
      <c r="A8" s="37" t="s">
        <v>163</v>
      </c>
      <c r="B8" s="38"/>
      <c r="C8" s="38"/>
      <c r="D8" s="38"/>
      <c r="E8" s="38"/>
      <c r="F8" s="38"/>
      <c r="G8" s="38"/>
      <c r="H8" s="38"/>
      <c r="I8" s="38"/>
      <c r="J8" s="38"/>
      <c r="K8" s="38"/>
    </row>
    <row r="9" spans="1:13" ht="12">
      <c r="A9" s="9" t="s">
        <v>23</v>
      </c>
      <c r="B9" s="10">
        <v>379</v>
      </c>
      <c r="C9" s="10" t="s">
        <v>12</v>
      </c>
      <c r="D9" s="10" t="s">
        <v>12</v>
      </c>
      <c r="E9" s="10" t="s">
        <v>12</v>
      </c>
      <c r="F9" s="10">
        <v>474</v>
      </c>
      <c r="G9" s="10" t="s">
        <v>12</v>
      </c>
      <c r="H9" s="10" t="s">
        <v>12</v>
      </c>
      <c r="I9" s="10" t="s">
        <v>12</v>
      </c>
      <c r="J9" s="10" t="s">
        <v>12</v>
      </c>
      <c r="K9" s="10" t="s">
        <v>12</v>
      </c>
      <c r="L9" s="44"/>
      <c r="M9" s="44"/>
    </row>
    <row r="10" spans="1:13" ht="12">
      <c r="A10" s="9" t="s">
        <v>25</v>
      </c>
      <c r="B10" s="10">
        <v>52</v>
      </c>
      <c r="C10" s="10">
        <v>13</v>
      </c>
      <c r="D10" s="10">
        <v>1</v>
      </c>
      <c r="E10" s="10">
        <v>14</v>
      </c>
      <c r="F10" s="10">
        <v>47</v>
      </c>
      <c r="G10" s="10" t="s">
        <v>12</v>
      </c>
      <c r="H10" s="10" t="s">
        <v>12</v>
      </c>
      <c r="I10" s="10" t="s">
        <v>12</v>
      </c>
      <c r="J10" s="10" t="s">
        <v>12</v>
      </c>
      <c r="K10" s="10" t="s">
        <v>12</v>
      </c>
      <c r="L10" s="44"/>
      <c r="M10" s="44"/>
    </row>
    <row r="11" spans="1:13" ht="12">
      <c r="A11" s="9" t="s">
        <v>16</v>
      </c>
      <c r="B11" s="10">
        <v>2</v>
      </c>
      <c r="C11" s="10">
        <v>1</v>
      </c>
      <c r="D11" s="10" t="s">
        <v>12</v>
      </c>
      <c r="E11" s="10" t="s">
        <v>12</v>
      </c>
      <c r="F11" s="10">
        <v>4</v>
      </c>
      <c r="G11" s="10" t="s">
        <v>12</v>
      </c>
      <c r="H11" s="10" t="s">
        <v>12</v>
      </c>
      <c r="I11" s="10" t="s">
        <v>12</v>
      </c>
      <c r="J11" s="10" t="s">
        <v>12</v>
      </c>
      <c r="K11" s="10">
        <v>5</v>
      </c>
      <c r="L11" s="44"/>
      <c r="M11" s="44"/>
    </row>
    <row r="12" spans="1:13" ht="12">
      <c r="A12" s="9" t="s">
        <v>26</v>
      </c>
      <c r="B12" s="10">
        <v>276</v>
      </c>
      <c r="C12" s="10">
        <v>51</v>
      </c>
      <c r="D12" s="10">
        <v>16</v>
      </c>
      <c r="E12" s="10">
        <v>39</v>
      </c>
      <c r="F12" s="10">
        <v>190</v>
      </c>
      <c r="G12" s="10">
        <v>0</v>
      </c>
      <c r="H12" s="10">
        <v>0</v>
      </c>
      <c r="I12" s="10">
        <v>0</v>
      </c>
      <c r="J12" s="10">
        <v>0</v>
      </c>
      <c r="K12" s="10">
        <v>0</v>
      </c>
      <c r="L12" s="44"/>
      <c r="M12" s="44"/>
    </row>
    <row r="13" spans="1:13" ht="12">
      <c r="A13" s="9" t="s">
        <v>27</v>
      </c>
      <c r="B13" s="10">
        <v>20</v>
      </c>
      <c r="C13" s="10">
        <v>6</v>
      </c>
      <c r="D13" s="10" t="s">
        <v>12</v>
      </c>
      <c r="E13" s="10" t="s">
        <v>12</v>
      </c>
      <c r="F13" s="10" t="s">
        <v>12</v>
      </c>
      <c r="G13" s="10" t="s">
        <v>12</v>
      </c>
      <c r="H13" s="10" t="s">
        <v>12</v>
      </c>
      <c r="I13" s="10" t="s">
        <v>12</v>
      </c>
      <c r="J13" s="10" t="s">
        <v>12</v>
      </c>
      <c r="K13" s="10" t="s">
        <v>12</v>
      </c>
      <c r="L13" s="44"/>
      <c r="M13" s="44"/>
    </row>
    <row r="14" spans="1:13" ht="12">
      <c r="A14" s="9" t="s">
        <v>28</v>
      </c>
      <c r="B14" s="10">
        <v>130</v>
      </c>
      <c r="C14" s="10">
        <v>38</v>
      </c>
      <c r="D14" s="10">
        <v>8</v>
      </c>
      <c r="E14" s="10" t="s">
        <v>12</v>
      </c>
      <c r="F14" s="10">
        <v>356</v>
      </c>
      <c r="G14" s="10">
        <v>1</v>
      </c>
      <c r="H14" s="10" t="s">
        <v>13</v>
      </c>
      <c r="I14" s="10" t="s">
        <v>13</v>
      </c>
      <c r="J14" s="10" t="s">
        <v>12</v>
      </c>
      <c r="K14" s="10">
        <v>13</v>
      </c>
      <c r="L14" s="44"/>
      <c r="M14" s="44"/>
    </row>
    <row r="15" spans="1:13" ht="12">
      <c r="A15" s="9" t="s">
        <v>29</v>
      </c>
      <c r="B15" s="10">
        <v>675</v>
      </c>
      <c r="C15" s="10">
        <v>140</v>
      </c>
      <c r="D15" s="10">
        <v>15</v>
      </c>
      <c r="E15" s="10" t="s">
        <v>12</v>
      </c>
      <c r="F15" s="10" t="s">
        <v>12</v>
      </c>
      <c r="G15" s="10">
        <v>2</v>
      </c>
      <c r="H15" s="10" t="s">
        <v>13</v>
      </c>
      <c r="I15" s="10" t="s">
        <v>13</v>
      </c>
      <c r="J15" s="10" t="s">
        <v>12</v>
      </c>
      <c r="K15" s="10" t="s">
        <v>12</v>
      </c>
      <c r="L15" s="44"/>
      <c r="M15" s="44"/>
    </row>
    <row r="16" spans="1:13" ht="12">
      <c r="A16" s="9" t="s">
        <v>30</v>
      </c>
      <c r="B16" s="10">
        <v>879</v>
      </c>
      <c r="C16" s="10">
        <v>286</v>
      </c>
      <c r="D16" s="10" t="s">
        <v>12</v>
      </c>
      <c r="E16" s="10">
        <v>125</v>
      </c>
      <c r="F16" s="12">
        <v>1015</v>
      </c>
      <c r="G16" s="10" t="s">
        <v>12</v>
      </c>
      <c r="H16" s="10" t="s">
        <v>12</v>
      </c>
      <c r="I16" s="10" t="s">
        <v>12</v>
      </c>
      <c r="J16" s="10" t="s">
        <v>12</v>
      </c>
      <c r="K16" s="10" t="s">
        <v>12</v>
      </c>
      <c r="L16" s="44"/>
      <c r="M16" s="44"/>
    </row>
    <row r="17" spans="1:13" ht="12">
      <c r="A17" s="9" t="s">
        <v>31</v>
      </c>
      <c r="B17" s="12">
        <v>1010</v>
      </c>
      <c r="C17" s="10">
        <v>293</v>
      </c>
      <c r="D17" s="10">
        <v>27</v>
      </c>
      <c r="E17" s="10" t="s">
        <v>12</v>
      </c>
      <c r="F17" s="10">
        <v>858</v>
      </c>
      <c r="G17" s="10" t="s">
        <v>12</v>
      </c>
      <c r="H17" s="10" t="s">
        <v>12</v>
      </c>
      <c r="I17" s="10" t="s">
        <v>12</v>
      </c>
      <c r="J17" s="10" t="s">
        <v>12</v>
      </c>
      <c r="K17" s="10" t="s">
        <v>12</v>
      </c>
      <c r="L17" s="44"/>
      <c r="M17" s="44"/>
    </row>
    <row r="18" spans="1:13" ht="12">
      <c r="A18" s="9" t="s">
        <v>32</v>
      </c>
      <c r="B18" s="10">
        <v>49</v>
      </c>
      <c r="C18" s="10">
        <v>10</v>
      </c>
      <c r="D18" s="10" t="s">
        <v>12</v>
      </c>
      <c r="E18" s="10" t="s">
        <v>12</v>
      </c>
      <c r="F18" s="10" t="s">
        <v>12</v>
      </c>
      <c r="G18" s="10" t="s">
        <v>12</v>
      </c>
      <c r="H18" s="10" t="s">
        <v>12</v>
      </c>
      <c r="I18" s="10" t="s">
        <v>12</v>
      </c>
      <c r="J18" s="10" t="s">
        <v>12</v>
      </c>
      <c r="K18" s="10" t="s">
        <v>12</v>
      </c>
      <c r="L18" s="44"/>
      <c r="M18" s="44"/>
    </row>
    <row r="19" spans="1:13" ht="12">
      <c r="A19" s="9" t="s">
        <v>33</v>
      </c>
      <c r="B19" s="10">
        <v>131</v>
      </c>
      <c r="C19" s="10">
        <v>42</v>
      </c>
      <c r="D19" s="10" t="s">
        <v>13</v>
      </c>
      <c r="E19" s="10">
        <v>56</v>
      </c>
      <c r="F19" s="10">
        <v>73</v>
      </c>
      <c r="G19" s="10" t="s">
        <v>12</v>
      </c>
      <c r="H19" s="10" t="s">
        <v>12</v>
      </c>
      <c r="I19" s="10" t="s">
        <v>12</v>
      </c>
      <c r="J19" s="10" t="s">
        <v>12</v>
      </c>
      <c r="K19" s="10" t="s">
        <v>12</v>
      </c>
      <c r="L19" s="44"/>
      <c r="M19" s="44"/>
    </row>
    <row r="20" spans="1:13" ht="12">
      <c r="A20" s="9" t="s">
        <v>34</v>
      </c>
      <c r="B20" s="10">
        <v>16</v>
      </c>
      <c r="C20" s="10">
        <v>3</v>
      </c>
      <c r="D20" s="10" t="s">
        <v>13</v>
      </c>
      <c r="E20" s="10" t="s">
        <v>12</v>
      </c>
      <c r="F20" s="10" t="s">
        <v>12</v>
      </c>
      <c r="G20" s="10" t="s">
        <v>12</v>
      </c>
      <c r="H20" s="10" t="s">
        <v>12</v>
      </c>
      <c r="I20" s="10" t="s">
        <v>12</v>
      </c>
      <c r="J20" s="10" t="s">
        <v>12</v>
      </c>
      <c r="K20" s="10" t="s">
        <v>12</v>
      </c>
      <c r="L20" s="44"/>
      <c r="M20" s="44"/>
    </row>
    <row r="21" spans="1:13" ht="12">
      <c r="A21" s="9" t="s">
        <v>35</v>
      </c>
      <c r="B21" s="10">
        <v>521</v>
      </c>
      <c r="C21" s="10">
        <v>115</v>
      </c>
      <c r="D21" s="10">
        <v>80</v>
      </c>
      <c r="E21" s="10">
        <v>67</v>
      </c>
      <c r="F21" s="10">
        <v>825</v>
      </c>
      <c r="G21" s="10">
        <v>44</v>
      </c>
      <c r="H21" s="10">
        <v>18</v>
      </c>
      <c r="I21" s="10">
        <v>6</v>
      </c>
      <c r="J21" s="10">
        <v>8</v>
      </c>
      <c r="K21" s="10">
        <v>128</v>
      </c>
      <c r="L21" s="44"/>
      <c r="M21" s="44"/>
    </row>
    <row r="22" spans="1:13" ht="12">
      <c r="A22" s="9" t="s">
        <v>36</v>
      </c>
      <c r="B22" s="10">
        <v>178</v>
      </c>
      <c r="C22" s="10">
        <v>52</v>
      </c>
      <c r="D22" s="10">
        <v>5</v>
      </c>
      <c r="E22" s="10">
        <v>64</v>
      </c>
      <c r="F22" s="10">
        <v>284</v>
      </c>
      <c r="G22" s="10" t="s">
        <v>12</v>
      </c>
      <c r="H22" s="10" t="s">
        <v>12</v>
      </c>
      <c r="I22" s="10" t="s">
        <v>12</v>
      </c>
      <c r="J22" s="10" t="s">
        <v>12</v>
      </c>
      <c r="K22" s="10" t="s">
        <v>12</v>
      </c>
      <c r="L22" s="44"/>
      <c r="M22" s="44"/>
    </row>
    <row r="23" spans="1:13" ht="12">
      <c r="A23" s="9" t="s">
        <v>37</v>
      </c>
      <c r="B23" s="10">
        <v>105</v>
      </c>
      <c r="C23" s="10">
        <v>24</v>
      </c>
      <c r="D23" s="10">
        <v>10</v>
      </c>
      <c r="E23" s="10">
        <v>50</v>
      </c>
      <c r="F23" s="10">
        <v>151</v>
      </c>
      <c r="G23" s="10">
        <v>1</v>
      </c>
      <c r="H23" s="10" t="s">
        <v>13</v>
      </c>
      <c r="I23" s="10" t="s">
        <v>13</v>
      </c>
      <c r="J23" s="10">
        <v>2</v>
      </c>
      <c r="K23" s="10">
        <v>6</v>
      </c>
      <c r="L23" s="44"/>
      <c r="M23" s="44"/>
    </row>
    <row r="24" spans="1:13" ht="12">
      <c r="A24" s="9" t="s">
        <v>38</v>
      </c>
      <c r="B24" s="10">
        <v>8</v>
      </c>
      <c r="C24" s="10">
        <v>1</v>
      </c>
      <c r="D24" s="10" t="s">
        <v>12</v>
      </c>
      <c r="E24" s="10" t="s">
        <v>12</v>
      </c>
      <c r="F24" s="10" t="s">
        <v>12</v>
      </c>
      <c r="G24" s="10" t="s">
        <v>12</v>
      </c>
      <c r="H24" s="10" t="s">
        <v>12</v>
      </c>
      <c r="I24" s="10" t="s">
        <v>12</v>
      </c>
      <c r="J24" s="10" t="s">
        <v>12</v>
      </c>
      <c r="K24" s="10" t="s">
        <v>12</v>
      </c>
      <c r="L24" s="44"/>
      <c r="M24" s="44"/>
    </row>
    <row r="25" spans="1:13" ht="12">
      <c r="A25" s="9" t="s">
        <v>39</v>
      </c>
      <c r="B25" s="10" t="s">
        <v>13</v>
      </c>
      <c r="C25" s="10" t="s">
        <v>13</v>
      </c>
      <c r="D25" s="10" t="s">
        <v>12</v>
      </c>
      <c r="E25" s="10" t="s">
        <v>12</v>
      </c>
      <c r="F25" s="10" t="s">
        <v>12</v>
      </c>
      <c r="G25" s="10" t="s">
        <v>12</v>
      </c>
      <c r="H25" s="10" t="s">
        <v>12</v>
      </c>
      <c r="I25" s="10" t="s">
        <v>12</v>
      </c>
      <c r="J25" s="10" t="s">
        <v>12</v>
      </c>
      <c r="K25" s="10" t="s">
        <v>12</v>
      </c>
      <c r="L25" s="44"/>
      <c r="M25" s="44"/>
    </row>
    <row r="26" spans="1:13" ht="12">
      <c r="A26" s="9" t="s">
        <v>40</v>
      </c>
      <c r="B26" s="10">
        <v>21</v>
      </c>
      <c r="C26" s="10">
        <v>4</v>
      </c>
      <c r="D26" s="10">
        <v>1</v>
      </c>
      <c r="E26" s="10">
        <v>9</v>
      </c>
      <c r="F26" s="10">
        <v>40</v>
      </c>
      <c r="G26" s="10">
        <v>0</v>
      </c>
      <c r="H26" s="10">
        <v>0</v>
      </c>
      <c r="I26" s="10">
        <v>0</v>
      </c>
      <c r="J26" s="10">
        <v>0</v>
      </c>
      <c r="K26" s="10">
        <v>0</v>
      </c>
      <c r="L26" s="44"/>
      <c r="M26" s="44"/>
    </row>
    <row r="27" spans="1:13" ht="12">
      <c r="A27" s="9" t="s">
        <v>41</v>
      </c>
      <c r="B27" s="10">
        <v>690</v>
      </c>
      <c r="C27" s="10">
        <v>206</v>
      </c>
      <c r="D27" s="10">
        <v>7</v>
      </c>
      <c r="E27" s="10" t="s">
        <v>12</v>
      </c>
      <c r="F27" s="10" t="s">
        <v>12</v>
      </c>
      <c r="G27" s="10" t="s">
        <v>12</v>
      </c>
      <c r="H27" s="10" t="s">
        <v>12</v>
      </c>
      <c r="I27" s="10" t="s">
        <v>12</v>
      </c>
      <c r="J27" s="10" t="s">
        <v>12</v>
      </c>
      <c r="K27" s="10" t="s">
        <v>12</v>
      </c>
      <c r="L27" s="44"/>
      <c r="M27" s="44"/>
    </row>
    <row r="28" spans="1:13" ht="12">
      <c r="A28" s="9" t="s">
        <v>42</v>
      </c>
      <c r="B28" s="10">
        <v>73</v>
      </c>
      <c r="C28" s="10">
        <v>41</v>
      </c>
      <c r="D28" s="10" t="s">
        <v>12</v>
      </c>
      <c r="E28" s="10" t="s">
        <v>12</v>
      </c>
      <c r="F28" s="10" t="s">
        <v>12</v>
      </c>
      <c r="G28" s="10">
        <v>4</v>
      </c>
      <c r="H28" s="10">
        <v>2</v>
      </c>
      <c r="I28" s="10" t="s">
        <v>12</v>
      </c>
      <c r="J28" s="10" t="s">
        <v>12</v>
      </c>
      <c r="K28" s="10" t="s">
        <v>12</v>
      </c>
      <c r="L28" s="44"/>
      <c r="M28" s="44"/>
    </row>
    <row r="29" spans="1:11" ht="12">
      <c r="A29" s="9" t="s">
        <v>45</v>
      </c>
      <c r="B29" s="10">
        <v>167</v>
      </c>
      <c r="C29" s="10">
        <v>36</v>
      </c>
      <c r="D29" s="10">
        <v>16</v>
      </c>
      <c r="E29" s="10">
        <v>21</v>
      </c>
      <c r="F29" s="10">
        <v>270</v>
      </c>
      <c r="G29" s="10" t="s">
        <v>12</v>
      </c>
      <c r="H29" s="10" t="s">
        <v>12</v>
      </c>
      <c r="I29" s="10" t="s">
        <v>12</v>
      </c>
      <c r="J29" s="10" t="s">
        <v>12</v>
      </c>
      <c r="K29" s="10" t="s">
        <v>12</v>
      </c>
    </row>
    <row r="30" spans="1:11" ht="12">
      <c r="A30" s="9" t="s">
        <v>46</v>
      </c>
      <c r="B30" s="10">
        <v>115</v>
      </c>
      <c r="C30" s="10">
        <v>32</v>
      </c>
      <c r="D30" s="10">
        <v>24</v>
      </c>
      <c r="E30" s="10" t="s">
        <v>12</v>
      </c>
      <c r="F30" s="10">
        <v>89</v>
      </c>
      <c r="G30" s="10">
        <v>1</v>
      </c>
      <c r="H30" s="10" t="s">
        <v>13</v>
      </c>
      <c r="I30" s="10" t="s">
        <v>13</v>
      </c>
      <c r="J30" s="10" t="s">
        <v>12</v>
      </c>
      <c r="K30" s="10">
        <v>3</v>
      </c>
    </row>
    <row r="31" spans="1:11" ht="12">
      <c r="A31" s="9" t="s">
        <v>47</v>
      </c>
      <c r="B31" s="10">
        <v>297</v>
      </c>
      <c r="C31" s="10">
        <v>95</v>
      </c>
      <c r="D31" s="10" t="s">
        <v>12</v>
      </c>
      <c r="E31" s="10" t="s">
        <v>12</v>
      </c>
      <c r="F31" s="10" t="s">
        <v>12</v>
      </c>
      <c r="G31" s="10" t="s">
        <v>13</v>
      </c>
      <c r="H31" s="10" t="s">
        <v>13</v>
      </c>
      <c r="I31" s="10" t="s">
        <v>12</v>
      </c>
      <c r="J31" s="10" t="s">
        <v>12</v>
      </c>
      <c r="K31" s="10" t="s">
        <v>12</v>
      </c>
    </row>
    <row r="32" spans="1:11" ht="12">
      <c r="A32" s="9" t="s">
        <v>48</v>
      </c>
      <c r="B32" s="10">
        <v>905</v>
      </c>
      <c r="C32" s="10">
        <v>265</v>
      </c>
      <c r="D32" s="10">
        <v>335</v>
      </c>
      <c r="E32" s="10" t="s">
        <v>12</v>
      </c>
      <c r="F32" s="10" t="s">
        <v>12</v>
      </c>
      <c r="G32" s="10">
        <v>16</v>
      </c>
      <c r="H32" s="10">
        <v>5</v>
      </c>
      <c r="I32" s="10">
        <v>7</v>
      </c>
      <c r="J32" s="10" t="s">
        <v>12</v>
      </c>
      <c r="K32" s="10" t="s">
        <v>12</v>
      </c>
    </row>
    <row r="33" spans="1:11" ht="12">
      <c r="A33" s="9" t="s">
        <v>50</v>
      </c>
      <c r="B33" s="10">
        <v>95</v>
      </c>
      <c r="C33" s="10">
        <v>17</v>
      </c>
      <c r="D33" s="10">
        <v>2</v>
      </c>
      <c r="E33" s="10">
        <v>25</v>
      </c>
      <c r="F33" s="10">
        <v>719</v>
      </c>
      <c r="G33" s="10">
        <v>0</v>
      </c>
      <c r="H33" s="10">
        <v>0</v>
      </c>
      <c r="I33" s="10">
        <v>0</v>
      </c>
      <c r="J33" s="10">
        <v>0</v>
      </c>
      <c r="K33" s="10">
        <v>3</v>
      </c>
    </row>
    <row r="34" spans="1:11" ht="12">
      <c r="A34" s="39" t="s">
        <v>164</v>
      </c>
      <c r="B34" s="62"/>
      <c r="C34" s="62"/>
      <c r="D34" s="62"/>
      <c r="E34" s="62"/>
      <c r="F34" s="62"/>
      <c r="G34" s="62"/>
      <c r="H34" s="62"/>
      <c r="I34" s="62"/>
      <c r="J34" s="62"/>
      <c r="K34" s="62"/>
    </row>
    <row r="35" spans="1:11" ht="12">
      <c r="A35" s="37" t="s">
        <v>165</v>
      </c>
      <c r="B35" s="63"/>
      <c r="C35" s="63"/>
      <c r="D35" s="63"/>
      <c r="E35" s="63"/>
      <c r="F35" s="63"/>
      <c r="G35" s="63"/>
      <c r="H35" s="63"/>
      <c r="I35" s="38"/>
      <c r="J35" s="38"/>
      <c r="K35" s="38"/>
    </row>
    <row r="36" spans="1:11" ht="12">
      <c r="A36" s="9" t="s">
        <v>171</v>
      </c>
      <c r="B36" s="10">
        <v>39</v>
      </c>
      <c r="C36" s="10">
        <v>13</v>
      </c>
      <c r="D36" s="10">
        <v>15</v>
      </c>
      <c r="E36" s="10">
        <v>12</v>
      </c>
      <c r="F36" s="10">
        <v>70</v>
      </c>
      <c r="G36" s="10">
        <v>4</v>
      </c>
      <c r="H36" s="10">
        <v>11</v>
      </c>
      <c r="I36" s="10">
        <v>5</v>
      </c>
      <c r="J36" s="10">
        <v>4</v>
      </c>
      <c r="K36" s="10">
        <v>24</v>
      </c>
    </row>
    <row r="37" spans="1:11" ht="12">
      <c r="A37" s="9" t="s">
        <v>172</v>
      </c>
      <c r="B37" s="10" t="s">
        <v>12</v>
      </c>
      <c r="C37" s="10" t="s">
        <v>12</v>
      </c>
      <c r="D37" s="10" t="s">
        <v>12</v>
      </c>
      <c r="E37" s="10" t="s">
        <v>12</v>
      </c>
      <c r="F37" s="10" t="s">
        <v>12</v>
      </c>
      <c r="G37" s="10" t="s">
        <v>12</v>
      </c>
      <c r="H37" s="10" t="s">
        <v>12</v>
      </c>
      <c r="I37" s="10" t="s">
        <v>12</v>
      </c>
      <c r="J37" s="10" t="s">
        <v>12</v>
      </c>
      <c r="K37" s="10" t="s">
        <v>12</v>
      </c>
    </row>
    <row r="38" spans="1:11" ht="12">
      <c r="A38" s="9" t="s">
        <v>173</v>
      </c>
      <c r="B38" s="10">
        <v>138</v>
      </c>
      <c r="C38" s="10">
        <v>38</v>
      </c>
      <c r="D38" s="10" t="s">
        <v>12</v>
      </c>
      <c r="E38" s="10" t="s">
        <v>12</v>
      </c>
      <c r="F38" s="10" t="s">
        <v>12</v>
      </c>
      <c r="G38" s="10" t="s">
        <v>12</v>
      </c>
      <c r="H38" s="10" t="s">
        <v>12</v>
      </c>
      <c r="I38" s="10" t="s">
        <v>12</v>
      </c>
      <c r="J38" s="10" t="s">
        <v>12</v>
      </c>
      <c r="K38" s="10" t="s">
        <v>12</v>
      </c>
    </row>
    <row r="39" spans="1:11" ht="12">
      <c r="A39" s="9" t="s">
        <v>174</v>
      </c>
      <c r="B39" s="10">
        <v>197</v>
      </c>
      <c r="C39" s="10">
        <v>66</v>
      </c>
      <c r="D39" s="10" t="s">
        <v>12</v>
      </c>
      <c r="E39" s="10" t="s">
        <v>12</v>
      </c>
      <c r="F39" s="10" t="s">
        <v>12</v>
      </c>
      <c r="G39" s="10" t="s">
        <v>12</v>
      </c>
      <c r="H39" s="10" t="s">
        <v>12</v>
      </c>
      <c r="I39" s="10" t="s">
        <v>12</v>
      </c>
      <c r="J39" s="10" t="s">
        <v>12</v>
      </c>
      <c r="K39" s="10" t="s">
        <v>12</v>
      </c>
    </row>
    <row r="40" spans="1:11" ht="12">
      <c r="A40" s="9" t="s">
        <v>175</v>
      </c>
      <c r="B40" s="10">
        <v>152</v>
      </c>
      <c r="C40" s="10">
        <v>40</v>
      </c>
      <c r="D40" s="10">
        <v>27</v>
      </c>
      <c r="E40" s="10" t="s">
        <v>12</v>
      </c>
      <c r="F40" s="10" t="s">
        <v>12</v>
      </c>
      <c r="G40" s="10" t="s">
        <v>12</v>
      </c>
      <c r="H40" s="10" t="s">
        <v>12</v>
      </c>
      <c r="I40" s="10" t="s">
        <v>12</v>
      </c>
      <c r="J40" s="10" t="s">
        <v>12</v>
      </c>
      <c r="K40" s="10" t="s">
        <v>12</v>
      </c>
    </row>
    <row r="41" spans="1:11" ht="12">
      <c r="A41" s="9" t="s">
        <v>176</v>
      </c>
      <c r="B41" s="10">
        <v>1</v>
      </c>
      <c r="C41" s="10" t="s">
        <v>13</v>
      </c>
      <c r="D41" s="10" t="s">
        <v>13</v>
      </c>
      <c r="E41" s="10" t="s">
        <v>13</v>
      </c>
      <c r="F41" s="10">
        <v>4</v>
      </c>
      <c r="G41" s="10">
        <v>1</v>
      </c>
      <c r="H41" s="10" t="s">
        <v>13</v>
      </c>
      <c r="I41" s="10" t="s">
        <v>13</v>
      </c>
      <c r="J41" s="10" t="s">
        <v>13</v>
      </c>
      <c r="K41" s="10">
        <v>8</v>
      </c>
    </row>
    <row r="42" spans="1:11" ht="12">
      <c r="A42" s="9" t="s">
        <v>177</v>
      </c>
      <c r="B42" s="10" t="s">
        <v>12</v>
      </c>
      <c r="C42" s="10" t="s">
        <v>12</v>
      </c>
      <c r="D42" s="10" t="s">
        <v>12</v>
      </c>
      <c r="E42" s="10" t="s">
        <v>12</v>
      </c>
      <c r="F42" s="10" t="s">
        <v>12</v>
      </c>
      <c r="G42" s="10" t="s">
        <v>12</v>
      </c>
      <c r="H42" s="10" t="s">
        <v>12</v>
      </c>
      <c r="I42" s="10" t="s">
        <v>12</v>
      </c>
      <c r="J42" s="10" t="s">
        <v>12</v>
      </c>
      <c r="K42" s="10" t="s">
        <v>12</v>
      </c>
    </row>
    <row r="43" spans="1:11" ht="12">
      <c r="A43" s="9" t="s">
        <v>178</v>
      </c>
      <c r="B43" s="10" t="s">
        <v>13</v>
      </c>
      <c r="C43" s="10" t="s">
        <v>13</v>
      </c>
      <c r="D43" s="10" t="s">
        <v>12</v>
      </c>
      <c r="E43" s="10" t="s">
        <v>12</v>
      </c>
      <c r="F43" s="10" t="s">
        <v>12</v>
      </c>
      <c r="G43" s="10" t="s">
        <v>12</v>
      </c>
      <c r="H43" s="10" t="s">
        <v>12</v>
      </c>
      <c r="I43" s="10" t="s">
        <v>12</v>
      </c>
      <c r="J43" s="10" t="s">
        <v>12</v>
      </c>
      <c r="K43" s="10" t="s">
        <v>12</v>
      </c>
    </row>
    <row r="44" spans="1:11" ht="12">
      <c r="A44" s="9" t="s">
        <v>179</v>
      </c>
      <c r="B44" s="10" t="s">
        <v>12</v>
      </c>
      <c r="C44" s="10" t="s">
        <v>12</v>
      </c>
      <c r="D44" s="10" t="s">
        <v>12</v>
      </c>
      <c r="E44" s="10" t="s">
        <v>12</v>
      </c>
      <c r="F44" s="10" t="s">
        <v>12</v>
      </c>
      <c r="G44" s="10" t="s">
        <v>12</v>
      </c>
      <c r="H44" s="10" t="s">
        <v>12</v>
      </c>
      <c r="I44" s="10" t="s">
        <v>12</v>
      </c>
      <c r="J44" s="10" t="s">
        <v>12</v>
      </c>
      <c r="K44" s="10" t="s">
        <v>12</v>
      </c>
    </row>
    <row r="45" spans="1:11" ht="12">
      <c r="A45" s="9" t="s">
        <v>180</v>
      </c>
      <c r="B45" s="10">
        <v>293</v>
      </c>
      <c r="C45" s="10">
        <v>51</v>
      </c>
      <c r="D45" s="10">
        <v>19</v>
      </c>
      <c r="E45" s="10" t="s">
        <v>12</v>
      </c>
      <c r="F45" s="10" t="s">
        <v>12</v>
      </c>
      <c r="G45" s="10">
        <v>19</v>
      </c>
      <c r="H45" s="10">
        <v>2</v>
      </c>
      <c r="I45" s="10">
        <v>2</v>
      </c>
      <c r="J45" s="10" t="s">
        <v>12</v>
      </c>
      <c r="K45" s="10" t="s">
        <v>12</v>
      </c>
    </row>
    <row r="46" spans="1:11" ht="12">
      <c r="A46" s="9" t="s">
        <v>181</v>
      </c>
      <c r="B46" s="10">
        <v>452</v>
      </c>
      <c r="C46" s="10">
        <v>115</v>
      </c>
      <c r="D46" s="10">
        <v>91</v>
      </c>
      <c r="E46" s="10">
        <v>59</v>
      </c>
      <c r="F46" s="10">
        <v>723</v>
      </c>
      <c r="G46" s="10" t="s">
        <v>12</v>
      </c>
      <c r="H46" s="10" t="s">
        <v>12</v>
      </c>
      <c r="I46" s="10" t="s">
        <v>12</v>
      </c>
      <c r="J46" s="10" t="s">
        <v>12</v>
      </c>
      <c r="K46" s="10" t="s">
        <v>12</v>
      </c>
    </row>
    <row r="47" spans="1:11" ht="12">
      <c r="A47" s="9" t="s">
        <v>182</v>
      </c>
      <c r="B47" s="10" t="s">
        <v>12</v>
      </c>
      <c r="C47" s="10" t="s">
        <v>12</v>
      </c>
      <c r="D47" s="10" t="s">
        <v>12</v>
      </c>
      <c r="E47" s="10" t="s">
        <v>12</v>
      </c>
      <c r="F47" s="10" t="s">
        <v>12</v>
      </c>
      <c r="G47" s="10" t="s">
        <v>12</v>
      </c>
      <c r="H47" s="10" t="s">
        <v>12</v>
      </c>
      <c r="I47" s="10" t="s">
        <v>12</v>
      </c>
      <c r="J47" s="10" t="s">
        <v>12</v>
      </c>
      <c r="K47" s="10" t="s">
        <v>12</v>
      </c>
    </row>
    <row r="48" spans="1:11" ht="12">
      <c r="A48" s="9" t="s">
        <v>183</v>
      </c>
      <c r="B48" s="10">
        <v>121</v>
      </c>
      <c r="C48" s="10">
        <v>35</v>
      </c>
      <c r="D48" s="10">
        <v>22</v>
      </c>
      <c r="E48" s="10" t="s">
        <v>12</v>
      </c>
      <c r="F48" s="10" t="s">
        <v>12</v>
      </c>
      <c r="G48" s="10" t="s">
        <v>12</v>
      </c>
      <c r="H48" s="10" t="s">
        <v>12</v>
      </c>
      <c r="I48" s="10" t="s">
        <v>12</v>
      </c>
      <c r="J48" s="10" t="s">
        <v>12</v>
      </c>
      <c r="K48" s="10" t="s">
        <v>12</v>
      </c>
    </row>
    <row r="49" spans="1:11" ht="12">
      <c r="A49" s="9" t="s">
        <v>184</v>
      </c>
      <c r="B49" s="10">
        <v>124</v>
      </c>
      <c r="C49" s="10">
        <v>30</v>
      </c>
      <c r="D49" s="10">
        <v>4</v>
      </c>
      <c r="E49" s="10">
        <v>16</v>
      </c>
      <c r="F49" s="10">
        <v>93</v>
      </c>
      <c r="G49" s="10" t="s">
        <v>12</v>
      </c>
      <c r="H49" s="10" t="s">
        <v>12</v>
      </c>
      <c r="I49" s="10" t="s">
        <v>12</v>
      </c>
      <c r="J49" s="10" t="s">
        <v>12</v>
      </c>
      <c r="K49" s="10" t="s">
        <v>12</v>
      </c>
    </row>
    <row r="50" spans="1:11" ht="12">
      <c r="A50" s="9" t="s">
        <v>185</v>
      </c>
      <c r="B50" s="10">
        <v>16</v>
      </c>
      <c r="C50" s="10">
        <v>4</v>
      </c>
      <c r="D50" s="10" t="s">
        <v>12</v>
      </c>
      <c r="E50" s="10" t="s">
        <v>12</v>
      </c>
      <c r="F50" s="10" t="s">
        <v>12</v>
      </c>
      <c r="G50" s="10" t="s">
        <v>12</v>
      </c>
      <c r="H50" s="10" t="s">
        <v>12</v>
      </c>
      <c r="I50" s="10" t="s">
        <v>12</v>
      </c>
      <c r="J50" s="10" t="s">
        <v>12</v>
      </c>
      <c r="K50" s="10" t="s">
        <v>12</v>
      </c>
    </row>
    <row r="51" spans="1:11" ht="12">
      <c r="A51" s="9" t="s">
        <v>186</v>
      </c>
      <c r="B51" s="10">
        <v>700</v>
      </c>
      <c r="C51" s="10">
        <v>117</v>
      </c>
      <c r="D51" s="10" t="s">
        <v>12</v>
      </c>
      <c r="E51" s="10" t="s">
        <v>12</v>
      </c>
      <c r="F51" s="10" t="s">
        <v>12</v>
      </c>
      <c r="G51" s="10" t="s">
        <v>12</v>
      </c>
      <c r="H51" s="10" t="s">
        <v>12</v>
      </c>
      <c r="I51" s="10" t="s">
        <v>12</v>
      </c>
      <c r="J51" s="10" t="s">
        <v>12</v>
      </c>
      <c r="K51" s="10" t="s">
        <v>12</v>
      </c>
    </row>
    <row r="52" spans="1:11" ht="16.5" customHeight="1">
      <c r="A52" s="39" t="s">
        <v>166</v>
      </c>
      <c r="B52" s="62"/>
      <c r="C52" s="62"/>
      <c r="D52" s="62"/>
      <c r="E52" s="62"/>
      <c r="F52" s="62"/>
      <c r="G52" s="62"/>
      <c r="H52" s="62"/>
      <c r="I52" s="62"/>
      <c r="J52" s="62"/>
      <c r="K52" s="62"/>
    </row>
    <row r="53" spans="1:11" ht="12">
      <c r="A53" s="39" t="s">
        <v>167</v>
      </c>
      <c r="B53" s="62"/>
      <c r="C53" s="62"/>
      <c r="D53" s="62"/>
      <c r="E53" s="62"/>
      <c r="F53" s="62"/>
      <c r="G53" s="62"/>
      <c r="H53" s="62"/>
      <c r="I53" s="62"/>
      <c r="J53" s="62"/>
      <c r="K53" s="62"/>
    </row>
    <row r="54" spans="1:11" ht="12">
      <c r="A54" s="37" t="s">
        <v>399</v>
      </c>
      <c r="B54" s="63"/>
      <c r="C54" s="63"/>
      <c r="D54" s="63"/>
      <c r="E54" s="63"/>
      <c r="F54" s="63"/>
      <c r="G54" s="63"/>
      <c r="H54" s="63"/>
      <c r="I54" s="38"/>
      <c r="J54" s="38"/>
      <c r="K54" s="38"/>
    </row>
    <row r="55" spans="1:11" ht="12">
      <c r="A55" s="9" t="s">
        <v>14</v>
      </c>
      <c r="B55" s="10">
        <v>13</v>
      </c>
      <c r="C55" s="10">
        <v>5</v>
      </c>
      <c r="D55" s="10">
        <v>3</v>
      </c>
      <c r="E55" s="10">
        <v>10</v>
      </c>
      <c r="F55" s="10">
        <v>13</v>
      </c>
      <c r="G55" s="10" t="s">
        <v>12</v>
      </c>
      <c r="H55" s="10" t="s">
        <v>12</v>
      </c>
      <c r="I55" s="10" t="s">
        <v>12</v>
      </c>
      <c r="J55" s="10" t="s">
        <v>12</v>
      </c>
      <c r="K55" s="10" t="s">
        <v>12</v>
      </c>
    </row>
    <row r="56" spans="1:11" ht="12">
      <c r="A56" s="9" t="s">
        <v>15</v>
      </c>
      <c r="B56" s="10">
        <v>49</v>
      </c>
      <c r="C56" s="10">
        <v>9</v>
      </c>
      <c r="D56" s="10" t="s">
        <v>12</v>
      </c>
      <c r="E56" s="10" t="s">
        <v>12</v>
      </c>
      <c r="F56" s="10" t="s">
        <v>12</v>
      </c>
      <c r="G56" s="10" t="s">
        <v>12</v>
      </c>
      <c r="H56" s="10" t="s">
        <v>12</v>
      </c>
      <c r="I56" s="10" t="s">
        <v>12</v>
      </c>
      <c r="J56" s="10" t="s">
        <v>12</v>
      </c>
      <c r="K56" s="10" t="s">
        <v>12</v>
      </c>
    </row>
    <row r="57" spans="1:11" ht="12">
      <c r="A57" s="9" t="s">
        <v>24</v>
      </c>
      <c r="B57" s="10">
        <v>414</v>
      </c>
      <c r="C57" s="10">
        <v>125</v>
      </c>
      <c r="D57" s="10">
        <v>108</v>
      </c>
      <c r="E57" s="10">
        <v>227</v>
      </c>
      <c r="F57" s="10">
        <v>468</v>
      </c>
      <c r="G57" s="10" t="s">
        <v>12</v>
      </c>
      <c r="H57" s="10" t="s">
        <v>12</v>
      </c>
      <c r="I57" s="10" t="s">
        <v>12</v>
      </c>
      <c r="J57" s="10" t="s">
        <v>12</v>
      </c>
      <c r="K57" s="10" t="s">
        <v>12</v>
      </c>
    </row>
    <row r="58" spans="1:11" ht="12">
      <c r="A58" s="9" t="s">
        <v>17</v>
      </c>
      <c r="B58" s="10">
        <v>167</v>
      </c>
      <c r="C58" s="10">
        <v>43</v>
      </c>
      <c r="D58" s="10">
        <v>29</v>
      </c>
      <c r="E58" s="10">
        <v>54</v>
      </c>
      <c r="F58" s="10">
        <v>196</v>
      </c>
      <c r="G58" s="10" t="s">
        <v>12</v>
      </c>
      <c r="H58" s="10" t="s">
        <v>12</v>
      </c>
      <c r="I58" s="10" t="s">
        <v>12</v>
      </c>
      <c r="J58" s="10" t="s">
        <v>12</v>
      </c>
      <c r="K58" s="10" t="s">
        <v>12</v>
      </c>
    </row>
    <row r="59" spans="1:11" ht="12">
      <c r="A59" s="9" t="s">
        <v>18</v>
      </c>
      <c r="B59" s="10">
        <v>105</v>
      </c>
      <c r="C59" s="10">
        <v>31</v>
      </c>
      <c r="D59" s="10">
        <v>19</v>
      </c>
      <c r="E59" s="10" t="s">
        <v>12</v>
      </c>
      <c r="F59" s="10" t="s">
        <v>12</v>
      </c>
      <c r="G59" s="10">
        <v>5</v>
      </c>
      <c r="H59" s="10">
        <v>1</v>
      </c>
      <c r="I59" s="10">
        <v>1</v>
      </c>
      <c r="J59" s="10" t="s">
        <v>12</v>
      </c>
      <c r="K59" s="10" t="s">
        <v>12</v>
      </c>
    </row>
    <row r="60" spans="1:11" ht="12">
      <c r="A60" s="9" t="s">
        <v>19</v>
      </c>
      <c r="B60" s="10">
        <v>8</v>
      </c>
      <c r="C60" s="10">
        <v>4</v>
      </c>
      <c r="D60" s="10" t="s">
        <v>12</v>
      </c>
      <c r="E60" s="10" t="s">
        <v>12</v>
      </c>
      <c r="F60" s="10" t="s">
        <v>12</v>
      </c>
      <c r="G60" s="10" t="s">
        <v>12</v>
      </c>
      <c r="H60" s="10" t="s">
        <v>12</v>
      </c>
      <c r="I60" s="10" t="s">
        <v>12</v>
      </c>
      <c r="J60" s="10" t="s">
        <v>12</v>
      </c>
      <c r="K60" s="10" t="s">
        <v>12</v>
      </c>
    </row>
    <row r="61" spans="1:11" ht="12">
      <c r="A61" s="9" t="s">
        <v>43</v>
      </c>
      <c r="B61" s="10">
        <v>12</v>
      </c>
      <c r="C61" s="10">
        <v>1</v>
      </c>
      <c r="D61" s="10" t="s">
        <v>12</v>
      </c>
      <c r="E61" s="10" t="s">
        <v>12</v>
      </c>
      <c r="F61" s="10" t="s">
        <v>12</v>
      </c>
      <c r="G61" s="10" t="s">
        <v>13</v>
      </c>
      <c r="H61" s="10">
        <v>0</v>
      </c>
      <c r="I61" s="10" t="s">
        <v>12</v>
      </c>
      <c r="J61" s="10" t="s">
        <v>12</v>
      </c>
      <c r="K61" s="10" t="s">
        <v>12</v>
      </c>
    </row>
    <row r="62" spans="1:11" ht="12">
      <c r="A62" s="9" t="s">
        <v>44</v>
      </c>
      <c r="B62" s="12">
        <v>25787</v>
      </c>
      <c r="C62" s="12">
        <v>6423</v>
      </c>
      <c r="D62" s="12">
        <v>12198</v>
      </c>
      <c r="E62" s="12">
        <v>4500</v>
      </c>
      <c r="F62" s="12">
        <v>137000</v>
      </c>
      <c r="G62" s="10">
        <v>225</v>
      </c>
      <c r="H62" s="10">
        <v>150</v>
      </c>
      <c r="I62" s="10">
        <v>375</v>
      </c>
      <c r="J62" s="10" t="s">
        <v>12</v>
      </c>
      <c r="K62" s="12">
        <v>2000</v>
      </c>
    </row>
    <row r="63" spans="1:11" ht="12">
      <c r="A63" s="9" t="s">
        <v>20</v>
      </c>
      <c r="B63" s="10">
        <v>2</v>
      </c>
      <c r="C63" s="10">
        <v>1</v>
      </c>
      <c r="D63" s="10" t="s">
        <v>13</v>
      </c>
      <c r="E63" s="10" t="s">
        <v>12</v>
      </c>
      <c r="F63" s="10">
        <v>28</v>
      </c>
      <c r="G63" s="10" t="s">
        <v>13</v>
      </c>
      <c r="H63" s="10" t="s">
        <v>13</v>
      </c>
      <c r="I63" s="10" t="s">
        <v>12</v>
      </c>
      <c r="J63" s="10" t="s">
        <v>12</v>
      </c>
      <c r="K63" s="10">
        <v>3</v>
      </c>
    </row>
    <row r="64" spans="1:11" ht="12">
      <c r="A64" s="9" t="s">
        <v>21</v>
      </c>
      <c r="B64" s="10">
        <v>9</v>
      </c>
      <c r="C64" s="10">
        <v>9</v>
      </c>
      <c r="D64" s="10">
        <v>2</v>
      </c>
      <c r="E64" s="10" t="s">
        <v>12</v>
      </c>
      <c r="F64" s="10">
        <v>79</v>
      </c>
      <c r="G64" s="10" t="s">
        <v>12</v>
      </c>
      <c r="H64" s="10" t="s">
        <v>12</v>
      </c>
      <c r="I64" s="10" t="s">
        <v>12</v>
      </c>
      <c r="J64" s="10" t="s">
        <v>12</v>
      </c>
      <c r="K64" s="10" t="s">
        <v>12</v>
      </c>
    </row>
    <row r="65" spans="1:11" ht="12">
      <c r="A65" s="9" t="s">
        <v>49</v>
      </c>
      <c r="B65" s="10">
        <v>600</v>
      </c>
      <c r="C65" s="10">
        <v>145</v>
      </c>
      <c r="D65" s="10">
        <v>104</v>
      </c>
      <c r="E65" s="10" t="s">
        <v>12</v>
      </c>
      <c r="F65" s="10" t="s">
        <v>12</v>
      </c>
      <c r="G65" s="10" t="s">
        <v>12</v>
      </c>
      <c r="H65" s="10" t="s">
        <v>12</v>
      </c>
      <c r="I65" s="10" t="s">
        <v>12</v>
      </c>
      <c r="J65" s="10" t="s">
        <v>12</v>
      </c>
      <c r="K65" s="10" t="s">
        <v>12</v>
      </c>
    </row>
    <row r="66" spans="1:11" ht="12">
      <c r="A66" s="9" t="s">
        <v>22</v>
      </c>
      <c r="B66" s="10">
        <v>9</v>
      </c>
      <c r="C66" s="10">
        <v>4</v>
      </c>
      <c r="D66" s="10">
        <v>2</v>
      </c>
      <c r="E66" s="10" t="s">
        <v>12</v>
      </c>
      <c r="F66" s="10" t="s">
        <v>12</v>
      </c>
      <c r="G66" s="10" t="s">
        <v>12</v>
      </c>
      <c r="H66" s="10" t="s">
        <v>12</v>
      </c>
      <c r="I66" s="10" t="s">
        <v>12</v>
      </c>
      <c r="J66" s="10" t="s">
        <v>12</v>
      </c>
      <c r="K66" s="10" t="s">
        <v>12</v>
      </c>
    </row>
    <row r="67" spans="1:11" ht="12">
      <c r="A67" s="39" t="s">
        <v>398</v>
      </c>
      <c r="B67" s="62"/>
      <c r="C67" s="62"/>
      <c r="D67" s="62"/>
      <c r="E67" s="62"/>
      <c r="F67" s="62"/>
      <c r="G67" s="62"/>
      <c r="H67" s="62"/>
      <c r="I67" s="62"/>
      <c r="J67" s="62"/>
      <c r="K67" s="62"/>
    </row>
    <row r="68" spans="1:11" ht="12">
      <c r="A68" s="37" t="s">
        <v>168</v>
      </c>
      <c r="B68" s="63"/>
      <c r="C68" s="63"/>
      <c r="D68" s="63"/>
      <c r="E68" s="63"/>
      <c r="F68" s="63"/>
      <c r="G68" s="63"/>
      <c r="H68" s="63"/>
      <c r="I68" s="38"/>
      <c r="J68" s="38"/>
      <c r="K68" s="38"/>
    </row>
    <row r="69" spans="1:11" ht="12">
      <c r="A69" s="9" t="s">
        <v>51</v>
      </c>
      <c r="B69" s="10" t="s">
        <v>12</v>
      </c>
      <c r="C69" s="10" t="s">
        <v>12</v>
      </c>
      <c r="D69" s="10" t="s">
        <v>12</v>
      </c>
      <c r="E69" s="10" t="s">
        <v>12</v>
      </c>
      <c r="F69" s="10" t="s">
        <v>12</v>
      </c>
      <c r="G69" s="10" t="s">
        <v>12</v>
      </c>
      <c r="H69" s="10" t="s">
        <v>12</v>
      </c>
      <c r="I69" s="10" t="s">
        <v>12</v>
      </c>
      <c r="J69" s="10" t="s">
        <v>12</v>
      </c>
      <c r="K69" s="10" t="s">
        <v>12</v>
      </c>
    </row>
    <row r="70" spans="1:11" ht="12">
      <c r="A70" s="9" t="s">
        <v>52</v>
      </c>
      <c r="B70" s="12">
        <v>15826</v>
      </c>
      <c r="C70" s="12">
        <v>3138</v>
      </c>
      <c r="D70" s="12">
        <v>2675</v>
      </c>
      <c r="E70" s="12">
        <v>4657</v>
      </c>
      <c r="F70" s="12">
        <v>15732</v>
      </c>
      <c r="G70" s="10" t="s">
        <v>12</v>
      </c>
      <c r="H70" s="10" t="s">
        <v>12</v>
      </c>
      <c r="I70" s="10" t="s">
        <v>12</v>
      </c>
      <c r="J70" s="10" t="s">
        <v>12</v>
      </c>
      <c r="K70" s="10" t="s">
        <v>12</v>
      </c>
    </row>
    <row r="71" spans="1:11" ht="12">
      <c r="A71" s="39" t="s">
        <v>169</v>
      </c>
      <c r="B71" s="62"/>
      <c r="C71" s="62"/>
      <c r="D71" s="62"/>
      <c r="E71" s="62"/>
      <c r="F71" s="62"/>
      <c r="G71" s="62"/>
      <c r="H71" s="62"/>
      <c r="I71" s="62"/>
      <c r="J71" s="62"/>
      <c r="K71" s="62"/>
    </row>
    <row r="72" spans="1:13" s="50" customFormat="1" ht="24">
      <c r="A72" s="40" t="s">
        <v>170</v>
      </c>
      <c r="B72" s="64"/>
      <c r="C72" s="64"/>
      <c r="D72" s="64"/>
      <c r="E72" s="64"/>
      <c r="F72" s="64"/>
      <c r="G72" s="64"/>
      <c r="H72" s="64"/>
      <c r="I72" s="64"/>
      <c r="J72" s="64"/>
      <c r="K72" s="64"/>
      <c r="L72" s="7"/>
      <c r="M72" s="7"/>
    </row>
    <row r="73" spans="1:11" ht="12">
      <c r="A73" s="22" t="s">
        <v>53</v>
      </c>
      <c r="B73" s="11"/>
      <c r="C73" s="11"/>
      <c r="D73" s="11"/>
      <c r="E73" s="11"/>
      <c r="F73" s="11"/>
      <c r="G73" s="11"/>
      <c r="H73" s="11"/>
      <c r="I73" s="11"/>
      <c r="J73" s="11"/>
      <c r="K73" s="11"/>
    </row>
    <row r="74" spans="1:8" ht="12">
      <c r="A74" s="1"/>
      <c r="B74" s="6"/>
      <c r="C74" s="6"/>
      <c r="D74" s="6"/>
      <c r="E74" s="6"/>
      <c r="F74" s="6"/>
      <c r="G74" s="6"/>
      <c r="H74" s="6"/>
    </row>
    <row r="75" spans="1:9" ht="12">
      <c r="A75" s="20" t="s">
        <v>188</v>
      </c>
      <c r="B75" s="52"/>
      <c r="C75" s="52"/>
      <c r="D75" s="52"/>
      <c r="E75" s="52"/>
      <c r="F75" s="52"/>
      <c r="G75" s="52"/>
      <c r="H75" s="52"/>
      <c r="I75" s="52"/>
    </row>
    <row r="76" spans="1:9" ht="12">
      <c r="A76" s="1"/>
      <c r="B76" s="52"/>
      <c r="C76" s="52"/>
      <c r="D76" s="52"/>
      <c r="E76" s="52"/>
      <c r="F76" s="52"/>
      <c r="G76" s="52"/>
      <c r="H76" s="52"/>
      <c r="I76" s="52"/>
    </row>
    <row r="77" spans="1:8" ht="12">
      <c r="A77" s="1"/>
      <c r="B77" s="6"/>
      <c r="C77" s="6"/>
      <c r="D77" s="6"/>
      <c r="E77" s="6"/>
      <c r="F77" s="6"/>
      <c r="G77" s="6"/>
      <c r="H77" s="6"/>
    </row>
    <row r="78" ht="12">
      <c r="A78" s="1"/>
    </row>
    <row r="79" ht="12">
      <c r="A79" s="1"/>
    </row>
    <row r="80" ht="12">
      <c r="A80" s="3"/>
    </row>
    <row r="81" ht="12">
      <c r="A81" s="3"/>
    </row>
    <row r="82" ht="12">
      <c r="A82" s="3"/>
    </row>
    <row r="83" ht="12">
      <c r="A83" s="3"/>
    </row>
    <row r="84" ht="12">
      <c r="A84" s="6"/>
    </row>
  </sheetData>
  <mergeCells count="4">
    <mergeCell ref="A2:K2"/>
    <mergeCell ref="A3:A5"/>
    <mergeCell ref="B3:F3"/>
    <mergeCell ref="G3:K3"/>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3"/>
  <dimension ref="A1:M85"/>
  <sheetViews>
    <sheetView workbookViewId="0" topLeftCell="A1">
      <pane ySplit="5" topLeftCell="BM6" activePane="bottomLeft" state="frozen"/>
      <selection pane="topLeft" activeCell="K5" sqref="K5"/>
      <selection pane="bottomLeft" activeCell="A1" sqref="A1:K1"/>
    </sheetView>
  </sheetViews>
  <sheetFormatPr defaultColWidth="9.140625" defaultRowHeight="12.75"/>
  <cols>
    <col min="1" max="1" width="23.28125" style="7" customWidth="1"/>
    <col min="2" max="2" width="9.57421875" style="7" bestFit="1" customWidth="1"/>
    <col min="3" max="4" width="9.28125" style="7" bestFit="1" customWidth="1"/>
    <col min="5" max="5" width="9.8515625" style="7" customWidth="1"/>
    <col min="6" max="9" width="9.28125" style="7" bestFit="1" customWidth="1"/>
    <col min="10" max="10" width="9.8515625" style="7" customWidth="1"/>
    <col min="11" max="13" width="9.28125" style="7" bestFit="1" customWidth="1"/>
    <col min="14" max="16384" width="9.140625" style="7" customWidth="1"/>
  </cols>
  <sheetData>
    <row r="1" spans="1:11" s="49" customFormat="1" ht="26.25" customHeight="1">
      <c r="A1" s="145" t="s">
        <v>368</v>
      </c>
      <c r="B1" s="146"/>
      <c r="C1" s="146"/>
      <c r="D1" s="146"/>
      <c r="E1" s="146"/>
      <c r="F1" s="146"/>
      <c r="G1" s="146"/>
      <c r="H1" s="146"/>
      <c r="I1" s="146"/>
      <c r="J1" s="146"/>
      <c r="K1" s="147"/>
    </row>
    <row r="2" spans="1:11" ht="12">
      <c r="A2" s="148" t="s">
        <v>1</v>
      </c>
      <c r="B2" s="148" t="s">
        <v>5</v>
      </c>
      <c r="C2" s="148"/>
      <c r="D2" s="148"/>
      <c r="E2" s="148"/>
      <c r="F2" s="148"/>
      <c r="G2" s="148" t="s">
        <v>6</v>
      </c>
      <c r="H2" s="148"/>
      <c r="I2" s="148"/>
      <c r="J2" s="148"/>
      <c r="K2" s="148"/>
    </row>
    <row r="3" spans="1:11" ht="12">
      <c r="A3" s="148"/>
      <c r="B3" s="148" t="s">
        <v>4</v>
      </c>
      <c r="C3" s="148" t="s">
        <v>106</v>
      </c>
      <c r="D3" s="148"/>
      <c r="E3" s="148"/>
      <c r="F3" s="148"/>
      <c r="G3" s="148" t="s">
        <v>4</v>
      </c>
      <c r="H3" s="148" t="s">
        <v>106</v>
      </c>
      <c r="I3" s="148"/>
      <c r="J3" s="148"/>
      <c r="K3" s="148"/>
    </row>
    <row r="4" spans="1:11" ht="12">
      <c r="A4" s="148"/>
      <c r="B4" s="148"/>
      <c r="C4" s="28" t="s">
        <v>107</v>
      </c>
      <c r="D4" s="28" t="s">
        <v>108</v>
      </c>
      <c r="E4" s="28" t="s">
        <v>109</v>
      </c>
      <c r="F4" s="28" t="s">
        <v>64</v>
      </c>
      <c r="G4" s="148"/>
      <c r="H4" s="28" t="s">
        <v>107</v>
      </c>
      <c r="I4" s="28" t="s">
        <v>108</v>
      </c>
      <c r="J4" s="28" t="s">
        <v>109</v>
      </c>
      <c r="K4" s="28" t="s">
        <v>64</v>
      </c>
    </row>
    <row r="5" spans="1:11" ht="12">
      <c r="A5" s="148"/>
      <c r="B5" s="28" t="s">
        <v>10</v>
      </c>
      <c r="C5" s="28" t="s">
        <v>10</v>
      </c>
      <c r="D5" s="28" t="s">
        <v>10</v>
      </c>
      <c r="E5" s="28" t="s">
        <v>10</v>
      </c>
      <c r="F5" s="28" t="s">
        <v>10</v>
      </c>
      <c r="G5" s="28" t="s">
        <v>10</v>
      </c>
      <c r="H5" s="28" t="s">
        <v>10</v>
      </c>
      <c r="I5" s="28" t="s">
        <v>10</v>
      </c>
      <c r="J5" s="28" t="s">
        <v>10</v>
      </c>
      <c r="K5" s="28" t="s">
        <v>10</v>
      </c>
    </row>
    <row r="6" spans="1:11" ht="12">
      <c r="A6" s="37" t="s">
        <v>162</v>
      </c>
      <c r="B6" s="38"/>
      <c r="C6" s="38"/>
      <c r="D6" s="38"/>
      <c r="E6" s="38"/>
      <c r="F6" s="38"/>
      <c r="G6" s="38"/>
      <c r="H6" s="38"/>
      <c r="I6" s="38"/>
      <c r="J6" s="38"/>
      <c r="K6" s="38"/>
    </row>
    <row r="7" spans="1:11" ht="12">
      <c r="A7" s="71" t="s">
        <v>193</v>
      </c>
      <c r="B7" s="38"/>
      <c r="C7" s="38"/>
      <c r="D7" s="38"/>
      <c r="E7" s="38"/>
      <c r="F7" s="38"/>
      <c r="G7" s="38"/>
      <c r="H7" s="38"/>
      <c r="I7" s="38"/>
      <c r="J7" s="38"/>
      <c r="K7" s="38"/>
    </row>
    <row r="8" spans="1:11" ht="13.5" customHeight="1">
      <c r="A8" s="37" t="s">
        <v>163</v>
      </c>
      <c r="B8" s="38"/>
      <c r="C8" s="38"/>
      <c r="D8" s="38"/>
      <c r="E8" s="38"/>
      <c r="F8" s="38"/>
      <c r="G8" s="38"/>
      <c r="H8" s="38"/>
      <c r="I8" s="38"/>
      <c r="J8" s="38"/>
      <c r="K8" s="38"/>
    </row>
    <row r="9" spans="1:13" ht="13.5">
      <c r="A9" s="9" t="s">
        <v>380</v>
      </c>
      <c r="B9" s="12">
        <v>3838</v>
      </c>
      <c r="C9" s="10" t="s">
        <v>13</v>
      </c>
      <c r="D9" s="10">
        <v>13</v>
      </c>
      <c r="E9" s="10">
        <v>25</v>
      </c>
      <c r="F9" s="10">
        <v>22</v>
      </c>
      <c r="G9" s="10">
        <v>117</v>
      </c>
      <c r="H9" s="10" t="s">
        <v>12</v>
      </c>
      <c r="I9" s="10" t="s">
        <v>12</v>
      </c>
      <c r="J9" s="10" t="s">
        <v>12</v>
      </c>
      <c r="K9" s="10" t="s">
        <v>12</v>
      </c>
      <c r="L9" s="44"/>
      <c r="M9" s="44"/>
    </row>
    <row r="10" spans="1:13" ht="12">
      <c r="A10" s="9" t="s">
        <v>25</v>
      </c>
      <c r="B10" s="10">
        <v>667</v>
      </c>
      <c r="C10" s="10" t="s">
        <v>13</v>
      </c>
      <c r="D10" s="10">
        <v>20</v>
      </c>
      <c r="E10" s="10">
        <v>25</v>
      </c>
      <c r="F10" s="10">
        <v>40</v>
      </c>
      <c r="G10" s="10">
        <v>27</v>
      </c>
      <c r="H10" s="10">
        <v>0</v>
      </c>
      <c r="I10" s="10" t="s">
        <v>12</v>
      </c>
      <c r="J10" s="10" t="s">
        <v>12</v>
      </c>
      <c r="K10" s="10" t="s">
        <v>12</v>
      </c>
      <c r="L10" s="44"/>
      <c r="M10" s="44"/>
    </row>
    <row r="11" spans="1:13" ht="12">
      <c r="A11" s="9" t="s">
        <v>16</v>
      </c>
      <c r="B11" s="10">
        <v>173</v>
      </c>
      <c r="C11" s="10">
        <v>1</v>
      </c>
      <c r="D11" s="10" t="s">
        <v>12</v>
      </c>
      <c r="E11" s="10" t="s">
        <v>12</v>
      </c>
      <c r="F11" s="10" t="s">
        <v>12</v>
      </c>
      <c r="G11" s="10">
        <v>214</v>
      </c>
      <c r="H11" s="10">
        <v>2</v>
      </c>
      <c r="I11" s="10" t="s">
        <v>12</v>
      </c>
      <c r="J11" s="10" t="s">
        <v>12</v>
      </c>
      <c r="K11" s="10" t="s">
        <v>12</v>
      </c>
      <c r="L11" s="44"/>
      <c r="M11" s="44"/>
    </row>
    <row r="12" spans="1:13" ht="12">
      <c r="A12" s="9" t="s">
        <v>26</v>
      </c>
      <c r="B12" s="12">
        <v>2637</v>
      </c>
      <c r="C12" s="10">
        <v>1</v>
      </c>
      <c r="D12" s="10">
        <v>1</v>
      </c>
      <c r="E12" s="10">
        <v>18</v>
      </c>
      <c r="F12" s="10">
        <v>9</v>
      </c>
      <c r="G12" s="10">
        <v>0</v>
      </c>
      <c r="H12" s="10">
        <v>0</v>
      </c>
      <c r="I12" s="10">
        <v>0</v>
      </c>
      <c r="J12" s="10">
        <v>0</v>
      </c>
      <c r="K12" s="10">
        <v>0</v>
      </c>
      <c r="L12" s="44"/>
      <c r="M12" s="44"/>
    </row>
    <row r="13" spans="1:13" ht="12">
      <c r="A13" s="9" t="s">
        <v>27</v>
      </c>
      <c r="B13" s="10">
        <v>486</v>
      </c>
      <c r="C13" s="10" t="s">
        <v>13</v>
      </c>
      <c r="D13" s="10" t="s">
        <v>12</v>
      </c>
      <c r="E13" s="10" t="s">
        <v>12</v>
      </c>
      <c r="F13" s="10">
        <v>4</v>
      </c>
      <c r="G13" s="10">
        <v>136</v>
      </c>
      <c r="H13" s="10">
        <v>0</v>
      </c>
      <c r="I13" s="10" t="s">
        <v>12</v>
      </c>
      <c r="J13" s="10" t="s">
        <v>12</v>
      </c>
      <c r="K13" s="10" t="s">
        <v>12</v>
      </c>
      <c r="L13" s="44"/>
      <c r="M13" s="44"/>
    </row>
    <row r="14" spans="1:13" ht="12">
      <c r="A14" s="9" t="s">
        <v>28</v>
      </c>
      <c r="B14" s="12">
        <v>2243</v>
      </c>
      <c r="C14" s="10">
        <v>1</v>
      </c>
      <c r="D14" s="10">
        <v>1</v>
      </c>
      <c r="E14" s="10">
        <v>3</v>
      </c>
      <c r="F14" s="10">
        <v>13</v>
      </c>
      <c r="G14" s="10">
        <v>94</v>
      </c>
      <c r="H14" s="10" t="s">
        <v>12</v>
      </c>
      <c r="I14" s="10" t="s">
        <v>12</v>
      </c>
      <c r="J14" s="10" t="s">
        <v>12</v>
      </c>
      <c r="K14" s="10" t="s">
        <v>12</v>
      </c>
      <c r="L14" s="44"/>
      <c r="M14" s="44"/>
    </row>
    <row r="15" spans="1:13" ht="12">
      <c r="A15" s="9" t="s">
        <v>29</v>
      </c>
      <c r="B15" s="12">
        <v>22475</v>
      </c>
      <c r="C15" s="10" t="s">
        <v>13</v>
      </c>
      <c r="D15" s="10">
        <v>46</v>
      </c>
      <c r="E15" s="12">
        <v>1042</v>
      </c>
      <c r="F15" s="12">
        <v>3883</v>
      </c>
      <c r="G15" s="10">
        <v>830</v>
      </c>
      <c r="H15" s="10" t="s">
        <v>12</v>
      </c>
      <c r="I15" s="10" t="s">
        <v>12</v>
      </c>
      <c r="J15" s="10" t="s">
        <v>12</v>
      </c>
      <c r="K15" s="10" t="s">
        <v>12</v>
      </c>
      <c r="L15" s="44"/>
      <c r="M15" s="44"/>
    </row>
    <row r="16" spans="1:13" ht="13.5">
      <c r="A16" s="9" t="s">
        <v>381</v>
      </c>
      <c r="B16" s="12">
        <v>15351</v>
      </c>
      <c r="C16" s="10">
        <v>22</v>
      </c>
      <c r="D16" s="10" t="s">
        <v>12</v>
      </c>
      <c r="E16" s="10" t="s">
        <v>12</v>
      </c>
      <c r="F16" s="10">
        <v>230</v>
      </c>
      <c r="G16" s="12">
        <v>1814</v>
      </c>
      <c r="H16" s="10" t="s">
        <v>12</v>
      </c>
      <c r="I16" s="10" t="s">
        <v>12</v>
      </c>
      <c r="J16" s="10" t="s">
        <v>12</v>
      </c>
      <c r="K16" s="10" t="s">
        <v>12</v>
      </c>
      <c r="L16" s="44"/>
      <c r="M16" s="44"/>
    </row>
    <row r="17" spans="1:13" ht="12">
      <c r="A17" s="9" t="s">
        <v>31</v>
      </c>
      <c r="B17" s="12">
        <v>11076</v>
      </c>
      <c r="C17" s="10">
        <v>0</v>
      </c>
      <c r="D17" s="10" t="s">
        <v>12</v>
      </c>
      <c r="E17" s="10" t="s">
        <v>12</v>
      </c>
      <c r="F17" s="10" t="s">
        <v>12</v>
      </c>
      <c r="G17" s="10" t="s">
        <v>12</v>
      </c>
      <c r="H17" s="10" t="s">
        <v>12</v>
      </c>
      <c r="I17" s="10" t="s">
        <v>12</v>
      </c>
      <c r="J17" s="10" t="s">
        <v>12</v>
      </c>
      <c r="K17" s="10" t="s">
        <v>12</v>
      </c>
      <c r="L17" s="44"/>
      <c r="M17" s="44"/>
    </row>
    <row r="18" spans="1:13" ht="12">
      <c r="A18" s="9" t="s">
        <v>32</v>
      </c>
      <c r="B18" s="12">
        <v>3601</v>
      </c>
      <c r="C18" s="10">
        <v>13</v>
      </c>
      <c r="D18" s="10" t="s">
        <v>12</v>
      </c>
      <c r="E18" s="10" t="s">
        <v>12</v>
      </c>
      <c r="F18" s="10" t="s">
        <v>12</v>
      </c>
      <c r="G18" s="12">
        <v>2924</v>
      </c>
      <c r="H18" s="10">
        <v>17</v>
      </c>
      <c r="I18" s="10" t="s">
        <v>12</v>
      </c>
      <c r="J18" s="10" t="s">
        <v>12</v>
      </c>
      <c r="K18" s="10" t="s">
        <v>12</v>
      </c>
      <c r="L18" s="44"/>
      <c r="M18" s="44"/>
    </row>
    <row r="19" spans="1:13" ht="12">
      <c r="A19" s="9" t="s">
        <v>33</v>
      </c>
      <c r="B19" s="12">
        <v>1907</v>
      </c>
      <c r="C19" s="10">
        <v>8</v>
      </c>
      <c r="D19" s="10">
        <v>84</v>
      </c>
      <c r="E19" s="10">
        <v>59</v>
      </c>
      <c r="F19" s="10">
        <v>467</v>
      </c>
      <c r="G19" s="10">
        <v>0</v>
      </c>
      <c r="H19" s="10" t="s">
        <v>12</v>
      </c>
      <c r="I19" s="10" t="s">
        <v>12</v>
      </c>
      <c r="J19" s="10" t="s">
        <v>12</v>
      </c>
      <c r="K19" s="10" t="s">
        <v>12</v>
      </c>
      <c r="L19" s="44"/>
      <c r="M19" s="44"/>
    </row>
    <row r="20" spans="1:13" ht="12">
      <c r="A20" s="9" t="s">
        <v>34</v>
      </c>
      <c r="B20" s="10">
        <v>609</v>
      </c>
      <c r="C20" s="10" t="s">
        <v>13</v>
      </c>
      <c r="D20" s="10" t="s">
        <v>12</v>
      </c>
      <c r="E20" s="10" t="s">
        <v>12</v>
      </c>
      <c r="F20" s="10">
        <v>2</v>
      </c>
      <c r="G20" s="10">
        <v>41</v>
      </c>
      <c r="H20" s="10" t="s">
        <v>12</v>
      </c>
      <c r="I20" s="10" t="s">
        <v>12</v>
      </c>
      <c r="J20" s="10" t="s">
        <v>12</v>
      </c>
      <c r="K20" s="10" t="s">
        <v>12</v>
      </c>
      <c r="L20" s="44"/>
      <c r="M20" s="44"/>
    </row>
    <row r="21" spans="1:13" ht="12">
      <c r="A21" s="9" t="s">
        <v>35</v>
      </c>
      <c r="B21" s="12">
        <v>9447</v>
      </c>
      <c r="C21" s="10">
        <v>46</v>
      </c>
      <c r="D21" s="10">
        <v>66</v>
      </c>
      <c r="E21" s="10" t="s">
        <v>12</v>
      </c>
      <c r="F21" s="10">
        <v>24</v>
      </c>
      <c r="G21" s="10">
        <v>992</v>
      </c>
      <c r="H21" s="10" t="s">
        <v>12</v>
      </c>
      <c r="I21" s="10" t="s">
        <v>12</v>
      </c>
      <c r="J21" s="10" t="s">
        <v>12</v>
      </c>
      <c r="K21" s="10" t="s">
        <v>12</v>
      </c>
      <c r="L21" s="44"/>
      <c r="M21" s="44"/>
    </row>
    <row r="22" spans="1:13" ht="12">
      <c r="A22" s="9" t="s">
        <v>36</v>
      </c>
      <c r="B22" s="12">
        <v>2885</v>
      </c>
      <c r="C22" s="10" t="s">
        <v>13</v>
      </c>
      <c r="D22" s="10" t="s">
        <v>13</v>
      </c>
      <c r="E22" s="10" t="s">
        <v>13</v>
      </c>
      <c r="F22" s="10">
        <v>2</v>
      </c>
      <c r="G22" s="10">
        <v>120</v>
      </c>
      <c r="H22" s="10" t="s">
        <v>12</v>
      </c>
      <c r="I22" s="10" t="s">
        <v>12</v>
      </c>
      <c r="J22" s="10" t="s">
        <v>12</v>
      </c>
      <c r="K22" s="10" t="s">
        <v>12</v>
      </c>
      <c r="L22" s="44"/>
      <c r="M22" s="44"/>
    </row>
    <row r="23" spans="1:13" ht="12">
      <c r="A23" s="9" t="s">
        <v>37</v>
      </c>
      <c r="B23" s="12">
        <v>2020</v>
      </c>
      <c r="C23" s="10" t="s">
        <v>13</v>
      </c>
      <c r="D23" s="10">
        <v>31</v>
      </c>
      <c r="E23" s="10">
        <v>14</v>
      </c>
      <c r="F23" s="10">
        <v>76</v>
      </c>
      <c r="G23" s="10">
        <v>83</v>
      </c>
      <c r="H23" s="10" t="s">
        <v>12</v>
      </c>
      <c r="I23" s="10" t="s">
        <v>12</v>
      </c>
      <c r="J23" s="10" t="s">
        <v>12</v>
      </c>
      <c r="K23" s="10" t="s">
        <v>12</v>
      </c>
      <c r="L23" s="44"/>
      <c r="M23" s="44"/>
    </row>
    <row r="24" spans="1:13" ht="12">
      <c r="A24" s="9" t="s">
        <v>38</v>
      </c>
      <c r="B24" s="10">
        <v>87</v>
      </c>
      <c r="C24" s="10" t="s">
        <v>12</v>
      </c>
      <c r="D24" s="10" t="s">
        <v>12</v>
      </c>
      <c r="E24" s="10" t="s">
        <v>12</v>
      </c>
      <c r="F24" s="10" t="s">
        <v>12</v>
      </c>
      <c r="G24" s="10">
        <v>1</v>
      </c>
      <c r="H24" s="10" t="s">
        <v>12</v>
      </c>
      <c r="I24" s="10" t="s">
        <v>12</v>
      </c>
      <c r="J24" s="10" t="s">
        <v>12</v>
      </c>
      <c r="K24" s="10" t="s">
        <v>12</v>
      </c>
      <c r="L24" s="44"/>
      <c r="M24" s="44"/>
    </row>
    <row r="25" spans="1:13" ht="12">
      <c r="A25" s="9" t="s">
        <v>39</v>
      </c>
      <c r="B25" s="10" t="s">
        <v>13</v>
      </c>
      <c r="C25" s="10" t="s">
        <v>13</v>
      </c>
      <c r="D25" s="10">
        <v>0</v>
      </c>
      <c r="E25" s="10">
        <v>0</v>
      </c>
      <c r="F25" s="10">
        <v>0</v>
      </c>
      <c r="G25" s="10">
        <v>0</v>
      </c>
      <c r="H25" s="10">
        <v>0</v>
      </c>
      <c r="I25" s="10">
        <v>0</v>
      </c>
      <c r="J25" s="10">
        <v>0</v>
      </c>
      <c r="K25" s="10">
        <v>0</v>
      </c>
      <c r="L25" s="44"/>
      <c r="M25" s="44"/>
    </row>
    <row r="26" spans="1:13" ht="12">
      <c r="A26" s="9" t="s">
        <v>40</v>
      </c>
      <c r="B26" s="10">
        <v>360</v>
      </c>
      <c r="C26" s="10" t="s">
        <v>13</v>
      </c>
      <c r="D26" s="10" t="s">
        <v>12</v>
      </c>
      <c r="E26" s="10" t="s">
        <v>12</v>
      </c>
      <c r="F26" s="10" t="s">
        <v>12</v>
      </c>
      <c r="G26" s="10">
        <v>0</v>
      </c>
      <c r="H26" s="10">
        <v>0</v>
      </c>
      <c r="I26" s="10">
        <v>0</v>
      </c>
      <c r="J26" s="10">
        <v>0</v>
      </c>
      <c r="K26" s="10">
        <v>0</v>
      </c>
      <c r="L26" s="44"/>
      <c r="M26" s="44"/>
    </row>
    <row r="27" spans="1:13" ht="12">
      <c r="A27" s="9" t="s">
        <v>41</v>
      </c>
      <c r="B27" s="12">
        <v>9059</v>
      </c>
      <c r="C27" s="10">
        <v>6</v>
      </c>
      <c r="D27" s="10">
        <v>120</v>
      </c>
      <c r="E27" s="10">
        <v>74</v>
      </c>
      <c r="F27" s="10">
        <v>20</v>
      </c>
      <c r="G27" s="10" t="s">
        <v>12</v>
      </c>
      <c r="H27" s="10" t="s">
        <v>12</v>
      </c>
      <c r="I27" s="10" t="s">
        <v>12</v>
      </c>
      <c r="J27" s="10" t="s">
        <v>12</v>
      </c>
      <c r="K27" s="10" t="s">
        <v>12</v>
      </c>
      <c r="L27" s="44"/>
      <c r="M27" s="44"/>
    </row>
    <row r="28" spans="1:11" ht="12">
      <c r="A28" s="9" t="s">
        <v>42</v>
      </c>
      <c r="B28" s="12">
        <v>3583</v>
      </c>
      <c r="C28" s="10">
        <v>125</v>
      </c>
      <c r="D28" s="10">
        <v>189</v>
      </c>
      <c r="E28" s="10">
        <v>189</v>
      </c>
      <c r="F28" s="10">
        <v>90</v>
      </c>
      <c r="G28" s="10">
        <v>84</v>
      </c>
      <c r="H28" s="10" t="s">
        <v>12</v>
      </c>
      <c r="I28" s="10" t="s">
        <v>12</v>
      </c>
      <c r="J28" s="10" t="s">
        <v>12</v>
      </c>
      <c r="K28" s="10" t="s">
        <v>12</v>
      </c>
    </row>
    <row r="29" spans="1:11" ht="12">
      <c r="A29" s="9" t="s">
        <v>45</v>
      </c>
      <c r="B29" s="12">
        <v>1921</v>
      </c>
      <c r="C29" s="10">
        <v>0</v>
      </c>
      <c r="D29" s="10">
        <v>8</v>
      </c>
      <c r="E29" s="10">
        <v>7</v>
      </c>
      <c r="F29" s="10">
        <v>17</v>
      </c>
      <c r="G29" s="10" t="s">
        <v>12</v>
      </c>
      <c r="H29" s="10" t="s">
        <v>12</v>
      </c>
      <c r="I29" s="10" t="s">
        <v>12</v>
      </c>
      <c r="J29" s="10" t="s">
        <v>12</v>
      </c>
      <c r="K29" s="10" t="s">
        <v>12</v>
      </c>
    </row>
    <row r="30" spans="1:11" ht="12">
      <c r="A30" s="9" t="s">
        <v>46</v>
      </c>
      <c r="B30" s="12">
        <v>1239</v>
      </c>
      <c r="C30" s="10" t="s">
        <v>13</v>
      </c>
      <c r="D30" s="10" t="s">
        <v>13</v>
      </c>
      <c r="E30" s="10" t="s">
        <v>13</v>
      </c>
      <c r="F30" s="10">
        <v>1</v>
      </c>
      <c r="G30" s="10">
        <v>44</v>
      </c>
      <c r="H30" s="10" t="s">
        <v>13</v>
      </c>
      <c r="I30" s="10" t="s">
        <v>12</v>
      </c>
      <c r="J30" s="10" t="s">
        <v>12</v>
      </c>
      <c r="K30" s="10" t="s">
        <v>12</v>
      </c>
    </row>
    <row r="31" spans="1:11" ht="12">
      <c r="A31" s="9" t="s">
        <v>47</v>
      </c>
      <c r="B31" s="12">
        <v>16436</v>
      </c>
      <c r="C31" s="10">
        <v>45</v>
      </c>
      <c r="D31" s="10">
        <v>217</v>
      </c>
      <c r="E31" s="10">
        <v>189</v>
      </c>
      <c r="F31" s="12">
        <v>1775</v>
      </c>
      <c r="G31" s="12">
        <v>11016</v>
      </c>
      <c r="H31" s="10">
        <v>76</v>
      </c>
      <c r="I31" s="10">
        <v>4</v>
      </c>
      <c r="J31" s="10">
        <v>4</v>
      </c>
      <c r="K31" s="10">
        <v>35</v>
      </c>
    </row>
    <row r="32" spans="1:11" ht="12">
      <c r="A32" s="9" t="s">
        <v>48</v>
      </c>
      <c r="B32" s="12">
        <v>27474</v>
      </c>
      <c r="C32" s="10">
        <v>1</v>
      </c>
      <c r="D32" s="10" t="s">
        <v>12</v>
      </c>
      <c r="E32" s="10">
        <v>78</v>
      </c>
      <c r="F32" s="10">
        <v>88</v>
      </c>
      <c r="G32" s="12">
        <v>3246</v>
      </c>
      <c r="H32" s="10" t="s">
        <v>13</v>
      </c>
      <c r="I32" s="10" t="s">
        <v>12</v>
      </c>
      <c r="J32" s="10" t="s">
        <v>12</v>
      </c>
      <c r="K32" s="10" t="s">
        <v>12</v>
      </c>
    </row>
    <row r="33" spans="1:11" ht="12">
      <c r="A33" s="9" t="s">
        <v>50</v>
      </c>
      <c r="B33" s="12">
        <v>2793</v>
      </c>
      <c r="C33" s="10">
        <v>1</v>
      </c>
      <c r="D33" s="10">
        <v>1</v>
      </c>
      <c r="E33" s="10">
        <v>0</v>
      </c>
      <c r="F33" s="10">
        <v>6</v>
      </c>
      <c r="G33" s="10">
        <v>20</v>
      </c>
      <c r="H33" s="10">
        <v>0</v>
      </c>
      <c r="I33" s="10">
        <v>0</v>
      </c>
      <c r="J33" s="10">
        <v>0</v>
      </c>
      <c r="K33" s="10">
        <v>0</v>
      </c>
    </row>
    <row r="34" spans="1:11" ht="12">
      <c r="A34" s="39" t="s">
        <v>164</v>
      </c>
      <c r="B34" s="62">
        <f>SUM(B9:B33)</f>
        <v>142367</v>
      </c>
      <c r="C34" s="62"/>
      <c r="D34" s="62"/>
      <c r="E34" s="62"/>
      <c r="F34" s="62"/>
      <c r="G34" s="62">
        <f>SUM(G9:G33)</f>
        <v>21803</v>
      </c>
      <c r="H34" s="62"/>
      <c r="I34" s="62"/>
      <c r="J34" s="62"/>
      <c r="K34" s="62"/>
    </row>
    <row r="35" spans="1:11" ht="12">
      <c r="A35" s="37" t="s">
        <v>165</v>
      </c>
      <c r="B35" s="63"/>
      <c r="C35" s="63"/>
      <c r="D35" s="63"/>
      <c r="E35" s="63"/>
      <c r="F35" s="63"/>
      <c r="G35" s="63"/>
      <c r="H35" s="63"/>
      <c r="I35" s="38"/>
      <c r="J35" s="38"/>
      <c r="K35" s="38"/>
    </row>
    <row r="36" spans="1:11" ht="12">
      <c r="A36" s="9" t="s">
        <v>171</v>
      </c>
      <c r="B36" s="10">
        <v>769</v>
      </c>
      <c r="C36" s="10">
        <v>3</v>
      </c>
      <c r="D36" s="10">
        <v>70</v>
      </c>
      <c r="E36" s="10">
        <v>97</v>
      </c>
      <c r="F36" s="10">
        <v>23</v>
      </c>
      <c r="G36" s="10">
        <v>255</v>
      </c>
      <c r="H36" s="10">
        <v>4</v>
      </c>
      <c r="I36" s="10">
        <v>23</v>
      </c>
      <c r="J36" s="10">
        <v>32</v>
      </c>
      <c r="K36" s="10">
        <v>8</v>
      </c>
    </row>
    <row r="37" spans="1:11" ht="12">
      <c r="A37" s="9" t="s">
        <v>172</v>
      </c>
      <c r="B37" s="10">
        <v>16</v>
      </c>
      <c r="C37" s="10" t="s">
        <v>12</v>
      </c>
      <c r="D37" s="10" t="s">
        <v>12</v>
      </c>
      <c r="E37" s="10" t="s">
        <v>12</v>
      </c>
      <c r="F37" s="10" t="s">
        <v>12</v>
      </c>
      <c r="G37" s="10" t="s">
        <v>12</v>
      </c>
      <c r="H37" s="10" t="s">
        <v>12</v>
      </c>
      <c r="I37" s="10" t="s">
        <v>12</v>
      </c>
      <c r="J37" s="10" t="s">
        <v>12</v>
      </c>
      <c r="K37" s="10" t="s">
        <v>12</v>
      </c>
    </row>
    <row r="38" spans="1:11" ht="12">
      <c r="A38" s="9" t="s">
        <v>173</v>
      </c>
      <c r="B38" s="12">
        <v>2185</v>
      </c>
      <c r="C38" s="10">
        <v>12</v>
      </c>
      <c r="D38" s="10">
        <v>10</v>
      </c>
      <c r="E38" s="10">
        <v>1</v>
      </c>
      <c r="F38" s="10">
        <v>1</v>
      </c>
      <c r="G38" s="10">
        <v>549</v>
      </c>
      <c r="H38" s="10">
        <v>3</v>
      </c>
      <c r="I38" s="10" t="s">
        <v>12</v>
      </c>
      <c r="J38" s="10" t="s">
        <v>12</v>
      </c>
      <c r="K38" s="10" t="s">
        <v>12</v>
      </c>
    </row>
    <row r="39" spans="1:11" ht="12">
      <c r="A39" s="9" t="s">
        <v>174</v>
      </c>
      <c r="B39" s="12">
        <v>3375</v>
      </c>
      <c r="C39" s="10">
        <v>14</v>
      </c>
      <c r="D39" s="10">
        <v>186</v>
      </c>
      <c r="E39" s="10">
        <v>36</v>
      </c>
      <c r="F39" s="10">
        <v>23</v>
      </c>
      <c r="G39" s="10">
        <v>105</v>
      </c>
      <c r="H39" s="10">
        <v>5</v>
      </c>
      <c r="I39" s="10" t="s">
        <v>12</v>
      </c>
      <c r="J39" s="10" t="s">
        <v>12</v>
      </c>
      <c r="K39" s="10" t="s">
        <v>12</v>
      </c>
    </row>
    <row r="40" spans="1:11" ht="12">
      <c r="A40" s="9" t="s">
        <v>175</v>
      </c>
      <c r="B40" s="12">
        <v>2129</v>
      </c>
      <c r="C40" s="10">
        <v>6</v>
      </c>
      <c r="D40" s="10">
        <v>12</v>
      </c>
      <c r="E40" s="10">
        <v>9</v>
      </c>
      <c r="F40" s="10">
        <v>4</v>
      </c>
      <c r="G40" s="10">
        <v>338</v>
      </c>
      <c r="H40" s="10">
        <v>11</v>
      </c>
      <c r="I40" s="10" t="s">
        <v>12</v>
      </c>
      <c r="J40" s="10" t="s">
        <v>12</v>
      </c>
      <c r="K40" s="10" t="s">
        <v>12</v>
      </c>
    </row>
    <row r="41" spans="1:11" ht="12">
      <c r="A41" s="9" t="s">
        <v>176</v>
      </c>
      <c r="B41" s="10">
        <v>38</v>
      </c>
      <c r="C41" s="10">
        <v>0</v>
      </c>
      <c r="D41" s="10">
        <v>0</v>
      </c>
      <c r="E41" s="10">
        <v>0</v>
      </c>
      <c r="F41" s="10">
        <v>0</v>
      </c>
      <c r="G41" s="10">
        <v>104</v>
      </c>
      <c r="H41" s="10">
        <v>0</v>
      </c>
      <c r="I41" s="10">
        <v>0</v>
      </c>
      <c r="J41" s="10">
        <v>0</v>
      </c>
      <c r="K41" s="10">
        <v>0</v>
      </c>
    </row>
    <row r="42" spans="1:11" ht="12">
      <c r="A42" s="9" t="s">
        <v>177</v>
      </c>
      <c r="B42" s="10">
        <v>164</v>
      </c>
      <c r="C42" s="10">
        <v>2</v>
      </c>
      <c r="D42" s="10">
        <v>23</v>
      </c>
      <c r="E42" s="10" t="s">
        <v>13</v>
      </c>
      <c r="F42" s="10" t="s">
        <v>12</v>
      </c>
      <c r="G42" s="10">
        <v>62</v>
      </c>
      <c r="H42" s="10" t="s">
        <v>12</v>
      </c>
      <c r="I42" s="10" t="s">
        <v>12</v>
      </c>
      <c r="J42" s="10" t="s">
        <v>12</v>
      </c>
      <c r="K42" s="10" t="s">
        <v>12</v>
      </c>
    </row>
    <row r="43" spans="1:11" ht="13.5">
      <c r="A43" s="9" t="s">
        <v>382</v>
      </c>
      <c r="B43" s="10">
        <v>7</v>
      </c>
      <c r="C43" s="10">
        <v>0</v>
      </c>
      <c r="D43" s="10" t="s">
        <v>13</v>
      </c>
      <c r="E43" s="10" t="s">
        <v>12</v>
      </c>
      <c r="F43" s="10">
        <v>1</v>
      </c>
      <c r="G43" s="10">
        <v>0</v>
      </c>
      <c r="H43" s="10" t="s">
        <v>12</v>
      </c>
      <c r="I43" s="10" t="s">
        <v>12</v>
      </c>
      <c r="J43" s="10" t="s">
        <v>12</v>
      </c>
      <c r="K43" s="10" t="s">
        <v>12</v>
      </c>
    </row>
    <row r="44" spans="1:11" ht="12">
      <c r="A44" s="9" t="s">
        <v>179</v>
      </c>
      <c r="B44" s="10">
        <v>0</v>
      </c>
      <c r="C44" s="10" t="s">
        <v>12</v>
      </c>
      <c r="D44" s="10" t="s">
        <v>12</v>
      </c>
      <c r="E44" s="10" t="s">
        <v>12</v>
      </c>
      <c r="F44" s="10" t="s">
        <v>12</v>
      </c>
      <c r="G44" s="10">
        <v>0</v>
      </c>
      <c r="H44" s="10" t="s">
        <v>12</v>
      </c>
      <c r="I44" s="10" t="s">
        <v>12</v>
      </c>
      <c r="J44" s="10" t="s">
        <v>12</v>
      </c>
      <c r="K44" s="10" t="s">
        <v>12</v>
      </c>
    </row>
    <row r="45" spans="1:11" ht="12">
      <c r="A45" s="9" t="s">
        <v>180</v>
      </c>
      <c r="B45" s="12">
        <v>9301</v>
      </c>
      <c r="C45" s="10" t="s">
        <v>13</v>
      </c>
      <c r="D45" s="10">
        <v>19</v>
      </c>
      <c r="E45" s="10" t="s">
        <v>12</v>
      </c>
      <c r="F45" s="10">
        <v>140</v>
      </c>
      <c r="G45" s="12">
        <v>2699</v>
      </c>
      <c r="H45" s="10" t="s">
        <v>13</v>
      </c>
      <c r="I45" s="10" t="s">
        <v>12</v>
      </c>
      <c r="J45" s="10" t="s">
        <v>12</v>
      </c>
      <c r="K45" s="10" t="s">
        <v>12</v>
      </c>
    </row>
    <row r="46" spans="1:11" ht="12">
      <c r="A46" s="9" t="s">
        <v>181</v>
      </c>
      <c r="B46" s="12">
        <v>6366</v>
      </c>
      <c r="C46" s="10">
        <v>2</v>
      </c>
      <c r="D46" s="10" t="s">
        <v>12</v>
      </c>
      <c r="E46" s="10" t="s">
        <v>12</v>
      </c>
      <c r="F46" s="10">
        <v>26</v>
      </c>
      <c r="G46" s="10">
        <v>234</v>
      </c>
      <c r="H46" s="10" t="s">
        <v>12</v>
      </c>
      <c r="I46" s="10" t="s">
        <v>12</v>
      </c>
      <c r="J46" s="10" t="s">
        <v>12</v>
      </c>
      <c r="K46" s="10" t="s">
        <v>12</v>
      </c>
    </row>
    <row r="47" spans="1:11" ht="12">
      <c r="A47" s="9" t="s">
        <v>182</v>
      </c>
      <c r="B47" s="10" t="s">
        <v>13</v>
      </c>
      <c r="C47" s="10" t="s">
        <v>12</v>
      </c>
      <c r="D47" s="10" t="s">
        <v>12</v>
      </c>
      <c r="E47" s="10" t="s">
        <v>12</v>
      </c>
      <c r="F47" s="10" t="s">
        <v>12</v>
      </c>
      <c r="G47" s="10">
        <v>0</v>
      </c>
      <c r="H47" s="10" t="s">
        <v>12</v>
      </c>
      <c r="I47" s="10" t="s">
        <v>12</v>
      </c>
      <c r="J47" s="10" t="s">
        <v>12</v>
      </c>
      <c r="K47" s="10" t="s">
        <v>12</v>
      </c>
    </row>
    <row r="48" spans="1:11" ht="13.5">
      <c r="A48" s="9" t="s">
        <v>383</v>
      </c>
      <c r="B48" s="12">
        <v>2649</v>
      </c>
      <c r="C48" s="10">
        <v>8</v>
      </c>
      <c r="D48" s="10">
        <v>30</v>
      </c>
      <c r="E48" s="10" t="s">
        <v>12</v>
      </c>
      <c r="F48" s="10">
        <v>1</v>
      </c>
      <c r="G48" s="10">
        <v>812</v>
      </c>
      <c r="H48" s="10" t="s">
        <v>12</v>
      </c>
      <c r="I48" s="10" t="s">
        <v>12</v>
      </c>
      <c r="J48" s="10" t="s">
        <v>12</v>
      </c>
      <c r="K48" s="10" t="s">
        <v>12</v>
      </c>
    </row>
    <row r="49" spans="1:11" ht="12">
      <c r="A49" s="9" t="s">
        <v>184</v>
      </c>
      <c r="B49" s="12">
        <v>1199</v>
      </c>
      <c r="C49" s="10" t="s">
        <v>13</v>
      </c>
      <c r="D49" s="10" t="s">
        <v>12</v>
      </c>
      <c r="E49" s="10" t="s">
        <v>12</v>
      </c>
      <c r="F49" s="10">
        <v>4</v>
      </c>
      <c r="G49" s="10">
        <v>64</v>
      </c>
      <c r="H49" s="10" t="s">
        <v>12</v>
      </c>
      <c r="I49" s="10" t="s">
        <v>12</v>
      </c>
      <c r="J49" s="10" t="s">
        <v>12</v>
      </c>
      <c r="K49" s="10">
        <v>0</v>
      </c>
    </row>
    <row r="50" spans="1:11" ht="12">
      <c r="A50" s="9" t="s">
        <v>185</v>
      </c>
      <c r="B50" s="10">
        <v>906</v>
      </c>
      <c r="C50" s="10">
        <v>3</v>
      </c>
      <c r="D50" s="10" t="s">
        <v>12</v>
      </c>
      <c r="E50" s="10" t="s">
        <v>12</v>
      </c>
      <c r="F50" s="10" t="s">
        <v>12</v>
      </c>
      <c r="G50" s="10">
        <v>82</v>
      </c>
      <c r="H50" s="10" t="s">
        <v>13</v>
      </c>
      <c r="I50" s="10" t="s">
        <v>12</v>
      </c>
      <c r="J50" s="10" t="s">
        <v>12</v>
      </c>
      <c r="K50" s="10" t="s">
        <v>12</v>
      </c>
    </row>
    <row r="51" spans="1:11" ht="12">
      <c r="A51" s="9" t="s">
        <v>378</v>
      </c>
      <c r="B51" s="12">
        <v>10052</v>
      </c>
      <c r="C51" s="10">
        <v>8</v>
      </c>
      <c r="D51" s="10" t="s">
        <v>12</v>
      </c>
      <c r="E51" s="10" t="s">
        <v>12</v>
      </c>
      <c r="F51" s="10" t="s">
        <v>12</v>
      </c>
      <c r="G51" s="12">
        <v>10728</v>
      </c>
      <c r="H51" s="10">
        <v>3</v>
      </c>
      <c r="I51" s="10" t="s">
        <v>12</v>
      </c>
      <c r="J51" s="10" t="s">
        <v>12</v>
      </c>
      <c r="K51" s="10" t="s">
        <v>12</v>
      </c>
    </row>
    <row r="52" spans="1:11" ht="17.25" customHeight="1">
      <c r="A52" s="39" t="s">
        <v>166</v>
      </c>
      <c r="B52" s="62">
        <f>SUM(B36:B51)</f>
        <v>39156</v>
      </c>
      <c r="C52" s="62"/>
      <c r="D52" s="62"/>
      <c r="E52" s="62"/>
      <c r="F52" s="62"/>
      <c r="G52" s="62">
        <f>SUM(G36:G51)</f>
        <v>16032</v>
      </c>
      <c r="H52" s="62"/>
      <c r="I52" s="62"/>
      <c r="J52" s="62"/>
      <c r="K52" s="62"/>
    </row>
    <row r="53" spans="1:11" ht="12">
      <c r="A53" s="39" t="s">
        <v>167</v>
      </c>
      <c r="B53" s="62">
        <f>B34+B52</f>
        <v>181523</v>
      </c>
      <c r="C53" s="62"/>
      <c r="D53" s="62"/>
      <c r="E53" s="62"/>
      <c r="F53" s="62"/>
      <c r="G53" s="62">
        <f>G34+G52</f>
        <v>37835</v>
      </c>
      <c r="H53" s="62"/>
      <c r="I53" s="62"/>
      <c r="J53" s="62"/>
      <c r="K53" s="62"/>
    </row>
    <row r="54" spans="1:11" ht="12">
      <c r="A54" s="37" t="s">
        <v>399</v>
      </c>
      <c r="B54" s="63"/>
      <c r="C54" s="63"/>
      <c r="D54" s="63"/>
      <c r="E54" s="63"/>
      <c r="F54" s="63"/>
      <c r="G54" s="63"/>
      <c r="H54" s="63"/>
      <c r="I54" s="38"/>
      <c r="J54" s="38"/>
      <c r="K54" s="38"/>
    </row>
    <row r="55" spans="1:11" ht="12">
      <c r="A55" s="9" t="s">
        <v>14</v>
      </c>
      <c r="B55" s="10">
        <v>305</v>
      </c>
      <c r="C55" s="10" t="s">
        <v>13</v>
      </c>
      <c r="D55" s="10">
        <v>28</v>
      </c>
      <c r="E55" s="10" t="s">
        <v>12</v>
      </c>
      <c r="F55" s="10" t="s">
        <v>12</v>
      </c>
      <c r="G55" s="10">
        <v>45</v>
      </c>
      <c r="H55" s="10" t="s">
        <v>12</v>
      </c>
      <c r="I55" s="10" t="s">
        <v>12</v>
      </c>
      <c r="J55" s="10" t="s">
        <v>12</v>
      </c>
      <c r="K55" s="10" t="s">
        <v>12</v>
      </c>
    </row>
    <row r="56" spans="1:11" ht="12">
      <c r="A56" s="9" t="s">
        <v>15</v>
      </c>
      <c r="B56" s="10">
        <v>936</v>
      </c>
      <c r="C56" s="10" t="s">
        <v>13</v>
      </c>
      <c r="D56" s="10">
        <v>6</v>
      </c>
      <c r="E56" s="10">
        <v>6</v>
      </c>
      <c r="F56" s="10" t="s">
        <v>12</v>
      </c>
      <c r="G56" s="10">
        <v>54</v>
      </c>
      <c r="H56" s="10" t="s">
        <v>12</v>
      </c>
      <c r="I56" s="10" t="s">
        <v>12</v>
      </c>
      <c r="J56" s="10" t="s">
        <v>12</v>
      </c>
      <c r="K56" s="10" t="s">
        <v>12</v>
      </c>
    </row>
    <row r="57" spans="1:11" ht="13.5">
      <c r="A57" s="9" t="s">
        <v>379</v>
      </c>
      <c r="B57" s="12">
        <v>7848</v>
      </c>
      <c r="C57" s="10">
        <v>6</v>
      </c>
      <c r="D57" s="10">
        <v>51</v>
      </c>
      <c r="E57" s="10">
        <v>193</v>
      </c>
      <c r="F57" s="10">
        <v>1</v>
      </c>
      <c r="G57" s="10">
        <v>915</v>
      </c>
      <c r="H57" s="10" t="s">
        <v>12</v>
      </c>
      <c r="I57" s="10" t="s">
        <v>12</v>
      </c>
      <c r="J57" s="10" t="s">
        <v>12</v>
      </c>
      <c r="K57" s="10" t="s">
        <v>12</v>
      </c>
    </row>
    <row r="58" spans="1:11" ht="12">
      <c r="A58" s="9" t="s">
        <v>17</v>
      </c>
      <c r="B58" s="12">
        <v>2760</v>
      </c>
      <c r="C58" s="10" t="s">
        <v>13</v>
      </c>
      <c r="D58" s="10">
        <v>1</v>
      </c>
      <c r="E58" s="10" t="s">
        <v>12</v>
      </c>
      <c r="F58" s="10" t="s">
        <v>12</v>
      </c>
      <c r="G58" s="10">
        <v>51</v>
      </c>
      <c r="H58" s="10" t="s">
        <v>12</v>
      </c>
      <c r="I58" s="10" t="s">
        <v>12</v>
      </c>
      <c r="J58" s="10" t="s">
        <v>12</v>
      </c>
      <c r="K58" s="10" t="s">
        <v>12</v>
      </c>
    </row>
    <row r="59" spans="1:11" ht="12">
      <c r="A59" s="9" t="s">
        <v>18</v>
      </c>
      <c r="B59" s="12">
        <v>3365</v>
      </c>
      <c r="C59" s="10">
        <v>180</v>
      </c>
      <c r="D59" s="10" t="s">
        <v>12</v>
      </c>
      <c r="E59" s="10" t="s">
        <v>12</v>
      </c>
      <c r="F59" s="10" t="s">
        <v>12</v>
      </c>
      <c r="G59" s="12">
        <v>14765</v>
      </c>
      <c r="H59" s="10" t="s">
        <v>12</v>
      </c>
      <c r="I59" s="10" t="s">
        <v>12</v>
      </c>
      <c r="J59" s="10" t="s">
        <v>12</v>
      </c>
      <c r="K59" s="10" t="s">
        <v>12</v>
      </c>
    </row>
    <row r="60" spans="1:11" ht="12">
      <c r="A60" s="9" t="s">
        <v>19</v>
      </c>
      <c r="B60" s="10">
        <v>858</v>
      </c>
      <c r="C60" s="10" t="s">
        <v>13</v>
      </c>
      <c r="D60" s="10">
        <v>60</v>
      </c>
      <c r="E60" s="10">
        <v>10</v>
      </c>
      <c r="F60" s="10" t="s">
        <v>12</v>
      </c>
      <c r="G60" s="10">
        <v>303</v>
      </c>
      <c r="H60" s="10" t="s">
        <v>12</v>
      </c>
      <c r="I60" s="10" t="s">
        <v>12</v>
      </c>
      <c r="J60" s="10" t="s">
        <v>12</v>
      </c>
      <c r="K60" s="10" t="s">
        <v>12</v>
      </c>
    </row>
    <row r="61" spans="1:11" ht="12">
      <c r="A61" s="9" t="s">
        <v>43</v>
      </c>
      <c r="B61" s="10">
        <v>326</v>
      </c>
      <c r="C61" s="10" t="s">
        <v>12</v>
      </c>
      <c r="D61" s="10">
        <v>96</v>
      </c>
      <c r="E61" s="10" t="s">
        <v>12</v>
      </c>
      <c r="F61" s="10" t="s">
        <v>12</v>
      </c>
      <c r="G61" s="10">
        <v>31</v>
      </c>
      <c r="H61" s="10" t="s">
        <v>12</v>
      </c>
      <c r="I61" s="10" t="s">
        <v>12</v>
      </c>
      <c r="J61" s="10" t="s">
        <v>12</v>
      </c>
      <c r="K61" s="10" t="s">
        <v>12</v>
      </c>
    </row>
    <row r="62" spans="1:11" ht="12">
      <c r="A62" s="9" t="s">
        <v>44</v>
      </c>
      <c r="B62" s="12">
        <v>809268</v>
      </c>
      <c r="C62" s="12">
        <v>1268</v>
      </c>
      <c r="D62" s="12">
        <v>4953</v>
      </c>
      <c r="E62" s="10">
        <v>957</v>
      </c>
      <c r="F62" s="10">
        <v>508</v>
      </c>
      <c r="G62" s="12">
        <v>72706</v>
      </c>
      <c r="H62" s="10" t="s">
        <v>12</v>
      </c>
      <c r="I62" s="10" t="s">
        <v>12</v>
      </c>
      <c r="J62" s="10" t="s">
        <v>12</v>
      </c>
      <c r="K62" s="10" t="s">
        <v>12</v>
      </c>
    </row>
    <row r="63" spans="1:11" ht="12">
      <c r="A63" s="9" t="s">
        <v>20</v>
      </c>
      <c r="B63" s="10">
        <v>410</v>
      </c>
      <c r="C63" s="10">
        <v>1</v>
      </c>
      <c r="D63" s="10">
        <v>103</v>
      </c>
      <c r="E63" s="10">
        <v>6</v>
      </c>
      <c r="F63" s="10" t="s">
        <v>12</v>
      </c>
      <c r="G63" s="10">
        <v>142</v>
      </c>
      <c r="H63" s="10">
        <v>3</v>
      </c>
      <c r="I63" s="10">
        <v>13</v>
      </c>
      <c r="J63" s="10">
        <v>0</v>
      </c>
      <c r="K63" s="10" t="s">
        <v>12</v>
      </c>
    </row>
    <row r="64" spans="1:13" ht="12">
      <c r="A64" s="9" t="s">
        <v>21</v>
      </c>
      <c r="B64" s="12">
        <v>4127</v>
      </c>
      <c r="C64" s="10" t="s">
        <v>12</v>
      </c>
      <c r="D64" s="10" t="s">
        <v>12</v>
      </c>
      <c r="E64" s="10" t="s">
        <v>12</v>
      </c>
      <c r="F64" s="10" t="s">
        <v>12</v>
      </c>
      <c r="G64" s="10">
        <v>0</v>
      </c>
      <c r="H64" s="10" t="s">
        <v>12</v>
      </c>
      <c r="I64" s="10" t="s">
        <v>12</v>
      </c>
      <c r="J64" s="10" t="s">
        <v>12</v>
      </c>
      <c r="K64" s="10" t="s">
        <v>12</v>
      </c>
      <c r="M64" s="88"/>
    </row>
    <row r="65" spans="1:11" ht="12">
      <c r="A65" s="9" t="s">
        <v>49</v>
      </c>
      <c r="B65" s="12">
        <v>9510</v>
      </c>
      <c r="C65" s="10">
        <v>4</v>
      </c>
      <c r="D65" s="10">
        <v>129</v>
      </c>
      <c r="E65" s="10">
        <v>119</v>
      </c>
      <c r="F65" s="10">
        <v>45</v>
      </c>
      <c r="G65" s="10">
        <v>41</v>
      </c>
      <c r="H65" s="10" t="s">
        <v>12</v>
      </c>
      <c r="I65" s="10" t="s">
        <v>12</v>
      </c>
      <c r="J65" s="10" t="s">
        <v>12</v>
      </c>
      <c r="K65" s="10" t="s">
        <v>12</v>
      </c>
    </row>
    <row r="66" spans="1:11" ht="12">
      <c r="A66" s="9" t="s">
        <v>22</v>
      </c>
      <c r="B66" s="12">
        <v>3212</v>
      </c>
      <c r="C66" s="10" t="s">
        <v>13</v>
      </c>
      <c r="D66" s="10">
        <v>19</v>
      </c>
      <c r="E66" s="10">
        <v>7</v>
      </c>
      <c r="F66" s="10" t="s">
        <v>12</v>
      </c>
      <c r="G66" s="10" t="s">
        <v>12</v>
      </c>
      <c r="H66" s="10" t="s">
        <v>12</v>
      </c>
      <c r="I66" s="10" t="s">
        <v>12</v>
      </c>
      <c r="J66" s="10" t="s">
        <v>12</v>
      </c>
      <c r="K66" s="10" t="s">
        <v>12</v>
      </c>
    </row>
    <row r="67" spans="1:11" ht="12">
      <c r="A67" s="39" t="s">
        <v>398</v>
      </c>
      <c r="B67" s="62">
        <f>SUM(B55:B66)</f>
        <v>842925</v>
      </c>
      <c r="C67" s="62"/>
      <c r="D67" s="62"/>
      <c r="E67" s="62"/>
      <c r="F67" s="62"/>
      <c r="G67" s="62">
        <f>SUM(G55:G66)</f>
        <v>89053</v>
      </c>
      <c r="H67" s="62"/>
      <c r="I67" s="62"/>
      <c r="J67" s="62"/>
      <c r="K67" s="62"/>
    </row>
    <row r="68" spans="1:11" ht="12">
      <c r="A68" s="37" t="s">
        <v>168</v>
      </c>
      <c r="B68" s="63"/>
      <c r="C68" s="63"/>
      <c r="D68" s="63"/>
      <c r="E68" s="63"/>
      <c r="F68" s="63"/>
      <c r="G68" s="63"/>
      <c r="H68" s="63"/>
      <c r="I68" s="38"/>
      <c r="J68" s="38"/>
      <c r="K68" s="38"/>
    </row>
    <row r="69" spans="1:11" ht="13.5">
      <c r="A69" s="9" t="s">
        <v>377</v>
      </c>
      <c r="B69" s="12">
        <v>310134</v>
      </c>
      <c r="C69" s="12">
        <v>2054</v>
      </c>
      <c r="D69" s="12">
        <v>14238</v>
      </c>
      <c r="E69" s="10" t="s">
        <v>12</v>
      </c>
      <c r="F69" s="10" t="s">
        <v>12</v>
      </c>
      <c r="G69" s="12">
        <v>91951</v>
      </c>
      <c r="H69" s="10" t="s">
        <v>12</v>
      </c>
      <c r="I69" s="10" t="s">
        <v>12</v>
      </c>
      <c r="J69" s="10" t="s">
        <v>12</v>
      </c>
      <c r="K69" s="10" t="s">
        <v>12</v>
      </c>
    </row>
    <row r="70" spans="1:11" ht="12">
      <c r="A70" s="9" t="s">
        <v>52</v>
      </c>
      <c r="B70" s="12">
        <v>302294</v>
      </c>
      <c r="C70" s="12">
        <v>2085</v>
      </c>
      <c r="D70" s="12">
        <v>5086</v>
      </c>
      <c r="E70" s="12">
        <v>17380</v>
      </c>
      <c r="F70" s="10" t="s">
        <v>12</v>
      </c>
      <c r="G70" s="10" t="s">
        <v>12</v>
      </c>
      <c r="H70" s="10" t="s">
        <v>12</v>
      </c>
      <c r="I70" s="10" t="s">
        <v>12</v>
      </c>
      <c r="J70" s="10" t="s">
        <v>12</v>
      </c>
      <c r="K70" s="10" t="s">
        <v>12</v>
      </c>
    </row>
    <row r="71" spans="1:11" ht="12">
      <c r="A71" s="39" t="s">
        <v>169</v>
      </c>
      <c r="B71" s="62">
        <f>SUM(B69:B70)</f>
        <v>612428</v>
      </c>
      <c r="C71" s="62"/>
      <c r="D71" s="62"/>
      <c r="E71" s="62"/>
      <c r="F71" s="62"/>
      <c r="G71" s="62">
        <f>SUM(G69:G70)</f>
        <v>91951</v>
      </c>
      <c r="H71" s="62"/>
      <c r="I71" s="62"/>
      <c r="J71" s="62"/>
      <c r="K71" s="62"/>
    </row>
    <row r="72" spans="1:13" s="50" customFormat="1" ht="24">
      <c r="A72" s="40" t="s">
        <v>170</v>
      </c>
      <c r="B72" s="64">
        <f>B53+B67+B71</f>
        <v>1636876</v>
      </c>
      <c r="C72" s="64"/>
      <c r="D72" s="64"/>
      <c r="E72" s="64"/>
      <c r="F72" s="64"/>
      <c r="G72" s="64">
        <f>G53+G67+G71</f>
        <v>218839</v>
      </c>
      <c r="H72" s="64"/>
      <c r="I72" s="64"/>
      <c r="J72" s="64"/>
      <c r="K72" s="64"/>
      <c r="L72" s="7"/>
      <c r="M72" s="7"/>
    </row>
    <row r="73" spans="1:11" ht="12">
      <c r="A73" s="22" t="s">
        <v>53</v>
      </c>
      <c r="B73" s="13">
        <v>3988610</v>
      </c>
      <c r="C73" s="11"/>
      <c r="D73" s="11"/>
      <c r="E73" s="11"/>
      <c r="F73" s="11"/>
      <c r="G73" s="11"/>
      <c r="H73" s="11"/>
      <c r="I73" s="11"/>
      <c r="J73" s="11"/>
      <c r="K73" s="11"/>
    </row>
    <row r="74" spans="1:11" ht="8.25" customHeight="1">
      <c r="A74" s="1"/>
      <c r="B74" s="25"/>
      <c r="C74" s="25"/>
      <c r="D74" s="25"/>
      <c r="E74" s="25"/>
      <c r="F74" s="25"/>
      <c r="G74" s="25"/>
      <c r="H74" s="25"/>
      <c r="I74" s="25"/>
      <c r="J74" s="25"/>
      <c r="K74" s="25"/>
    </row>
    <row r="75" spans="1:11" ht="12">
      <c r="A75" s="3" t="s">
        <v>187</v>
      </c>
      <c r="B75" s="25"/>
      <c r="C75" s="25"/>
      <c r="D75" s="25"/>
      <c r="E75" s="25"/>
      <c r="F75" s="25"/>
      <c r="G75" s="25"/>
      <c r="H75" s="25"/>
      <c r="I75" s="25"/>
      <c r="J75" s="25"/>
      <c r="K75" s="25"/>
    </row>
    <row r="76" spans="1:11" ht="24.75" customHeight="1">
      <c r="A76" s="144" t="s">
        <v>376</v>
      </c>
      <c r="B76" s="144"/>
      <c r="C76" s="144"/>
      <c r="D76" s="144"/>
      <c r="E76" s="144"/>
      <c r="F76" s="144"/>
      <c r="G76" s="144"/>
      <c r="H76" s="144"/>
      <c r="I76" s="144"/>
      <c r="J76" s="144"/>
      <c r="K76" s="144"/>
    </row>
    <row r="77" spans="1:11" ht="15.75" customHeight="1">
      <c r="A77" s="20" t="s">
        <v>188</v>
      </c>
      <c r="B77" s="52"/>
      <c r="C77" s="52"/>
      <c r="D77" s="52"/>
      <c r="E77" s="52"/>
      <c r="F77" s="52"/>
      <c r="G77" s="52"/>
      <c r="H77" s="52"/>
      <c r="I77" s="52"/>
      <c r="J77" s="52"/>
      <c r="K77" s="52"/>
    </row>
    <row r="78" spans="1:11" ht="12">
      <c r="A78" s="1"/>
      <c r="B78" s="52"/>
      <c r="C78" s="52"/>
      <c r="D78" s="52"/>
      <c r="E78" s="52"/>
      <c r="F78" s="52"/>
      <c r="G78" s="52"/>
      <c r="H78" s="52"/>
      <c r="I78" s="52"/>
      <c r="J78" s="52"/>
      <c r="K78" s="52"/>
    </row>
    <row r="79" ht="12">
      <c r="A79" s="1"/>
    </row>
    <row r="80" ht="12">
      <c r="A80" s="1"/>
    </row>
    <row r="81" ht="12">
      <c r="A81" s="1"/>
    </row>
    <row r="82" ht="12">
      <c r="A82" s="3"/>
    </row>
    <row r="83" ht="12">
      <c r="A83" s="3"/>
    </row>
    <row r="84" ht="12">
      <c r="A84" s="3"/>
    </row>
    <row r="85" ht="12">
      <c r="A85" s="5"/>
    </row>
  </sheetData>
  <mergeCells count="9">
    <mergeCell ref="A76:K76"/>
    <mergeCell ref="A1:K1"/>
    <mergeCell ref="A2:A5"/>
    <mergeCell ref="B2:F2"/>
    <mergeCell ref="G2:K2"/>
    <mergeCell ref="B3:B4"/>
    <mergeCell ref="C3:F3"/>
    <mergeCell ref="G3:G4"/>
    <mergeCell ref="H3:K3"/>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codeName="Sheet14"/>
  <dimension ref="A2:P89"/>
  <sheetViews>
    <sheetView workbookViewId="0" topLeftCell="A1">
      <pane ySplit="5" topLeftCell="BM6" activePane="bottomLeft" state="frozen"/>
      <selection pane="topLeft" activeCell="K5" sqref="K5"/>
      <selection pane="bottomLeft" activeCell="D27" sqref="D27"/>
    </sheetView>
  </sheetViews>
  <sheetFormatPr defaultColWidth="9.140625" defaultRowHeight="12.75"/>
  <cols>
    <col min="1" max="1" width="20.57421875" style="7" customWidth="1"/>
    <col min="2" max="3" width="13.421875" style="7" customWidth="1"/>
    <col min="4" max="7" width="10.8515625" style="7" customWidth="1"/>
    <col min="8" max="16384" width="9.140625" style="7" customWidth="1"/>
  </cols>
  <sheetData>
    <row r="1" ht="3.75" customHeight="1"/>
    <row r="2" spans="1:8" s="49" customFormat="1" ht="26.25" customHeight="1">
      <c r="A2" s="137" t="s">
        <v>369</v>
      </c>
      <c r="B2" s="138"/>
      <c r="C2" s="138"/>
      <c r="D2" s="138"/>
      <c r="E2" s="138"/>
      <c r="F2" s="138"/>
      <c r="G2" s="138"/>
      <c r="H2" s="48"/>
    </row>
    <row r="3" spans="1:8" ht="22.5" customHeight="1">
      <c r="A3" s="148" t="s">
        <v>1</v>
      </c>
      <c r="B3" s="148" t="s">
        <v>111</v>
      </c>
      <c r="C3" s="148"/>
      <c r="D3" s="148" t="s">
        <v>112</v>
      </c>
      <c r="E3" s="148" t="s">
        <v>371</v>
      </c>
      <c r="F3" s="148"/>
      <c r="G3" s="148"/>
      <c r="H3" s="6"/>
    </row>
    <row r="4" spans="1:7" ht="36">
      <c r="A4" s="148"/>
      <c r="B4" s="28" t="s">
        <v>113</v>
      </c>
      <c r="C4" s="28" t="s">
        <v>114</v>
      </c>
      <c r="D4" s="148"/>
      <c r="E4" s="148" t="s">
        <v>115</v>
      </c>
      <c r="F4" s="148" t="s">
        <v>116</v>
      </c>
      <c r="G4" s="148" t="s">
        <v>117</v>
      </c>
    </row>
    <row r="5" spans="1:7" ht="24">
      <c r="A5" s="148"/>
      <c r="B5" s="28" t="s">
        <v>118</v>
      </c>
      <c r="C5" s="28" t="s">
        <v>118</v>
      </c>
      <c r="D5" s="148"/>
      <c r="E5" s="148"/>
      <c r="F5" s="148"/>
      <c r="G5" s="148"/>
    </row>
    <row r="6" spans="1:16" ht="12">
      <c r="A6" s="37" t="s">
        <v>162</v>
      </c>
      <c r="B6" s="38"/>
      <c r="C6" s="38"/>
      <c r="D6" s="38"/>
      <c r="E6" s="38"/>
      <c r="F6" s="38"/>
      <c r="G6" s="38"/>
      <c r="H6" s="44"/>
      <c r="I6" s="44"/>
      <c r="J6" s="44"/>
      <c r="K6" s="44"/>
      <c r="L6" s="44"/>
      <c r="M6" s="44"/>
      <c r="N6" s="44"/>
      <c r="O6" s="44"/>
      <c r="P6" s="44"/>
    </row>
    <row r="7" spans="1:16" ht="12">
      <c r="A7" s="71" t="s">
        <v>193</v>
      </c>
      <c r="B7" s="38"/>
      <c r="C7" s="38"/>
      <c r="D7" s="38"/>
      <c r="E7" s="38"/>
      <c r="F7" s="38"/>
      <c r="G7" s="38"/>
      <c r="H7" s="44"/>
      <c r="I7" s="44"/>
      <c r="J7" s="44"/>
      <c r="K7" s="44"/>
      <c r="L7" s="44"/>
      <c r="M7" s="44"/>
      <c r="N7" s="44"/>
      <c r="O7" s="44"/>
      <c r="P7" s="44"/>
    </row>
    <row r="8" spans="1:16" ht="13.5" customHeight="1">
      <c r="A8" s="37" t="s">
        <v>163</v>
      </c>
      <c r="B8" s="38"/>
      <c r="C8" s="38"/>
      <c r="D8" s="38"/>
      <c r="E8" s="38"/>
      <c r="F8" s="38"/>
      <c r="G8" s="38"/>
      <c r="H8" s="44"/>
      <c r="I8" s="44"/>
      <c r="J8" s="44"/>
      <c r="K8" s="44"/>
      <c r="L8" s="44"/>
      <c r="M8" s="44"/>
      <c r="N8" s="44"/>
      <c r="O8" s="44"/>
      <c r="P8" s="44"/>
    </row>
    <row r="9" spans="1:16" ht="12">
      <c r="A9" s="9" t="s">
        <v>23</v>
      </c>
      <c r="B9" s="10">
        <v>77.8</v>
      </c>
      <c r="C9" s="10">
        <v>96</v>
      </c>
      <c r="D9" s="10">
        <v>51</v>
      </c>
      <c r="E9" s="10">
        <v>0</v>
      </c>
      <c r="F9" s="10">
        <v>0</v>
      </c>
      <c r="G9" s="10">
        <v>0</v>
      </c>
      <c r="H9" s="44"/>
      <c r="I9" s="44"/>
      <c r="J9" s="44"/>
      <c r="K9" s="44"/>
      <c r="L9" s="44"/>
      <c r="M9" s="44"/>
      <c r="N9" s="44"/>
      <c r="O9" s="44"/>
      <c r="P9" s="44"/>
    </row>
    <row r="10" spans="1:16" ht="12">
      <c r="A10" s="9" t="s">
        <v>25</v>
      </c>
      <c r="B10" s="10">
        <v>63.9</v>
      </c>
      <c r="C10" s="10">
        <v>88.8</v>
      </c>
      <c r="D10" s="10">
        <v>58</v>
      </c>
      <c r="E10" s="10">
        <v>0</v>
      </c>
      <c r="F10" s="10">
        <v>0</v>
      </c>
      <c r="G10" s="10">
        <v>0</v>
      </c>
      <c r="H10" s="44"/>
      <c r="I10" s="44"/>
      <c r="J10" s="44"/>
      <c r="K10" s="44"/>
      <c r="L10" s="44"/>
      <c r="M10" s="44"/>
      <c r="N10" s="44"/>
      <c r="O10" s="44"/>
      <c r="P10" s="44"/>
    </row>
    <row r="11" spans="1:16" ht="12">
      <c r="A11" s="9" t="s">
        <v>16</v>
      </c>
      <c r="B11" s="10" t="s">
        <v>12</v>
      </c>
      <c r="C11" s="10" t="s">
        <v>12</v>
      </c>
      <c r="D11" s="10">
        <v>36</v>
      </c>
      <c r="E11" s="10">
        <v>0</v>
      </c>
      <c r="F11" s="10">
        <v>0</v>
      </c>
      <c r="G11" s="10">
        <v>1</v>
      </c>
      <c r="H11" s="44"/>
      <c r="I11" s="44"/>
      <c r="J11" s="44"/>
      <c r="K11" s="44"/>
      <c r="L11" s="44"/>
      <c r="M11" s="44"/>
      <c r="N11" s="44"/>
      <c r="O11" s="44"/>
      <c r="P11" s="44"/>
    </row>
    <row r="12" spans="1:16" ht="12">
      <c r="A12" s="9" t="s">
        <v>26</v>
      </c>
      <c r="B12" s="10">
        <v>84.5</v>
      </c>
      <c r="C12" s="10">
        <v>97.2</v>
      </c>
      <c r="D12" s="10">
        <v>70</v>
      </c>
      <c r="E12" s="10">
        <v>0</v>
      </c>
      <c r="F12" s="10">
        <v>0</v>
      </c>
      <c r="G12" s="10">
        <v>1</v>
      </c>
      <c r="H12" s="44"/>
      <c r="I12" s="44"/>
      <c r="J12" s="44"/>
      <c r="K12" s="44"/>
      <c r="L12" s="44"/>
      <c r="M12" s="44"/>
      <c r="N12" s="44"/>
      <c r="O12" s="44"/>
      <c r="P12" s="44"/>
    </row>
    <row r="13" spans="1:16" ht="12">
      <c r="A13" s="9" t="s">
        <v>27</v>
      </c>
      <c r="B13" s="10">
        <v>63.8</v>
      </c>
      <c r="C13" s="10">
        <v>91.1</v>
      </c>
      <c r="D13" s="10">
        <v>38</v>
      </c>
      <c r="E13" s="10">
        <v>0</v>
      </c>
      <c r="F13" s="10">
        <v>0</v>
      </c>
      <c r="G13" s="10">
        <v>0</v>
      </c>
      <c r="H13" s="44"/>
      <c r="I13" s="44"/>
      <c r="J13" s="44"/>
      <c r="K13" s="44"/>
      <c r="L13" s="44"/>
      <c r="M13" s="44"/>
      <c r="N13" s="44"/>
      <c r="O13" s="44"/>
      <c r="P13" s="44"/>
    </row>
    <row r="14" spans="1:16" ht="12">
      <c r="A14" s="9" t="s">
        <v>28</v>
      </c>
      <c r="B14" s="10">
        <v>75.2</v>
      </c>
      <c r="C14" s="10">
        <v>99.2</v>
      </c>
      <c r="D14" s="10">
        <v>27</v>
      </c>
      <c r="E14" s="10">
        <v>0</v>
      </c>
      <c r="F14" s="10">
        <v>0</v>
      </c>
      <c r="G14" s="10">
        <v>0</v>
      </c>
      <c r="H14" s="44"/>
      <c r="I14" s="44"/>
      <c r="J14" s="44"/>
      <c r="K14" s="44"/>
      <c r="L14" s="44"/>
      <c r="M14" s="44"/>
      <c r="N14" s="44"/>
      <c r="O14" s="44"/>
      <c r="P14" s="44"/>
    </row>
    <row r="15" spans="1:16" ht="12">
      <c r="A15" s="9" t="s">
        <v>29</v>
      </c>
      <c r="B15" s="10">
        <v>92.9</v>
      </c>
      <c r="C15" s="10">
        <v>99.9</v>
      </c>
      <c r="D15" s="10">
        <v>32</v>
      </c>
      <c r="E15" s="10">
        <v>0</v>
      </c>
      <c r="F15" s="10">
        <v>0</v>
      </c>
      <c r="G15" s="10">
        <v>0</v>
      </c>
      <c r="H15" s="44"/>
      <c r="I15" s="44"/>
      <c r="J15" s="44"/>
      <c r="K15" s="44"/>
      <c r="L15" s="44"/>
      <c r="M15" s="44"/>
      <c r="N15" s="44"/>
      <c r="O15" s="44"/>
      <c r="P15" s="44"/>
    </row>
    <row r="16" spans="1:16" ht="12">
      <c r="A16" s="9" t="s">
        <v>30</v>
      </c>
      <c r="B16" s="10">
        <v>44.4</v>
      </c>
      <c r="C16" s="10">
        <v>80.8</v>
      </c>
      <c r="D16" s="10">
        <v>73</v>
      </c>
      <c r="E16" s="10">
        <v>0</v>
      </c>
      <c r="F16" s="10">
        <v>0</v>
      </c>
      <c r="G16" s="10">
        <v>0</v>
      </c>
      <c r="H16" s="44"/>
      <c r="I16" s="44"/>
      <c r="J16" s="44"/>
      <c r="K16" s="44"/>
      <c r="L16" s="44"/>
      <c r="M16" s="44"/>
      <c r="N16" s="44"/>
      <c r="O16" s="44"/>
      <c r="P16" s="44"/>
    </row>
    <row r="17" spans="1:16" ht="12">
      <c r="A17" s="9" t="s">
        <v>31</v>
      </c>
      <c r="B17" s="10">
        <v>74.5</v>
      </c>
      <c r="C17" s="10">
        <v>90.1</v>
      </c>
      <c r="D17" s="10">
        <v>62</v>
      </c>
      <c r="E17" s="10">
        <v>2</v>
      </c>
      <c r="F17" s="10">
        <v>1</v>
      </c>
      <c r="G17" s="10">
        <v>5</v>
      </c>
      <c r="H17" s="44"/>
      <c r="I17" s="44"/>
      <c r="J17" s="44"/>
      <c r="K17" s="44"/>
      <c r="L17" s="44"/>
      <c r="M17" s="44"/>
      <c r="N17" s="44"/>
      <c r="O17" s="44"/>
      <c r="P17" s="44"/>
    </row>
    <row r="18" spans="1:16" ht="12">
      <c r="A18" s="9" t="s">
        <v>32</v>
      </c>
      <c r="B18" s="10" t="s">
        <v>12</v>
      </c>
      <c r="C18" s="10" t="s">
        <v>12</v>
      </c>
      <c r="D18" s="10" t="s">
        <v>12</v>
      </c>
      <c r="E18" s="10">
        <v>0</v>
      </c>
      <c r="F18" s="10">
        <v>0</v>
      </c>
      <c r="G18" s="10">
        <v>0</v>
      </c>
      <c r="H18" s="44"/>
      <c r="I18" s="44"/>
      <c r="J18" s="44"/>
      <c r="K18" s="44"/>
      <c r="L18" s="44"/>
      <c r="M18" s="44"/>
      <c r="N18" s="44"/>
      <c r="O18" s="44"/>
      <c r="P18" s="44"/>
    </row>
    <row r="19" spans="1:16" ht="12">
      <c r="A19" s="9" t="s">
        <v>33</v>
      </c>
      <c r="B19" s="10">
        <v>39.5</v>
      </c>
      <c r="C19" s="10">
        <v>87.1</v>
      </c>
      <c r="D19" s="10">
        <v>47</v>
      </c>
      <c r="E19" s="10">
        <v>1</v>
      </c>
      <c r="F19" s="10">
        <v>2</v>
      </c>
      <c r="G19" s="10">
        <v>3</v>
      </c>
      <c r="H19" s="44"/>
      <c r="I19" s="44"/>
      <c r="J19" s="44"/>
      <c r="K19" s="44"/>
      <c r="L19" s="44"/>
      <c r="M19" s="44"/>
      <c r="N19" s="44"/>
      <c r="O19" s="44"/>
      <c r="P19" s="44"/>
    </row>
    <row r="20" spans="1:16" ht="12">
      <c r="A20" s="9" t="s">
        <v>34</v>
      </c>
      <c r="B20" s="10" t="s">
        <v>12</v>
      </c>
      <c r="C20" s="10" t="s">
        <v>12</v>
      </c>
      <c r="D20" s="10">
        <v>25</v>
      </c>
      <c r="E20" s="10">
        <v>0</v>
      </c>
      <c r="F20" s="10">
        <v>0</v>
      </c>
      <c r="G20" s="10">
        <v>1</v>
      </c>
      <c r="H20" s="44"/>
      <c r="I20" s="44"/>
      <c r="J20" s="44"/>
      <c r="K20" s="44"/>
      <c r="L20" s="44"/>
      <c r="M20" s="44"/>
      <c r="N20" s="44"/>
      <c r="O20" s="44"/>
      <c r="P20" s="44"/>
    </row>
    <row r="21" spans="1:16" ht="12">
      <c r="A21" s="9" t="s">
        <v>35</v>
      </c>
      <c r="B21" s="10">
        <v>34.4</v>
      </c>
      <c r="C21" s="10">
        <v>66.6</v>
      </c>
      <c r="D21" s="10">
        <v>117</v>
      </c>
      <c r="E21" s="10">
        <v>2</v>
      </c>
      <c r="F21" s="10">
        <v>0</v>
      </c>
      <c r="G21" s="10">
        <v>0</v>
      </c>
      <c r="H21" s="44"/>
      <c r="I21" s="44"/>
      <c r="J21" s="44"/>
      <c r="K21" s="44"/>
      <c r="L21" s="44"/>
      <c r="M21" s="44"/>
      <c r="N21" s="44"/>
      <c r="O21" s="44"/>
      <c r="P21" s="44"/>
    </row>
    <row r="22" spans="1:16" ht="12">
      <c r="A22" s="9" t="s">
        <v>36</v>
      </c>
      <c r="B22" s="10">
        <v>86.5</v>
      </c>
      <c r="C22" s="10">
        <v>99.8</v>
      </c>
      <c r="D22" s="10">
        <v>26</v>
      </c>
      <c r="E22" s="10">
        <v>0</v>
      </c>
      <c r="F22" s="10">
        <v>0</v>
      </c>
      <c r="G22" s="10">
        <v>0</v>
      </c>
      <c r="H22" s="44"/>
      <c r="I22" s="44"/>
      <c r="J22" s="44"/>
      <c r="K22" s="44"/>
      <c r="L22" s="44"/>
      <c r="M22" s="44"/>
      <c r="N22" s="44"/>
      <c r="O22" s="44"/>
      <c r="P22" s="44"/>
    </row>
    <row r="23" spans="1:16" ht="12">
      <c r="A23" s="9" t="s">
        <v>37</v>
      </c>
      <c r="B23" s="10">
        <v>82.6</v>
      </c>
      <c r="C23" s="10">
        <v>99.7</v>
      </c>
      <c r="D23" s="10">
        <v>24</v>
      </c>
      <c r="E23" s="10">
        <v>0</v>
      </c>
      <c r="F23" s="10">
        <v>0</v>
      </c>
      <c r="G23" s="10">
        <v>0</v>
      </c>
      <c r="H23" s="44"/>
      <c r="I23" s="44"/>
      <c r="J23" s="44"/>
      <c r="K23" s="44"/>
      <c r="L23" s="44"/>
      <c r="M23" s="44"/>
      <c r="N23" s="44"/>
      <c r="O23" s="44"/>
      <c r="P23" s="44"/>
    </row>
    <row r="24" spans="1:16" ht="12">
      <c r="A24" s="9" t="s">
        <v>38</v>
      </c>
      <c r="B24" s="10">
        <v>86.9</v>
      </c>
      <c r="C24" s="10">
        <v>98.6</v>
      </c>
      <c r="D24" s="10" t="s">
        <v>12</v>
      </c>
      <c r="E24" s="10">
        <v>0</v>
      </c>
      <c r="F24" s="10">
        <v>0</v>
      </c>
      <c r="G24" s="10">
        <v>0</v>
      </c>
      <c r="H24" s="44"/>
      <c r="I24" s="44"/>
      <c r="J24" s="44"/>
      <c r="K24" s="44"/>
      <c r="L24" s="44"/>
      <c r="M24" s="44"/>
      <c r="N24" s="44"/>
      <c r="O24" s="44"/>
      <c r="P24" s="44"/>
    </row>
    <row r="25" spans="1:16" ht="12">
      <c r="A25" s="9" t="s">
        <v>39</v>
      </c>
      <c r="B25" s="10" t="s">
        <v>12</v>
      </c>
      <c r="C25" s="10" t="s">
        <v>12</v>
      </c>
      <c r="D25" s="10">
        <v>3</v>
      </c>
      <c r="E25" s="10">
        <v>0</v>
      </c>
      <c r="F25" s="10">
        <v>0</v>
      </c>
      <c r="G25" s="10">
        <v>0</v>
      </c>
      <c r="H25" s="44"/>
      <c r="I25" s="44"/>
      <c r="J25" s="44"/>
      <c r="K25" s="44"/>
      <c r="L25" s="44"/>
      <c r="M25" s="44"/>
      <c r="N25" s="44"/>
      <c r="O25" s="44"/>
      <c r="P25" s="44"/>
    </row>
    <row r="26" spans="1:16" ht="12">
      <c r="A26" s="9" t="s">
        <v>40</v>
      </c>
      <c r="B26" s="10">
        <v>55.1</v>
      </c>
      <c r="C26" s="10">
        <v>91.3</v>
      </c>
      <c r="D26" s="10" t="s">
        <v>387</v>
      </c>
      <c r="E26" s="10">
        <v>0</v>
      </c>
      <c r="F26" s="10">
        <v>0</v>
      </c>
      <c r="G26" s="10">
        <v>0</v>
      </c>
      <c r="H26" s="44"/>
      <c r="I26" s="44"/>
      <c r="J26" s="44"/>
      <c r="K26" s="44"/>
      <c r="L26" s="44"/>
      <c r="M26" s="44"/>
      <c r="N26" s="44"/>
      <c r="O26" s="44"/>
      <c r="P26" s="44"/>
    </row>
    <row r="27" spans="1:16" ht="12">
      <c r="A27" s="9" t="s">
        <v>41</v>
      </c>
      <c r="B27" s="10" t="s">
        <v>12</v>
      </c>
      <c r="C27" s="10" t="s">
        <v>12</v>
      </c>
      <c r="D27" s="10">
        <v>57</v>
      </c>
      <c r="E27" s="10">
        <v>0</v>
      </c>
      <c r="F27" s="10">
        <v>0</v>
      </c>
      <c r="G27" s="10">
        <v>1</v>
      </c>
      <c r="H27" s="44"/>
      <c r="I27" s="44"/>
      <c r="J27" s="44"/>
      <c r="K27" s="44"/>
      <c r="L27" s="44"/>
      <c r="M27" s="44"/>
      <c r="N27" s="44"/>
      <c r="O27" s="44"/>
      <c r="P27" s="44"/>
    </row>
    <row r="28" spans="1:16" ht="12">
      <c r="A28" s="9" t="s">
        <v>42</v>
      </c>
      <c r="B28" s="10" t="s">
        <v>12</v>
      </c>
      <c r="C28" s="10" t="s">
        <v>12</v>
      </c>
      <c r="D28" s="10">
        <v>51</v>
      </c>
      <c r="E28" s="10">
        <v>1</v>
      </c>
      <c r="F28" s="10">
        <v>3</v>
      </c>
      <c r="G28" s="10">
        <v>2</v>
      </c>
      <c r="H28" s="44"/>
      <c r="I28" s="44"/>
      <c r="J28" s="44"/>
      <c r="K28" s="44"/>
      <c r="L28" s="44"/>
      <c r="M28" s="44"/>
      <c r="N28" s="44"/>
      <c r="O28" s="44"/>
      <c r="P28" s="44"/>
    </row>
    <row r="29" spans="1:16" ht="12">
      <c r="A29" s="9" t="s">
        <v>45</v>
      </c>
      <c r="B29" s="10">
        <v>76.8</v>
      </c>
      <c r="C29" s="10">
        <v>97.8</v>
      </c>
      <c r="D29" s="10">
        <v>59</v>
      </c>
      <c r="E29" s="10">
        <v>0</v>
      </c>
      <c r="F29" s="10">
        <v>0</v>
      </c>
      <c r="G29" s="10">
        <v>1</v>
      </c>
      <c r="H29" s="44"/>
      <c r="I29" s="44"/>
      <c r="J29" s="44"/>
      <c r="K29" s="44"/>
      <c r="L29" s="44"/>
      <c r="M29" s="44"/>
      <c r="N29" s="44"/>
      <c r="O29" s="44"/>
      <c r="P29" s="44"/>
    </row>
    <row r="30" spans="1:16" ht="12">
      <c r="A30" s="9" t="s">
        <v>46</v>
      </c>
      <c r="B30" s="10">
        <v>71.7</v>
      </c>
      <c r="C30" s="10">
        <v>92.2</v>
      </c>
      <c r="D30" s="10">
        <v>73</v>
      </c>
      <c r="E30" s="10">
        <v>0</v>
      </c>
      <c r="F30" s="10">
        <v>0</v>
      </c>
      <c r="G30" s="10">
        <v>0</v>
      </c>
      <c r="H30" s="44"/>
      <c r="I30" s="44"/>
      <c r="J30" s="44"/>
      <c r="K30" s="44"/>
      <c r="L30" s="44"/>
      <c r="M30" s="44"/>
      <c r="N30" s="44"/>
      <c r="O30" s="44"/>
      <c r="P30" s="44"/>
    </row>
    <row r="31" spans="1:16" ht="12">
      <c r="A31" s="9" t="s">
        <v>47</v>
      </c>
      <c r="B31" s="10">
        <v>40.1</v>
      </c>
      <c r="C31" s="10">
        <v>81.6</v>
      </c>
      <c r="D31" s="10" t="s">
        <v>388</v>
      </c>
      <c r="E31" s="10">
        <v>2</v>
      </c>
      <c r="F31" s="10">
        <v>1</v>
      </c>
      <c r="G31" s="10">
        <v>6</v>
      </c>
      <c r="H31" s="44"/>
      <c r="I31" s="44"/>
      <c r="J31" s="44"/>
      <c r="K31" s="44"/>
      <c r="L31" s="44"/>
      <c r="M31" s="44"/>
      <c r="N31" s="44"/>
      <c r="O31" s="44"/>
      <c r="P31" s="44"/>
    </row>
    <row r="32" spans="1:16" ht="12">
      <c r="A32" s="9" t="s">
        <v>48</v>
      </c>
      <c r="B32" s="10">
        <v>91.4</v>
      </c>
      <c r="C32" s="10">
        <v>99</v>
      </c>
      <c r="D32" s="10">
        <v>32</v>
      </c>
      <c r="E32" s="10">
        <v>0</v>
      </c>
      <c r="F32" s="10">
        <v>0</v>
      </c>
      <c r="G32" s="10">
        <v>1</v>
      </c>
      <c r="H32" s="44"/>
      <c r="I32" s="44"/>
      <c r="J32" s="44"/>
      <c r="K32" s="44"/>
      <c r="L32" s="44"/>
      <c r="M32" s="44"/>
      <c r="N32" s="44"/>
      <c r="O32" s="44"/>
      <c r="P32" s="44"/>
    </row>
    <row r="33" spans="1:16" ht="12">
      <c r="A33" s="9" t="s">
        <v>50</v>
      </c>
      <c r="B33" s="10">
        <v>52.4</v>
      </c>
      <c r="C33" s="10">
        <v>84.1</v>
      </c>
      <c r="D33" s="10">
        <v>66</v>
      </c>
      <c r="E33" s="10">
        <v>3</v>
      </c>
      <c r="F33" s="10">
        <v>1</v>
      </c>
      <c r="G33" s="10">
        <v>6</v>
      </c>
      <c r="H33" s="44"/>
      <c r="I33" s="44"/>
      <c r="J33" s="44"/>
      <c r="K33" s="44"/>
      <c r="L33" s="44"/>
      <c r="M33" s="44"/>
      <c r="N33" s="44"/>
      <c r="O33" s="44"/>
      <c r="P33" s="44"/>
    </row>
    <row r="34" spans="1:16" ht="12">
      <c r="A34" s="39" t="s">
        <v>164</v>
      </c>
      <c r="B34" s="62"/>
      <c r="C34" s="62"/>
      <c r="D34" s="62"/>
      <c r="E34" s="62"/>
      <c r="F34" s="62"/>
      <c r="G34" s="62"/>
      <c r="H34" s="44"/>
      <c r="I34" s="44"/>
      <c r="J34" s="44"/>
      <c r="K34" s="44"/>
      <c r="L34" s="44"/>
      <c r="M34" s="44"/>
      <c r="N34" s="44"/>
      <c r="O34" s="44"/>
      <c r="P34" s="44"/>
    </row>
    <row r="35" spans="1:16" ht="12">
      <c r="A35" s="37" t="s">
        <v>165</v>
      </c>
      <c r="B35" s="63"/>
      <c r="C35" s="63"/>
      <c r="D35" s="63"/>
      <c r="E35" s="63"/>
      <c r="F35" s="63"/>
      <c r="G35" s="63"/>
      <c r="H35" s="44"/>
      <c r="I35" s="44"/>
      <c r="J35" s="44"/>
      <c r="K35" s="44"/>
      <c r="L35" s="44"/>
      <c r="M35" s="44"/>
      <c r="N35" s="44"/>
      <c r="O35" s="44"/>
      <c r="P35" s="44"/>
    </row>
    <row r="36" spans="1:16" ht="12">
      <c r="A36" s="9" t="s">
        <v>171</v>
      </c>
      <c r="B36" s="10" t="s">
        <v>12</v>
      </c>
      <c r="C36" s="10" t="s">
        <v>12</v>
      </c>
      <c r="D36" s="10" t="s">
        <v>386</v>
      </c>
      <c r="E36" s="10">
        <v>0</v>
      </c>
      <c r="F36" s="10">
        <v>0</v>
      </c>
      <c r="G36" s="10">
        <v>0</v>
      </c>
      <c r="H36" s="44"/>
      <c r="I36" s="44"/>
      <c r="J36" s="44"/>
      <c r="K36" s="44"/>
      <c r="L36" s="44"/>
      <c r="M36" s="44"/>
      <c r="N36" s="44"/>
      <c r="O36" s="44"/>
      <c r="P36" s="44"/>
    </row>
    <row r="37" spans="1:16" ht="12">
      <c r="A37" s="9" t="s">
        <v>172</v>
      </c>
      <c r="B37" s="10" t="s">
        <v>12</v>
      </c>
      <c r="C37" s="10" t="s">
        <v>12</v>
      </c>
      <c r="D37" s="10" t="s">
        <v>12</v>
      </c>
      <c r="E37" s="10" t="s">
        <v>12</v>
      </c>
      <c r="F37" s="10" t="s">
        <v>12</v>
      </c>
      <c r="G37" s="10" t="s">
        <v>12</v>
      </c>
      <c r="H37" s="44"/>
      <c r="I37" s="44"/>
      <c r="J37" s="44"/>
      <c r="K37" s="44"/>
      <c r="L37" s="44"/>
      <c r="M37" s="44"/>
      <c r="N37" s="44"/>
      <c r="O37" s="44"/>
      <c r="P37" s="44"/>
    </row>
    <row r="38" spans="1:16" ht="24">
      <c r="A38" s="9" t="s">
        <v>173</v>
      </c>
      <c r="B38" s="10">
        <v>82.1</v>
      </c>
      <c r="C38" s="10">
        <v>91.9</v>
      </c>
      <c r="D38" s="10">
        <v>97</v>
      </c>
      <c r="E38" s="10">
        <v>0</v>
      </c>
      <c r="F38" s="10">
        <v>0</v>
      </c>
      <c r="G38" s="10">
        <v>1</v>
      </c>
      <c r="H38" s="44"/>
      <c r="I38" s="44"/>
      <c r="J38" s="44"/>
      <c r="K38" s="44"/>
      <c r="L38" s="44"/>
      <c r="M38" s="44"/>
      <c r="N38" s="44"/>
      <c r="O38" s="44"/>
      <c r="P38" s="44"/>
    </row>
    <row r="39" spans="1:16" ht="12">
      <c r="A39" s="9" t="s">
        <v>174</v>
      </c>
      <c r="B39" s="10">
        <v>61.1</v>
      </c>
      <c r="C39" s="10">
        <v>93.4</v>
      </c>
      <c r="D39" s="10">
        <v>128</v>
      </c>
      <c r="E39" s="10">
        <v>0</v>
      </c>
      <c r="F39" s="10">
        <v>0</v>
      </c>
      <c r="G39" s="10">
        <v>0</v>
      </c>
      <c r="H39" s="44"/>
      <c r="I39" s="44"/>
      <c r="J39" s="44"/>
      <c r="K39" s="44"/>
      <c r="L39" s="44"/>
      <c r="M39" s="44"/>
      <c r="N39" s="44"/>
      <c r="O39" s="44"/>
      <c r="P39" s="44"/>
    </row>
    <row r="40" spans="1:16" ht="12">
      <c r="A40" s="9" t="s">
        <v>175</v>
      </c>
      <c r="B40" s="10">
        <v>60.3</v>
      </c>
      <c r="C40" s="10">
        <v>85.4</v>
      </c>
      <c r="D40" s="10">
        <v>59</v>
      </c>
      <c r="E40" s="10">
        <v>0</v>
      </c>
      <c r="F40" s="10">
        <v>0</v>
      </c>
      <c r="G40" s="10">
        <v>0</v>
      </c>
      <c r="H40" s="44"/>
      <c r="I40" s="44"/>
      <c r="J40" s="44"/>
      <c r="K40" s="44"/>
      <c r="L40" s="44"/>
      <c r="M40" s="44"/>
      <c r="N40" s="44"/>
      <c r="O40" s="44"/>
      <c r="P40" s="44"/>
    </row>
    <row r="41" spans="1:16" ht="12">
      <c r="A41" s="9" t="s">
        <v>176</v>
      </c>
      <c r="B41" s="10">
        <v>87.4</v>
      </c>
      <c r="C41" s="10">
        <v>95.4</v>
      </c>
      <c r="D41" s="10">
        <v>3</v>
      </c>
      <c r="E41" s="10">
        <v>0</v>
      </c>
      <c r="F41" s="10">
        <v>0</v>
      </c>
      <c r="G41" s="10">
        <v>0</v>
      </c>
      <c r="H41" s="44"/>
      <c r="I41" s="44"/>
      <c r="J41" s="44"/>
      <c r="K41" s="44"/>
      <c r="L41" s="44"/>
      <c r="M41" s="44"/>
      <c r="N41" s="44"/>
      <c r="O41" s="44"/>
      <c r="P41" s="44"/>
    </row>
    <row r="42" spans="1:16" ht="12">
      <c r="A42" s="9" t="s">
        <v>177</v>
      </c>
      <c r="B42" s="10" t="s">
        <v>12</v>
      </c>
      <c r="C42" s="10" t="s">
        <v>12</v>
      </c>
      <c r="D42" s="10">
        <v>70</v>
      </c>
      <c r="E42" s="10">
        <v>0</v>
      </c>
      <c r="F42" s="10">
        <v>0</v>
      </c>
      <c r="G42" s="10">
        <v>0</v>
      </c>
      <c r="H42" s="44"/>
      <c r="I42" s="44"/>
      <c r="J42" s="44"/>
      <c r="K42" s="44"/>
      <c r="L42" s="44"/>
      <c r="M42" s="44"/>
      <c r="N42" s="44"/>
      <c r="O42" s="44"/>
      <c r="P42" s="44"/>
    </row>
    <row r="43" spans="1:16" ht="12">
      <c r="A43" s="9" t="s">
        <v>178</v>
      </c>
      <c r="B43" s="10" t="s">
        <v>12</v>
      </c>
      <c r="C43" s="10" t="s">
        <v>12</v>
      </c>
      <c r="D43" s="10">
        <v>39</v>
      </c>
      <c r="E43" s="10">
        <v>0</v>
      </c>
      <c r="F43" s="10">
        <v>0</v>
      </c>
      <c r="G43" s="10">
        <v>0</v>
      </c>
      <c r="H43" s="44"/>
      <c r="I43" s="44"/>
      <c r="J43" s="44"/>
      <c r="K43" s="44"/>
      <c r="L43" s="44"/>
      <c r="M43" s="44"/>
      <c r="N43" s="44"/>
      <c r="O43" s="44"/>
      <c r="P43" s="44"/>
    </row>
    <row r="44" spans="1:16" ht="12">
      <c r="A44" s="9" t="s">
        <v>179</v>
      </c>
      <c r="B44" s="10" t="s">
        <v>12</v>
      </c>
      <c r="C44" s="10" t="s">
        <v>12</v>
      </c>
      <c r="D44" s="10" t="s">
        <v>12</v>
      </c>
      <c r="E44" s="10" t="s">
        <v>12</v>
      </c>
      <c r="F44" s="10" t="s">
        <v>12</v>
      </c>
      <c r="G44" s="10" t="s">
        <v>12</v>
      </c>
      <c r="H44" s="44"/>
      <c r="I44" s="44"/>
      <c r="J44" s="44"/>
      <c r="K44" s="44"/>
      <c r="L44" s="44"/>
      <c r="M44" s="44"/>
      <c r="N44" s="44"/>
      <c r="O44" s="44"/>
      <c r="P44" s="44"/>
    </row>
    <row r="45" spans="1:16" ht="12">
      <c r="A45" s="9" t="s">
        <v>180</v>
      </c>
      <c r="B45" s="10">
        <v>91.3</v>
      </c>
      <c r="C45" s="10">
        <v>98.5</v>
      </c>
      <c r="D45" s="10">
        <v>32</v>
      </c>
      <c r="E45" s="10">
        <v>0</v>
      </c>
      <c r="F45" s="10">
        <v>0</v>
      </c>
      <c r="G45" s="10">
        <v>0</v>
      </c>
      <c r="H45" s="44"/>
      <c r="I45" s="44"/>
      <c r="J45" s="44"/>
      <c r="K45" s="44"/>
      <c r="L45" s="44"/>
      <c r="M45" s="44"/>
      <c r="N45" s="44"/>
      <c r="O45" s="44"/>
      <c r="P45" s="44"/>
    </row>
    <row r="46" spans="1:16" ht="12">
      <c r="A46" s="9" t="s">
        <v>181</v>
      </c>
      <c r="B46" s="10">
        <v>73.2</v>
      </c>
      <c r="C46" s="10">
        <v>86.8</v>
      </c>
      <c r="D46" s="10">
        <v>58</v>
      </c>
      <c r="E46" s="10">
        <v>0</v>
      </c>
      <c r="F46" s="10">
        <v>0</v>
      </c>
      <c r="G46" s="10">
        <v>1</v>
      </c>
      <c r="H46" s="44"/>
      <c r="I46" s="44"/>
      <c r="J46" s="44"/>
      <c r="K46" s="44"/>
      <c r="L46" s="44"/>
      <c r="M46" s="44"/>
      <c r="N46" s="44"/>
      <c r="O46" s="44"/>
      <c r="P46" s="44"/>
    </row>
    <row r="47" spans="1:16" ht="12">
      <c r="A47" s="9" t="s">
        <v>182</v>
      </c>
      <c r="B47" s="10" t="s">
        <v>12</v>
      </c>
      <c r="C47" s="10" t="s">
        <v>12</v>
      </c>
      <c r="D47" s="10" t="s">
        <v>12</v>
      </c>
      <c r="E47" s="10" t="s">
        <v>12</v>
      </c>
      <c r="F47" s="10" t="s">
        <v>12</v>
      </c>
      <c r="G47" s="10" t="s">
        <v>12</v>
      </c>
      <c r="H47" s="44"/>
      <c r="I47" s="44"/>
      <c r="J47" s="44"/>
      <c r="K47" s="44"/>
      <c r="L47" s="44"/>
      <c r="M47" s="44"/>
      <c r="N47" s="44"/>
      <c r="O47" s="44"/>
      <c r="P47" s="44"/>
    </row>
    <row r="48" spans="1:16" ht="24">
      <c r="A48" s="9" t="s">
        <v>183</v>
      </c>
      <c r="B48" s="10">
        <v>50.4</v>
      </c>
      <c r="C48" s="10">
        <v>65.4</v>
      </c>
      <c r="D48" s="10">
        <v>48</v>
      </c>
      <c r="E48" s="10">
        <v>0</v>
      </c>
      <c r="F48" s="10">
        <v>0</v>
      </c>
      <c r="G48" s="10">
        <v>0</v>
      </c>
      <c r="H48" s="44"/>
      <c r="I48" s="44"/>
      <c r="J48" s="44"/>
      <c r="K48" s="44"/>
      <c r="L48" s="44"/>
      <c r="M48" s="44"/>
      <c r="N48" s="44"/>
      <c r="O48" s="44"/>
      <c r="P48" s="44"/>
    </row>
    <row r="49" spans="1:16" ht="12">
      <c r="A49" s="9" t="s">
        <v>184</v>
      </c>
      <c r="B49" s="10">
        <v>78.9</v>
      </c>
      <c r="C49" s="10">
        <v>95.4</v>
      </c>
      <c r="D49" s="10">
        <v>52</v>
      </c>
      <c r="E49" s="10">
        <v>0</v>
      </c>
      <c r="F49" s="10">
        <v>0</v>
      </c>
      <c r="G49" s="10">
        <v>0</v>
      </c>
      <c r="H49" s="44"/>
      <c r="I49" s="44"/>
      <c r="J49" s="44"/>
      <c r="K49" s="44"/>
      <c r="L49" s="44"/>
      <c r="M49" s="44"/>
      <c r="N49" s="44"/>
      <c r="O49" s="44"/>
      <c r="P49" s="44"/>
    </row>
    <row r="50" spans="1:16" ht="12">
      <c r="A50" s="9" t="s">
        <v>185</v>
      </c>
      <c r="B50" s="10" t="s">
        <v>12</v>
      </c>
      <c r="C50" s="10" t="s">
        <v>12</v>
      </c>
      <c r="D50" s="10" t="s">
        <v>12</v>
      </c>
      <c r="E50" s="10">
        <v>0</v>
      </c>
      <c r="F50" s="10">
        <v>0</v>
      </c>
      <c r="G50" s="10">
        <v>0</v>
      </c>
      <c r="H50" s="44"/>
      <c r="I50" s="44"/>
      <c r="J50" s="44"/>
      <c r="K50" s="44"/>
      <c r="L50" s="44"/>
      <c r="M50" s="44"/>
      <c r="N50" s="44"/>
      <c r="O50" s="44"/>
      <c r="P50" s="44"/>
    </row>
    <row r="51" spans="1:16" ht="12">
      <c r="A51" s="9" t="s">
        <v>186</v>
      </c>
      <c r="B51" s="10">
        <v>79.7</v>
      </c>
      <c r="C51" s="10">
        <v>97.3</v>
      </c>
      <c r="D51" s="10">
        <v>116</v>
      </c>
      <c r="E51" s="10">
        <v>0</v>
      </c>
      <c r="F51" s="10">
        <v>0</v>
      </c>
      <c r="G51" s="10">
        <v>2</v>
      </c>
      <c r="H51" s="44"/>
      <c r="I51" s="44"/>
      <c r="J51" s="44"/>
      <c r="K51" s="44"/>
      <c r="L51" s="44"/>
      <c r="M51" s="44"/>
      <c r="N51" s="44"/>
      <c r="O51" s="44"/>
      <c r="P51" s="44"/>
    </row>
    <row r="52" spans="1:16" ht="24" customHeight="1">
      <c r="A52" s="39" t="s">
        <v>166</v>
      </c>
      <c r="B52" s="62"/>
      <c r="C52" s="62"/>
      <c r="D52" s="62"/>
      <c r="E52" s="62"/>
      <c r="F52" s="62"/>
      <c r="G52" s="62"/>
      <c r="H52" s="44"/>
      <c r="I52" s="44"/>
      <c r="J52" s="44"/>
      <c r="K52" s="44"/>
      <c r="L52" s="44"/>
      <c r="M52" s="44"/>
      <c r="N52" s="44"/>
      <c r="O52" s="44"/>
      <c r="P52" s="44"/>
    </row>
    <row r="53" spans="1:16" ht="12">
      <c r="A53" s="39" t="s">
        <v>167</v>
      </c>
      <c r="B53" s="62"/>
      <c r="C53" s="62"/>
      <c r="D53" s="62"/>
      <c r="E53" s="62"/>
      <c r="F53" s="62"/>
      <c r="G53" s="62"/>
      <c r="H53" s="44"/>
      <c r="I53" s="44"/>
      <c r="J53" s="44"/>
      <c r="K53" s="44"/>
      <c r="L53" s="44"/>
      <c r="M53" s="44"/>
      <c r="N53" s="44"/>
      <c r="O53" s="44"/>
      <c r="P53" s="44"/>
    </row>
    <row r="54" spans="1:16" ht="12">
      <c r="A54" s="37" t="s">
        <v>399</v>
      </c>
      <c r="B54" s="63"/>
      <c r="C54" s="63"/>
      <c r="D54" s="63"/>
      <c r="E54" s="63"/>
      <c r="F54" s="63"/>
      <c r="G54" s="63"/>
      <c r="H54" s="44"/>
      <c r="I54" s="44"/>
      <c r="J54" s="44"/>
      <c r="K54" s="44"/>
      <c r="L54" s="44"/>
      <c r="M54" s="44"/>
      <c r="N54" s="44"/>
      <c r="O54" s="44"/>
      <c r="P54" s="44"/>
    </row>
    <row r="55" spans="1:16" ht="12">
      <c r="A55" s="9" t="s">
        <v>14</v>
      </c>
      <c r="B55" s="89">
        <v>93.9</v>
      </c>
      <c r="C55" s="89">
        <v>98.7</v>
      </c>
      <c r="D55" s="10">
        <v>125</v>
      </c>
      <c r="E55" s="10">
        <v>0</v>
      </c>
      <c r="F55" s="10">
        <v>0</v>
      </c>
      <c r="G55" s="10">
        <v>0</v>
      </c>
      <c r="H55" s="44"/>
      <c r="I55" s="44"/>
      <c r="J55" s="44"/>
      <c r="K55" s="44"/>
      <c r="L55" s="44"/>
      <c r="M55" s="44"/>
      <c r="N55" s="44"/>
      <c r="O55" s="44"/>
      <c r="P55" s="44"/>
    </row>
    <row r="56" spans="1:16" ht="12">
      <c r="A56" s="9" t="s">
        <v>15</v>
      </c>
      <c r="B56" s="10" t="s">
        <v>12</v>
      </c>
      <c r="C56" s="10" t="s">
        <v>12</v>
      </c>
      <c r="D56" s="10">
        <v>109</v>
      </c>
      <c r="E56" s="10">
        <v>0</v>
      </c>
      <c r="F56" s="10">
        <v>0</v>
      </c>
      <c r="G56" s="10">
        <v>0</v>
      </c>
      <c r="H56" s="44"/>
      <c r="I56" s="44"/>
      <c r="J56" s="44"/>
      <c r="K56" s="44"/>
      <c r="L56" s="44"/>
      <c r="M56" s="44"/>
      <c r="N56" s="44"/>
      <c r="O56" s="44"/>
      <c r="P56" s="44"/>
    </row>
    <row r="57" spans="1:16" ht="12">
      <c r="A57" s="9" t="s">
        <v>24</v>
      </c>
      <c r="B57" s="10">
        <v>85</v>
      </c>
      <c r="C57" s="10">
        <v>99.8</v>
      </c>
      <c r="D57" s="10">
        <v>28</v>
      </c>
      <c r="E57" s="10">
        <v>0</v>
      </c>
      <c r="F57" s="10">
        <v>0</v>
      </c>
      <c r="G57" s="10">
        <v>0</v>
      </c>
      <c r="H57" s="44"/>
      <c r="I57" s="44"/>
      <c r="J57" s="44"/>
      <c r="K57" s="44"/>
      <c r="L57" s="44"/>
      <c r="M57" s="44"/>
      <c r="N57" s="44"/>
      <c r="O57" s="44"/>
      <c r="P57" s="44"/>
    </row>
    <row r="58" spans="1:16" ht="12">
      <c r="A58" s="9" t="s">
        <v>17</v>
      </c>
      <c r="B58" s="10">
        <v>76.4</v>
      </c>
      <c r="C58" s="10">
        <v>98.2</v>
      </c>
      <c r="D58" s="10">
        <v>153</v>
      </c>
      <c r="E58" s="10">
        <v>0</v>
      </c>
      <c r="F58" s="10">
        <v>0</v>
      </c>
      <c r="G58" s="10">
        <v>0</v>
      </c>
      <c r="H58" s="44"/>
      <c r="I58" s="44"/>
      <c r="J58" s="44"/>
      <c r="K58" s="44"/>
      <c r="L58" s="44"/>
      <c r="M58" s="44"/>
      <c r="N58" s="44"/>
      <c r="O58" s="44"/>
      <c r="P58" s="44"/>
    </row>
    <row r="59" spans="1:16" ht="12">
      <c r="A59" s="9" t="s">
        <v>18</v>
      </c>
      <c r="B59" s="10">
        <v>67</v>
      </c>
      <c r="C59" s="10">
        <v>99.3</v>
      </c>
      <c r="D59" s="10" t="s">
        <v>12</v>
      </c>
      <c r="E59" s="10">
        <v>0</v>
      </c>
      <c r="F59" s="10">
        <v>0</v>
      </c>
      <c r="G59" s="10">
        <v>1</v>
      </c>
      <c r="H59" s="44"/>
      <c r="I59" s="44"/>
      <c r="J59" s="44"/>
      <c r="K59" s="44"/>
      <c r="L59" s="44"/>
      <c r="M59" s="44"/>
      <c r="N59" s="44"/>
      <c r="O59" s="44"/>
      <c r="P59" s="44"/>
    </row>
    <row r="60" spans="1:16" ht="12">
      <c r="A60" s="9" t="s">
        <v>19</v>
      </c>
      <c r="B60" s="10">
        <v>76.3</v>
      </c>
      <c r="C60" s="10">
        <v>91</v>
      </c>
      <c r="D60" s="10" t="s">
        <v>12</v>
      </c>
      <c r="E60" s="10">
        <v>0</v>
      </c>
      <c r="F60" s="10">
        <v>0</v>
      </c>
      <c r="G60" s="10">
        <v>1</v>
      </c>
      <c r="H60" s="44"/>
      <c r="I60" s="44"/>
      <c r="J60" s="44"/>
      <c r="K60" s="44"/>
      <c r="L60" s="44"/>
      <c r="M60" s="44"/>
      <c r="N60" s="44"/>
      <c r="O60" s="44"/>
      <c r="P60" s="44"/>
    </row>
    <row r="61" spans="1:16" ht="12">
      <c r="A61" s="9" t="s">
        <v>43</v>
      </c>
      <c r="B61" s="10" t="s">
        <v>12</v>
      </c>
      <c r="C61" s="10" t="s">
        <v>12</v>
      </c>
      <c r="D61" s="10">
        <v>35</v>
      </c>
      <c r="E61" s="10">
        <v>0</v>
      </c>
      <c r="F61" s="10">
        <v>0</v>
      </c>
      <c r="G61" s="10">
        <v>0</v>
      </c>
      <c r="H61" s="44"/>
      <c r="I61" s="44"/>
      <c r="J61" s="44"/>
      <c r="K61" s="44"/>
      <c r="L61" s="44"/>
      <c r="M61" s="44"/>
      <c r="N61" s="44"/>
      <c r="O61" s="44"/>
      <c r="P61" s="44"/>
    </row>
    <row r="62" spans="1:16" ht="12">
      <c r="A62" s="9" t="s">
        <v>44</v>
      </c>
      <c r="B62" s="10">
        <v>65.6</v>
      </c>
      <c r="C62" s="10">
        <v>99.1</v>
      </c>
      <c r="D62" s="10" t="s">
        <v>389</v>
      </c>
      <c r="E62" s="10">
        <v>4</v>
      </c>
      <c r="F62" s="10">
        <v>8</v>
      </c>
      <c r="G62" s="10">
        <v>7</v>
      </c>
      <c r="H62" s="44"/>
      <c r="I62" s="44"/>
      <c r="J62" s="44"/>
      <c r="K62" s="44"/>
      <c r="L62" s="44"/>
      <c r="M62" s="44"/>
      <c r="N62" s="44"/>
      <c r="O62" s="44"/>
      <c r="P62" s="44"/>
    </row>
    <row r="63" spans="1:16" ht="12">
      <c r="A63" s="9" t="s">
        <v>20</v>
      </c>
      <c r="B63" s="10">
        <v>76.2</v>
      </c>
      <c r="C63" s="10">
        <v>90.2</v>
      </c>
      <c r="D63" s="10">
        <v>268</v>
      </c>
      <c r="E63" s="10">
        <v>1</v>
      </c>
      <c r="F63" s="10">
        <v>0</v>
      </c>
      <c r="G63" s="10">
        <v>0</v>
      </c>
      <c r="H63" s="44"/>
      <c r="I63" s="44"/>
      <c r="J63" s="44"/>
      <c r="K63" s="44"/>
      <c r="L63" s="44"/>
      <c r="M63" s="44"/>
      <c r="N63" s="44"/>
      <c r="O63" s="44"/>
      <c r="P63" s="44"/>
    </row>
    <row r="64" spans="1:16" ht="12">
      <c r="A64" s="9" t="s">
        <v>21</v>
      </c>
      <c r="B64" s="10">
        <v>77.1</v>
      </c>
      <c r="C64" s="10">
        <v>79.7</v>
      </c>
      <c r="D64" s="10">
        <v>47</v>
      </c>
      <c r="E64" s="10">
        <v>0</v>
      </c>
      <c r="F64" s="10">
        <v>0</v>
      </c>
      <c r="G64" s="10">
        <v>0</v>
      </c>
      <c r="H64" s="44"/>
      <c r="I64" s="44"/>
      <c r="J64" s="44"/>
      <c r="K64" s="44"/>
      <c r="L64" s="44"/>
      <c r="M64" s="44"/>
      <c r="N64" s="44"/>
      <c r="O64" s="44"/>
      <c r="P64" s="44"/>
    </row>
    <row r="65" spans="1:16" ht="12">
      <c r="A65" s="9" t="s">
        <v>49</v>
      </c>
      <c r="B65" s="10">
        <v>71.5</v>
      </c>
      <c r="C65" s="10">
        <v>97.7</v>
      </c>
      <c r="D65" s="10">
        <v>85</v>
      </c>
      <c r="E65" s="10">
        <v>0</v>
      </c>
      <c r="F65" s="10">
        <v>0</v>
      </c>
      <c r="G65" s="10">
        <v>1</v>
      </c>
      <c r="H65" s="44"/>
      <c r="I65" s="44"/>
      <c r="J65" s="44"/>
      <c r="K65" s="44"/>
      <c r="L65" s="44"/>
      <c r="M65" s="44"/>
      <c r="N65" s="44"/>
      <c r="O65" s="44"/>
      <c r="P65" s="44"/>
    </row>
    <row r="66" spans="1:16" ht="12">
      <c r="A66" s="9" t="s">
        <v>22</v>
      </c>
      <c r="B66" s="10">
        <v>88.6</v>
      </c>
      <c r="C66" s="10">
        <v>91.3</v>
      </c>
      <c r="D66" s="10">
        <v>75</v>
      </c>
      <c r="E66" s="10">
        <v>0</v>
      </c>
      <c r="F66" s="10">
        <v>0</v>
      </c>
      <c r="G66" s="10">
        <v>1</v>
      </c>
      <c r="H66" s="44"/>
      <c r="I66" s="44"/>
      <c r="J66" s="44"/>
      <c r="K66" s="44"/>
      <c r="L66" s="44"/>
      <c r="M66" s="44"/>
      <c r="N66" s="44"/>
      <c r="O66" s="44"/>
      <c r="P66" s="44"/>
    </row>
    <row r="67" spans="1:16" ht="12">
      <c r="A67" s="39" t="s">
        <v>398</v>
      </c>
      <c r="B67" s="62"/>
      <c r="C67" s="62"/>
      <c r="D67" s="62"/>
      <c r="E67" s="62"/>
      <c r="F67" s="62"/>
      <c r="G67" s="62"/>
      <c r="H67" s="44"/>
      <c r="I67" s="44"/>
      <c r="J67" s="44"/>
      <c r="K67" s="44"/>
      <c r="L67" s="44"/>
      <c r="M67" s="44"/>
      <c r="N67" s="44"/>
      <c r="O67" s="44"/>
      <c r="P67" s="44"/>
    </row>
    <row r="68" spans="1:16" ht="12">
      <c r="A68" s="37" t="s">
        <v>168</v>
      </c>
      <c r="B68" s="63"/>
      <c r="C68" s="63"/>
      <c r="D68" s="63"/>
      <c r="E68" s="63"/>
      <c r="F68" s="63"/>
      <c r="G68" s="63"/>
      <c r="H68" s="44"/>
      <c r="I68" s="44"/>
      <c r="J68" s="44"/>
      <c r="K68" s="44"/>
      <c r="L68" s="44"/>
      <c r="M68" s="44"/>
      <c r="N68" s="44"/>
      <c r="O68" s="44"/>
      <c r="P68" s="44"/>
    </row>
    <row r="69" spans="1:16" ht="12">
      <c r="A69" s="9" t="s">
        <v>51</v>
      </c>
      <c r="B69" s="10">
        <v>32.6</v>
      </c>
      <c r="C69" s="10">
        <v>70.3</v>
      </c>
      <c r="D69" s="10">
        <v>180</v>
      </c>
      <c r="E69" s="10">
        <v>0</v>
      </c>
      <c r="F69" s="10">
        <v>0</v>
      </c>
      <c r="G69" s="10">
        <v>0</v>
      </c>
      <c r="H69" s="44"/>
      <c r="I69" s="44"/>
      <c r="J69" s="44"/>
      <c r="K69" s="44"/>
      <c r="L69" s="44"/>
      <c r="M69" s="44"/>
      <c r="N69" s="44"/>
      <c r="O69" s="44"/>
      <c r="P69" s="44"/>
    </row>
    <row r="70" spans="1:16" ht="12">
      <c r="A70" s="9" t="s">
        <v>52</v>
      </c>
      <c r="B70" s="10">
        <v>25.2</v>
      </c>
      <c r="C70" s="10">
        <v>48.3</v>
      </c>
      <c r="D70" s="12">
        <v>1051</v>
      </c>
      <c r="E70" s="10">
        <v>55</v>
      </c>
      <c r="F70" s="10">
        <v>69</v>
      </c>
      <c r="G70" s="10">
        <v>60</v>
      </c>
      <c r="H70" s="44"/>
      <c r="I70" s="44"/>
      <c r="J70" s="44"/>
      <c r="K70" s="44"/>
      <c r="L70" s="44"/>
      <c r="M70" s="44"/>
      <c r="N70" s="44"/>
      <c r="O70" s="44"/>
      <c r="P70" s="44"/>
    </row>
    <row r="71" spans="1:16" ht="12">
      <c r="A71" s="39" t="s">
        <v>169</v>
      </c>
      <c r="B71" s="62"/>
      <c r="C71" s="62"/>
      <c r="D71" s="62"/>
      <c r="E71" s="62"/>
      <c r="F71" s="62"/>
      <c r="G71" s="62"/>
      <c r="H71" s="44"/>
      <c r="I71" s="44"/>
      <c r="J71" s="44"/>
      <c r="K71" s="44"/>
      <c r="L71" s="44"/>
      <c r="M71" s="44"/>
      <c r="N71" s="44"/>
      <c r="O71" s="44"/>
      <c r="P71" s="44"/>
    </row>
    <row r="72" spans="1:16" s="50" customFormat="1" ht="24">
      <c r="A72" s="40" t="s">
        <v>170</v>
      </c>
      <c r="B72" s="64"/>
      <c r="C72" s="64"/>
      <c r="D72" s="64"/>
      <c r="E72" s="64"/>
      <c r="F72" s="64"/>
      <c r="G72" s="64"/>
      <c r="H72" s="44"/>
      <c r="I72" s="44"/>
      <c r="J72" s="44"/>
      <c r="K72" s="44"/>
      <c r="L72" s="44"/>
      <c r="M72" s="44"/>
      <c r="N72" s="44"/>
      <c r="O72" s="44"/>
      <c r="P72" s="44"/>
    </row>
    <row r="73" spans="1:16" ht="12">
      <c r="A73" s="22" t="s">
        <v>53</v>
      </c>
      <c r="B73" s="11"/>
      <c r="C73" s="11"/>
      <c r="D73" s="11"/>
      <c r="E73" s="11"/>
      <c r="F73" s="11"/>
      <c r="G73" s="11"/>
      <c r="H73" s="44"/>
      <c r="I73" s="44"/>
      <c r="J73" s="44"/>
      <c r="K73" s="44"/>
      <c r="L73" s="44"/>
      <c r="M73" s="44"/>
      <c r="N73" s="44"/>
      <c r="O73" s="44"/>
      <c r="P73" s="44"/>
    </row>
    <row r="74" spans="1:16" ht="12">
      <c r="A74" s="1"/>
      <c r="B74" s="25"/>
      <c r="C74" s="25"/>
      <c r="D74" s="25"/>
      <c r="E74" s="25"/>
      <c r="F74" s="25"/>
      <c r="G74" s="25"/>
      <c r="H74" s="44"/>
      <c r="I74" s="44"/>
      <c r="J74" s="44"/>
      <c r="K74" s="44"/>
      <c r="L74" s="44"/>
      <c r="M74" s="44"/>
      <c r="N74" s="44"/>
      <c r="O74" s="44"/>
      <c r="P74" s="44"/>
    </row>
    <row r="75" spans="1:16" ht="12">
      <c r="A75" s="3" t="s">
        <v>187</v>
      </c>
      <c r="B75" s="6"/>
      <c r="C75" s="6"/>
      <c r="D75" s="6"/>
      <c r="E75" s="6"/>
      <c r="F75" s="6"/>
      <c r="G75" s="6"/>
      <c r="H75" s="44"/>
      <c r="I75" s="44"/>
      <c r="J75" s="44"/>
      <c r="K75" s="44"/>
      <c r="L75" s="44"/>
      <c r="M75" s="44"/>
      <c r="N75" s="44"/>
      <c r="O75" s="44"/>
      <c r="P75" s="44"/>
    </row>
    <row r="76" spans="1:16" ht="12.75" customHeight="1">
      <c r="A76" s="144" t="s">
        <v>370</v>
      </c>
      <c r="B76" s="144"/>
      <c r="C76" s="144"/>
      <c r="D76" s="144"/>
      <c r="E76" s="144"/>
      <c r="F76" s="144"/>
      <c r="G76" s="144"/>
      <c r="H76" s="44"/>
      <c r="I76" s="44"/>
      <c r="J76" s="44"/>
      <c r="K76" s="44"/>
      <c r="L76" s="44"/>
      <c r="M76" s="44"/>
      <c r="N76" s="44"/>
      <c r="O76" s="44"/>
      <c r="P76" s="44"/>
    </row>
    <row r="77" spans="1:16" ht="12.75" customHeight="1">
      <c r="A77" s="1" t="s">
        <v>384</v>
      </c>
      <c r="B77" s="1"/>
      <c r="C77" s="1"/>
      <c r="D77" s="1"/>
      <c r="E77" s="1"/>
      <c r="F77" s="1"/>
      <c r="G77" s="1"/>
      <c r="H77" s="44"/>
      <c r="I77" s="44"/>
      <c r="J77" s="44"/>
      <c r="K77" s="44"/>
      <c r="L77" s="44"/>
      <c r="M77" s="44"/>
      <c r="N77" s="44"/>
      <c r="O77" s="44"/>
      <c r="P77" s="44"/>
    </row>
    <row r="78" spans="1:16" ht="12.75" customHeight="1">
      <c r="A78" s="144" t="s">
        <v>385</v>
      </c>
      <c r="B78" s="144"/>
      <c r="C78" s="144"/>
      <c r="D78" s="6"/>
      <c r="E78" s="6"/>
      <c r="F78" s="6"/>
      <c r="G78" s="6"/>
      <c r="H78" s="44"/>
      <c r="I78" s="44"/>
      <c r="J78" s="44"/>
      <c r="K78" s="44"/>
      <c r="L78" s="44"/>
      <c r="M78" s="44"/>
      <c r="N78" s="44"/>
      <c r="O78" s="44"/>
      <c r="P78" s="44"/>
    </row>
    <row r="79" spans="1:16" ht="12">
      <c r="A79" s="1"/>
      <c r="B79" s="6"/>
      <c r="C79" s="6"/>
      <c r="D79" s="6"/>
      <c r="E79" s="6"/>
      <c r="F79" s="6"/>
      <c r="G79" s="6"/>
      <c r="H79" s="44"/>
      <c r="I79" s="44"/>
      <c r="J79" s="44"/>
      <c r="K79" s="44"/>
      <c r="L79" s="44"/>
      <c r="M79" s="44"/>
      <c r="N79" s="44"/>
      <c r="O79" s="44"/>
      <c r="P79" s="44"/>
    </row>
    <row r="80" spans="1:16" ht="12">
      <c r="A80" s="20" t="s">
        <v>188</v>
      </c>
      <c r="B80" s="52"/>
      <c r="C80" s="52"/>
      <c r="D80" s="52"/>
      <c r="E80" s="52"/>
      <c r="F80" s="52"/>
      <c r="G80" s="52"/>
      <c r="H80" s="44"/>
      <c r="I80" s="44"/>
      <c r="J80" s="44"/>
      <c r="K80" s="44"/>
      <c r="L80" s="44"/>
      <c r="M80" s="44"/>
      <c r="N80" s="44"/>
      <c r="O80" s="44"/>
      <c r="P80" s="44"/>
    </row>
    <row r="81" spans="1:16" ht="12">
      <c r="A81" s="1"/>
      <c r="B81" s="52"/>
      <c r="C81" s="52"/>
      <c r="D81" s="52"/>
      <c r="E81" s="52"/>
      <c r="F81" s="52"/>
      <c r="G81" s="52"/>
      <c r="H81" s="44"/>
      <c r="I81" s="44"/>
      <c r="J81" s="44"/>
      <c r="K81" s="44"/>
      <c r="L81" s="44"/>
      <c r="M81" s="44"/>
      <c r="N81" s="44"/>
      <c r="O81" s="44"/>
      <c r="P81" s="44"/>
    </row>
    <row r="82" spans="1:16" ht="12">
      <c r="A82" s="1"/>
      <c r="B82" s="6"/>
      <c r="C82" s="6"/>
      <c r="D82" s="6"/>
      <c r="E82" s="6"/>
      <c r="F82" s="6"/>
      <c r="G82" s="6"/>
      <c r="H82" s="44"/>
      <c r="I82" s="44"/>
      <c r="J82" s="44"/>
      <c r="K82" s="44"/>
      <c r="L82" s="44"/>
      <c r="M82" s="44"/>
      <c r="N82" s="44"/>
      <c r="O82" s="44"/>
      <c r="P82" s="44"/>
    </row>
    <row r="83" ht="12">
      <c r="A83" s="1"/>
    </row>
    <row r="84" ht="12">
      <c r="A84" s="1"/>
    </row>
    <row r="85" ht="12">
      <c r="A85" s="3"/>
    </row>
    <row r="86" ht="12">
      <c r="A86" s="3"/>
    </row>
    <row r="87" ht="12">
      <c r="A87" s="3"/>
    </row>
    <row r="88" ht="12">
      <c r="A88" s="3"/>
    </row>
    <row r="89" ht="12">
      <c r="A89" s="6"/>
    </row>
  </sheetData>
  <mergeCells count="10">
    <mergeCell ref="A78:C78"/>
    <mergeCell ref="A76:G76"/>
    <mergeCell ref="A2:G2"/>
    <mergeCell ref="A3:A5"/>
    <mergeCell ref="B3:C3"/>
    <mergeCell ref="D3:D5"/>
    <mergeCell ref="E3:G3"/>
    <mergeCell ref="E4:E5"/>
    <mergeCell ref="F4:F5"/>
    <mergeCell ref="G4:G5"/>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codeName="Sheet15"/>
  <dimension ref="A2:M87"/>
  <sheetViews>
    <sheetView workbookViewId="0" topLeftCell="A1">
      <pane ySplit="5" topLeftCell="BM6" activePane="bottomLeft" state="frozen"/>
      <selection pane="topLeft" activeCell="K5" sqref="K5"/>
      <selection pane="bottomLeft" activeCell="A2" sqref="A2:G2"/>
    </sheetView>
  </sheetViews>
  <sheetFormatPr defaultColWidth="9.140625" defaultRowHeight="12.75"/>
  <cols>
    <col min="1" max="1" width="23.28125" style="7" customWidth="1"/>
    <col min="2" max="2" width="11.7109375" style="7" customWidth="1"/>
    <col min="3" max="3" width="9.28125" style="7" bestFit="1" customWidth="1"/>
    <col min="4" max="6" width="9.57421875" style="7" bestFit="1" customWidth="1"/>
    <col min="7" max="8" width="9.28125" style="7" bestFit="1" customWidth="1"/>
    <col min="9" max="9" width="9.28125" style="44" bestFit="1" customWidth="1"/>
    <col min="10" max="13" width="9.28125" style="7" bestFit="1" customWidth="1"/>
    <col min="14" max="16384" width="9.140625" style="7" customWidth="1"/>
  </cols>
  <sheetData>
    <row r="1" ht="5.25" customHeight="1"/>
    <row r="2" spans="1:9" s="49" customFormat="1" ht="26.25" customHeight="1">
      <c r="A2" s="151" t="s">
        <v>372</v>
      </c>
      <c r="B2" s="152"/>
      <c r="C2" s="152"/>
      <c r="D2" s="152"/>
      <c r="E2" s="152"/>
      <c r="F2" s="152"/>
      <c r="G2" s="152"/>
      <c r="H2" s="48"/>
      <c r="I2" s="44"/>
    </row>
    <row r="3" spans="1:8" ht="22.5" customHeight="1">
      <c r="A3" s="148" t="s">
        <v>1</v>
      </c>
      <c r="B3" s="148" t="s">
        <v>119</v>
      </c>
      <c r="C3" s="148"/>
      <c r="D3" s="148" t="s">
        <v>120</v>
      </c>
      <c r="E3" s="148"/>
      <c r="F3" s="148"/>
      <c r="G3" s="148"/>
      <c r="H3" s="6"/>
    </row>
    <row r="4" spans="1:7" ht="24">
      <c r="A4" s="148"/>
      <c r="B4" s="28" t="s">
        <v>121</v>
      </c>
      <c r="C4" s="28" t="s">
        <v>122</v>
      </c>
      <c r="D4" s="28">
        <v>1990</v>
      </c>
      <c r="E4" s="28">
        <v>2000</v>
      </c>
      <c r="F4" s="28">
        <v>2005</v>
      </c>
      <c r="G4" s="28">
        <v>2005</v>
      </c>
    </row>
    <row r="5" spans="1:9" ht="37.5">
      <c r="A5" s="148"/>
      <c r="B5" s="28" t="s">
        <v>123</v>
      </c>
      <c r="C5" s="28" t="s">
        <v>123</v>
      </c>
      <c r="D5" s="28" t="s">
        <v>123</v>
      </c>
      <c r="E5" s="28" t="s">
        <v>123</v>
      </c>
      <c r="F5" s="28" t="s">
        <v>123</v>
      </c>
      <c r="G5" s="28" t="s">
        <v>410</v>
      </c>
      <c r="I5" s="125" t="s">
        <v>404</v>
      </c>
    </row>
    <row r="6" spans="1:13" ht="12">
      <c r="A6" s="37" t="s">
        <v>162</v>
      </c>
      <c r="B6" s="38"/>
      <c r="C6" s="38"/>
      <c r="D6" s="38"/>
      <c r="E6" s="38"/>
      <c r="F6" s="38"/>
      <c r="G6" s="38"/>
      <c r="H6" s="44"/>
      <c r="J6" s="44"/>
      <c r="K6" s="44"/>
      <c r="L6" s="44"/>
      <c r="M6" s="44"/>
    </row>
    <row r="7" spans="1:13" ht="12">
      <c r="A7" s="71" t="s">
        <v>193</v>
      </c>
      <c r="B7" s="38"/>
      <c r="C7" s="38"/>
      <c r="D7" s="38"/>
      <c r="E7" s="38"/>
      <c r="F7" s="38"/>
      <c r="G7" s="38"/>
      <c r="H7" s="44"/>
      <c r="J7" s="44"/>
      <c r="K7" s="44"/>
      <c r="L7" s="44"/>
      <c r="M7" s="44"/>
    </row>
    <row r="8" spans="1:13" ht="13.5" customHeight="1">
      <c r="A8" s="37" t="s">
        <v>163</v>
      </c>
      <c r="B8" s="38"/>
      <c r="C8" s="38"/>
      <c r="D8" s="38"/>
      <c r="E8" s="38"/>
      <c r="F8" s="38"/>
      <c r="G8" s="38"/>
      <c r="H8" s="44"/>
      <c r="J8" s="44"/>
      <c r="K8" s="44"/>
      <c r="L8" s="44"/>
      <c r="M8" s="44"/>
    </row>
    <row r="9" spans="1:13" ht="13.5">
      <c r="A9" s="9" t="s">
        <v>380</v>
      </c>
      <c r="B9" s="12">
        <v>15858</v>
      </c>
      <c r="C9" s="12">
        <v>4269</v>
      </c>
      <c r="D9" s="12">
        <v>17318</v>
      </c>
      <c r="E9" s="12">
        <v>16834</v>
      </c>
      <c r="F9" s="12">
        <v>20127</v>
      </c>
      <c r="G9" s="10">
        <v>2</v>
      </c>
      <c r="H9" s="44"/>
      <c r="I9" s="44">
        <v>1159</v>
      </c>
      <c r="J9" s="44">
        <f>I9*G9</f>
        <v>2318</v>
      </c>
      <c r="K9" s="44"/>
      <c r="L9" s="44"/>
      <c r="M9" s="44"/>
    </row>
    <row r="10" spans="1:13" ht="12">
      <c r="A10" s="9" t="s">
        <v>25</v>
      </c>
      <c r="B10" s="12">
        <v>3768</v>
      </c>
      <c r="C10" s="10">
        <v>600</v>
      </c>
      <c r="D10" s="12">
        <v>4352</v>
      </c>
      <c r="E10" s="12">
        <v>3526</v>
      </c>
      <c r="F10" s="12">
        <v>4368</v>
      </c>
      <c r="G10" s="10">
        <v>3</v>
      </c>
      <c r="H10" s="44"/>
      <c r="I10" s="44">
        <v>172</v>
      </c>
      <c r="J10" s="44">
        <f aca="true" t="shared" si="0" ref="J10:J70">I10*G10</f>
        <v>516</v>
      </c>
      <c r="K10" s="44"/>
      <c r="L10" s="44"/>
      <c r="M10" s="44"/>
    </row>
    <row r="11" spans="1:13" ht="12">
      <c r="A11" s="9" t="s">
        <v>16</v>
      </c>
      <c r="B11" s="10">
        <v>9</v>
      </c>
      <c r="C11" s="10">
        <v>4</v>
      </c>
      <c r="D11" s="10">
        <v>56</v>
      </c>
      <c r="E11" s="10">
        <v>28</v>
      </c>
      <c r="F11" s="10">
        <v>13</v>
      </c>
      <c r="G11" s="10" t="s">
        <v>13</v>
      </c>
      <c r="H11" s="44"/>
      <c r="I11" s="44">
        <v>8</v>
      </c>
      <c r="J11" s="44"/>
      <c r="K11" s="44"/>
      <c r="L11" s="44"/>
      <c r="M11" s="44"/>
    </row>
    <row r="12" spans="1:13" ht="12">
      <c r="A12" s="9" t="s">
        <v>26</v>
      </c>
      <c r="B12" s="12">
        <v>16317</v>
      </c>
      <c r="C12" s="10">
        <v>957</v>
      </c>
      <c r="D12" s="12">
        <v>13030</v>
      </c>
      <c r="E12" s="12">
        <v>15860</v>
      </c>
      <c r="F12" s="12">
        <v>17274</v>
      </c>
      <c r="G12" s="10">
        <v>2</v>
      </c>
      <c r="H12" s="44"/>
      <c r="I12" s="44">
        <v>736</v>
      </c>
      <c r="J12" s="44">
        <f t="shared" si="0"/>
        <v>1472</v>
      </c>
      <c r="K12" s="44"/>
      <c r="L12" s="44"/>
      <c r="M12" s="44"/>
    </row>
    <row r="13" spans="1:13" ht="12">
      <c r="A13" s="9" t="s">
        <v>27</v>
      </c>
      <c r="B13" s="10">
        <v>900</v>
      </c>
      <c r="C13" s="10">
        <v>907</v>
      </c>
      <c r="D13" s="12">
        <v>2023</v>
      </c>
      <c r="E13" s="12">
        <v>2099</v>
      </c>
      <c r="F13" s="12">
        <v>1807</v>
      </c>
      <c r="G13" s="10">
        <v>2</v>
      </c>
      <c r="H13" s="44"/>
      <c r="I13" s="44">
        <v>76</v>
      </c>
      <c r="J13" s="44">
        <f t="shared" si="0"/>
        <v>152</v>
      </c>
      <c r="K13" s="44"/>
      <c r="L13" s="44"/>
      <c r="M13" s="44"/>
    </row>
    <row r="14" spans="1:13" ht="12">
      <c r="A14" s="9" t="s">
        <v>28</v>
      </c>
      <c r="B14" s="12">
        <v>7502</v>
      </c>
      <c r="C14" s="12">
        <v>2100</v>
      </c>
      <c r="D14" s="12">
        <v>3206</v>
      </c>
      <c r="E14" s="12">
        <v>11164</v>
      </c>
      <c r="F14" s="12">
        <v>9602</v>
      </c>
      <c r="G14" s="10">
        <v>2</v>
      </c>
      <c r="H14" s="44"/>
      <c r="I14" s="44">
        <v>447</v>
      </c>
      <c r="J14" s="44">
        <f t="shared" si="0"/>
        <v>894</v>
      </c>
      <c r="K14" s="44"/>
      <c r="L14" s="44"/>
      <c r="M14" s="44"/>
    </row>
    <row r="15" spans="1:13" ht="12">
      <c r="A15" s="9" t="s">
        <v>29</v>
      </c>
      <c r="B15" s="12">
        <v>59095</v>
      </c>
      <c r="C15" s="12">
        <v>5200</v>
      </c>
      <c r="D15" s="12">
        <v>47203</v>
      </c>
      <c r="E15" s="12">
        <v>60603</v>
      </c>
      <c r="F15" s="12">
        <v>64295</v>
      </c>
      <c r="G15" s="10">
        <v>3</v>
      </c>
      <c r="H15" s="44"/>
      <c r="I15" s="44">
        <v>2158</v>
      </c>
      <c r="J15" s="44">
        <f t="shared" si="0"/>
        <v>6474</v>
      </c>
      <c r="K15" s="44"/>
      <c r="L15" s="44"/>
      <c r="M15" s="44"/>
    </row>
    <row r="16" spans="1:13" ht="12">
      <c r="A16" s="9" t="s">
        <v>30</v>
      </c>
      <c r="B16" s="12">
        <v>33443</v>
      </c>
      <c r="C16" s="12">
        <v>18032</v>
      </c>
      <c r="D16" s="12">
        <v>55621</v>
      </c>
      <c r="E16" s="12">
        <v>58330</v>
      </c>
      <c r="F16" s="12">
        <v>51475</v>
      </c>
      <c r="G16" s="10">
        <v>2</v>
      </c>
      <c r="H16" s="44"/>
      <c r="I16" s="44">
        <v>2465</v>
      </c>
      <c r="J16" s="44">
        <f t="shared" si="0"/>
        <v>4930</v>
      </c>
      <c r="K16" s="44"/>
      <c r="L16" s="44"/>
      <c r="M16" s="44"/>
    </row>
    <row r="17" spans="1:13" ht="12">
      <c r="A17" s="9" t="s">
        <v>31</v>
      </c>
      <c r="B17" s="12">
        <v>54497</v>
      </c>
      <c r="C17" s="12">
        <v>6273</v>
      </c>
      <c r="D17" s="12">
        <v>42177</v>
      </c>
      <c r="E17" s="12">
        <v>48818</v>
      </c>
      <c r="F17" s="12">
        <v>60770</v>
      </c>
      <c r="G17" s="10" t="s">
        <v>12</v>
      </c>
      <c r="H17" s="44"/>
      <c r="I17" s="44" t="s">
        <v>12</v>
      </c>
      <c r="J17" s="44"/>
      <c r="K17" s="44"/>
      <c r="L17" s="44"/>
      <c r="M17" s="44"/>
    </row>
    <row r="18" spans="1:13" ht="12">
      <c r="A18" s="9" t="s">
        <v>32</v>
      </c>
      <c r="B18" s="10">
        <v>438</v>
      </c>
      <c r="C18" s="12">
        <v>1404</v>
      </c>
      <c r="D18" s="12">
        <v>2979</v>
      </c>
      <c r="E18" s="12">
        <v>2221</v>
      </c>
      <c r="F18" s="12">
        <v>1842</v>
      </c>
      <c r="G18" s="10">
        <v>1</v>
      </c>
      <c r="H18" s="44"/>
      <c r="I18" s="44">
        <v>177</v>
      </c>
      <c r="J18" s="44">
        <f t="shared" si="0"/>
        <v>177</v>
      </c>
      <c r="K18" s="44"/>
      <c r="L18" s="44"/>
      <c r="M18" s="44"/>
    </row>
    <row r="19" spans="1:13" ht="12">
      <c r="A19" s="9" t="s">
        <v>33</v>
      </c>
      <c r="B19" s="12">
        <v>3421</v>
      </c>
      <c r="C19" s="12">
        <v>2107</v>
      </c>
      <c r="D19" s="12">
        <v>5945</v>
      </c>
      <c r="E19" s="12">
        <v>5902</v>
      </c>
      <c r="F19" s="12">
        <v>5528</v>
      </c>
      <c r="G19" s="10">
        <v>2</v>
      </c>
      <c r="H19" s="44"/>
      <c r="I19" s="44">
        <v>337</v>
      </c>
      <c r="J19" s="44">
        <f t="shared" si="0"/>
        <v>674</v>
      </c>
      <c r="K19" s="44"/>
      <c r="L19" s="44"/>
      <c r="M19" s="44"/>
    </row>
    <row r="20" spans="1:13" ht="12">
      <c r="A20" s="9" t="s">
        <v>34</v>
      </c>
      <c r="B20" s="12">
        <v>2797</v>
      </c>
      <c r="C20" s="10">
        <v>22</v>
      </c>
      <c r="D20" s="12">
        <v>1789</v>
      </c>
      <c r="E20" s="12">
        <v>2778</v>
      </c>
      <c r="F20" s="12">
        <v>2819</v>
      </c>
      <c r="G20" s="10">
        <v>4</v>
      </c>
      <c r="H20" s="44"/>
      <c r="I20" s="44">
        <v>65</v>
      </c>
      <c r="J20" s="44">
        <f t="shared" si="0"/>
        <v>260</v>
      </c>
      <c r="K20" s="44"/>
      <c r="L20" s="44"/>
      <c r="M20" s="44"/>
    </row>
    <row r="21" spans="1:13" ht="12">
      <c r="A21" s="9" t="s">
        <v>35</v>
      </c>
      <c r="B21" s="12">
        <v>3800</v>
      </c>
      <c r="C21" s="12">
        <v>5800</v>
      </c>
      <c r="D21" s="12">
        <v>9877</v>
      </c>
      <c r="E21" s="12">
        <v>10031</v>
      </c>
      <c r="F21" s="12">
        <v>9600</v>
      </c>
      <c r="G21" s="10">
        <v>1</v>
      </c>
      <c r="H21" s="44"/>
      <c r="I21" s="44">
        <v>1447</v>
      </c>
      <c r="J21" s="44">
        <f t="shared" si="0"/>
        <v>1447</v>
      </c>
      <c r="K21" s="44"/>
      <c r="L21" s="44"/>
      <c r="M21" s="44"/>
    </row>
    <row r="22" spans="1:13" ht="12">
      <c r="A22" s="9" t="s">
        <v>36</v>
      </c>
      <c r="B22" s="12">
        <v>10580</v>
      </c>
      <c r="C22" s="10">
        <v>920</v>
      </c>
      <c r="D22" s="12">
        <v>4820</v>
      </c>
      <c r="E22" s="12">
        <v>11574</v>
      </c>
      <c r="F22" s="12">
        <v>11500</v>
      </c>
      <c r="G22" s="10">
        <v>2</v>
      </c>
      <c r="H22" s="44"/>
      <c r="I22" s="44">
        <v>599</v>
      </c>
      <c r="J22" s="44">
        <f t="shared" si="0"/>
        <v>1198</v>
      </c>
      <c r="K22" s="44"/>
      <c r="L22" s="44"/>
      <c r="M22" s="44"/>
    </row>
    <row r="23" spans="1:13" ht="12">
      <c r="A23" s="9" t="s">
        <v>37</v>
      </c>
      <c r="B23" s="12">
        <v>5881</v>
      </c>
      <c r="C23" s="12">
        <v>1846</v>
      </c>
      <c r="D23" s="12">
        <v>3651</v>
      </c>
      <c r="E23" s="12">
        <v>6171</v>
      </c>
      <c r="F23" s="12">
        <v>7727</v>
      </c>
      <c r="G23" s="10">
        <v>2</v>
      </c>
      <c r="H23" s="44"/>
      <c r="I23" s="44">
        <v>400</v>
      </c>
      <c r="J23" s="44">
        <f t="shared" si="0"/>
        <v>800</v>
      </c>
      <c r="K23" s="44"/>
      <c r="L23" s="44"/>
      <c r="M23" s="44"/>
    </row>
    <row r="24" spans="1:13" ht="12">
      <c r="A24" s="9" t="s">
        <v>38</v>
      </c>
      <c r="B24" s="10">
        <v>135</v>
      </c>
      <c r="C24" s="10">
        <v>4</v>
      </c>
      <c r="D24" s="10" t="s">
        <v>12</v>
      </c>
      <c r="E24" s="10">
        <v>230</v>
      </c>
      <c r="F24" s="10">
        <v>139</v>
      </c>
      <c r="G24" s="10">
        <v>1</v>
      </c>
      <c r="H24" s="44"/>
      <c r="I24" s="44">
        <v>26</v>
      </c>
      <c r="J24" s="44">
        <f t="shared" si="0"/>
        <v>26</v>
      </c>
      <c r="K24" s="44"/>
      <c r="L24" s="44"/>
      <c r="M24" s="44"/>
    </row>
    <row r="25" spans="1:13" ht="12">
      <c r="A25" s="9" t="s">
        <v>39</v>
      </c>
      <c r="B25" s="10">
        <v>0</v>
      </c>
      <c r="C25" s="10">
        <v>0</v>
      </c>
      <c r="D25" s="10">
        <v>0</v>
      </c>
      <c r="E25" s="10">
        <v>0</v>
      </c>
      <c r="F25" s="10">
        <v>0</v>
      </c>
      <c r="G25" s="10">
        <v>0</v>
      </c>
      <c r="H25" s="44"/>
      <c r="I25" s="44" t="s">
        <v>13</v>
      </c>
      <c r="J25" s="44"/>
      <c r="K25" s="44"/>
      <c r="L25" s="44"/>
      <c r="M25" s="44"/>
    </row>
    <row r="26" spans="1:13" ht="12">
      <c r="A26" s="9" t="s">
        <v>40</v>
      </c>
      <c r="B26" s="10">
        <v>860</v>
      </c>
      <c r="C26" s="10">
        <v>340</v>
      </c>
      <c r="D26" s="12">
        <v>1518</v>
      </c>
      <c r="E26" s="12">
        <v>1147</v>
      </c>
      <c r="F26" s="12">
        <v>1200</v>
      </c>
      <c r="G26" s="10">
        <v>2</v>
      </c>
      <c r="H26" s="44"/>
      <c r="I26" s="44">
        <v>65</v>
      </c>
      <c r="J26" s="44">
        <f t="shared" si="0"/>
        <v>130</v>
      </c>
      <c r="K26" s="44"/>
      <c r="L26" s="44"/>
      <c r="M26" s="44"/>
    </row>
    <row r="27" spans="1:13" ht="12">
      <c r="A27" s="9" t="s">
        <v>41</v>
      </c>
      <c r="B27" s="12">
        <v>31692</v>
      </c>
      <c r="C27" s="12">
        <v>1323</v>
      </c>
      <c r="D27" s="12">
        <v>23617</v>
      </c>
      <c r="E27" s="12">
        <v>29882</v>
      </c>
      <c r="F27" s="12">
        <v>33015</v>
      </c>
      <c r="G27" s="10">
        <v>2</v>
      </c>
      <c r="H27" s="44"/>
      <c r="I27" s="44">
        <v>1864</v>
      </c>
      <c r="J27" s="44">
        <f t="shared" si="0"/>
        <v>3728</v>
      </c>
      <c r="K27" s="44"/>
      <c r="L27" s="44"/>
      <c r="M27" s="44"/>
    </row>
    <row r="28" spans="1:13" ht="12">
      <c r="A28" s="9" t="s">
        <v>42</v>
      </c>
      <c r="B28" s="12">
        <v>10433</v>
      </c>
      <c r="C28" s="10">
        <v>690</v>
      </c>
      <c r="D28" s="12">
        <v>11922</v>
      </c>
      <c r="E28" s="12">
        <v>10590</v>
      </c>
      <c r="F28" s="12">
        <v>11123</v>
      </c>
      <c r="G28" s="10">
        <v>3</v>
      </c>
      <c r="H28" s="44"/>
      <c r="I28" s="44">
        <v>350</v>
      </c>
      <c r="J28" s="44">
        <f t="shared" si="0"/>
        <v>1050</v>
      </c>
      <c r="K28" s="44"/>
      <c r="L28" s="44"/>
      <c r="M28" s="44"/>
    </row>
    <row r="29" spans="1:13" ht="12">
      <c r="A29" s="9" t="s">
        <v>45</v>
      </c>
      <c r="B29" s="12">
        <v>6372</v>
      </c>
      <c r="C29" s="10">
        <v>360</v>
      </c>
      <c r="D29" s="12">
        <v>5545</v>
      </c>
      <c r="E29" s="12">
        <v>6150</v>
      </c>
      <c r="F29" s="12">
        <v>6732</v>
      </c>
      <c r="G29" s="10">
        <v>1</v>
      </c>
      <c r="H29" s="44"/>
      <c r="I29" s="44">
        <v>494</v>
      </c>
      <c r="J29" s="44">
        <f t="shared" si="0"/>
        <v>494</v>
      </c>
      <c r="K29" s="44"/>
      <c r="L29" s="44"/>
      <c r="M29" s="44"/>
    </row>
    <row r="30" spans="1:13" ht="12">
      <c r="A30" s="9" t="s">
        <v>46</v>
      </c>
      <c r="B30" s="12">
        <v>2622</v>
      </c>
      <c r="C30" s="10">
        <v>531</v>
      </c>
      <c r="D30" s="12">
        <v>2978</v>
      </c>
      <c r="E30" s="12">
        <v>2547</v>
      </c>
      <c r="F30" s="12">
        <v>3153</v>
      </c>
      <c r="G30" s="10">
        <v>1</v>
      </c>
      <c r="H30" s="44"/>
      <c r="I30" s="44">
        <v>357</v>
      </c>
      <c r="J30" s="44">
        <f t="shared" si="0"/>
        <v>357</v>
      </c>
      <c r="K30" s="44"/>
      <c r="L30" s="44"/>
      <c r="M30" s="44"/>
    </row>
    <row r="31" spans="1:13" ht="12">
      <c r="A31" s="9" t="s">
        <v>47</v>
      </c>
      <c r="B31" s="12">
        <v>15741</v>
      </c>
      <c r="C31" s="12">
        <v>1948</v>
      </c>
      <c r="D31" s="12">
        <v>18517</v>
      </c>
      <c r="E31" s="12">
        <v>17965</v>
      </c>
      <c r="F31" s="12">
        <v>17689</v>
      </c>
      <c r="G31" s="10">
        <v>2</v>
      </c>
      <c r="H31" s="44"/>
      <c r="I31" s="44">
        <v>888</v>
      </c>
      <c r="J31" s="44">
        <f t="shared" si="0"/>
        <v>1776</v>
      </c>
      <c r="K31" s="44"/>
      <c r="L31" s="44"/>
      <c r="M31" s="44"/>
    </row>
    <row r="32" spans="1:13" ht="12">
      <c r="A32" s="9" t="s">
        <v>48</v>
      </c>
      <c r="B32" s="12">
        <v>68740</v>
      </c>
      <c r="C32" s="12">
        <v>8040</v>
      </c>
      <c r="D32" s="12">
        <v>58140</v>
      </c>
      <c r="E32" s="12">
        <v>70570</v>
      </c>
      <c r="F32" s="12">
        <v>76780</v>
      </c>
      <c r="G32" s="10">
        <v>2</v>
      </c>
      <c r="H32" s="44"/>
      <c r="I32" s="44">
        <v>3155</v>
      </c>
      <c r="J32" s="44">
        <f t="shared" si="0"/>
        <v>6310</v>
      </c>
      <c r="K32" s="44"/>
      <c r="L32" s="44"/>
      <c r="M32" s="44"/>
    </row>
    <row r="33" spans="1:13" ht="12">
      <c r="A33" s="9" t="s">
        <v>50</v>
      </c>
      <c r="B33" s="12">
        <v>8630</v>
      </c>
      <c r="C33" s="10">
        <v>265</v>
      </c>
      <c r="D33" s="12">
        <v>7152</v>
      </c>
      <c r="E33" s="12">
        <v>8471</v>
      </c>
      <c r="F33" s="12">
        <v>8895</v>
      </c>
      <c r="G33" s="10">
        <v>3</v>
      </c>
      <c r="H33" s="44"/>
      <c r="I33" s="44">
        <v>340</v>
      </c>
      <c r="J33" s="44">
        <f t="shared" si="0"/>
        <v>1020</v>
      </c>
      <c r="K33" s="44"/>
      <c r="L33" s="44"/>
      <c r="M33" s="44"/>
    </row>
    <row r="34" spans="1:13" ht="12">
      <c r="A34" s="39" t="s">
        <v>164</v>
      </c>
      <c r="B34" s="62">
        <f>SUM(B9:B33)</f>
        <v>363531</v>
      </c>
      <c r="C34" s="62">
        <f>SUM(C9:C33)</f>
        <v>63942</v>
      </c>
      <c r="D34" s="62">
        <f>SUM(D9:D33)</f>
        <v>343436</v>
      </c>
      <c r="E34" s="62">
        <f>SUM(E9:E33)</f>
        <v>403491</v>
      </c>
      <c r="F34" s="62">
        <f>SUM(F9:F33)</f>
        <v>427473</v>
      </c>
      <c r="G34" s="103">
        <f>J34/I34</f>
        <v>2.035591790834973</v>
      </c>
      <c r="H34" s="106" t="s">
        <v>402</v>
      </c>
      <c r="I34" s="44">
        <f>SUM(I9:I33)</f>
        <v>17785</v>
      </c>
      <c r="J34" s="44">
        <f>SUM(J9:J33)</f>
        <v>36203</v>
      </c>
      <c r="K34" s="44"/>
      <c r="L34" s="44"/>
      <c r="M34" s="44"/>
    </row>
    <row r="35" spans="1:13" ht="12">
      <c r="A35" s="37" t="s">
        <v>165</v>
      </c>
      <c r="B35" s="63"/>
      <c r="C35" s="63"/>
      <c r="D35" s="63"/>
      <c r="E35" s="63"/>
      <c r="F35" s="63"/>
      <c r="G35" s="63"/>
      <c r="H35" s="44"/>
      <c r="J35" s="44"/>
      <c r="K35" s="44"/>
      <c r="L35" s="44"/>
      <c r="M35" s="44"/>
    </row>
    <row r="36" spans="1:13" ht="12">
      <c r="A36" s="9" t="s">
        <v>171</v>
      </c>
      <c r="B36" s="10">
        <v>24</v>
      </c>
      <c r="C36" s="10">
        <v>144</v>
      </c>
      <c r="D36" s="10">
        <v>626</v>
      </c>
      <c r="E36" s="10">
        <v>157</v>
      </c>
      <c r="F36" s="10">
        <v>168</v>
      </c>
      <c r="G36" s="10" t="s">
        <v>13</v>
      </c>
      <c r="H36" s="44"/>
      <c r="I36" s="44">
        <v>78</v>
      </c>
      <c r="J36" s="44"/>
      <c r="K36" s="44"/>
      <c r="L36" s="44"/>
      <c r="M36" s="44"/>
    </row>
    <row r="37" spans="1:13" ht="12">
      <c r="A37" s="9" t="s">
        <v>172</v>
      </c>
      <c r="B37" s="10" t="s">
        <v>12</v>
      </c>
      <c r="C37" s="10" t="s">
        <v>12</v>
      </c>
      <c r="D37" s="10" t="s">
        <v>12</v>
      </c>
      <c r="E37" s="10" t="s">
        <v>12</v>
      </c>
      <c r="F37" s="10" t="s">
        <v>12</v>
      </c>
      <c r="G37" s="10" t="s">
        <v>12</v>
      </c>
      <c r="H37" s="44"/>
      <c r="I37" s="44" t="s">
        <v>12</v>
      </c>
      <c r="J37" s="44"/>
      <c r="K37" s="44"/>
      <c r="L37" s="44"/>
      <c r="M37" s="44"/>
    </row>
    <row r="38" spans="1:13" ht="12">
      <c r="A38" s="9" t="s">
        <v>173</v>
      </c>
      <c r="B38" s="12">
        <v>2993</v>
      </c>
      <c r="C38" s="12">
        <v>1146</v>
      </c>
      <c r="D38" s="12">
        <v>4773</v>
      </c>
      <c r="E38" s="12">
        <v>4326</v>
      </c>
      <c r="F38" s="12">
        <v>4139</v>
      </c>
      <c r="G38" s="10">
        <v>1</v>
      </c>
      <c r="H38" s="44"/>
      <c r="I38" s="44">
        <v>391</v>
      </c>
      <c r="J38" s="44">
        <f t="shared" si="0"/>
        <v>391</v>
      </c>
      <c r="K38" s="44"/>
      <c r="L38" s="44"/>
      <c r="M38" s="44"/>
    </row>
    <row r="39" spans="1:13" ht="12">
      <c r="A39" s="9" t="s">
        <v>174</v>
      </c>
      <c r="B39" s="12">
        <v>3075</v>
      </c>
      <c r="C39" s="12">
        <v>1125</v>
      </c>
      <c r="D39" s="12">
        <v>3400</v>
      </c>
      <c r="E39" s="12">
        <v>3778</v>
      </c>
      <c r="F39" s="12">
        <v>4200</v>
      </c>
      <c r="G39" s="10">
        <v>1</v>
      </c>
      <c r="H39" s="44"/>
      <c r="I39" s="44">
        <v>568</v>
      </c>
      <c r="J39" s="44">
        <f t="shared" si="0"/>
        <v>568</v>
      </c>
      <c r="K39" s="44"/>
      <c r="L39" s="44"/>
      <c r="M39" s="44"/>
    </row>
    <row r="40" spans="1:13" ht="12">
      <c r="A40" s="9" t="s">
        <v>175</v>
      </c>
      <c r="B40" s="12">
        <v>3662</v>
      </c>
      <c r="C40" s="12">
        <v>1288</v>
      </c>
      <c r="D40" s="12">
        <v>2287</v>
      </c>
      <c r="E40" s="12">
        <v>4062</v>
      </c>
      <c r="F40" s="12">
        <v>4950</v>
      </c>
      <c r="G40" s="10">
        <v>1</v>
      </c>
      <c r="H40" s="44"/>
      <c r="I40" s="44">
        <v>352</v>
      </c>
      <c r="J40" s="44">
        <f t="shared" si="0"/>
        <v>352</v>
      </c>
      <c r="K40" s="44"/>
      <c r="L40" s="44"/>
      <c r="M40" s="44"/>
    </row>
    <row r="41" spans="1:13" ht="12">
      <c r="A41" s="9" t="s">
        <v>176</v>
      </c>
      <c r="B41" s="10" t="s">
        <v>13</v>
      </c>
      <c r="C41" s="10" t="s">
        <v>13</v>
      </c>
      <c r="D41" s="10" t="s">
        <v>13</v>
      </c>
      <c r="E41" s="10" t="s">
        <v>13</v>
      </c>
      <c r="F41" s="10" t="s">
        <v>13</v>
      </c>
      <c r="G41" s="10" t="s">
        <v>13</v>
      </c>
      <c r="H41" s="44"/>
      <c r="I41" s="44">
        <v>3</v>
      </c>
      <c r="J41" s="44"/>
      <c r="K41" s="44"/>
      <c r="L41" s="44"/>
      <c r="M41" s="44"/>
    </row>
    <row r="42" spans="1:13" ht="12">
      <c r="A42" s="9" t="s">
        <v>177</v>
      </c>
      <c r="B42" s="10">
        <v>20</v>
      </c>
      <c r="C42" s="10" t="s">
        <v>12</v>
      </c>
      <c r="D42" s="10">
        <v>61</v>
      </c>
      <c r="E42" s="10">
        <v>65</v>
      </c>
      <c r="F42" s="10">
        <v>20</v>
      </c>
      <c r="G42" s="10" t="s">
        <v>13</v>
      </c>
      <c r="H42" s="44"/>
      <c r="I42" s="44">
        <v>6</v>
      </c>
      <c r="J42" s="44"/>
      <c r="K42" s="44"/>
      <c r="L42" s="44"/>
      <c r="M42" s="44"/>
    </row>
    <row r="43" spans="1:13" ht="12">
      <c r="A43" s="9" t="s">
        <v>178</v>
      </c>
      <c r="B43" s="10">
        <v>16</v>
      </c>
      <c r="C43" s="10">
        <v>5</v>
      </c>
      <c r="D43" s="10">
        <v>21</v>
      </c>
      <c r="E43" s="10">
        <v>21</v>
      </c>
      <c r="F43" s="10">
        <v>21</v>
      </c>
      <c r="G43" s="10">
        <v>1</v>
      </c>
      <c r="H43" s="44"/>
      <c r="I43" s="44">
        <v>2</v>
      </c>
      <c r="J43" s="44">
        <f t="shared" si="0"/>
        <v>2</v>
      </c>
      <c r="K43" s="44"/>
      <c r="L43" s="44"/>
      <c r="M43" s="44"/>
    </row>
    <row r="44" spans="1:13" ht="12">
      <c r="A44" s="9" t="s">
        <v>179</v>
      </c>
      <c r="B44" s="10" t="s">
        <v>12</v>
      </c>
      <c r="C44" s="10" t="s">
        <v>12</v>
      </c>
      <c r="D44" s="10" t="s">
        <v>12</v>
      </c>
      <c r="E44" s="10" t="s">
        <v>12</v>
      </c>
      <c r="F44" s="10" t="s">
        <v>12</v>
      </c>
      <c r="G44" s="10" t="s">
        <v>12</v>
      </c>
      <c r="H44" s="44"/>
      <c r="I44" s="44" t="s">
        <v>12</v>
      </c>
      <c r="J44" s="44"/>
      <c r="K44" s="44"/>
      <c r="L44" s="44"/>
      <c r="M44" s="44"/>
    </row>
    <row r="45" spans="1:13" ht="12">
      <c r="A45" s="9" t="s">
        <v>180</v>
      </c>
      <c r="B45" s="12">
        <v>7631</v>
      </c>
      <c r="C45" s="12">
        <v>1588</v>
      </c>
      <c r="D45" s="12">
        <v>12475</v>
      </c>
      <c r="E45" s="12">
        <v>10304</v>
      </c>
      <c r="F45" s="12">
        <v>9219</v>
      </c>
      <c r="G45" s="10">
        <v>1</v>
      </c>
      <c r="H45" s="44"/>
      <c r="I45" s="44">
        <v>863</v>
      </c>
      <c r="J45" s="44">
        <f t="shared" si="0"/>
        <v>863</v>
      </c>
      <c r="K45" s="44"/>
      <c r="L45" s="44"/>
      <c r="M45" s="44"/>
    </row>
    <row r="46" spans="1:13" ht="12">
      <c r="A46" s="9" t="s">
        <v>181</v>
      </c>
      <c r="B46" s="12">
        <v>11418</v>
      </c>
      <c r="C46" s="12">
        <v>5882</v>
      </c>
      <c r="D46" s="12">
        <v>17218</v>
      </c>
      <c r="E46" s="12">
        <v>14285</v>
      </c>
      <c r="F46" s="12">
        <v>17300</v>
      </c>
      <c r="G46" s="10">
        <v>1</v>
      </c>
      <c r="H46" s="44"/>
      <c r="I46" s="44">
        <v>1347</v>
      </c>
      <c r="J46" s="44">
        <f t="shared" si="0"/>
        <v>1347</v>
      </c>
      <c r="K46" s="44"/>
      <c r="L46" s="44"/>
      <c r="M46" s="44"/>
    </row>
    <row r="47" spans="1:13" ht="12">
      <c r="A47" s="9" t="s">
        <v>182</v>
      </c>
      <c r="B47" s="10" t="s">
        <v>12</v>
      </c>
      <c r="C47" s="10" t="s">
        <v>12</v>
      </c>
      <c r="D47" s="10" t="s">
        <v>12</v>
      </c>
      <c r="E47" s="10" t="s">
        <v>12</v>
      </c>
      <c r="F47" s="10" t="s">
        <v>12</v>
      </c>
      <c r="G47" s="10" t="s">
        <v>12</v>
      </c>
      <c r="H47" s="44"/>
      <c r="I47" s="44" t="s">
        <v>12</v>
      </c>
      <c r="J47" s="44"/>
      <c r="K47" s="44"/>
      <c r="L47" s="44"/>
      <c r="M47" s="44"/>
    </row>
    <row r="48" spans="1:13" ht="12">
      <c r="A48" s="9" t="s">
        <v>183</v>
      </c>
      <c r="B48" s="12">
        <v>1301</v>
      </c>
      <c r="C48" s="12">
        <v>1299</v>
      </c>
      <c r="D48" s="12">
        <v>3806</v>
      </c>
      <c r="E48" s="12">
        <v>3002</v>
      </c>
      <c r="F48" s="12">
        <v>2600</v>
      </c>
      <c r="G48" s="10">
        <v>1</v>
      </c>
      <c r="H48" s="44"/>
      <c r="I48" s="44">
        <v>327</v>
      </c>
      <c r="J48" s="44">
        <f t="shared" si="0"/>
        <v>327</v>
      </c>
      <c r="K48" s="44"/>
      <c r="L48" s="44"/>
      <c r="M48" s="44"/>
    </row>
    <row r="49" spans="1:13" ht="12">
      <c r="A49" s="9" t="s">
        <v>184</v>
      </c>
      <c r="B49" s="12">
        <v>5664</v>
      </c>
      <c r="C49" s="12">
        <v>1294</v>
      </c>
      <c r="D49" s="12">
        <v>5345</v>
      </c>
      <c r="E49" s="12">
        <v>6421</v>
      </c>
      <c r="F49" s="12">
        <v>6958</v>
      </c>
      <c r="G49" s="10">
        <v>2</v>
      </c>
      <c r="H49" s="44"/>
      <c r="I49" s="44">
        <v>449</v>
      </c>
      <c r="J49" s="44">
        <f t="shared" si="0"/>
        <v>898</v>
      </c>
      <c r="K49" s="44"/>
      <c r="L49" s="44"/>
      <c r="M49" s="44"/>
    </row>
    <row r="50" spans="1:13" ht="12">
      <c r="A50" s="9" t="s">
        <v>185</v>
      </c>
      <c r="B50" s="10">
        <v>162</v>
      </c>
      <c r="C50" s="10">
        <v>765</v>
      </c>
      <c r="D50" s="10" t="s">
        <v>12</v>
      </c>
      <c r="E50" s="10">
        <v>927</v>
      </c>
      <c r="F50" s="10">
        <v>927</v>
      </c>
      <c r="G50" s="10">
        <v>1</v>
      </c>
      <c r="H50" s="44"/>
      <c r="I50" s="44">
        <v>63</v>
      </c>
      <c r="J50" s="44">
        <f t="shared" si="0"/>
        <v>63</v>
      </c>
      <c r="K50" s="44"/>
      <c r="L50" s="44"/>
      <c r="M50" s="44"/>
    </row>
    <row r="51" spans="1:13" ht="12">
      <c r="A51" s="9" t="s">
        <v>186</v>
      </c>
      <c r="B51" s="12">
        <v>11836</v>
      </c>
      <c r="C51" s="12">
        <v>18147</v>
      </c>
      <c r="D51" s="12">
        <v>36104</v>
      </c>
      <c r="E51" s="12">
        <v>32024</v>
      </c>
      <c r="F51" s="12">
        <v>29983</v>
      </c>
      <c r="G51" s="10">
        <v>2</v>
      </c>
      <c r="H51" s="44"/>
      <c r="I51" s="44">
        <v>1400</v>
      </c>
      <c r="J51" s="44">
        <f t="shared" si="0"/>
        <v>2800</v>
      </c>
      <c r="K51" s="44"/>
      <c r="L51" s="44"/>
      <c r="M51" s="44"/>
    </row>
    <row r="52" spans="1:13" ht="24">
      <c r="A52" s="39" t="s">
        <v>166</v>
      </c>
      <c r="B52" s="62">
        <f>SUM(B36:B51)</f>
        <v>47802</v>
      </c>
      <c r="C52" s="62">
        <f>SUM(C36:C51)</f>
        <v>32683</v>
      </c>
      <c r="D52" s="62">
        <f>SUM(D36:D51)</f>
        <v>86116</v>
      </c>
      <c r="E52" s="62">
        <f>SUM(E36:E51)</f>
        <v>79372</v>
      </c>
      <c r="F52" s="62">
        <f>SUM(F36:F51)</f>
        <v>80485</v>
      </c>
      <c r="G52" s="103">
        <f>J52/I52</f>
        <v>1.3012480765942895</v>
      </c>
      <c r="H52" s="106" t="s">
        <v>402</v>
      </c>
      <c r="I52" s="44">
        <f>SUM(I36:I51)</f>
        <v>5849</v>
      </c>
      <c r="J52" s="44">
        <f>SUM(J36:J51)</f>
        <v>7611</v>
      </c>
      <c r="K52" s="44"/>
      <c r="L52" s="44"/>
      <c r="M52" s="44"/>
    </row>
    <row r="53" spans="1:13" ht="12">
      <c r="A53" s="39" t="s">
        <v>167</v>
      </c>
      <c r="B53" s="62">
        <f>B34+B52</f>
        <v>411333</v>
      </c>
      <c r="C53" s="62">
        <f>C34+C52</f>
        <v>96625</v>
      </c>
      <c r="D53" s="62">
        <f>D34+D52</f>
        <v>429552</v>
      </c>
      <c r="E53" s="62">
        <f>E34+E52</f>
        <v>482863</v>
      </c>
      <c r="F53" s="62">
        <f>F34+F52</f>
        <v>507958</v>
      </c>
      <c r="G53" s="103">
        <f>J53/I53</f>
        <v>1.8538546162308538</v>
      </c>
      <c r="H53" s="106" t="s">
        <v>402</v>
      </c>
      <c r="I53" s="44">
        <f>I34+I52</f>
        <v>23634</v>
      </c>
      <c r="J53" s="44">
        <f>J34+J52</f>
        <v>43814</v>
      </c>
      <c r="K53" s="44"/>
      <c r="L53" s="44"/>
      <c r="M53" s="44"/>
    </row>
    <row r="54" spans="1:13" ht="12">
      <c r="A54" s="37" t="s">
        <v>399</v>
      </c>
      <c r="B54" s="63"/>
      <c r="C54" s="63"/>
      <c r="D54" s="63"/>
      <c r="E54" s="63"/>
      <c r="F54" s="63"/>
      <c r="G54" s="63"/>
      <c r="H54" s="44"/>
      <c r="J54" s="44"/>
      <c r="K54" s="44"/>
      <c r="L54" s="44"/>
      <c r="M54" s="44"/>
    </row>
    <row r="55" spans="1:13" ht="12">
      <c r="A55" s="9" t="s">
        <v>14</v>
      </c>
      <c r="B55" s="10">
        <v>11</v>
      </c>
      <c r="C55" s="10">
        <v>80</v>
      </c>
      <c r="D55" s="10" t="s">
        <v>12</v>
      </c>
      <c r="E55" s="10">
        <v>79</v>
      </c>
      <c r="F55" s="10">
        <v>91</v>
      </c>
      <c r="G55" s="10">
        <v>0.3</v>
      </c>
      <c r="H55" s="44"/>
      <c r="I55" s="44">
        <v>36</v>
      </c>
      <c r="J55" s="44">
        <f t="shared" si="0"/>
        <v>10.799999999999999</v>
      </c>
      <c r="K55" s="44"/>
      <c r="L55" s="44"/>
      <c r="M55" s="44"/>
    </row>
    <row r="56" spans="1:13" ht="12">
      <c r="A56" s="9" t="s">
        <v>15</v>
      </c>
      <c r="B56" s="10">
        <v>8</v>
      </c>
      <c r="C56" s="10">
        <v>7</v>
      </c>
      <c r="D56" s="10" t="s">
        <v>12</v>
      </c>
      <c r="E56" s="10">
        <v>15</v>
      </c>
      <c r="F56" s="10">
        <v>16</v>
      </c>
      <c r="G56" s="10" t="s">
        <v>13</v>
      </c>
      <c r="H56" s="44"/>
      <c r="I56" s="44">
        <v>127</v>
      </c>
      <c r="J56" s="44"/>
      <c r="K56" s="44"/>
      <c r="L56" s="44"/>
      <c r="M56" s="44"/>
    </row>
    <row r="57" spans="1:13" ht="12">
      <c r="A57" s="9" t="s">
        <v>24</v>
      </c>
      <c r="B57" s="12">
        <v>7323</v>
      </c>
      <c r="C57" s="12">
        <v>1245</v>
      </c>
      <c r="D57" s="10" t="s">
        <v>12</v>
      </c>
      <c r="E57" s="12">
        <v>7367</v>
      </c>
      <c r="F57" s="12">
        <v>8568</v>
      </c>
      <c r="G57" s="10">
        <v>1</v>
      </c>
      <c r="H57" s="44"/>
      <c r="I57" s="44">
        <v>1411</v>
      </c>
      <c r="J57" s="44">
        <f t="shared" si="0"/>
        <v>1411</v>
      </c>
      <c r="K57" s="44"/>
      <c r="L57" s="44"/>
      <c r="M57" s="44"/>
    </row>
    <row r="58" spans="1:13" ht="12">
      <c r="A58" s="9" t="s">
        <v>17</v>
      </c>
      <c r="B58" s="10">
        <v>140</v>
      </c>
      <c r="C58" s="10">
        <v>478</v>
      </c>
      <c r="D58" s="10">
        <v>351</v>
      </c>
      <c r="E58" s="10">
        <v>389</v>
      </c>
      <c r="F58" s="10">
        <v>619</v>
      </c>
      <c r="G58" s="10" t="s">
        <v>13</v>
      </c>
      <c r="H58" s="44"/>
      <c r="I58" s="44">
        <v>461</v>
      </c>
      <c r="J58" s="44"/>
      <c r="K58" s="44"/>
      <c r="L58" s="44"/>
      <c r="M58" s="44"/>
    </row>
    <row r="59" spans="1:13" ht="12">
      <c r="A59" s="9" t="s">
        <v>18</v>
      </c>
      <c r="B59" s="10" t="s">
        <v>12</v>
      </c>
      <c r="C59" s="10" t="s">
        <v>12</v>
      </c>
      <c r="D59" s="10" t="s">
        <v>12</v>
      </c>
      <c r="E59" s="10" t="s">
        <v>12</v>
      </c>
      <c r="F59" s="10" t="s">
        <v>12</v>
      </c>
      <c r="G59" s="10" t="s">
        <v>12</v>
      </c>
      <c r="H59" s="44"/>
      <c r="I59" s="44">
        <v>364</v>
      </c>
      <c r="J59" s="44"/>
      <c r="K59" s="44"/>
      <c r="L59" s="44"/>
      <c r="M59" s="44"/>
    </row>
    <row r="60" spans="1:13" ht="12">
      <c r="A60" s="9" t="s">
        <v>19</v>
      </c>
      <c r="B60" s="10">
        <v>13</v>
      </c>
      <c r="C60" s="10">
        <v>25</v>
      </c>
      <c r="D60" s="10" t="s">
        <v>12</v>
      </c>
      <c r="E60" s="10">
        <v>45</v>
      </c>
      <c r="F60" s="10">
        <v>37</v>
      </c>
      <c r="G60" s="10" t="s">
        <v>13</v>
      </c>
      <c r="H60" s="44"/>
      <c r="I60" s="44">
        <v>30</v>
      </c>
      <c r="J60" s="44"/>
      <c r="K60" s="44"/>
      <c r="L60" s="44"/>
      <c r="M60" s="44"/>
    </row>
    <row r="61" spans="1:13" ht="12">
      <c r="A61" s="9" t="s">
        <v>43</v>
      </c>
      <c r="B61" s="10">
        <v>31</v>
      </c>
      <c r="C61" s="10">
        <v>34</v>
      </c>
      <c r="D61" s="10" t="s">
        <v>12</v>
      </c>
      <c r="E61" s="10">
        <v>62</v>
      </c>
      <c r="F61" s="10">
        <v>65</v>
      </c>
      <c r="G61" s="10" t="s">
        <v>13</v>
      </c>
      <c r="H61" s="44"/>
      <c r="I61" s="44">
        <v>47</v>
      </c>
      <c r="J61" s="44"/>
      <c r="K61" s="44"/>
      <c r="L61" s="44"/>
      <c r="M61" s="44"/>
    </row>
    <row r="62" spans="1:13" ht="12">
      <c r="A62" s="9" t="s">
        <v>44</v>
      </c>
      <c r="B62" s="12">
        <v>129400</v>
      </c>
      <c r="C62" s="12">
        <v>50600</v>
      </c>
      <c r="D62" s="12">
        <v>336527</v>
      </c>
      <c r="E62" s="12">
        <v>152316</v>
      </c>
      <c r="F62" s="12">
        <v>180000</v>
      </c>
      <c r="G62" s="10" t="s">
        <v>13</v>
      </c>
      <c r="H62" s="44"/>
      <c r="I62" s="44">
        <v>80479</v>
      </c>
      <c r="J62" s="44"/>
      <c r="K62" s="44"/>
      <c r="L62" s="44"/>
      <c r="M62" s="44"/>
    </row>
    <row r="63" spans="1:13" ht="12">
      <c r="A63" s="9" t="s">
        <v>20</v>
      </c>
      <c r="B63" s="10">
        <v>0</v>
      </c>
      <c r="C63" s="10">
        <v>6</v>
      </c>
      <c r="D63" s="10">
        <v>6</v>
      </c>
      <c r="E63" s="10">
        <v>6</v>
      </c>
      <c r="F63" s="10">
        <v>6</v>
      </c>
      <c r="G63" s="10" t="s">
        <v>13</v>
      </c>
      <c r="H63" s="44"/>
      <c r="I63" s="44">
        <v>5</v>
      </c>
      <c r="J63" s="44"/>
      <c r="K63" s="44"/>
      <c r="L63" s="44"/>
      <c r="M63" s="44"/>
    </row>
    <row r="64" spans="1:13" ht="12">
      <c r="A64" s="9" t="s">
        <v>21</v>
      </c>
      <c r="B64" s="10">
        <v>0</v>
      </c>
      <c r="C64" s="10">
        <v>10</v>
      </c>
      <c r="D64" s="10">
        <v>10</v>
      </c>
      <c r="E64" s="10">
        <v>10</v>
      </c>
      <c r="F64" s="10">
        <v>10</v>
      </c>
      <c r="G64" s="10" t="s">
        <v>13</v>
      </c>
      <c r="H64" s="44"/>
      <c r="I64" s="44">
        <v>14</v>
      </c>
      <c r="J64" s="44"/>
      <c r="K64" s="44"/>
      <c r="L64" s="44"/>
      <c r="M64" s="44"/>
    </row>
    <row r="65" spans="1:13" ht="12">
      <c r="A65" s="9" t="s">
        <v>49</v>
      </c>
      <c r="B65" s="12">
        <v>6660</v>
      </c>
      <c r="C65" s="12">
        <v>8160</v>
      </c>
      <c r="D65" s="12">
        <v>13590</v>
      </c>
      <c r="E65" s="12">
        <v>12231</v>
      </c>
      <c r="F65" s="12">
        <v>14820</v>
      </c>
      <c r="G65" s="10">
        <v>1</v>
      </c>
      <c r="H65" s="44"/>
      <c r="I65" s="44">
        <v>2119</v>
      </c>
      <c r="J65" s="44">
        <f t="shared" si="0"/>
        <v>2119</v>
      </c>
      <c r="K65" s="44"/>
      <c r="L65" s="44"/>
      <c r="M65" s="44"/>
    </row>
    <row r="66" spans="1:13" ht="12">
      <c r="A66" s="9" t="s">
        <v>22</v>
      </c>
      <c r="B66" s="10">
        <v>9</v>
      </c>
      <c r="C66" s="10">
        <v>21</v>
      </c>
      <c r="D66" s="10">
        <v>49</v>
      </c>
      <c r="E66" s="10">
        <v>29</v>
      </c>
      <c r="F66" s="10">
        <v>30</v>
      </c>
      <c r="G66" s="10" t="s">
        <v>13</v>
      </c>
      <c r="H66" s="44"/>
      <c r="I66" s="44">
        <v>24</v>
      </c>
      <c r="J66" s="44">
        <f>SUM(J55:J65)</f>
        <v>3540.8</v>
      </c>
      <c r="K66" s="44"/>
      <c r="L66" s="44"/>
      <c r="M66" s="44"/>
    </row>
    <row r="67" spans="1:13" ht="12">
      <c r="A67" s="39" t="s">
        <v>398</v>
      </c>
      <c r="B67" s="62">
        <f>SUM(B55:B66)</f>
        <v>143595</v>
      </c>
      <c r="C67" s="62">
        <f>SUM(C55:C66)</f>
        <v>60666</v>
      </c>
      <c r="D67" s="62">
        <f>SUM(D55:D66)</f>
        <v>350533</v>
      </c>
      <c r="E67" s="62">
        <f>SUM(E55:E66)</f>
        <v>172549</v>
      </c>
      <c r="F67" s="62">
        <f>SUM(F55:F66)</f>
        <v>204262</v>
      </c>
      <c r="G67" s="103">
        <f>J67/I67</f>
        <v>0.08319842099698063</v>
      </c>
      <c r="H67" s="106" t="s">
        <v>402</v>
      </c>
      <c r="I67" s="44">
        <f>SUM(I55:I66)</f>
        <v>85117</v>
      </c>
      <c r="J67" s="44">
        <f>SUM(J55:J66)</f>
        <v>7081.6</v>
      </c>
      <c r="K67" s="44"/>
      <c r="L67" s="44"/>
      <c r="M67" s="44"/>
    </row>
    <row r="68" spans="1:13" ht="12">
      <c r="A68" s="37" t="s">
        <v>168</v>
      </c>
      <c r="B68" s="63"/>
      <c r="C68" s="63"/>
      <c r="D68" s="63"/>
      <c r="E68" s="63"/>
      <c r="F68" s="63"/>
      <c r="G68" s="63"/>
      <c r="H68" s="44"/>
      <c r="J68" s="44"/>
      <c r="K68" s="44"/>
      <c r="L68" s="44"/>
      <c r="M68" s="44"/>
    </row>
    <row r="69" spans="1:13" ht="13.5">
      <c r="A69" s="9" t="s">
        <v>377</v>
      </c>
      <c r="B69" s="12">
        <v>219500</v>
      </c>
      <c r="C69" s="12">
        <v>4000</v>
      </c>
      <c r="D69" s="12">
        <v>195869</v>
      </c>
      <c r="E69" s="12">
        <v>214788</v>
      </c>
      <c r="F69" s="12">
        <v>223500</v>
      </c>
      <c r="G69" s="10">
        <v>1</v>
      </c>
      <c r="H69" s="44"/>
      <c r="I69" s="44">
        <v>32983</v>
      </c>
      <c r="J69" s="44">
        <f t="shared" si="0"/>
        <v>32983</v>
      </c>
      <c r="K69" s="44"/>
      <c r="L69" s="44"/>
      <c r="M69" s="44"/>
    </row>
    <row r="70" spans="1:13" ht="12">
      <c r="A70" s="9" t="s">
        <v>52</v>
      </c>
      <c r="B70" s="12">
        <v>489586</v>
      </c>
      <c r="C70" s="12">
        <v>51252</v>
      </c>
      <c r="D70" s="12">
        <v>596920</v>
      </c>
      <c r="E70" s="12">
        <v>548065</v>
      </c>
      <c r="F70" s="12">
        <v>540838</v>
      </c>
      <c r="G70" s="10">
        <v>2</v>
      </c>
      <c r="H70" s="44"/>
      <c r="I70" s="44">
        <v>35118</v>
      </c>
      <c r="J70" s="44">
        <f t="shared" si="0"/>
        <v>70236</v>
      </c>
      <c r="K70" s="44"/>
      <c r="L70" s="44"/>
      <c r="M70" s="44"/>
    </row>
    <row r="71" spans="1:13" ht="12">
      <c r="A71" s="39" t="s">
        <v>169</v>
      </c>
      <c r="B71" s="62">
        <f>SUM(B69:B70)</f>
        <v>709086</v>
      </c>
      <c r="C71" s="62">
        <f>SUM(C69:C70)</f>
        <v>55252</v>
      </c>
      <c r="D71" s="62">
        <f>SUM(D69:D70)</f>
        <v>792789</v>
      </c>
      <c r="E71" s="62">
        <f>SUM(E69:E70)</f>
        <v>762853</v>
      </c>
      <c r="F71" s="62">
        <f>SUM(F69:F70)</f>
        <v>764338</v>
      </c>
      <c r="G71" s="103">
        <f>J71/I71</f>
        <v>1.5156752470595145</v>
      </c>
      <c r="H71" s="106" t="s">
        <v>402</v>
      </c>
      <c r="I71" s="44">
        <f>SUM(I69:I70)</f>
        <v>68101</v>
      </c>
      <c r="J71" s="44">
        <f>SUM(J69:J70)</f>
        <v>103219</v>
      </c>
      <c r="K71" s="44"/>
      <c r="L71" s="44"/>
      <c r="M71" s="44"/>
    </row>
    <row r="72" spans="1:13" s="50" customFormat="1" ht="24">
      <c r="A72" s="40" t="s">
        <v>170</v>
      </c>
      <c r="B72" s="64">
        <f>B53+B67+B71</f>
        <v>1264014</v>
      </c>
      <c r="C72" s="64">
        <f>C53+C67+C71</f>
        <v>212543</v>
      </c>
      <c r="D72" s="64">
        <f>D53+D67+D71</f>
        <v>1572874</v>
      </c>
      <c r="E72" s="64">
        <f>E53+E67+E71</f>
        <v>1418265</v>
      </c>
      <c r="F72" s="64">
        <f>F53+F67+F71</f>
        <v>1476558</v>
      </c>
      <c r="G72" s="102">
        <f>J72/I72</f>
        <v>0.8714326103182323</v>
      </c>
      <c r="H72" s="106" t="s">
        <v>402</v>
      </c>
      <c r="I72" s="44">
        <f>I53+I67+I71</f>
        <v>176852</v>
      </c>
      <c r="J72" s="44">
        <f>J53+J67+J71</f>
        <v>154114.6</v>
      </c>
      <c r="K72" s="44"/>
      <c r="L72" s="44"/>
      <c r="M72" s="44"/>
    </row>
    <row r="73" spans="1:13" ht="12">
      <c r="A73" s="22" t="s">
        <v>53</v>
      </c>
      <c r="B73" s="11"/>
      <c r="C73" s="11"/>
      <c r="D73" s="11"/>
      <c r="E73" s="11"/>
      <c r="F73" s="11"/>
      <c r="G73" s="11"/>
      <c r="H73" s="44"/>
      <c r="J73" s="44"/>
      <c r="K73" s="44"/>
      <c r="L73" s="44"/>
      <c r="M73" s="44"/>
    </row>
    <row r="74" spans="1:13" ht="12">
      <c r="A74" s="1"/>
      <c r="B74" s="54"/>
      <c r="C74" s="54"/>
      <c r="D74" s="54"/>
      <c r="E74" s="54"/>
      <c r="F74" s="54"/>
      <c r="G74" s="25"/>
      <c r="H74" s="44"/>
      <c r="J74" s="44"/>
      <c r="K74" s="44"/>
      <c r="L74" s="44"/>
      <c r="M74" s="44"/>
    </row>
    <row r="75" spans="1:13" ht="12">
      <c r="A75" s="3" t="s">
        <v>187</v>
      </c>
      <c r="B75" s="54"/>
      <c r="C75" s="54"/>
      <c r="D75" s="54"/>
      <c r="E75" s="54"/>
      <c r="F75" s="54"/>
      <c r="G75" s="25"/>
      <c r="H75" s="44"/>
      <c r="J75" s="44"/>
      <c r="K75" s="44"/>
      <c r="L75" s="44"/>
      <c r="M75" s="44"/>
    </row>
    <row r="76" spans="1:13" ht="26.25" customHeight="1">
      <c r="A76" s="144" t="s">
        <v>376</v>
      </c>
      <c r="B76" s="144"/>
      <c r="C76" s="144"/>
      <c r="D76" s="144"/>
      <c r="E76" s="144"/>
      <c r="F76" s="144"/>
      <c r="G76" s="144"/>
      <c r="H76" s="44"/>
      <c r="J76" s="44"/>
      <c r="K76" s="44"/>
      <c r="L76" s="44"/>
      <c r="M76" s="44"/>
    </row>
    <row r="77" spans="1:13" ht="12">
      <c r="A77" s="144" t="s">
        <v>411</v>
      </c>
      <c r="B77" s="144"/>
      <c r="C77" s="144"/>
      <c r="D77" s="144"/>
      <c r="E77" s="144"/>
      <c r="F77" s="144"/>
      <c r="G77" s="144"/>
      <c r="H77" s="44"/>
      <c r="J77" s="44"/>
      <c r="K77" s="44"/>
      <c r="L77" s="44"/>
      <c r="M77" s="44"/>
    </row>
    <row r="78" spans="1:7" ht="18.75" customHeight="1">
      <c r="A78" s="20" t="s">
        <v>188</v>
      </c>
      <c r="B78" s="53"/>
      <c r="C78" s="53"/>
      <c r="D78" s="53"/>
      <c r="E78" s="53"/>
      <c r="F78" s="53"/>
      <c r="G78" s="52"/>
    </row>
    <row r="79" spans="1:7" ht="12">
      <c r="A79" s="1"/>
      <c r="B79" s="52"/>
      <c r="C79" s="52"/>
      <c r="D79" s="52"/>
      <c r="E79" s="52"/>
      <c r="F79" s="52"/>
      <c r="G79" s="52"/>
    </row>
    <row r="80" spans="1:8" ht="12">
      <c r="A80" s="1"/>
      <c r="B80" s="6"/>
      <c r="C80" s="6"/>
      <c r="D80" s="6"/>
      <c r="E80" s="6"/>
      <c r="F80" s="6"/>
      <c r="G80" s="6"/>
      <c r="H80" s="6"/>
    </row>
    <row r="81" ht="12">
      <c r="A81" s="1"/>
    </row>
    <row r="82" ht="12">
      <c r="A82" s="1"/>
    </row>
    <row r="83" ht="12">
      <c r="A83" s="3"/>
    </row>
    <row r="84" ht="12">
      <c r="A84" s="3"/>
    </row>
    <row r="85" ht="12">
      <c r="A85" s="3"/>
    </row>
    <row r="86" ht="12">
      <c r="A86" s="3"/>
    </row>
    <row r="87" ht="12">
      <c r="A87" s="6"/>
    </row>
  </sheetData>
  <mergeCells count="6">
    <mergeCell ref="A77:G77"/>
    <mergeCell ref="A76:G76"/>
    <mergeCell ref="A2:G2"/>
    <mergeCell ref="A3:A5"/>
    <mergeCell ref="B3:C3"/>
    <mergeCell ref="D3:G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3:Q84"/>
  <sheetViews>
    <sheetView workbookViewId="0" topLeftCell="A1">
      <pane ySplit="5" topLeftCell="BM6" activePane="bottomLeft" state="frozen"/>
      <selection pane="topLeft" activeCell="K5" sqref="K5"/>
      <selection pane="bottomLeft" activeCell="A11" sqref="A11"/>
    </sheetView>
  </sheetViews>
  <sheetFormatPr defaultColWidth="9.140625" defaultRowHeight="12.75"/>
  <cols>
    <col min="1" max="1" width="23.28125" style="7" customWidth="1"/>
    <col min="2" max="3" width="7.8515625" style="7" bestFit="1" customWidth="1"/>
    <col min="4" max="5" width="7.57421875" style="7" bestFit="1" customWidth="1"/>
    <col min="6" max="6" width="7.8515625" style="7" bestFit="1" customWidth="1"/>
    <col min="7" max="7" width="6.57421875" style="7" bestFit="1" customWidth="1"/>
    <col min="8" max="9" width="7.8515625" style="7" bestFit="1" customWidth="1"/>
    <col min="10" max="10" width="6.57421875" style="7" bestFit="1" customWidth="1"/>
    <col min="11" max="11" width="7.8515625" style="7" bestFit="1" customWidth="1"/>
    <col min="12" max="12" width="5.7109375" style="7" bestFit="1" customWidth="1"/>
    <col min="13" max="13" width="6.57421875" style="7" bestFit="1" customWidth="1"/>
    <col min="14" max="15" width="7.57421875" style="7" bestFit="1" customWidth="1"/>
    <col min="16" max="17" width="5.7109375" style="7" bestFit="1" customWidth="1"/>
    <col min="18" max="16384" width="9.140625" style="7" customWidth="1"/>
  </cols>
  <sheetData>
    <row r="1" ht="3.75" customHeight="1"/>
    <row r="2" ht="3.75" customHeight="1"/>
    <row r="3" spans="1:17" ht="16.5" customHeight="1">
      <c r="A3" s="145" t="s">
        <v>373</v>
      </c>
      <c r="B3" s="146"/>
      <c r="C3" s="146"/>
      <c r="D3" s="146"/>
      <c r="E3" s="146"/>
      <c r="F3" s="146"/>
      <c r="G3" s="146"/>
      <c r="H3" s="146"/>
      <c r="I3" s="146"/>
      <c r="J3" s="146"/>
      <c r="K3" s="146"/>
      <c r="L3" s="146"/>
      <c r="M3" s="146"/>
      <c r="N3" s="146"/>
      <c r="O3" s="146"/>
      <c r="P3" s="146"/>
      <c r="Q3" s="147"/>
    </row>
    <row r="4" spans="1:17" ht="12">
      <c r="A4" s="148" t="s">
        <v>1</v>
      </c>
      <c r="B4" s="148" t="s">
        <v>124</v>
      </c>
      <c r="C4" s="148"/>
      <c r="D4" s="148"/>
      <c r="E4" s="148"/>
      <c r="F4" s="148"/>
      <c r="G4" s="148"/>
      <c r="H4" s="148"/>
      <c r="I4" s="148"/>
      <c r="J4" s="148" t="s">
        <v>125</v>
      </c>
      <c r="K4" s="148"/>
      <c r="L4" s="148"/>
      <c r="M4" s="148"/>
      <c r="N4" s="148"/>
      <c r="O4" s="148"/>
      <c r="P4" s="148"/>
      <c r="Q4" s="148"/>
    </row>
    <row r="5" spans="1:17" ht="94.5" customHeight="1">
      <c r="A5" s="148"/>
      <c r="B5" s="41" t="s">
        <v>126</v>
      </c>
      <c r="C5" s="41" t="s">
        <v>127</v>
      </c>
      <c r="D5" s="41" t="s">
        <v>128</v>
      </c>
      <c r="E5" s="41" t="s">
        <v>129</v>
      </c>
      <c r="F5" s="41" t="s">
        <v>130</v>
      </c>
      <c r="G5" s="41" t="s">
        <v>131</v>
      </c>
      <c r="H5" s="41" t="s">
        <v>132</v>
      </c>
      <c r="I5" s="41" t="s">
        <v>133</v>
      </c>
      <c r="J5" s="41" t="s">
        <v>134</v>
      </c>
      <c r="K5" s="41" t="s">
        <v>135</v>
      </c>
      <c r="L5" s="41" t="s">
        <v>136</v>
      </c>
      <c r="M5" s="41" t="s">
        <v>137</v>
      </c>
      <c r="N5" s="41" t="s">
        <v>128</v>
      </c>
      <c r="O5" s="41" t="s">
        <v>129</v>
      </c>
      <c r="P5" s="41" t="s">
        <v>138</v>
      </c>
      <c r="Q5" s="41" t="s">
        <v>139</v>
      </c>
    </row>
    <row r="6" spans="1:17" ht="12">
      <c r="A6" s="37" t="s">
        <v>162</v>
      </c>
      <c r="B6" s="42"/>
      <c r="C6" s="42"/>
      <c r="D6" s="42"/>
      <c r="E6" s="42"/>
      <c r="F6" s="42"/>
      <c r="G6" s="42"/>
      <c r="H6" s="42"/>
      <c r="I6" s="42"/>
      <c r="J6" s="42"/>
      <c r="K6" s="42"/>
      <c r="L6" s="42"/>
      <c r="M6" s="42"/>
      <c r="N6" s="42"/>
      <c r="O6" s="42"/>
      <c r="P6" s="42"/>
      <c r="Q6" s="42"/>
    </row>
    <row r="7" spans="1:17" ht="12">
      <c r="A7" s="71" t="s">
        <v>193</v>
      </c>
      <c r="B7" s="42"/>
      <c r="C7" s="42"/>
      <c r="D7" s="42"/>
      <c r="E7" s="42"/>
      <c r="F7" s="42"/>
      <c r="G7" s="42"/>
      <c r="H7" s="42"/>
      <c r="I7" s="42"/>
      <c r="J7" s="42"/>
      <c r="K7" s="42"/>
      <c r="L7" s="42"/>
      <c r="M7" s="42"/>
      <c r="N7" s="42"/>
      <c r="O7" s="42"/>
      <c r="P7" s="42"/>
      <c r="Q7" s="42"/>
    </row>
    <row r="8" spans="1:17" ht="13.5" customHeight="1">
      <c r="A8" s="37" t="s">
        <v>163</v>
      </c>
      <c r="B8" s="42"/>
      <c r="C8" s="42"/>
      <c r="D8" s="42"/>
      <c r="E8" s="42"/>
      <c r="F8" s="42"/>
      <c r="G8" s="42"/>
      <c r="H8" s="42"/>
      <c r="I8" s="42"/>
      <c r="J8" s="42"/>
      <c r="K8" s="42"/>
      <c r="L8" s="42"/>
      <c r="M8" s="42"/>
      <c r="N8" s="42"/>
      <c r="O8" s="42"/>
      <c r="P8" s="42"/>
      <c r="Q8" s="42"/>
    </row>
    <row r="9" spans="1:17" ht="12">
      <c r="A9" s="9" t="s">
        <v>23</v>
      </c>
      <c r="B9" s="10" t="s">
        <v>12</v>
      </c>
      <c r="C9" s="10" t="s">
        <v>12</v>
      </c>
      <c r="D9" s="10" t="s">
        <v>12</v>
      </c>
      <c r="E9" s="10" t="s">
        <v>12</v>
      </c>
      <c r="F9" s="10" t="s">
        <v>12</v>
      </c>
      <c r="G9" s="10" t="s">
        <v>12</v>
      </c>
      <c r="H9" s="10" t="s">
        <v>12</v>
      </c>
      <c r="I9" s="10" t="s">
        <v>12</v>
      </c>
      <c r="J9" s="10" t="s">
        <v>12</v>
      </c>
      <c r="K9" s="10" t="s">
        <v>12</v>
      </c>
      <c r="L9" s="10" t="s">
        <v>12</v>
      </c>
      <c r="M9" s="10" t="s">
        <v>12</v>
      </c>
      <c r="N9" s="10" t="s">
        <v>12</v>
      </c>
      <c r="O9" s="10" t="s">
        <v>12</v>
      </c>
      <c r="P9" s="10" t="s">
        <v>12</v>
      </c>
      <c r="Q9" s="10" t="s">
        <v>12</v>
      </c>
    </row>
    <row r="10" spans="1:17" ht="12">
      <c r="A10" s="9" t="s">
        <v>25</v>
      </c>
      <c r="B10" s="10" t="s">
        <v>12</v>
      </c>
      <c r="C10" s="10" t="s">
        <v>12</v>
      </c>
      <c r="D10" s="10" t="s">
        <v>12</v>
      </c>
      <c r="E10" s="10" t="s">
        <v>12</v>
      </c>
      <c r="F10" s="10" t="s">
        <v>12</v>
      </c>
      <c r="G10" s="10" t="s">
        <v>12</v>
      </c>
      <c r="H10" s="10" t="s">
        <v>12</v>
      </c>
      <c r="I10" s="10" t="s">
        <v>12</v>
      </c>
      <c r="J10" s="10" t="s">
        <v>12</v>
      </c>
      <c r="K10" s="10" t="s">
        <v>12</v>
      </c>
      <c r="L10" s="10" t="s">
        <v>12</v>
      </c>
      <c r="M10" s="10" t="s">
        <v>12</v>
      </c>
      <c r="N10" s="10" t="s">
        <v>12</v>
      </c>
      <c r="O10" s="10" t="s">
        <v>12</v>
      </c>
      <c r="P10" s="10" t="s">
        <v>12</v>
      </c>
      <c r="Q10" s="10" t="s">
        <v>12</v>
      </c>
    </row>
    <row r="11" spans="1:17" ht="12">
      <c r="A11" s="9" t="s">
        <v>16</v>
      </c>
      <c r="B11" s="10" t="s">
        <v>12</v>
      </c>
      <c r="C11" s="10" t="s">
        <v>12</v>
      </c>
      <c r="D11" s="10" t="s">
        <v>12</v>
      </c>
      <c r="E11" s="10" t="s">
        <v>12</v>
      </c>
      <c r="F11" s="10" t="s">
        <v>12</v>
      </c>
      <c r="G11" s="10" t="s">
        <v>12</v>
      </c>
      <c r="H11" s="10" t="s">
        <v>12</v>
      </c>
      <c r="I11" s="10" t="s">
        <v>12</v>
      </c>
      <c r="J11" s="10" t="s">
        <v>12</v>
      </c>
      <c r="K11" s="10" t="s">
        <v>12</v>
      </c>
      <c r="L11" s="10">
        <v>811</v>
      </c>
      <c r="M11" s="10" t="s">
        <v>12</v>
      </c>
      <c r="N11" s="10" t="s">
        <v>12</v>
      </c>
      <c r="O11" s="10" t="s">
        <v>12</v>
      </c>
      <c r="P11" s="10" t="s">
        <v>12</v>
      </c>
      <c r="Q11" s="10" t="s">
        <v>12</v>
      </c>
    </row>
    <row r="12" spans="1:17" ht="12">
      <c r="A12" s="9" t="s">
        <v>26</v>
      </c>
      <c r="B12" s="12">
        <v>40960</v>
      </c>
      <c r="C12" s="10">
        <v>0</v>
      </c>
      <c r="D12" s="12">
        <v>2800</v>
      </c>
      <c r="E12" s="10">
        <v>0</v>
      </c>
      <c r="F12" s="10">
        <v>0</v>
      </c>
      <c r="G12" s="10" t="s">
        <v>12</v>
      </c>
      <c r="H12" s="10">
        <v>0</v>
      </c>
      <c r="I12" s="10">
        <v>0</v>
      </c>
      <c r="J12" s="10">
        <v>500</v>
      </c>
      <c r="K12" s="12">
        <v>216570</v>
      </c>
      <c r="L12" s="10">
        <v>0</v>
      </c>
      <c r="M12" s="12">
        <v>9578</v>
      </c>
      <c r="N12" s="10">
        <v>0</v>
      </c>
      <c r="O12" s="10">
        <v>0</v>
      </c>
      <c r="P12" s="10">
        <v>0</v>
      </c>
      <c r="Q12" s="10">
        <v>0</v>
      </c>
    </row>
    <row r="13" spans="1:17" ht="12">
      <c r="A13" s="9" t="s">
        <v>27</v>
      </c>
      <c r="B13" s="10" t="s">
        <v>12</v>
      </c>
      <c r="C13" s="10" t="s">
        <v>12</v>
      </c>
      <c r="D13" s="10" t="s">
        <v>12</v>
      </c>
      <c r="E13" s="10" t="s">
        <v>12</v>
      </c>
      <c r="F13" s="10" t="s">
        <v>12</v>
      </c>
      <c r="G13" s="12">
        <v>71000</v>
      </c>
      <c r="H13" s="10" t="s">
        <v>12</v>
      </c>
      <c r="I13" s="10" t="s">
        <v>12</v>
      </c>
      <c r="J13" s="10" t="s">
        <v>12</v>
      </c>
      <c r="K13" s="10" t="s">
        <v>12</v>
      </c>
      <c r="L13" s="10" t="s">
        <v>12</v>
      </c>
      <c r="M13" s="10" t="s">
        <v>12</v>
      </c>
      <c r="N13" s="10" t="s">
        <v>12</v>
      </c>
      <c r="O13" s="10" t="s">
        <v>12</v>
      </c>
      <c r="P13" s="10" t="s">
        <v>12</v>
      </c>
      <c r="Q13" s="10" t="s">
        <v>12</v>
      </c>
    </row>
    <row r="14" spans="1:17" ht="12">
      <c r="A14" s="9" t="s">
        <v>28</v>
      </c>
      <c r="B14" s="10" t="s">
        <v>12</v>
      </c>
      <c r="C14" s="10" t="s">
        <v>12</v>
      </c>
      <c r="D14" s="10" t="s">
        <v>12</v>
      </c>
      <c r="E14" s="10" t="s">
        <v>12</v>
      </c>
      <c r="F14" s="10" t="s">
        <v>12</v>
      </c>
      <c r="G14" s="12">
        <v>2000</v>
      </c>
      <c r="H14" s="10" t="s">
        <v>12</v>
      </c>
      <c r="I14" s="10" t="s">
        <v>12</v>
      </c>
      <c r="J14" s="10" t="s">
        <v>12</v>
      </c>
      <c r="K14" s="12">
        <v>37500</v>
      </c>
      <c r="L14" s="10" t="s">
        <v>12</v>
      </c>
      <c r="M14" s="10">
        <v>913</v>
      </c>
      <c r="N14" s="10" t="s">
        <v>12</v>
      </c>
      <c r="O14" s="10" t="s">
        <v>12</v>
      </c>
      <c r="P14" s="10" t="s">
        <v>12</v>
      </c>
      <c r="Q14" s="10" t="s">
        <v>12</v>
      </c>
    </row>
    <row r="15" spans="1:17" ht="12">
      <c r="A15" s="9" t="s">
        <v>29</v>
      </c>
      <c r="B15" s="12">
        <v>47000</v>
      </c>
      <c r="C15" s="10" t="s">
        <v>12</v>
      </c>
      <c r="D15" s="10" t="s">
        <v>12</v>
      </c>
      <c r="E15" s="10" t="s">
        <v>12</v>
      </c>
      <c r="F15" s="10" t="s">
        <v>12</v>
      </c>
      <c r="G15" s="10">
        <v>309</v>
      </c>
      <c r="H15" s="10" t="s">
        <v>12</v>
      </c>
      <c r="I15" s="12">
        <v>12000</v>
      </c>
      <c r="J15" s="10" t="s">
        <v>12</v>
      </c>
      <c r="K15" s="12">
        <v>355000</v>
      </c>
      <c r="L15" s="10" t="s">
        <v>12</v>
      </c>
      <c r="M15" s="12">
        <v>9279</v>
      </c>
      <c r="N15" s="10" t="s">
        <v>12</v>
      </c>
      <c r="O15" s="10" t="s">
        <v>12</v>
      </c>
      <c r="P15" s="12">
        <v>2260</v>
      </c>
      <c r="Q15" s="10" t="s">
        <v>12</v>
      </c>
    </row>
    <row r="16" spans="1:17" ht="12">
      <c r="A16" s="9" t="s">
        <v>30</v>
      </c>
      <c r="B16" s="10" t="s">
        <v>12</v>
      </c>
      <c r="C16" s="10" t="s">
        <v>12</v>
      </c>
      <c r="D16" s="10" t="s">
        <v>12</v>
      </c>
      <c r="E16" s="10" t="s">
        <v>12</v>
      </c>
      <c r="F16" s="12">
        <v>5200</v>
      </c>
      <c r="G16" s="10" t="s">
        <v>12</v>
      </c>
      <c r="H16" s="10" t="s">
        <v>12</v>
      </c>
      <c r="I16" s="10" t="s">
        <v>12</v>
      </c>
      <c r="J16" s="10" t="s">
        <v>12</v>
      </c>
      <c r="K16" s="10" t="s">
        <v>12</v>
      </c>
      <c r="L16" s="12">
        <v>6300</v>
      </c>
      <c r="M16" s="10" t="s">
        <v>12</v>
      </c>
      <c r="N16" s="10" t="s">
        <v>12</v>
      </c>
      <c r="O16" s="10" t="s">
        <v>12</v>
      </c>
      <c r="P16" s="10" t="s">
        <v>12</v>
      </c>
      <c r="Q16" s="10" t="s">
        <v>12</v>
      </c>
    </row>
    <row r="17" spans="1:17" ht="12">
      <c r="A17" s="9" t="s">
        <v>31</v>
      </c>
      <c r="B17" s="10" t="s">
        <v>12</v>
      </c>
      <c r="C17" s="10" t="s">
        <v>12</v>
      </c>
      <c r="D17" s="10" t="s">
        <v>12</v>
      </c>
      <c r="E17" s="10" t="s">
        <v>12</v>
      </c>
      <c r="F17" s="10" t="s">
        <v>12</v>
      </c>
      <c r="G17" s="10" t="s">
        <v>12</v>
      </c>
      <c r="H17" s="10" t="s">
        <v>12</v>
      </c>
      <c r="I17" s="10" t="s">
        <v>12</v>
      </c>
      <c r="J17" s="10" t="s">
        <v>12</v>
      </c>
      <c r="K17" s="10" t="s">
        <v>12</v>
      </c>
      <c r="L17" s="10" t="s">
        <v>12</v>
      </c>
      <c r="M17" s="12">
        <v>34000</v>
      </c>
      <c r="N17" s="10" t="s">
        <v>12</v>
      </c>
      <c r="O17" s="10" t="s">
        <v>12</v>
      </c>
      <c r="P17" s="10" t="s">
        <v>12</v>
      </c>
      <c r="Q17" s="10" t="s">
        <v>12</v>
      </c>
    </row>
    <row r="18" spans="1:17" ht="12">
      <c r="A18" s="9" t="s">
        <v>32</v>
      </c>
      <c r="B18" s="10" t="s">
        <v>12</v>
      </c>
      <c r="C18" s="10" t="s">
        <v>12</v>
      </c>
      <c r="D18" s="10" t="s">
        <v>12</v>
      </c>
      <c r="E18" s="10" t="s">
        <v>12</v>
      </c>
      <c r="F18" s="10" t="s">
        <v>12</v>
      </c>
      <c r="G18" s="10" t="s">
        <v>12</v>
      </c>
      <c r="H18" s="10" t="s">
        <v>12</v>
      </c>
      <c r="I18" s="10" t="s">
        <v>12</v>
      </c>
      <c r="J18" s="10" t="s">
        <v>12</v>
      </c>
      <c r="K18" s="10" t="s">
        <v>12</v>
      </c>
      <c r="L18" s="10" t="s">
        <v>12</v>
      </c>
      <c r="M18" s="10" t="s">
        <v>12</v>
      </c>
      <c r="N18" s="10" t="s">
        <v>12</v>
      </c>
      <c r="O18" s="10" t="s">
        <v>12</v>
      </c>
      <c r="P18" s="10" t="s">
        <v>12</v>
      </c>
      <c r="Q18" s="10" t="s">
        <v>12</v>
      </c>
    </row>
    <row r="19" spans="1:17" ht="12">
      <c r="A19" s="9" t="s">
        <v>33</v>
      </c>
      <c r="B19" s="10" t="s">
        <v>12</v>
      </c>
      <c r="C19" s="10" t="s">
        <v>12</v>
      </c>
      <c r="D19" s="10" t="s">
        <v>12</v>
      </c>
      <c r="E19" s="10" t="s">
        <v>12</v>
      </c>
      <c r="F19" s="10" t="s">
        <v>12</v>
      </c>
      <c r="G19" s="10" t="s">
        <v>12</v>
      </c>
      <c r="H19" s="10" t="s">
        <v>12</v>
      </c>
      <c r="I19" s="10" t="s">
        <v>12</v>
      </c>
      <c r="J19" s="10" t="s">
        <v>12</v>
      </c>
      <c r="K19" s="10" t="s">
        <v>12</v>
      </c>
      <c r="L19" s="10" t="s">
        <v>12</v>
      </c>
      <c r="M19" s="10" t="s">
        <v>12</v>
      </c>
      <c r="N19" s="10" t="s">
        <v>12</v>
      </c>
      <c r="O19" s="10" t="s">
        <v>12</v>
      </c>
      <c r="P19" s="10" t="s">
        <v>12</v>
      </c>
      <c r="Q19" s="10" t="s">
        <v>12</v>
      </c>
    </row>
    <row r="20" spans="1:17" ht="12">
      <c r="A20" s="9" t="s">
        <v>34</v>
      </c>
      <c r="B20" s="10" t="s">
        <v>12</v>
      </c>
      <c r="C20" s="10" t="s">
        <v>12</v>
      </c>
      <c r="D20" s="10" t="s">
        <v>12</v>
      </c>
      <c r="E20" s="10" t="s">
        <v>12</v>
      </c>
      <c r="F20" s="10" t="s">
        <v>12</v>
      </c>
      <c r="G20" s="10" t="s">
        <v>12</v>
      </c>
      <c r="H20" s="10" t="s">
        <v>12</v>
      </c>
      <c r="I20" s="10" t="s">
        <v>12</v>
      </c>
      <c r="J20" s="10" t="s">
        <v>12</v>
      </c>
      <c r="K20" s="10" t="s">
        <v>12</v>
      </c>
      <c r="L20" s="10" t="s">
        <v>12</v>
      </c>
      <c r="M20" s="10" t="s">
        <v>12</v>
      </c>
      <c r="N20" s="10" t="s">
        <v>12</v>
      </c>
      <c r="O20" s="10" t="s">
        <v>12</v>
      </c>
      <c r="P20" s="10" t="s">
        <v>12</v>
      </c>
      <c r="Q20" s="10" t="s">
        <v>12</v>
      </c>
    </row>
    <row r="21" spans="1:17" ht="12">
      <c r="A21" s="9" t="s">
        <v>35</v>
      </c>
      <c r="B21" s="12">
        <v>79155</v>
      </c>
      <c r="C21" s="12">
        <v>2306</v>
      </c>
      <c r="D21" s="10" t="s">
        <v>12</v>
      </c>
      <c r="E21" s="10" t="s">
        <v>12</v>
      </c>
      <c r="F21" s="12">
        <v>9703</v>
      </c>
      <c r="G21" s="10" t="s">
        <v>12</v>
      </c>
      <c r="H21" s="10" t="s">
        <v>12</v>
      </c>
      <c r="I21" s="10" t="s">
        <v>12</v>
      </c>
      <c r="J21" s="10" t="s">
        <v>12</v>
      </c>
      <c r="K21" s="10" t="s">
        <v>12</v>
      </c>
      <c r="L21" s="10" t="s">
        <v>12</v>
      </c>
      <c r="M21" s="10" t="s">
        <v>12</v>
      </c>
      <c r="N21" s="10" t="s">
        <v>12</v>
      </c>
      <c r="O21" s="10" t="s">
        <v>12</v>
      </c>
      <c r="P21" s="10" t="s">
        <v>12</v>
      </c>
      <c r="Q21" s="10" t="s">
        <v>12</v>
      </c>
    </row>
    <row r="22" spans="1:17" ht="12">
      <c r="A22" s="9" t="s">
        <v>36</v>
      </c>
      <c r="B22" s="10" t="s">
        <v>12</v>
      </c>
      <c r="C22" s="10" t="s">
        <v>12</v>
      </c>
      <c r="D22" s="10" t="s">
        <v>12</v>
      </c>
      <c r="E22" s="10" t="s">
        <v>12</v>
      </c>
      <c r="F22" s="10" t="s">
        <v>12</v>
      </c>
      <c r="G22" s="10" t="s">
        <v>12</v>
      </c>
      <c r="H22" s="10" t="s">
        <v>12</v>
      </c>
      <c r="I22" s="10" t="s">
        <v>12</v>
      </c>
      <c r="J22" s="10" t="s">
        <v>12</v>
      </c>
      <c r="K22" s="12">
        <v>37800</v>
      </c>
      <c r="L22" s="10" t="s">
        <v>12</v>
      </c>
      <c r="M22" s="12">
        <v>1500</v>
      </c>
      <c r="N22" s="10" t="s">
        <v>12</v>
      </c>
      <c r="O22" s="10" t="s">
        <v>12</v>
      </c>
      <c r="P22" s="10" t="s">
        <v>12</v>
      </c>
      <c r="Q22" s="10" t="s">
        <v>12</v>
      </c>
    </row>
    <row r="23" spans="1:17" ht="12">
      <c r="A23" s="9" t="s">
        <v>37</v>
      </c>
      <c r="B23" s="12">
        <v>3800</v>
      </c>
      <c r="C23" s="10" t="s">
        <v>12</v>
      </c>
      <c r="D23" s="10">
        <v>50</v>
      </c>
      <c r="E23" s="10" t="s">
        <v>12</v>
      </c>
      <c r="F23" s="10" t="s">
        <v>12</v>
      </c>
      <c r="G23" s="12">
        <v>3000</v>
      </c>
      <c r="H23" s="10">
        <v>0</v>
      </c>
      <c r="I23" s="10" t="s">
        <v>12</v>
      </c>
      <c r="J23" s="10" t="s">
        <v>12</v>
      </c>
      <c r="K23" s="12">
        <v>30000</v>
      </c>
      <c r="L23" s="10" t="s">
        <v>12</v>
      </c>
      <c r="M23" s="12">
        <v>1250</v>
      </c>
      <c r="N23" s="10" t="s">
        <v>12</v>
      </c>
      <c r="O23" s="10" t="s">
        <v>12</v>
      </c>
      <c r="P23" s="10" t="s">
        <v>12</v>
      </c>
      <c r="Q23" s="10" t="s">
        <v>12</v>
      </c>
    </row>
    <row r="24" spans="1:17" ht="12">
      <c r="A24" s="9" t="s">
        <v>38</v>
      </c>
      <c r="B24" s="10" t="s">
        <v>12</v>
      </c>
      <c r="C24" s="10" t="s">
        <v>12</v>
      </c>
      <c r="D24" s="10" t="s">
        <v>12</v>
      </c>
      <c r="E24" s="10" t="s">
        <v>12</v>
      </c>
      <c r="F24" s="10" t="s">
        <v>12</v>
      </c>
      <c r="G24" s="10" t="s">
        <v>12</v>
      </c>
      <c r="H24" s="10" t="s">
        <v>12</v>
      </c>
      <c r="I24" s="10" t="s">
        <v>12</v>
      </c>
      <c r="J24" s="10" t="s">
        <v>12</v>
      </c>
      <c r="K24" s="10" t="s">
        <v>12</v>
      </c>
      <c r="L24" s="10" t="s">
        <v>12</v>
      </c>
      <c r="M24" s="10" t="s">
        <v>12</v>
      </c>
      <c r="N24" s="10" t="s">
        <v>12</v>
      </c>
      <c r="O24" s="10" t="s">
        <v>12</v>
      </c>
      <c r="P24" s="10" t="s">
        <v>12</v>
      </c>
      <c r="Q24" s="10" t="s">
        <v>12</v>
      </c>
    </row>
    <row r="25" spans="1:17" ht="12">
      <c r="A25" s="9" t="s">
        <v>39</v>
      </c>
      <c r="B25" s="10" t="s">
        <v>12</v>
      </c>
      <c r="C25" s="10" t="s">
        <v>12</v>
      </c>
      <c r="D25" s="10" t="s">
        <v>12</v>
      </c>
      <c r="E25" s="10" t="s">
        <v>12</v>
      </c>
      <c r="F25" s="10" t="s">
        <v>12</v>
      </c>
      <c r="G25" s="10" t="s">
        <v>12</v>
      </c>
      <c r="H25" s="10" t="s">
        <v>12</v>
      </c>
      <c r="I25" s="10" t="s">
        <v>12</v>
      </c>
      <c r="J25" s="10" t="s">
        <v>12</v>
      </c>
      <c r="K25" s="10" t="s">
        <v>12</v>
      </c>
      <c r="L25" s="10" t="s">
        <v>12</v>
      </c>
      <c r="M25" s="10" t="s">
        <v>12</v>
      </c>
      <c r="N25" s="10" t="s">
        <v>12</v>
      </c>
      <c r="O25" s="10" t="s">
        <v>12</v>
      </c>
      <c r="P25" s="10" t="s">
        <v>12</v>
      </c>
      <c r="Q25" s="10" t="s">
        <v>12</v>
      </c>
    </row>
    <row r="26" spans="1:17" ht="12">
      <c r="A26" s="9" t="s">
        <v>40</v>
      </c>
      <c r="B26" s="10" t="s">
        <v>12</v>
      </c>
      <c r="C26" s="10" t="s">
        <v>12</v>
      </c>
      <c r="D26" s="10" t="s">
        <v>12</v>
      </c>
      <c r="E26" s="10" t="s">
        <v>12</v>
      </c>
      <c r="F26" s="10" t="s">
        <v>12</v>
      </c>
      <c r="G26" s="12">
        <v>6000</v>
      </c>
      <c r="H26" s="10" t="s">
        <v>12</v>
      </c>
      <c r="I26" s="10" t="s">
        <v>12</v>
      </c>
      <c r="J26" s="10" t="s">
        <v>12</v>
      </c>
      <c r="K26" s="10" t="s">
        <v>12</v>
      </c>
      <c r="L26" s="10" t="s">
        <v>12</v>
      </c>
      <c r="M26" s="10">
        <v>362</v>
      </c>
      <c r="N26" s="10" t="s">
        <v>12</v>
      </c>
      <c r="O26" s="10" t="s">
        <v>12</v>
      </c>
      <c r="P26" s="10" t="s">
        <v>12</v>
      </c>
      <c r="Q26" s="10" t="s">
        <v>12</v>
      </c>
    </row>
    <row r="27" spans="1:17" ht="12">
      <c r="A27" s="9" t="s">
        <v>41</v>
      </c>
      <c r="B27" s="12">
        <v>15088</v>
      </c>
      <c r="C27" s="10" t="s">
        <v>12</v>
      </c>
      <c r="D27" s="10" t="s">
        <v>12</v>
      </c>
      <c r="E27" s="10" t="s">
        <v>12</v>
      </c>
      <c r="F27" s="10" t="s">
        <v>12</v>
      </c>
      <c r="G27" s="10">
        <v>843</v>
      </c>
      <c r="H27" s="10" t="s">
        <v>12</v>
      </c>
      <c r="I27" s="12">
        <v>1000</v>
      </c>
      <c r="J27" s="12">
        <v>3469</v>
      </c>
      <c r="K27" s="10" t="s">
        <v>12</v>
      </c>
      <c r="L27" s="10" t="s">
        <v>12</v>
      </c>
      <c r="M27" s="12">
        <v>10456</v>
      </c>
      <c r="N27" s="10" t="s">
        <v>12</v>
      </c>
      <c r="O27" s="10" t="s">
        <v>12</v>
      </c>
      <c r="P27" s="10" t="s">
        <v>12</v>
      </c>
      <c r="Q27" s="10" t="s">
        <v>12</v>
      </c>
    </row>
    <row r="28" spans="1:17" ht="12">
      <c r="A28" s="9" t="s">
        <v>42</v>
      </c>
      <c r="B28" s="10" t="s">
        <v>12</v>
      </c>
      <c r="C28" s="10" t="s">
        <v>12</v>
      </c>
      <c r="D28" s="10" t="s">
        <v>12</v>
      </c>
      <c r="E28" s="10" t="s">
        <v>12</v>
      </c>
      <c r="F28" s="10" t="s">
        <v>12</v>
      </c>
      <c r="G28" s="10" t="s">
        <v>12</v>
      </c>
      <c r="H28" s="10" t="s">
        <v>12</v>
      </c>
      <c r="I28" s="10" t="s">
        <v>12</v>
      </c>
      <c r="J28" s="10" t="s">
        <v>12</v>
      </c>
      <c r="K28" s="10" t="s">
        <v>12</v>
      </c>
      <c r="L28" s="10" t="s">
        <v>12</v>
      </c>
      <c r="M28" s="10" t="s">
        <v>12</v>
      </c>
      <c r="N28" s="10" t="s">
        <v>12</v>
      </c>
      <c r="O28" s="10" t="s">
        <v>12</v>
      </c>
      <c r="P28" s="10" t="s">
        <v>12</v>
      </c>
      <c r="Q28" s="10" t="s">
        <v>12</v>
      </c>
    </row>
    <row r="29" spans="1:17" ht="12">
      <c r="A29" s="9" t="s">
        <v>45</v>
      </c>
      <c r="B29" s="12">
        <v>1155</v>
      </c>
      <c r="C29" s="10">
        <v>140</v>
      </c>
      <c r="D29" s="10">
        <v>160</v>
      </c>
      <c r="E29" s="10" t="s">
        <v>12</v>
      </c>
      <c r="F29" s="10">
        <v>10</v>
      </c>
      <c r="G29" s="10">
        <v>255</v>
      </c>
      <c r="H29" s="10" t="s">
        <v>12</v>
      </c>
      <c r="I29" s="10" t="s">
        <v>12</v>
      </c>
      <c r="J29" s="12">
        <v>10200</v>
      </c>
      <c r="K29" s="12">
        <v>22470</v>
      </c>
      <c r="L29" s="10" t="s">
        <v>12</v>
      </c>
      <c r="M29" s="12">
        <v>1688</v>
      </c>
      <c r="N29" s="10" t="s">
        <v>12</v>
      </c>
      <c r="O29" s="10" t="s">
        <v>12</v>
      </c>
      <c r="P29" s="10" t="s">
        <v>12</v>
      </c>
      <c r="Q29" s="10" t="s">
        <v>12</v>
      </c>
    </row>
    <row r="30" spans="1:17" ht="12">
      <c r="A30" s="9" t="s">
        <v>46</v>
      </c>
      <c r="B30" s="10">
        <v>550</v>
      </c>
      <c r="C30" s="10" t="s">
        <v>12</v>
      </c>
      <c r="D30" s="10" t="s">
        <v>12</v>
      </c>
      <c r="E30" s="10" t="s">
        <v>12</v>
      </c>
      <c r="F30" s="10" t="s">
        <v>12</v>
      </c>
      <c r="G30" s="12">
        <v>1200</v>
      </c>
      <c r="H30" s="10" t="s">
        <v>12</v>
      </c>
      <c r="I30" s="10" t="s">
        <v>12</v>
      </c>
      <c r="J30" s="10" t="s">
        <v>12</v>
      </c>
      <c r="K30" s="12">
        <v>20000</v>
      </c>
      <c r="L30" s="12">
        <v>2300</v>
      </c>
      <c r="M30" s="12">
        <v>1000</v>
      </c>
      <c r="N30" s="10" t="s">
        <v>12</v>
      </c>
      <c r="O30" s="10" t="s">
        <v>12</v>
      </c>
      <c r="P30" s="10" t="s">
        <v>12</v>
      </c>
      <c r="Q30" s="10" t="s">
        <v>12</v>
      </c>
    </row>
    <row r="31" spans="1:17" ht="12">
      <c r="A31" s="9" t="s">
        <v>47</v>
      </c>
      <c r="B31" s="12">
        <v>12018</v>
      </c>
      <c r="C31" s="10" t="s">
        <v>12</v>
      </c>
      <c r="D31" s="10" t="s">
        <v>12</v>
      </c>
      <c r="E31" s="10" t="s">
        <v>12</v>
      </c>
      <c r="F31" s="10">
        <v>0</v>
      </c>
      <c r="G31" s="10" t="s">
        <v>12</v>
      </c>
      <c r="H31" s="10">
        <v>959</v>
      </c>
      <c r="I31" s="12">
        <v>70050</v>
      </c>
      <c r="J31" s="10" t="s">
        <v>12</v>
      </c>
      <c r="K31" s="12">
        <v>3040</v>
      </c>
      <c r="L31" s="12">
        <v>39114</v>
      </c>
      <c r="M31" s="12">
        <v>21723</v>
      </c>
      <c r="N31" s="10" t="s">
        <v>12</v>
      </c>
      <c r="O31" s="10" t="s">
        <v>12</v>
      </c>
      <c r="P31" s="10" t="s">
        <v>12</v>
      </c>
      <c r="Q31" s="10" t="s">
        <v>12</v>
      </c>
    </row>
    <row r="32" spans="1:17" ht="12">
      <c r="A32" s="9" t="s">
        <v>48</v>
      </c>
      <c r="B32" s="12">
        <v>35860</v>
      </c>
      <c r="C32" s="10" t="s">
        <v>12</v>
      </c>
      <c r="D32" s="10" t="s">
        <v>12</v>
      </c>
      <c r="E32" s="10" t="s">
        <v>12</v>
      </c>
      <c r="F32" s="10" t="s">
        <v>12</v>
      </c>
      <c r="G32" s="10">
        <v>14</v>
      </c>
      <c r="H32" s="10" t="s">
        <v>12</v>
      </c>
      <c r="I32" s="10" t="s">
        <v>12</v>
      </c>
      <c r="J32" s="10" t="s">
        <v>12</v>
      </c>
      <c r="K32" s="12">
        <v>177200</v>
      </c>
      <c r="L32" s="10" t="s">
        <v>12</v>
      </c>
      <c r="M32" s="12">
        <v>16790</v>
      </c>
      <c r="N32" s="10" t="s">
        <v>12</v>
      </c>
      <c r="O32" s="10" t="s">
        <v>12</v>
      </c>
      <c r="P32" s="10" t="s">
        <v>12</v>
      </c>
      <c r="Q32" s="10" t="s">
        <v>12</v>
      </c>
    </row>
    <row r="33" spans="1:17" ht="12">
      <c r="A33" s="9" t="s">
        <v>50</v>
      </c>
      <c r="B33" s="10">
        <v>162</v>
      </c>
      <c r="C33" s="10" t="s">
        <v>12</v>
      </c>
      <c r="D33" s="10">
        <v>15</v>
      </c>
      <c r="E33" s="10">
        <v>14</v>
      </c>
      <c r="F33" s="10" t="s">
        <v>12</v>
      </c>
      <c r="G33" s="12">
        <v>162545</v>
      </c>
      <c r="H33" s="10" t="s">
        <v>12</v>
      </c>
      <c r="I33" s="10">
        <v>13</v>
      </c>
      <c r="J33" s="10">
        <v>0</v>
      </c>
      <c r="K33" s="10" t="s">
        <v>12</v>
      </c>
      <c r="L33" s="10">
        <v>183</v>
      </c>
      <c r="M33" s="12">
        <v>3500</v>
      </c>
      <c r="N33" s="10" t="s">
        <v>12</v>
      </c>
      <c r="O33" s="10" t="s">
        <v>12</v>
      </c>
      <c r="P33" s="10" t="s">
        <v>12</v>
      </c>
      <c r="Q33" s="10" t="s">
        <v>12</v>
      </c>
    </row>
    <row r="34" spans="1:17" ht="12">
      <c r="A34" s="39" t="s">
        <v>164</v>
      </c>
      <c r="B34" s="62"/>
      <c r="C34" s="62"/>
      <c r="D34" s="62"/>
      <c r="E34" s="62"/>
      <c r="F34" s="62"/>
      <c r="G34" s="62"/>
      <c r="H34" s="62"/>
      <c r="I34" s="62"/>
      <c r="J34" s="62"/>
      <c r="K34" s="62"/>
      <c r="L34" s="62"/>
      <c r="M34" s="62"/>
      <c r="N34" s="62"/>
      <c r="O34" s="62"/>
      <c r="P34" s="62"/>
      <c r="Q34" s="62"/>
    </row>
    <row r="35" spans="1:17" ht="12">
      <c r="A35" s="37" t="s">
        <v>165</v>
      </c>
      <c r="B35" s="65"/>
      <c r="C35" s="65"/>
      <c r="D35" s="65"/>
      <c r="E35" s="65"/>
      <c r="F35" s="65"/>
      <c r="G35" s="65"/>
      <c r="H35" s="65"/>
      <c r="I35" s="65"/>
      <c r="J35" s="65"/>
      <c r="K35" s="65"/>
      <c r="L35" s="65"/>
      <c r="M35" s="65"/>
      <c r="N35" s="65"/>
      <c r="O35" s="65"/>
      <c r="P35" s="65"/>
      <c r="Q35" s="65"/>
    </row>
    <row r="36" spans="1:17" ht="12">
      <c r="A36" s="9" t="s">
        <v>171</v>
      </c>
      <c r="B36" s="10">
        <v>72</v>
      </c>
      <c r="C36" s="10" t="s">
        <v>12</v>
      </c>
      <c r="D36" s="12">
        <v>2208</v>
      </c>
      <c r="E36" s="10">
        <v>358</v>
      </c>
      <c r="F36" s="10">
        <v>711</v>
      </c>
      <c r="G36" s="10" t="s">
        <v>12</v>
      </c>
      <c r="H36" s="10" t="s">
        <v>12</v>
      </c>
      <c r="I36" s="10" t="s">
        <v>12</v>
      </c>
      <c r="J36" s="10" t="s">
        <v>12</v>
      </c>
      <c r="K36" s="10" t="s">
        <v>12</v>
      </c>
      <c r="L36" s="10" t="s">
        <v>12</v>
      </c>
      <c r="M36" s="10" t="s">
        <v>12</v>
      </c>
      <c r="N36" s="10" t="s">
        <v>12</v>
      </c>
      <c r="O36" s="10" t="s">
        <v>12</v>
      </c>
      <c r="P36" s="10">
        <v>157</v>
      </c>
      <c r="Q36" s="10" t="s">
        <v>12</v>
      </c>
    </row>
    <row r="37" spans="1:17" ht="12">
      <c r="A37" s="9" t="s">
        <v>172</v>
      </c>
      <c r="B37" s="10" t="s">
        <v>12</v>
      </c>
      <c r="C37" s="10" t="s">
        <v>12</v>
      </c>
      <c r="D37" s="10" t="s">
        <v>12</v>
      </c>
      <c r="E37" s="10" t="s">
        <v>12</v>
      </c>
      <c r="F37" s="10" t="s">
        <v>12</v>
      </c>
      <c r="G37" s="10" t="s">
        <v>12</v>
      </c>
      <c r="H37" s="10" t="s">
        <v>12</v>
      </c>
      <c r="I37" s="10" t="s">
        <v>12</v>
      </c>
      <c r="J37" s="10" t="s">
        <v>12</v>
      </c>
      <c r="K37" s="10" t="s">
        <v>12</v>
      </c>
      <c r="L37" s="10" t="s">
        <v>12</v>
      </c>
      <c r="M37" s="10" t="s">
        <v>12</v>
      </c>
      <c r="N37" s="10" t="s">
        <v>12</v>
      </c>
      <c r="O37" s="10" t="s">
        <v>12</v>
      </c>
      <c r="P37" s="10" t="s">
        <v>12</v>
      </c>
      <c r="Q37" s="10" t="s">
        <v>12</v>
      </c>
    </row>
    <row r="38" spans="1:17" ht="12">
      <c r="A38" s="9" t="s">
        <v>173</v>
      </c>
      <c r="B38" s="10" t="s">
        <v>12</v>
      </c>
      <c r="C38" s="10" t="s">
        <v>12</v>
      </c>
      <c r="D38" s="10" t="s">
        <v>12</v>
      </c>
      <c r="E38" s="10" t="s">
        <v>12</v>
      </c>
      <c r="F38" s="10" t="s">
        <v>12</v>
      </c>
      <c r="G38" s="10" t="s">
        <v>12</v>
      </c>
      <c r="H38" s="10" t="s">
        <v>12</v>
      </c>
      <c r="I38" s="10" t="s">
        <v>12</v>
      </c>
      <c r="J38" s="10" t="s">
        <v>12</v>
      </c>
      <c r="K38" s="10" t="s">
        <v>12</v>
      </c>
      <c r="L38" s="10" t="s">
        <v>12</v>
      </c>
      <c r="M38" s="10" t="s">
        <v>12</v>
      </c>
      <c r="N38" s="10" t="s">
        <v>12</v>
      </c>
      <c r="O38" s="10" t="s">
        <v>12</v>
      </c>
      <c r="P38" s="10" t="s">
        <v>12</v>
      </c>
      <c r="Q38" s="10" t="s">
        <v>12</v>
      </c>
    </row>
    <row r="39" spans="1:17" ht="12">
      <c r="A39" s="9" t="s">
        <v>174</v>
      </c>
      <c r="B39" s="10" t="s">
        <v>12</v>
      </c>
      <c r="C39" s="10" t="s">
        <v>12</v>
      </c>
      <c r="D39" s="10" t="s">
        <v>12</v>
      </c>
      <c r="E39" s="10" t="s">
        <v>12</v>
      </c>
      <c r="F39" s="10" t="s">
        <v>12</v>
      </c>
      <c r="G39" s="10" t="s">
        <v>12</v>
      </c>
      <c r="H39" s="10" t="s">
        <v>12</v>
      </c>
      <c r="I39" s="10" t="s">
        <v>12</v>
      </c>
      <c r="J39" s="10" t="s">
        <v>12</v>
      </c>
      <c r="K39" s="10" t="s">
        <v>12</v>
      </c>
      <c r="L39" s="10" t="s">
        <v>12</v>
      </c>
      <c r="M39" s="10" t="s">
        <v>12</v>
      </c>
      <c r="N39" s="10" t="s">
        <v>12</v>
      </c>
      <c r="O39" s="10" t="s">
        <v>12</v>
      </c>
      <c r="P39" s="10" t="s">
        <v>12</v>
      </c>
      <c r="Q39" s="10" t="s">
        <v>12</v>
      </c>
    </row>
    <row r="40" spans="1:17" ht="12">
      <c r="A40" s="9" t="s">
        <v>175</v>
      </c>
      <c r="B40" s="10">
        <v>400</v>
      </c>
      <c r="C40" s="10" t="s">
        <v>12</v>
      </c>
      <c r="D40" s="10">
        <v>40</v>
      </c>
      <c r="E40" s="10" t="s">
        <v>12</v>
      </c>
      <c r="F40" s="10" t="s">
        <v>12</v>
      </c>
      <c r="G40" s="10" t="s">
        <v>12</v>
      </c>
      <c r="H40" s="10" t="s">
        <v>12</v>
      </c>
      <c r="I40" s="12">
        <v>1200</v>
      </c>
      <c r="J40" s="10" t="s">
        <v>12</v>
      </c>
      <c r="K40" s="10" t="s">
        <v>12</v>
      </c>
      <c r="L40" s="10" t="s">
        <v>12</v>
      </c>
      <c r="M40" s="10" t="s">
        <v>12</v>
      </c>
      <c r="N40" s="10" t="s">
        <v>12</v>
      </c>
      <c r="O40" s="10" t="s">
        <v>12</v>
      </c>
      <c r="P40" s="10">
        <v>300</v>
      </c>
      <c r="Q40" s="10" t="s">
        <v>12</v>
      </c>
    </row>
    <row r="41" spans="1:17" ht="12">
      <c r="A41" s="9" t="s">
        <v>176</v>
      </c>
      <c r="B41" s="10" t="s">
        <v>12</v>
      </c>
      <c r="C41" s="10">
        <v>0</v>
      </c>
      <c r="D41" s="10" t="s">
        <v>12</v>
      </c>
      <c r="E41" s="10" t="s">
        <v>12</v>
      </c>
      <c r="F41" s="10" t="s">
        <v>12</v>
      </c>
      <c r="G41" s="10">
        <v>92</v>
      </c>
      <c r="H41" s="10">
        <v>0</v>
      </c>
      <c r="I41" s="10">
        <v>0</v>
      </c>
      <c r="J41" s="10">
        <v>0</v>
      </c>
      <c r="K41" s="10">
        <v>0</v>
      </c>
      <c r="L41" s="10">
        <v>0</v>
      </c>
      <c r="M41" s="10">
        <v>0</v>
      </c>
      <c r="N41" s="10">
        <v>0</v>
      </c>
      <c r="O41" s="10">
        <v>0</v>
      </c>
      <c r="P41" s="10">
        <v>0</v>
      </c>
      <c r="Q41" s="10">
        <v>0</v>
      </c>
    </row>
    <row r="42" spans="1:17" ht="12">
      <c r="A42" s="9" t="s">
        <v>177</v>
      </c>
      <c r="B42" s="10" t="s">
        <v>12</v>
      </c>
      <c r="C42" s="10" t="s">
        <v>12</v>
      </c>
      <c r="D42" s="10" t="s">
        <v>12</v>
      </c>
      <c r="E42" s="10" t="s">
        <v>12</v>
      </c>
      <c r="F42" s="10" t="s">
        <v>12</v>
      </c>
      <c r="G42" s="10" t="s">
        <v>12</v>
      </c>
      <c r="H42" s="10" t="s">
        <v>12</v>
      </c>
      <c r="I42" s="10" t="s">
        <v>12</v>
      </c>
      <c r="J42" s="10" t="s">
        <v>12</v>
      </c>
      <c r="K42" s="10" t="s">
        <v>12</v>
      </c>
      <c r="L42" s="10" t="s">
        <v>12</v>
      </c>
      <c r="M42" s="10" t="s">
        <v>12</v>
      </c>
      <c r="N42" s="10" t="s">
        <v>12</v>
      </c>
      <c r="O42" s="10" t="s">
        <v>12</v>
      </c>
      <c r="P42" s="10" t="s">
        <v>12</v>
      </c>
      <c r="Q42" s="10" t="s">
        <v>12</v>
      </c>
    </row>
    <row r="43" spans="1:17" ht="12">
      <c r="A43" s="9" t="s">
        <v>178</v>
      </c>
      <c r="B43" s="10" t="s">
        <v>12</v>
      </c>
      <c r="C43" s="10" t="s">
        <v>12</v>
      </c>
      <c r="D43" s="10" t="s">
        <v>12</v>
      </c>
      <c r="E43" s="10" t="s">
        <v>12</v>
      </c>
      <c r="F43" s="10" t="s">
        <v>12</v>
      </c>
      <c r="G43" s="10" t="s">
        <v>12</v>
      </c>
      <c r="H43" s="10" t="s">
        <v>12</v>
      </c>
      <c r="I43" s="10" t="s">
        <v>12</v>
      </c>
      <c r="J43" s="10" t="s">
        <v>12</v>
      </c>
      <c r="K43" s="10" t="s">
        <v>12</v>
      </c>
      <c r="L43" s="10" t="s">
        <v>12</v>
      </c>
      <c r="M43" s="10" t="s">
        <v>12</v>
      </c>
      <c r="N43" s="10" t="s">
        <v>12</v>
      </c>
      <c r="O43" s="10" t="s">
        <v>12</v>
      </c>
      <c r="P43" s="10" t="s">
        <v>12</v>
      </c>
      <c r="Q43" s="10" t="s">
        <v>12</v>
      </c>
    </row>
    <row r="44" spans="1:17" ht="12">
      <c r="A44" s="9" t="s">
        <v>179</v>
      </c>
      <c r="B44" s="10" t="s">
        <v>12</v>
      </c>
      <c r="C44" s="10" t="s">
        <v>12</v>
      </c>
      <c r="D44" s="10" t="s">
        <v>12</v>
      </c>
      <c r="E44" s="10" t="s">
        <v>12</v>
      </c>
      <c r="F44" s="10" t="s">
        <v>12</v>
      </c>
      <c r="G44" s="10" t="s">
        <v>12</v>
      </c>
      <c r="H44" s="10" t="s">
        <v>12</v>
      </c>
      <c r="I44" s="10" t="s">
        <v>12</v>
      </c>
      <c r="J44" s="10" t="s">
        <v>12</v>
      </c>
      <c r="K44" s="10" t="s">
        <v>12</v>
      </c>
      <c r="L44" s="10" t="s">
        <v>12</v>
      </c>
      <c r="M44" s="10" t="s">
        <v>12</v>
      </c>
      <c r="N44" s="10" t="s">
        <v>12</v>
      </c>
      <c r="O44" s="10" t="s">
        <v>12</v>
      </c>
      <c r="P44" s="10" t="s">
        <v>12</v>
      </c>
      <c r="Q44" s="10" t="s">
        <v>12</v>
      </c>
    </row>
    <row r="45" spans="1:17" ht="12">
      <c r="A45" s="9" t="s">
        <v>180</v>
      </c>
      <c r="B45" s="12">
        <v>19000</v>
      </c>
      <c r="C45" s="10" t="s">
        <v>12</v>
      </c>
      <c r="D45" s="10" t="s">
        <v>12</v>
      </c>
      <c r="E45" s="10" t="s">
        <v>12</v>
      </c>
      <c r="F45" s="10" t="s">
        <v>12</v>
      </c>
      <c r="G45" s="12">
        <v>5517</v>
      </c>
      <c r="H45" s="10" t="s">
        <v>12</v>
      </c>
      <c r="I45" s="10" t="s">
        <v>12</v>
      </c>
      <c r="J45" s="10" t="s">
        <v>12</v>
      </c>
      <c r="K45" s="12">
        <v>33110</v>
      </c>
      <c r="L45" s="10" t="s">
        <v>12</v>
      </c>
      <c r="M45" s="12">
        <v>7586</v>
      </c>
      <c r="N45" s="10" t="s">
        <v>12</v>
      </c>
      <c r="O45" s="10" t="s">
        <v>12</v>
      </c>
      <c r="P45" s="10" t="s">
        <v>12</v>
      </c>
      <c r="Q45" s="10" t="s">
        <v>12</v>
      </c>
    </row>
    <row r="46" spans="1:17" ht="12">
      <c r="A46" s="9" t="s">
        <v>181</v>
      </c>
      <c r="B46" s="10" t="s">
        <v>12</v>
      </c>
      <c r="C46" s="10">
        <v>0</v>
      </c>
      <c r="D46" s="10" t="s">
        <v>12</v>
      </c>
      <c r="E46" s="10">
        <v>0</v>
      </c>
      <c r="F46" s="10" t="s">
        <v>12</v>
      </c>
      <c r="G46" s="10" t="s">
        <v>12</v>
      </c>
      <c r="H46" s="10">
        <v>0</v>
      </c>
      <c r="I46" s="10" t="s">
        <v>12</v>
      </c>
      <c r="J46" s="10" t="s">
        <v>12</v>
      </c>
      <c r="K46" s="10" t="s">
        <v>12</v>
      </c>
      <c r="L46" s="10" t="s">
        <v>12</v>
      </c>
      <c r="M46" s="10" t="s">
        <v>12</v>
      </c>
      <c r="N46" s="10" t="s">
        <v>12</v>
      </c>
      <c r="O46" s="10" t="s">
        <v>12</v>
      </c>
      <c r="P46" s="10" t="s">
        <v>12</v>
      </c>
      <c r="Q46" s="10" t="s">
        <v>12</v>
      </c>
    </row>
    <row r="47" spans="1:17" ht="12">
      <c r="A47" s="9" t="s">
        <v>182</v>
      </c>
      <c r="B47" s="10" t="s">
        <v>12</v>
      </c>
      <c r="C47" s="10" t="s">
        <v>12</v>
      </c>
      <c r="D47" s="10" t="s">
        <v>12</v>
      </c>
      <c r="E47" s="10" t="s">
        <v>12</v>
      </c>
      <c r="F47" s="10" t="s">
        <v>12</v>
      </c>
      <c r="G47" s="10" t="s">
        <v>12</v>
      </c>
      <c r="H47" s="10" t="s">
        <v>12</v>
      </c>
      <c r="I47" s="10" t="s">
        <v>12</v>
      </c>
      <c r="J47" s="10" t="s">
        <v>12</v>
      </c>
      <c r="K47" s="10" t="s">
        <v>12</v>
      </c>
      <c r="L47" s="10" t="s">
        <v>12</v>
      </c>
      <c r="M47" s="10" t="s">
        <v>12</v>
      </c>
      <c r="N47" s="10" t="s">
        <v>12</v>
      </c>
      <c r="O47" s="10" t="s">
        <v>12</v>
      </c>
      <c r="P47" s="10" t="s">
        <v>12</v>
      </c>
      <c r="Q47" s="10" t="s">
        <v>12</v>
      </c>
    </row>
    <row r="48" spans="1:17" ht="12">
      <c r="A48" s="9" t="s">
        <v>183</v>
      </c>
      <c r="B48" s="10" t="s">
        <v>12</v>
      </c>
      <c r="C48" s="10" t="s">
        <v>12</v>
      </c>
      <c r="D48" s="10" t="s">
        <v>12</v>
      </c>
      <c r="E48" s="10" t="s">
        <v>12</v>
      </c>
      <c r="F48" s="10" t="s">
        <v>12</v>
      </c>
      <c r="G48" s="10">
        <v>0</v>
      </c>
      <c r="H48" s="10" t="s">
        <v>12</v>
      </c>
      <c r="I48" s="10" t="s">
        <v>12</v>
      </c>
      <c r="J48" s="10" t="s">
        <v>12</v>
      </c>
      <c r="K48" s="10" t="s">
        <v>12</v>
      </c>
      <c r="L48" s="10" t="s">
        <v>12</v>
      </c>
      <c r="M48" s="10" t="s">
        <v>12</v>
      </c>
      <c r="N48" s="10" t="s">
        <v>12</v>
      </c>
      <c r="O48" s="10">
        <v>0</v>
      </c>
      <c r="P48" s="10" t="s">
        <v>12</v>
      </c>
      <c r="Q48" s="10" t="s">
        <v>12</v>
      </c>
    </row>
    <row r="49" spans="1:17" ht="12">
      <c r="A49" s="9" t="s">
        <v>184</v>
      </c>
      <c r="B49" s="10">
        <v>462</v>
      </c>
      <c r="C49" s="10" t="s">
        <v>12</v>
      </c>
      <c r="D49" s="10" t="s">
        <v>12</v>
      </c>
      <c r="E49" s="10" t="s">
        <v>12</v>
      </c>
      <c r="F49" s="10" t="s">
        <v>12</v>
      </c>
      <c r="G49" s="10" t="s">
        <v>12</v>
      </c>
      <c r="H49" s="10" t="s">
        <v>12</v>
      </c>
      <c r="I49" s="10">
        <v>2</v>
      </c>
      <c r="J49" s="10" t="s">
        <v>12</v>
      </c>
      <c r="K49" s="10" t="s">
        <v>12</v>
      </c>
      <c r="L49" s="10">
        <v>550</v>
      </c>
      <c r="M49" s="12">
        <v>1700</v>
      </c>
      <c r="N49" s="10" t="s">
        <v>12</v>
      </c>
      <c r="O49" s="10" t="s">
        <v>12</v>
      </c>
      <c r="P49" s="10" t="s">
        <v>12</v>
      </c>
      <c r="Q49" s="10" t="s">
        <v>12</v>
      </c>
    </row>
    <row r="50" spans="1:17" ht="12">
      <c r="A50" s="9" t="s">
        <v>185</v>
      </c>
      <c r="B50" s="10" t="s">
        <v>12</v>
      </c>
      <c r="C50" s="10" t="s">
        <v>12</v>
      </c>
      <c r="D50" s="10" t="s">
        <v>12</v>
      </c>
      <c r="E50" s="10" t="s">
        <v>12</v>
      </c>
      <c r="F50" s="10" t="s">
        <v>12</v>
      </c>
      <c r="G50" s="10" t="s">
        <v>12</v>
      </c>
      <c r="H50" s="10" t="s">
        <v>12</v>
      </c>
      <c r="I50" s="10" t="s">
        <v>12</v>
      </c>
      <c r="J50" s="10" t="s">
        <v>12</v>
      </c>
      <c r="K50" s="10" t="s">
        <v>12</v>
      </c>
      <c r="L50" s="10" t="s">
        <v>12</v>
      </c>
      <c r="M50" s="10" t="s">
        <v>12</v>
      </c>
      <c r="N50" s="10" t="s">
        <v>12</v>
      </c>
      <c r="O50" s="10" t="s">
        <v>12</v>
      </c>
      <c r="P50" s="10" t="s">
        <v>12</v>
      </c>
      <c r="Q50" s="10" t="s">
        <v>12</v>
      </c>
    </row>
    <row r="51" spans="1:17" ht="12">
      <c r="A51" s="9" t="s">
        <v>186</v>
      </c>
      <c r="B51" s="12">
        <v>9979</v>
      </c>
      <c r="C51" s="10" t="s">
        <v>12</v>
      </c>
      <c r="D51" s="12">
        <v>9599</v>
      </c>
      <c r="E51" s="10">
        <v>7</v>
      </c>
      <c r="F51" s="10">
        <v>0</v>
      </c>
      <c r="G51" s="10">
        <v>152</v>
      </c>
      <c r="H51" s="10">
        <v>205</v>
      </c>
      <c r="I51" s="12">
        <v>7402</v>
      </c>
      <c r="J51" s="10" t="s">
        <v>12</v>
      </c>
      <c r="K51" s="10" t="s">
        <v>12</v>
      </c>
      <c r="L51" s="10" t="s">
        <v>12</v>
      </c>
      <c r="M51" s="10" t="s">
        <v>12</v>
      </c>
      <c r="N51" s="10" t="s">
        <v>12</v>
      </c>
      <c r="O51" s="10" t="s">
        <v>12</v>
      </c>
      <c r="P51" s="10" t="s">
        <v>12</v>
      </c>
      <c r="Q51" s="10" t="s">
        <v>12</v>
      </c>
    </row>
    <row r="52" spans="1:17" ht="15.75" customHeight="1">
      <c r="A52" s="39" t="s">
        <v>166</v>
      </c>
      <c r="B52" s="62"/>
      <c r="C52" s="62"/>
      <c r="D52" s="62"/>
      <c r="E52" s="62"/>
      <c r="F52" s="62"/>
      <c r="G52" s="62"/>
      <c r="H52" s="62"/>
      <c r="I52" s="62"/>
      <c r="J52" s="62"/>
      <c r="K52" s="62"/>
      <c r="L52" s="62"/>
      <c r="M52" s="62"/>
      <c r="N52" s="62"/>
      <c r="O52" s="62"/>
      <c r="P52" s="62"/>
      <c r="Q52" s="62"/>
    </row>
    <row r="53" spans="1:17" ht="12">
      <c r="A53" s="39" t="s">
        <v>167</v>
      </c>
      <c r="B53" s="62"/>
      <c r="C53" s="62"/>
      <c r="D53" s="62"/>
      <c r="E53" s="62"/>
      <c r="F53" s="62"/>
      <c r="G53" s="62"/>
      <c r="H53" s="62"/>
      <c r="I53" s="62"/>
      <c r="J53" s="62"/>
      <c r="K53" s="62"/>
      <c r="L53" s="62"/>
      <c r="M53" s="62"/>
      <c r="N53" s="62"/>
      <c r="O53" s="62"/>
      <c r="P53" s="62"/>
      <c r="Q53" s="62"/>
    </row>
    <row r="54" spans="1:17" ht="12">
      <c r="A54" s="37" t="s">
        <v>399</v>
      </c>
      <c r="B54" s="65"/>
      <c r="C54" s="65"/>
      <c r="D54" s="65"/>
      <c r="E54" s="65"/>
      <c r="F54" s="65"/>
      <c r="G54" s="65"/>
      <c r="H54" s="65"/>
      <c r="I54" s="65"/>
      <c r="J54" s="65"/>
      <c r="K54" s="65"/>
      <c r="L54" s="65"/>
      <c r="M54" s="65"/>
      <c r="N54" s="65"/>
      <c r="O54" s="65"/>
      <c r="P54" s="65"/>
      <c r="Q54" s="65"/>
    </row>
    <row r="55" spans="1:17" ht="12">
      <c r="A55" s="9" t="s">
        <v>14</v>
      </c>
      <c r="B55" s="10" t="s">
        <v>12</v>
      </c>
      <c r="C55" s="10" t="s">
        <v>12</v>
      </c>
      <c r="D55" s="10" t="s">
        <v>12</v>
      </c>
      <c r="E55" s="10" t="s">
        <v>12</v>
      </c>
      <c r="F55" s="10" t="s">
        <v>12</v>
      </c>
      <c r="G55" s="10" t="s">
        <v>12</v>
      </c>
      <c r="H55" s="10" t="s">
        <v>12</v>
      </c>
      <c r="I55" s="12" t="s">
        <v>12</v>
      </c>
      <c r="J55" s="10" t="s">
        <v>12</v>
      </c>
      <c r="K55" s="10" t="s">
        <v>12</v>
      </c>
      <c r="L55" s="10" t="s">
        <v>12</v>
      </c>
      <c r="M55" s="10" t="s">
        <v>12</v>
      </c>
      <c r="N55" s="10" t="s">
        <v>12</v>
      </c>
      <c r="O55" s="10" t="s">
        <v>12</v>
      </c>
      <c r="P55" s="10" t="s">
        <v>12</v>
      </c>
      <c r="Q55" s="10" t="s">
        <v>12</v>
      </c>
    </row>
    <row r="56" spans="1:17" ht="12">
      <c r="A56" s="9" t="s">
        <v>15</v>
      </c>
      <c r="B56" s="10" t="s">
        <v>12</v>
      </c>
      <c r="C56" s="10" t="s">
        <v>12</v>
      </c>
      <c r="D56" s="10" t="s">
        <v>12</v>
      </c>
      <c r="E56" s="10" t="s">
        <v>12</v>
      </c>
      <c r="F56" s="10" t="s">
        <v>12</v>
      </c>
      <c r="G56" s="10" t="s">
        <v>12</v>
      </c>
      <c r="H56" s="10" t="s">
        <v>12</v>
      </c>
      <c r="I56" s="10" t="s">
        <v>12</v>
      </c>
      <c r="J56" s="10" t="s">
        <v>12</v>
      </c>
      <c r="K56" s="10" t="s">
        <v>12</v>
      </c>
      <c r="L56" s="10" t="s">
        <v>12</v>
      </c>
      <c r="M56" s="10" t="s">
        <v>12</v>
      </c>
      <c r="N56" s="10" t="s">
        <v>12</v>
      </c>
      <c r="O56" s="10" t="s">
        <v>12</v>
      </c>
      <c r="P56" s="10" t="s">
        <v>12</v>
      </c>
      <c r="Q56" s="10" t="s">
        <v>12</v>
      </c>
    </row>
    <row r="57" spans="1:17" ht="12">
      <c r="A57" s="9" t="s">
        <v>24</v>
      </c>
      <c r="B57" s="12">
        <v>15000</v>
      </c>
      <c r="C57" s="12">
        <v>23000</v>
      </c>
      <c r="D57" s="10">
        <v>400</v>
      </c>
      <c r="E57" s="10">
        <v>300</v>
      </c>
      <c r="F57" s="10" t="s">
        <v>12</v>
      </c>
      <c r="G57" s="10" t="s">
        <v>12</v>
      </c>
      <c r="H57" s="10" t="s">
        <v>12</v>
      </c>
      <c r="I57" s="12">
        <v>3300</v>
      </c>
      <c r="J57" s="12">
        <v>260000</v>
      </c>
      <c r="K57" s="12">
        <v>5500</v>
      </c>
      <c r="L57" s="10" t="s">
        <v>12</v>
      </c>
      <c r="M57" s="12">
        <v>3200</v>
      </c>
      <c r="N57" s="10" t="s">
        <v>12</v>
      </c>
      <c r="O57" s="10" t="s">
        <v>12</v>
      </c>
      <c r="P57" s="10" t="s">
        <v>12</v>
      </c>
      <c r="Q57" s="10" t="s">
        <v>12</v>
      </c>
    </row>
    <row r="58" spans="1:17" ht="12">
      <c r="A58" s="9" t="s">
        <v>17</v>
      </c>
      <c r="B58" s="10" t="s">
        <v>12</v>
      </c>
      <c r="C58" s="10" t="s">
        <v>12</v>
      </c>
      <c r="D58" s="10" t="s">
        <v>12</v>
      </c>
      <c r="E58" s="10" t="s">
        <v>12</v>
      </c>
      <c r="F58" s="10" t="s">
        <v>12</v>
      </c>
      <c r="G58" s="10" t="s">
        <v>12</v>
      </c>
      <c r="H58" s="10" t="s">
        <v>12</v>
      </c>
      <c r="I58" s="10" t="s">
        <v>12</v>
      </c>
      <c r="J58" s="10" t="s">
        <v>12</v>
      </c>
      <c r="K58" s="10" t="s">
        <v>12</v>
      </c>
      <c r="L58" s="10" t="s">
        <v>12</v>
      </c>
      <c r="M58" s="10" t="s">
        <v>12</v>
      </c>
      <c r="N58" s="10" t="s">
        <v>12</v>
      </c>
      <c r="O58" s="10" t="s">
        <v>12</v>
      </c>
      <c r="P58" s="10" t="s">
        <v>12</v>
      </c>
      <c r="Q58" s="10" t="s">
        <v>12</v>
      </c>
    </row>
    <row r="59" spans="1:17" ht="12">
      <c r="A59" s="9" t="s">
        <v>18</v>
      </c>
      <c r="B59" s="10" t="s">
        <v>12</v>
      </c>
      <c r="C59" s="10" t="s">
        <v>12</v>
      </c>
      <c r="D59" s="10" t="s">
        <v>12</v>
      </c>
      <c r="E59" s="10" t="s">
        <v>12</v>
      </c>
      <c r="F59" s="10" t="s">
        <v>12</v>
      </c>
      <c r="G59" s="10" t="s">
        <v>12</v>
      </c>
      <c r="H59" s="10" t="s">
        <v>12</v>
      </c>
      <c r="I59" s="10" t="s">
        <v>12</v>
      </c>
      <c r="J59" s="10" t="s">
        <v>12</v>
      </c>
      <c r="K59" s="10" t="s">
        <v>12</v>
      </c>
      <c r="L59" s="10" t="s">
        <v>12</v>
      </c>
      <c r="M59" s="10" t="s">
        <v>12</v>
      </c>
      <c r="N59" s="10" t="s">
        <v>12</v>
      </c>
      <c r="O59" s="10" t="s">
        <v>12</v>
      </c>
      <c r="P59" s="10" t="s">
        <v>12</v>
      </c>
      <c r="Q59" s="10" t="s">
        <v>12</v>
      </c>
    </row>
    <row r="60" spans="1:17" ht="12">
      <c r="A60" s="9" t="s">
        <v>19</v>
      </c>
      <c r="B60" s="10" t="s">
        <v>12</v>
      </c>
      <c r="C60" s="10" t="s">
        <v>12</v>
      </c>
      <c r="D60" s="10">
        <v>286</v>
      </c>
      <c r="E60" s="10" t="s">
        <v>12</v>
      </c>
      <c r="F60" s="10" t="s">
        <v>12</v>
      </c>
      <c r="G60" s="10" t="s">
        <v>12</v>
      </c>
      <c r="H60" s="10" t="s">
        <v>12</v>
      </c>
      <c r="I60" s="10">
        <v>140</v>
      </c>
      <c r="J60" s="10">
        <v>497</v>
      </c>
      <c r="K60" s="12">
        <v>2632</v>
      </c>
      <c r="L60" s="10" t="s">
        <v>12</v>
      </c>
      <c r="M60" s="10" t="s">
        <v>12</v>
      </c>
      <c r="N60" s="10">
        <v>6</v>
      </c>
      <c r="O60" s="10" t="s">
        <v>12</v>
      </c>
      <c r="P60" s="10" t="s">
        <v>13</v>
      </c>
      <c r="Q60" s="10" t="s">
        <v>12</v>
      </c>
    </row>
    <row r="61" spans="1:17" ht="12">
      <c r="A61" s="9" t="s">
        <v>43</v>
      </c>
      <c r="B61" s="10" t="s">
        <v>12</v>
      </c>
      <c r="C61" s="10" t="s">
        <v>12</v>
      </c>
      <c r="D61" s="10" t="s">
        <v>12</v>
      </c>
      <c r="E61" s="10" t="s">
        <v>12</v>
      </c>
      <c r="F61" s="10" t="s">
        <v>12</v>
      </c>
      <c r="G61" s="10">
        <v>150</v>
      </c>
      <c r="H61" s="10" t="s">
        <v>12</v>
      </c>
      <c r="I61" s="10" t="s">
        <v>12</v>
      </c>
      <c r="J61" s="10" t="s">
        <v>12</v>
      </c>
      <c r="K61" s="10" t="s">
        <v>12</v>
      </c>
      <c r="L61" s="10" t="s">
        <v>12</v>
      </c>
      <c r="M61" s="10" t="s">
        <v>12</v>
      </c>
      <c r="N61" s="10" t="s">
        <v>12</v>
      </c>
      <c r="O61" s="10" t="s">
        <v>12</v>
      </c>
      <c r="P61" s="10" t="s">
        <v>12</v>
      </c>
      <c r="Q61" s="10" t="s">
        <v>12</v>
      </c>
    </row>
    <row r="62" spans="1:17" ht="12">
      <c r="A62" s="9" t="s">
        <v>44</v>
      </c>
      <c r="B62" s="10">
        <v>800</v>
      </c>
      <c r="C62" s="10" t="s">
        <v>12</v>
      </c>
      <c r="D62" s="10">
        <v>700</v>
      </c>
      <c r="E62" s="10" t="s">
        <v>12</v>
      </c>
      <c r="F62" s="10" t="s">
        <v>12</v>
      </c>
      <c r="G62" s="10" t="s">
        <v>12</v>
      </c>
      <c r="H62" s="10" t="s">
        <v>13</v>
      </c>
      <c r="I62" s="10">
        <v>500</v>
      </c>
      <c r="J62" s="10" t="s">
        <v>12</v>
      </c>
      <c r="K62" s="10" t="s">
        <v>12</v>
      </c>
      <c r="L62" s="10">
        <v>30</v>
      </c>
      <c r="M62" s="10" t="s">
        <v>12</v>
      </c>
      <c r="N62" s="10" t="s">
        <v>12</v>
      </c>
      <c r="O62" s="10" t="s">
        <v>12</v>
      </c>
      <c r="P62" s="10" t="s">
        <v>12</v>
      </c>
      <c r="Q62" s="10" t="s">
        <v>12</v>
      </c>
    </row>
    <row r="63" spans="1:17" ht="12">
      <c r="A63" s="9" t="s">
        <v>20</v>
      </c>
      <c r="B63" s="10">
        <v>413</v>
      </c>
      <c r="C63" s="10" t="s">
        <v>12</v>
      </c>
      <c r="D63" s="10">
        <v>5</v>
      </c>
      <c r="E63" s="10">
        <v>0</v>
      </c>
      <c r="F63" s="10">
        <v>0</v>
      </c>
      <c r="G63" s="10">
        <v>0</v>
      </c>
      <c r="H63" s="10">
        <v>0</v>
      </c>
      <c r="I63" s="10">
        <v>0</v>
      </c>
      <c r="J63" s="10">
        <v>0</v>
      </c>
      <c r="K63" s="10">
        <v>0</v>
      </c>
      <c r="L63" s="10">
        <v>0</v>
      </c>
      <c r="M63" s="10">
        <v>0</v>
      </c>
      <c r="N63" s="10">
        <v>0</v>
      </c>
      <c r="O63" s="10">
        <v>0</v>
      </c>
      <c r="P63" s="10">
        <v>0</v>
      </c>
      <c r="Q63" s="10">
        <v>0</v>
      </c>
    </row>
    <row r="64" spans="1:17" ht="12">
      <c r="A64" s="9" t="s">
        <v>21</v>
      </c>
      <c r="B64" s="10" t="s">
        <v>12</v>
      </c>
      <c r="C64" s="10" t="s">
        <v>12</v>
      </c>
      <c r="D64" s="10" t="s">
        <v>12</v>
      </c>
      <c r="E64" s="10" t="s">
        <v>12</v>
      </c>
      <c r="F64" s="10" t="s">
        <v>12</v>
      </c>
      <c r="G64" s="10" t="s">
        <v>12</v>
      </c>
      <c r="H64" s="10" t="s">
        <v>12</v>
      </c>
      <c r="I64" s="10" t="s">
        <v>12</v>
      </c>
      <c r="J64" s="10" t="s">
        <v>12</v>
      </c>
      <c r="K64" s="10" t="s">
        <v>12</v>
      </c>
      <c r="L64" s="10" t="s">
        <v>12</v>
      </c>
      <c r="M64" s="10" t="s">
        <v>12</v>
      </c>
      <c r="N64" s="10" t="s">
        <v>12</v>
      </c>
      <c r="O64" s="10" t="s">
        <v>12</v>
      </c>
      <c r="P64" s="10" t="s">
        <v>12</v>
      </c>
      <c r="Q64" s="10" t="s">
        <v>12</v>
      </c>
    </row>
    <row r="65" spans="1:17" ht="12">
      <c r="A65" s="9" t="s">
        <v>49</v>
      </c>
      <c r="B65" s="10">
        <v>936</v>
      </c>
      <c r="C65" s="12">
        <v>3963</v>
      </c>
      <c r="D65" s="10">
        <v>157</v>
      </c>
      <c r="E65" s="10" t="s">
        <v>12</v>
      </c>
      <c r="F65" s="10" t="s">
        <v>12</v>
      </c>
      <c r="G65" s="10" t="s">
        <v>12</v>
      </c>
      <c r="H65" s="12">
        <v>1257</v>
      </c>
      <c r="I65" s="12">
        <v>143700</v>
      </c>
      <c r="J65" s="12">
        <v>1200</v>
      </c>
      <c r="K65" s="12">
        <v>400000</v>
      </c>
      <c r="L65" s="10" t="s">
        <v>12</v>
      </c>
      <c r="M65" s="10">
        <v>550</v>
      </c>
      <c r="N65" s="10" t="s">
        <v>12</v>
      </c>
      <c r="O65" s="10" t="s">
        <v>12</v>
      </c>
      <c r="P65" s="10" t="s">
        <v>12</v>
      </c>
      <c r="Q65" s="10" t="s">
        <v>12</v>
      </c>
    </row>
    <row r="66" spans="1:17" ht="12">
      <c r="A66" s="9" t="s">
        <v>22</v>
      </c>
      <c r="B66" s="12">
        <v>4650</v>
      </c>
      <c r="C66" s="12">
        <v>11000</v>
      </c>
      <c r="D66" s="10">
        <v>285</v>
      </c>
      <c r="E66" s="10">
        <v>55</v>
      </c>
      <c r="F66" s="10" t="s">
        <v>12</v>
      </c>
      <c r="G66" s="10" t="s">
        <v>12</v>
      </c>
      <c r="H66" s="10" t="s">
        <v>12</v>
      </c>
      <c r="I66" s="10" t="s">
        <v>12</v>
      </c>
      <c r="J66" s="10" t="s">
        <v>12</v>
      </c>
      <c r="K66" s="12">
        <v>2854</v>
      </c>
      <c r="L66" s="10" t="s">
        <v>13</v>
      </c>
      <c r="M66" s="10">
        <v>2</v>
      </c>
      <c r="N66" s="10" t="s">
        <v>12</v>
      </c>
      <c r="O66" s="10" t="s">
        <v>12</v>
      </c>
      <c r="P66" s="10" t="s">
        <v>12</v>
      </c>
      <c r="Q66" s="10" t="s">
        <v>13</v>
      </c>
    </row>
    <row r="67" spans="1:17" ht="12">
      <c r="A67" s="39" t="s">
        <v>398</v>
      </c>
      <c r="B67" s="62"/>
      <c r="C67" s="62"/>
      <c r="D67" s="62"/>
      <c r="E67" s="62"/>
      <c r="F67" s="62"/>
      <c r="G67" s="62"/>
      <c r="H67" s="62"/>
      <c r="I67" s="62"/>
      <c r="J67" s="62"/>
      <c r="K67" s="62"/>
      <c r="L67" s="62"/>
      <c r="M67" s="62"/>
      <c r="N67" s="62"/>
      <c r="O67" s="62"/>
      <c r="P67" s="62"/>
      <c r="Q67" s="62"/>
    </row>
    <row r="68" spans="1:17" ht="12">
      <c r="A68" s="37" t="s">
        <v>168</v>
      </c>
      <c r="B68" s="65"/>
      <c r="C68" s="65"/>
      <c r="D68" s="65"/>
      <c r="E68" s="65"/>
      <c r="F68" s="65"/>
      <c r="G68" s="65"/>
      <c r="H68" s="65"/>
      <c r="I68" s="65"/>
      <c r="J68" s="65"/>
      <c r="K68" s="65"/>
      <c r="L68" s="65"/>
      <c r="M68" s="65"/>
      <c r="N68" s="65"/>
      <c r="O68" s="65"/>
      <c r="P68" s="65"/>
      <c r="Q68" s="65"/>
    </row>
    <row r="69" spans="1:17" ht="12">
      <c r="A69" s="9" t="s">
        <v>51</v>
      </c>
      <c r="B69" s="10" t="s">
        <v>12</v>
      </c>
      <c r="C69" s="10" t="s">
        <v>12</v>
      </c>
      <c r="D69" s="10" t="s">
        <v>12</v>
      </c>
      <c r="E69" s="10" t="s">
        <v>12</v>
      </c>
      <c r="F69" s="10" t="s">
        <v>12</v>
      </c>
      <c r="G69" s="10" t="s">
        <v>12</v>
      </c>
      <c r="H69" s="10" t="s">
        <v>12</v>
      </c>
      <c r="I69" s="10" t="s">
        <v>12</v>
      </c>
      <c r="J69" s="10" t="s">
        <v>12</v>
      </c>
      <c r="K69" s="10" t="s">
        <v>12</v>
      </c>
      <c r="L69" s="10" t="s">
        <v>12</v>
      </c>
      <c r="M69" s="10" t="s">
        <v>12</v>
      </c>
      <c r="N69" s="10" t="s">
        <v>12</v>
      </c>
      <c r="O69" s="10" t="s">
        <v>12</v>
      </c>
      <c r="P69" s="10" t="s">
        <v>12</v>
      </c>
      <c r="Q69" s="10" t="s">
        <v>12</v>
      </c>
    </row>
    <row r="70" spans="1:17" ht="12">
      <c r="A70" s="9" t="s">
        <v>52</v>
      </c>
      <c r="B70" s="12">
        <v>6443</v>
      </c>
      <c r="C70" s="10" t="s">
        <v>12</v>
      </c>
      <c r="D70" s="10" t="s">
        <v>12</v>
      </c>
      <c r="E70" s="10" t="s">
        <v>12</v>
      </c>
      <c r="F70" s="10" t="s">
        <v>12</v>
      </c>
      <c r="G70" s="10" t="s">
        <v>12</v>
      </c>
      <c r="H70" s="10" t="s">
        <v>12</v>
      </c>
      <c r="I70" s="10" t="s">
        <v>12</v>
      </c>
      <c r="J70" s="10" t="s">
        <v>12</v>
      </c>
      <c r="K70" s="10" t="s">
        <v>12</v>
      </c>
      <c r="L70" s="10" t="s">
        <v>12</v>
      </c>
      <c r="M70" s="10" t="s">
        <v>12</v>
      </c>
      <c r="N70" s="10" t="s">
        <v>12</v>
      </c>
      <c r="O70" s="10" t="s">
        <v>12</v>
      </c>
      <c r="P70" s="10" t="s">
        <v>12</v>
      </c>
      <c r="Q70" s="10" t="s">
        <v>12</v>
      </c>
    </row>
    <row r="71" spans="1:17" ht="12">
      <c r="A71" s="39" t="s">
        <v>169</v>
      </c>
      <c r="B71" s="62"/>
      <c r="C71" s="62"/>
      <c r="D71" s="62"/>
      <c r="E71" s="62"/>
      <c r="F71" s="62"/>
      <c r="G71" s="62"/>
      <c r="H71" s="62"/>
      <c r="I71" s="62"/>
      <c r="J71" s="62"/>
      <c r="K71" s="62"/>
      <c r="L71" s="62"/>
      <c r="M71" s="62"/>
      <c r="N71" s="62"/>
      <c r="O71" s="62"/>
      <c r="P71" s="62"/>
      <c r="Q71" s="62"/>
    </row>
    <row r="72" spans="1:17" s="50" customFormat="1" ht="24">
      <c r="A72" s="40" t="s">
        <v>170</v>
      </c>
      <c r="B72" s="64"/>
      <c r="C72" s="64"/>
      <c r="D72" s="64"/>
      <c r="E72" s="64"/>
      <c r="F72" s="64"/>
      <c r="G72" s="64"/>
      <c r="H72" s="64"/>
      <c r="I72" s="64"/>
      <c r="J72" s="64"/>
      <c r="K72" s="64"/>
      <c r="L72" s="64"/>
      <c r="M72" s="64"/>
      <c r="N72" s="64"/>
      <c r="O72" s="64"/>
      <c r="P72" s="64"/>
      <c r="Q72" s="64"/>
    </row>
    <row r="73" spans="1:17" ht="12">
      <c r="A73" s="22" t="s">
        <v>53</v>
      </c>
      <c r="B73" s="11"/>
      <c r="C73" s="11"/>
      <c r="D73" s="11"/>
      <c r="E73" s="11"/>
      <c r="F73" s="11"/>
      <c r="G73" s="11"/>
      <c r="H73" s="11"/>
      <c r="I73" s="11"/>
      <c r="J73" s="11"/>
      <c r="K73" s="11"/>
      <c r="L73" s="11"/>
      <c r="M73" s="11"/>
      <c r="N73" s="51"/>
      <c r="O73" s="51"/>
      <c r="P73" s="51"/>
      <c r="Q73" s="51"/>
    </row>
    <row r="74" spans="1:17" ht="12">
      <c r="A74" s="20" t="s">
        <v>188</v>
      </c>
      <c r="B74" s="52"/>
      <c r="C74" s="52"/>
      <c r="D74" s="52"/>
      <c r="E74" s="52"/>
      <c r="F74" s="52"/>
      <c r="G74" s="52"/>
      <c r="H74" s="52"/>
      <c r="I74" s="52"/>
      <c r="J74" s="52"/>
      <c r="K74" s="52"/>
      <c r="L74" s="52"/>
      <c r="M74" s="52"/>
      <c r="N74" s="52"/>
      <c r="O74" s="52"/>
      <c r="P74" s="52"/>
      <c r="Q74" s="52"/>
    </row>
    <row r="75" spans="1:17" ht="12">
      <c r="A75" s="1"/>
      <c r="B75" s="53"/>
      <c r="C75" s="53"/>
      <c r="D75" s="53"/>
      <c r="E75" s="53"/>
      <c r="F75" s="53"/>
      <c r="G75" s="53"/>
      <c r="H75" s="53"/>
      <c r="I75" s="53"/>
      <c r="J75" s="53"/>
      <c r="K75" s="53"/>
      <c r="L75" s="53"/>
      <c r="M75" s="53"/>
      <c r="N75" s="52"/>
      <c r="O75" s="52"/>
      <c r="P75" s="53"/>
      <c r="Q75" s="53"/>
    </row>
    <row r="76" ht="12">
      <c r="A76" s="1"/>
    </row>
    <row r="77" spans="1:8" ht="12">
      <c r="A77" s="1"/>
      <c r="B77" s="6"/>
      <c r="C77" s="6"/>
      <c r="D77" s="6"/>
      <c r="E77" s="6"/>
      <c r="F77" s="6"/>
      <c r="G77" s="6"/>
      <c r="H77" s="6"/>
    </row>
    <row r="78" ht="12">
      <c r="A78" s="3"/>
    </row>
    <row r="79" ht="12">
      <c r="A79" s="3"/>
    </row>
    <row r="80" ht="12">
      <c r="A80" s="3"/>
    </row>
    <row r="81" ht="12">
      <c r="A81" s="3"/>
    </row>
    <row r="84" ht="12">
      <c r="A84" s="6"/>
    </row>
  </sheetData>
  <mergeCells count="4">
    <mergeCell ref="A3:Q3"/>
    <mergeCell ref="A4:A5"/>
    <mergeCell ref="B4:I4"/>
    <mergeCell ref="J4:Q4"/>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2:M88"/>
  <sheetViews>
    <sheetView workbookViewId="0" topLeftCell="A1">
      <pane ySplit="5" topLeftCell="BM6" activePane="bottomLeft" state="frozen"/>
      <selection pane="topLeft" activeCell="K5" sqref="K5"/>
      <selection pane="bottomLeft" activeCell="K5" sqref="K5"/>
    </sheetView>
  </sheetViews>
  <sheetFormatPr defaultColWidth="9.140625" defaultRowHeight="12.75"/>
  <cols>
    <col min="1" max="1" width="23.28125" style="45" customWidth="1"/>
    <col min="2" max="2" width="10.28125" style="24" customWidth="1"/>
    <col min="3" max="3" width="11.7109375" style="24" bestFit="1" customWidth="1"/>
    <col min="4" max="4" width="9.28125" style="24" customWidth="1"/>
    <col min="5" max="5" width="7.140625" style="24" customWidth="1"/>
    <col min="6" max="7" width="9.57421875" style="24" customWidth="1"/>
    <col min="8" max="8" width="8.28125" style="24" customWidth="1"/>
    <col min="9" max="16384" width="9.140625" style="24" customWidth="1"/>
  </cols>
  <sheetData>
    <row r="1" ht="5.25" customHeight="1"/>
    <row r="2" spans="1:8" ht="24" customHeight="1">
      <c r="A2" s="132" t="s">
        <v>340</v>
      </c>
      <c r="B2" s="132"/>
      <c r="C2" s="132"/>
      <c r="D2" s="132"/>
      <c r="E2" s="132"/>
      <c r="F2" s="132"/>
      <c r="G2" s="132"/>
      <c r="H2" s="132"/>
    </row>
    <row r="3" spans="1:8" ht="13.5">
      <c r="A3" s="133" t="s">
        <v>148</v>
      </c>
      <c r="B3" s="134" t="s">
        <v>302</v>
      </c>
      <c r="C3" s="136" t="s">
        <v>303</v>
      </c>
      <c r="D3" s="136"/>
      <c r="E3" s="136"/>
      <c r="F3" s="136"/>
      <c r="G3" s="136" t="s">
        <v>304</v>
      </c>
      <c r="H3" s="136"/>
    </row>
    <row r="4" spans="1:8" ht="36">
      <c r="A4" s="133"/>
      <c r="B4" s="135"/>
      <c r="C4" s="27" t="s">
        <v>149</v>
      </c>
      <c r="D4" s="27" t="s">
        <v>150</v>
      </c>
      <c r="E4" s="28" t="s">
        <v>160</v>
      </c>
      <c r="F4" s="27" t="s">
        <v>151</v>
      </c>
      <c r="G4" s="27" t="s">
        <v>152</v>
      </c>
      <c r="H4" s="28" t="s">
        <v>160</v>
      </c>
    </row>
    <row r="5" spans="1:8" ht="13.5">
      <c r="A5" s="133"/>
      <c r="B5" s="23" t="s">
        <v>153</v>
      </c>
      <c r="C5" s="17" t="s">
        <v>154</v>
      </c>
      <c r="D5" s="18" t="s">
        <v>161</v>
      </c>
      <c r="E5" s="18" t="s">
        <v>159</v>
      </c>
      <c r="F5" s="18" t="s">
        <v>155</v>
      </c>
      <c r="G5" s="18" t="s">
        <v>156</v>
      </c>
      <c r="H5" s="18" t="s">
        <v>159</v>
      </c>
    </row>
    <row r="6" spans="1:8" ht="12">
      <c r="A6" s="19" t="s">
        <v>162</v>
      </c>
      <c r="B6" s="29"/>
      <c r="C6" s="30"/>
      <c r="D6" s="31"/>
      <c r="E6" s="31"/>
      <c r="F6" s="31"/>
      <c r="G6" s="31"/>
      <c r="H6" s="31"/>
    </row>
    <row r="7" spans="1:8" ht="12">
      <c r="A7" s="70" t="s">
        <v>193</v>
      </c>
      <c r="B7" s="29"/>
      <c r="C7" s="30"/>
      <c r="D7" s="31"/>
      <c r="E7" s="31"/>
      <c r="F7" s="31"/>
      <c r="G7" s="31"/>
      <c r="H7" s="31"/>
    </row>
    <row r="8" spans="1:8" ht="13.5" customHeight="1">
      <c r="A8" s="19" t="s">
        <v>163</v>
      </c>
      <c r="B8" s="29"/>
      <c r="C8" s="30"/>
      <c r="D8" s="31"/>
      <c r="E8" s="31"/>
      <c r="F8" s="31"/>
      <c r="G8" s="31"/>
      <c r="H8" s="31"/>
    </row>
    <row r="9" spans="1:13" ht="12">
      <c r="A9" s="15" t="s">
        <v>23</v>
      </c>
      <c r="B9" s="32">
        <v>8273</v>
      </c>
      <c r="C9" s="32">
        <v>8115</v>
      </c>
      <c r="D9" s="33">
        <v>98.09</v>
      </c>
      <c r="E9" s="33">
        <v>0.31</v>
      </c>
      <c r="F9" s="33">
        <v>34.2</v>
      </c>
      <c r="G9" s="32">
        <v>24674</v>
      </c>
      <c r="H9" s="33">
        <v>2.2</v>
      </c>
      <c r="I9" s="26"/>
      <c r="J9" s="26"/>
      <c r="K9" s="26"/>
      <c r="L9" s="26"/>
      <c r="M9" s="26"/>
    </row>
    <row r="10" spans="1:13" ht="12">
      <c r="A10" s="15" t="s">
        <v>25</v>
      </c>
      <c r="B10" s="32">
        <v>3028</v>
      </c>
      <c r="C10" s="32">
        <v>10405</v>
      </c>
      <c r="D10" s="33">
        <v>344.19</v>
      </c>
      <c r="E10" s="33">
        <v>0.28</v>
      </c>
      <c r="F10" s="33">
        <v>2.77</v>
      </c>
      <c r="G10" s="32">
        <v>23134</v>
      </c>
      <c r="H10" s="33">
        <v>2.9</v>
      </c>
      <c r="I10" s="26"/>
      <c r="J10" s="26"/>
      <c r="K10" s="26"/>
      <c r="L10" s="26"/>
      <c r="M10" s="26"/>
    </row>
    <row r="11" spans="1:13" ht="12">
      <c r="A11" s="15" t="s">
        <v>16</v>
      </c>
      <c r="B11" s="32">
        <v>924</v>
      </c>
      <c r="C11" s="32">
        <v>776</v>
      </c>
      <c r="D11" s="33">
        <v>83.94</v>
      </c>
      <c r="E11" s="33">
        <v>0.73</v>
      </c>
      <c r="F11" s="33">
        <v>30.65</v>
      </c>
      <c r="G11" s="32">
        <v>13245</v>
      </c>
      <c r="H11" s="33">
        <v>3.7</v>
      </c>
      <c r="I11" s="26"/>
      <c r="J11" s="26"/>
      <c r="K11" s="26"/>
      <c r="L11" s="26"/>
      <c r="M11" s="26"/>
    </row>
    <row r="12" spans="1:13" ht="12">
      <c r="A12" s="15" t="s">
        <v>26</v>
      </c>
      <c r="B12" s="32">
        <v>7728</v>
      </c>
      <c r="C12" s="32">
        <v>10183</v>
      </c>
      <c r="D12" s="33">
        <v>131.77</v>
      </c>
      <c r="E12" s="33">
        <v>-0.18</v>
      </c>
      <c r="F12" s="33">
        <v>25.56</v>
      </c>
      <c r="G12" s="32">
        <v>6148</v>
      </c>
      <c r="H12" s="33">
        <v>4.03</v>
      </c>
      <c r="I12" s="26"/>
      <c r="J12" s="26"/>
      <c r="K12" s="26"/>
      <c r="L12" s="26"/>
      <c r="M12" s="26"/>
    </row>
    <row r="13" spans="1:13" ht="12">
      <c r="A13" s="15" t="s">
        <v>27</v>
      </c>
      <c r="B13" s="32">
        <v>4243</v>
      </c>
      <c r="C13" s="32">
        <v>5397</v>
      </c>
      <c r="D13" s="33">
        <v>127.2</v>
      </c>
      <c r="E13" s="33">
        <v>0.19</v>
      </c>
      <c r="F13" s="33">
        <v>14.54</v>
      </c>
      <c r="G13" s="32">
        <v>30930</v>
      </c>
      <c r="H13" s="33">
        <v>2.4</v>
      </c>
      <c r="I13" s="26"/>
      <c r="J13" s="26"/>
      <c r="K13" s="26"/>
      <c r="L13" s="26"/>
      <c r="M13" s="26"/>
    </row>
    <row r="14" spans="1:13" ht="12">
      <c r="A14" s="15" t="s">
        <v>28</v>
      </c>
      <c r="B14" s="32">
        <v>4239</v>
      </c>
      <c r="C14" s="32">
        <v>1345</v>
      </c>
      <c r="D14" s="33">
        <v>31.73</v>
      </c>
      <c r="E14" s="33">
        <v>-0.59</v>
      </c>
      <c r="F14" s="33">
        <v>30.45</v>
      </c>
      <c r="G14" s="32">
        <v>5170</v>
      </c>
      <c r="H14" s="33">
        <v>6.16</v>
      </c>
      <c r="I14" s="26"/>
      <c r="J14" s="26"/>
      <c r="K14" s="26"/>
      <c r="L14" s="26"/>
      <c r="M14" s="26"/>
    </row>
    <row r="15" spans="1:13" ht="12">
      <c r="A15" s="15" t="s">
        <v>29</v>
      </c>
      <c r="B15" s="32">
        <v>30459</v>
      </c>
      <c r="C15" s="32">
        <v>5215</v>
      </c>
      <c r="D15" s="33">
        <v>17.12</v>
      </c>
      <c r="E15" s="33">
        <v>0.06</v>
      </c>
      <c r="F15" s="33">
        <v>39.08</v>
      </c>
      <c r="G15" s="32">
        <v>25107</v>
      </c>
      <c r="H15" s="33">
        <v>3.7</v>
      </c>
      <c r="I15" s="26"/>
      <c r="J15" s="26"/>
      <c r="K15" s="26"/>
      <c r="L15" s="26"/>
      <c r="M15" s="26"/>
    </row>
    <row r="16" spans="1:13" ht="12">
      <c r="A16" s="15" t="s">
        <v>30</v>
      </c>
      <c r="B16" s="32">
        <v>55010</v>
      </c>
      <c r="C16" s="32">
        <v>59991</v>
      </c>
      <c r="D16" s="33">
        <v>109.05</v>
      </c>
      <c r="E16" s="33">
        <v>0.38</v>
      </c>
      <c r="F16" s="33">
        <v>23.51</v>
      </c>
      <c r="G16" s="32">
        <v>23157</v>
      </c>
      <c r="H16" s="33">
        <v>2.3</v>
      </c>
      <c r="I16" s="26"/>
      <c r="J16" s="26"/>
      <c r="K16" s="26"/>
      <c r="L16" s="26"/>
      <c r="M16" s="26"/>
    </row>
    <row r="17" spans="1:13" ht="12">
      <c r="A17" s="15" t="s">
        <v>31</v>
      </c>
      <c r="B17" s="32">
        <v>34895</v>
      </c>
      <c r="C17" s="32">
        <v>82631</v>
      </c>
      <c r="D17" s="33">
        <v>236.8</v>
      </c>
      <c r="E17" s="33">
        <v>0.11</v>
      </c>
      <c r="F17" s="33">
        <v>11.71</v>
      </c>
      <c r="G17" s="32">
        <v>23209</v>
      </c>
      <c r="H17" s="33">
        <v>1.6</v>
      </c>
      <c r="I17" s="26"/>
      <c r="J17" s="26"/>
      <c r="K17" s="26"/>
      <c r="L17" s="26"/>
      <c r="M17" s="26"/>
    </row>
    <row r="18" spans="1:13" ht="12">
      <c r="A18" s="15" t="s">
        <v>32</v>
      </c>
      <c r="B18" s="32">
        <v>12890</v>
      </c>
      <c r="C18" s="32">
        <v>11075</v>
      </c>
      <c r="D18" s="33">
        <v>85.92</v>
      </c>
      <c r="E18" s="33">
        <v>0.38</v>
      </c>
      <c r="F18" s="33">
        <v>38.87</v>
      </c>
      <c r="G18" s="32">
        <v>11885</v>
      </c>
      <c r="H18" s="33">
        <v>4.2</v>
      </c>
      <c r="I18" s="26"/>
      <c r="J18" s="26"/>
      <c r="K18" s="26"/>
      <c r="L18" s="26"/>
      <c r="M18" s="26"/>
    </row>
    <row r="19" spans="1:13" ht="12">
      <c r="A19" s="15" t="s">
        <v>33</v>
      </c>
      <c r="B19" s="32">
        <v>9210</v>
      </c>
      <c r="C19" s="32">
        <v>10072</v>
      </c>
      <c r="D19" s="33">
        <v>109.36</v>
      </c>
      <c r="E19" s="33">
        <v>-0.55</v>
      </c>
      <c r="F19" s="33">
        <v>34.46</v>
      </c>
      <c r="G19" s="32">
        <v>5339</v>
      </c>
      <c r="H19" s="33">
        <v>4.01</v>
      </c>
      <c r="I19" s="26"/>
      <c r="J19" s="26"/>
      <c r="K19" s="26"/>
      <c r="L19" s="26"/>
      <c r="M19" s="26"/>
    </row>
    <row r="20" spans="1:13" ht="12">
      <c r="A20" s="15" t="s">
        <v>34</v>
      </c>
      <c r="B20" s="32">
        <v>6889</v>
      </c>
      <c r="C20" s="32">
        <v>4019</v>
      </c>
      <c r="D20" s="33">
        <v>58.34</v>
      </c>
      <c r="E20" s="33">
        <v>0.62</v>
      </c>
      <c r="F20" s="33">
        <v>39.86</v>
      </c>
      <c r="G20" s="32">
        <v>29118</v>
      </c>
      <c r="H20" s="33">
        <v>4.9</v>
      </c>
      <c r="I20" s="26"/>
      <c r="J20" s="26"/>
      <c r="K20" s="26"/>
      <c r="L20" s="26"/>
      <c r="M20" s="26"/>
    </row>
    <row r="21" spans="1:13" ht="12">
      <c r="A21" s="15" t="s">
        <v>35</v>
      </c>
      <c r="B21" s="32">
        <v>29411</v>
      </c>
      <c r="C21" s="32">
        <v>57573</v>
      </c>
      <c r="D21" s="33">
        <v>195.75</v>
      </c>
      <c r="E21" s="33">
        <v>-0.13</v>
      </c>
      <c r="F21" s="33">
        <v>32.54</v>
      </c>
      <c r="G21" s="32">
        <v>19344</v>
      </c>
      <c r="H21" s="33">
        <v>1.2</v>
      </c>
      <c r="I21" s="26"/>
      <c r="J21" s="26"/>
      <c r="K21" s="26"/>
      <c r="L21" s="26"/>
      <c r="M21" s="26"/>
    </row>
    <row r="22" spans="1:13" ht="12">
      <c r="A22" s="15" t="s">
        <v>36</v>
      </c>
      <c r="B22" s="32">
        <v>6205</v>
      </c>
      <c r="C22" s="32">
        <v>2303</v>
      </c>
      <c r="D22" s="33">
        <v>37.12</v>
      </c>
      <c r="E22" s="33">
        <v>-0.78</v>
      </c>
      <c r="F22" s="33">
        <v>33.94</v>
      </c>
      <c r="G22" s="32">
        <v>4502</v>
      </c>
      <c r="H22" s="33">
        <v>8.53</v>
      </c>
      <c r="I22" s="26"/>
      <c r="J22" s="26"/>
      <c r="K22" s="26"/>
      <c r="L22" s="26"/>
      <c r="M22" s="26"/>
    </row>
    <row r="23" spans="1:13" ht="12">
      <c r="A23" s="15" t="s">
        <v>37</v>
      </c>
      <c r="B23" s="32">
        <v>6268</v>
      </c>
      <c r="C23" s="32">
        <v>3439</v>
      </c>
      <c r="D23" s="33">
        <v>54.87</v>
      </c>
      <c r="E23" s="33">
        <v>-0.43</v>
      </c>
      <c r="F23" s="33">
        <v>33.31</v>
      </c>
      <c r="G23" s="32">
        <v>4398</v>
      </c>
      <c r="H23" s="33">
        <v>6.67</v>
      </c>
      <c r="I23" s="26"/>
      <c r="J23" s="26"/>
      <c r="K23" s="26"/>
      <c r="L23" s="26"/>
      <c r="M23" s="26"/>
    </row>
    <row r="24" spans="1:13" ht="12">
      <c r="A24" s="15" t="s">
        <v>38</v>
      </c>
      <c r="B24" s="32">
        <v>259</v>
      </c>
      <c r="C24" s="32">
        <v>450</v>
      </c>
      <c r="D24" s="33">
        <v>174.01</v>
      </c>
      <c r="E24" s="33">
        <v>0.45</v>
      </c>
      <c r="F24" s="33">
        <v>7.92</v>
      </c>
      <c r="G24" s="32">
        <v>47926</v>
      </c>
      <c r="H24" s="33">
        <v>4.5</v>
      </c>
      <c r="I24" s="26"/>
      <c r="J24" s="26"/>
      <c r="K24" s="26"/>
      <c r="L24" s="26"/>
      <c r="M24" s="26"/>
    </row>
    <row r="25" spans="1:13" ht="12">
      <c r="A25" s="15" t="s">
        <v>39</v>
      </c>
      <c r="B25" s="32">
        <v>32</v>
      </c>
      <c r="C25" s="32">
        <v>401</v>
      </c>
      <c r="D25" s="33">
        <v>1253.12</v>
      </c>
      <c r="E25" s="33">
        <v>0.5</v>
      </c>
      <c r="F25" s="33">
        <v>8.12</v>
      </c>
      <c r="G25" s="32">
        <v>9508</v>
      </c>
      <c r="H25" s="33">
        <v>1.42</v>
      </c>
      <c r="I25" s="26"/>
      <c r="J25" s="26"/>
      <c r="K25" s="26"/>
      <c r="L25" s="26"/>
      <c r="M25" s="26"/>
    </row>
    <row r="26" spans="1:13" ht="12">
      <c r="A26" s="15" t="s">
        <v>40</v>
      </c>
      <c r="B26" s="32">
        <v>3388</v>
      </c>
      <c r="C26" s="32">
        <v>16250</v>
      </c>
      <c r="D26" s="33">
        <v>479.63</v>
      </c>
      <c r="E26" s="33">
        <v>0.17</v>
      </c>
      <c r="F26" s="33">
        <v>33.68</v>
      </c>
      <c r="G26" s="32">
        <v>23255</v>
      </c>
      <c r="H26" s="33">
        <v>1.4</v>
      </c>
      <c r="I26" s="26"/>
      <c r="J26" s="26"/>
      <c r="K26" s="26"/>
      <c r="L26" s="26"/>
      <c r="M26" s="26"/>
    </row>
    <row r="27" spans="1:13" ht="12">
      <c r="A27" s="15" t="s">
        <v>41</v>
      </c>
      <c r="B27" s="32">
        <v>30629</v>
      </c>
      <c r="C27" s="32">
        <v>38160</v>
      </c>
      <c r="D27" s="33">
        <v>124.59</v>
      </c>
      <c r="E27" s="33">
        <v>-0.09</v>
      </c>
      <c r="F27" s="33">
        <v>38.05</v>
      </c>
      <c r="G27" s="32">
        <v>4885</v>
      </c>
      <c r="H27" s="33">
        <v>5.3</v>
      </c>
      <c r="I27" s="26"/>
      <c r="J27" s="26"/>
      <c r="K27" s="26"/>
      <c r="L27" s="26"/>
      <c r="M27" s="26"/>
    </row>
    <row r="28" spans="1:13" ht="12">
      <c r="A28" s="15" t="s">
        <v>42</v>
      </c>
      <c r="B28" s="32">
        <v>9150</v>
      </c>
      <c r="C28" s="32">
        <v>10436</v>
      </c>
      <c r="D28" s="33">
        <v>114.05</v>
      </c>
      <c r="E28" s="33">
        <v>0.73</v>
      </c>
      <c r="F28" s="33">
        <v>44.88</v>
      </c>
      <c r="G28" s="32">
        <v>10395</v>
      </c>
      <c r="H28" s="33">
        <v>1</v>
      </c>
      <c r="I28" s="26"/>
      <c r="J28" s="26"/>
      <c r="K28" s="26"/>
      <c r="L28" s="26"/>
      <c r="M28" s="26"/>
    </row>
    <row r="29" spans="1:13" ht="12">
      <c r="A29" s="15" t="s">
        <v>45</v>
      </c>
      <c r="B29" s="32">
        <v>4808</v>
      </c>
      <c r="C29" s="32">
        <v>5390</v>
      </c>
      <c r="D29" s="33">
        <v>110.46</v>
      </c>
      <c r="E29" s="33">
        <v>0.01</v>
      </c>
      <c r="F29" s="33">
        <v>42.26</v>
      </c>
      <c r="G29" s="32">
        <v>4488</v>
      </c>
      <c r="H29" s="33">
        <v>5.49</v>
      </c>
      <c r="I29" s="26"/>
      <c r="J29" s="26"/>
      <c r="K29" s="26"/>
      <c r="L29" s="26"/>
      <c r="M29" s="26"/>
    </row>
    <row r="30" spans="1:13" ht="12">
      <c r="A30" s="15" t="s">
        <v>46</v>
      </c>
      <c r="B30" s="32">
        <v>2012</v>
      </c>
      <c r="C30" s="32">
        <v>1995</v>
      </c>
      <c r="D30" s="33">
        <v>99.16</v>
      </c>
      <c r="E30" s="33">
        <v>0</v>
      </c>
      <c r="F30" s="33">
        <v>49.2</v>
      </c>
      <c r="G30" s="32">
        <v>10871</v>
      </c>
      <c r="H30" s="33">
        <v>4.57</v>
      </c>
      <c r="I30" s="26"/>
      <c r="J30" s="26"/>
      <c r="K30" s="26"/>
      <c r="L30" s="26"/>
      <c r="M30" s="26"/>
    </row>
    <row r="31" spans="1:13" ht="12">
      <c r="A31" s="15" t="s">
        <v>47</v>
      </c>
      <c r="B31" s="32">
        <v>49944</v>
      </c>
      <c r="C31" s="32">
        <v>41286</v>
      </c>
      <c r="D31" s="33">
        <v>82.67</v>
      </c>
      <c r="E31" s="33">
        <v>0.45</v>
      </c>
      <c r="F31" s="33">
        <v>23.42</v>
      </c>
      <c r="G31" s="32">
        <v>15079</v>
      </c>
      <c r="H31" s="33">
        <v>3.1</v>
      </c>
      <c r="I31" s="26"/>
      <c r="J31" s="26"/>
      <c r="K31" s="26"/>
      <c r="L31" s="26"/>
      <c r="M31" s="26"/>
    </row>
    <row r="32" spans="1:13" ht="12">
      <c r="A32" s="15" t="s">
        <v>48</v>
      </c>
      <c r="B32" s="32">
        <v>41162</v>
      </c>
      <c r="C32" s="32">
        <v>8985</v>
      </c>
      <c r="D32" s="33">
        <v>21.83</v>
      </c>
      <c r="E32" s="33">
        <v>0.32</v>
      </c>
      <c r="F32" s="33">
        <v>16.59</v>
      </c>
      <c r="G32" s="32">
        <v>28912</v>
      </c>
      <c r="H32" s="33">
        <v>3.6</v>
      </c>
      <c r="I32" s="26"/>
      <c r="J32" s="26"/>
      <c r="K32" s="26"/>
      <c r="L32" s="26"/>
      <c r="M32" s="26"/>
    </row>
    <row r="33" spans="1:13" ht="12">
      <c r="A33" s="15" t="s">
        <v>50</v>
      </c>
      <c r="B33" s="32">
        <v>24088</v>
      </c>
      <c r="C33" s="32">
        <v>59405</v>
      </c>
      <c r="D33" s="33">
        <v>246.62</v>
      </c>
      <c r="E33" s="33">
        <v>0.13</v>
      </c>
      <c r="F33" s="33">
        <v>10.83</v>
      </c>
      <c r="G33" s="32">
        <v>26506</v>
      </c>
      <c r="H33" s="33">
        <v>3.1</v>
      </c>
      <c r="I33" s="26"/>
      <c r="J33" s="26"/>
      <c r="K33" s="26"/>
      <c r="L33" s="26"/>
      <c r="M33" s="26"/>
    </row>
    <row r="34" spans="1:13" ht="12">
      <c r="A34" s="34" t="s">
        <v>164</v>
      </c>
      <c r="B34" s="57">
        <f>SUM(B9:B33)</f>
        <v>385144</v>
      </c>
      <c r="C34" s="57">
        <f>SUM(C9:C33)</f>
        <v>455297</v>
      </c>
      <c r="D34" s="57"/>
      <c r="E34" s="57"/>
      <c r="F34" s="57"/>
      <c r="G34" s="57"/>
      <c r="H34" s="57"/>
      <c r="I34" s="26"/>
      <c r="J34" s="26"/>
      <c r="K34" s="26"/>
      <c r="L34" s="26"/>
      <c r="M34" s="26"/>
    </row>
    <row r="35" spans="1:13" ht="12">
      <c r="A35" s="19" t="s">
        <v>165</v>
      </c>
      <c r="B35" s="58"/>
      <c r="C35" s="59"/>
      <c r="D35" s="60"/>
      <c r="E35" s="60"/>
      <c r="F35" s="60"/>
      <c r="G35" s="60"/>
      <c r="H35" s="60"/>
      <c r="I35" s="26"/>
      <c r="J35" s="26"/>
      <c r="K35" s="26"/>
      <c r="L35" s="26"/>
      <c r="M35" s="26"/>
    </row>
    <row r="36" spans="1:13" ht="12">
      <c r="A36" s="15" t="s">
        <v>171</v>
      </c>
      <c r="B36" s="32">
        <v>2740</v>
      </c>
      <c r="C36" s="32">
        <v>3188</v>
      </c>
      <c r="D36" s="33">
        <v>116.35</v>
      </c>
      <c r="E36" s="33">
        <v>0.59</v>
      </c>
      <c r="F36" s="33">
        <v>55.63</v>
      </c>
      <c r="G36" s="32">
        <v>1470</v>
      </c>
      <c r="H36" s="33">
        <v>6.2</v>
      </c>
      <c r="I36" s="26"/>
      <c r="J36" s="26"/>
      <c r="K36" s="26"/>
      <c r="L36" s="26"/>
      <c r="M36" s="26"/>
    </row>
    <row r="37" spans="1:13" ht="12">
      <c r="A37" s="15" t="s">
        <v>172</v>
      </c>
      <c r="B37" s="32">
        <v>48</v>
      </c>
      <c r="C37" s="32">
        <v>66</v>
      </c>
      <c r="D37" s="33">
        <v>141.03</v>
      </c>
      <c r="E37" s="33" t="s">
        <v>157</v>
      </c>
      <c r="F37" s="33" t="s">
        <v>157</v>
      </c>
      <c r="G37" s="32" t="s">
        <v>157</v>
      </c>
      <c r="H37" s="33" t="s">
        <v>157</v>
      </c>
      <c r="I37" s="26"/>
      <c r="J37" s="26"/>
      <c r="K37" s="26"/>
      <c r="L37" s="26"/>
      <c r="M37" s="26"/>
    </row>
    <row r="38" spans="1:13" ht="12">
      <c r="A38" s="15" t="s">
        <v>173</v>
      </c>
      <c r="B38" s="32">
        <v>5120</v>
      </c>
      <c r="C38" s="32">
        <v>3836</v>
      </c>
      <c r="D38" s="33">
        <v>74.92</v>
      </c>
      <c r="E38" s="33">
        <v>0.03</v>
      </c>
      <c r="F38" s="33">
        <v>55.15</v>
      </c>
      <c r="G38" s="32">
        <v>1384</v>
      </c>
      <c r="H38" s="33">
        <v>4.7</v>
      </c>
      <c r="I38" s="26"/>
      <c r="J38" s="26"/>
      <c r="K38" s="26"/>
      <c r="L38" s="26"/>
      <c r="M38" s="26"/>
    </row>
    <row r="39" spans="1:13" ht="12">
      <c r="A39" s="15" t="s">
        <v>174</v>
      </c>
      <c r="B39" s="32">
        <v>11063</v>
      </c>
      <c r="C39" s="32">
        <v>7780</v>
      </c>
      <c r="D39" s="33">
        <v>70.32</v>
      </c>
      <c r="E39" s="33">
        <v>-0.55</v>
      </c>
      <c r="F39" s="33">
        <v>29.85</v>
      </c>
      <c r="G39" s="32">
        <v>1951</v>
      </c>
      <c r="H39" s="33">
        <v>5.56</v>
      </c>
      <c r="I39" s="26"/>
      <c r="J39" s="26"/>
      <c r="K39" s="26"/>
      <c r="L39" s="26"/>
      <c r="M39" s="26"/>
    </row>
    <row r="40" spans="1:13" ht="12">
      <c r="A40" s="15" t="s">
        <v>175</v>
      </c>
      <c r="B40" s="32">
        <v>5592</v>
      </c>
      <c r="C40" s="32">
        <v>4508</v>
      </c>
      <c r="D40" s="33">
        <v>80.61</v>
      </c>
      <c r="E40" s="33">
        <v>0.1</v>
      </c>
      <c r="F40" s="33">
        <v>40.56</v>
      </c>
      <c r="G40" s="32">
        <v>4857</v>
      </c>
      <c r="H40" s="33">
        <v>3.7</v>
      </c>
      <c r="I40" s="26"/>
      <c r="J40" s="26"/>
      <c r="K40" s="26"/>
      <c r="L40" s="26"/>
      <c r="M40" s="26"/>
    </row>
    <row r="41" spans="1:13" ht="12">
      <c r="A41" s="15" t="s">
        <v>176</v>
      </c>
      <c r="B41" s="32">
        <v>10025</v>
      </c>
      <c r="C41" s="32">
        <v>290</v>
      </c>
      <c r="D41" s="33">
        <v>2.89</v>
      </c>
      <c r="E41" s="33">
        <v>0.35</v>
      </c>
      <c r="F41" s="33">
        <v>7.08</v>
      </c>
      <c r="G41" s="32">
        <v>32449</v>
      </c>
      <c r="H41" s="33">
        <v>5.2</v>
      </c>
      <c r="I41" s="26"/>
      <c r="J41" s="26"/>
      <c r="K41" s="26"/>
      <c r="L41" s="26"/>
      <c r="M41" s="26"/>
    </row>
    <row r="42" spans="1:13" ht="12">
      <c r="A42" s="15" t="s">
        <v>177</v>
      </c>
      <c r="B42" s="32">
        <v>2171</v>
      </c>
      <c r="C42" s="32">
        <v>6798</v>
      </c>
      <c r="D42" s="33">
        <v>313.11</v>
      </c>
      <c r="E42" s="33">
        <v>1.63</v>
      </c>
      <c r="F42" s="33">
        <v>8.33</v>
      </c>
      <c r="G42" s="32">
        <v>17752</v>
      </c>
      <c r="H42" s="33">
        <v>4.31</v>
      </c>
      <c r="I42" s="26"/>
      <c r="J42" s="26"/>
      <c r="K42" s="26"/>
      <c r="L42" s="26"/>
      <c r="M42" s="26"/>
    </row>
    <row r="43" spans="1:13" ht="12">
      <c r="A43" s="15" t="s">
        <v>178</v>
      </c>
      <c r="B43" s="32">
        <v>16</v>
      </c>
      <c r="C43" s="32">
        <v>34</v>
      </c>
      <c r="D43" s="33">
        <v>212.5</v>
      </c>
      <c r="E43" s="33" t="s">
        <v>157</v>
      </c>
      <c r="F43" s="33" t="s">
        <v>157</v>
      </c>
      <c r="G43" s="32" t="s">
        <v>157</v>
      </c>
      <c r="H43" s="33" t="s">
        <v>157</v>
      </c>
      <c r="I43" s="26"/>
      <c r="J43" s="26"/>
      <c r="K43" s="26"/>
      <c r="L43" s="26"/>
      <c r="M43" s="26"/>
    </row>
    <row r="44" spans="1:13" ht="12">
      <c r="A44" s="15" t="s">
        <v>179</v>
      </c>
      <c r="B44" s="32">
        <v>2</v>
      </c>
      <c r="C44" s="32">
        <v>33</v>
      </c>
      <c r="D44" s="33">
        <v>16923.08</v>
      </c>
      <c r="E44" s="33" t="s">
        <v>157</v>
      </c>
      <c r="F44" s="33" t="s">
        <v>157</v>
      </c>
      <c r="G44" s="32" t="s">
        <v>157</v>
      </c>
      <c r="H44" s="33" t="s">
        <v>157</v>
      </c>
      <c r="I44" s="26"/>
      <c r="J44" s="26"/>
      <c r="K44" s="26"/>
      <c r="L44" s="26"/>
      <c r="M44" s="26"/>
    </row>
    <row r="45" spans="1:13" ht="12">
      <c r="A45" s="15" t="s">
        <v>180</v>
      </c>
      <c r="B45" s="32">
        <v>30625</v>
      </c>
      <c r="C45" s="32">
        <v>4582</v>
      </c>
      <c r="D45" s="33">
        <v>14.96</v>
      </c>
      <c r="E45" s="33">
        <v>0.44</v>
      </c>
      <c r="F45" s="33">
        <v>20.46</v>
      </c>
      <c r="G45" s="32">
        <v>39198</v>
      </c>
      <c r="H45" s="33">
        <v>2.9</v>
      </c>
      <c r="I45" s="26"/>
      <c r="J45" s="26"/>
      <c r="K45" s="26"/>
      <c r="L45" s="26"/>
      <c r="M45" s="26"/>
    </row>
    <row r="46" spans="1:13" ht="12">
      <c r="A46" s="15" t="s">
        <v>181</v>
      </c>
      <c r="B46" s="32">
        <v>22987</v>
      </c>
      <c r="C46" s="32">
        <v>21858</v>
      </c>
      <c r="D46" s="33">
        <v>95.09</v>
      </c>
      <c r="E46" s="33">
        <v>-0.27</v>
      </c>
      <c r="F46" s="33">
        <v>45.34</v>
      </c>
      <c r="G46" s="32">
        <v>2115</v>
      </c>
      <c r="H46" s="33">
        <v>8.3</v>
      </c>
      <c r="I46" s="26"/>
      <c r="J46" s="26"/>
      <c r="K46" s="26"/>
      <c r="L46" s="26"/>
      <c r="M46" s="26"/>
    </row>
    <row r="47" spans="1:13" ht="12">
      <c r="A47" s="15" t="s">
        <v>182</v>
      </c>
      <c r="B47" s="32">
        <v>6</v>
      </c>
      <c r="C47" s="32">
        <v>28</v>
      </c>
      <c r="D47" s="33">
        <v>462.81</v>
      </c>
      <c r="E47" s="33" t="s">
        <v>157</v>
      </c>
      <c r="F47" s="33" t="s">
        <v>157</v>
      </c>
      <c r="G47" s="32" t="s">
        <v>157</v>
      </c>
      <c r="H47" s="33" t="s">
        <v>157</v>
      </c>
      <c r="I47" s="26"/>
      <c r="J47" s="26"/>
      <c r="K47" s="26"/>
      <c r="L47" s="26"/>
      <c r="M47" s="26"/>
    </row>
    <row r="48" spans="1:13" ht="12">
      <c r="A48" s="15" t="s">
        <v>183</v>
      </c>
      <c r="B48" s="32">
        <v>10200</v>
      </c>
      <c r="C48" s="32">
        <v>8152</v>
      </c>
      <c r="D48" s="33">
        <v>79.92</v>
      </c>
      <c r="E48" s="33">
        <v>-0.69</v>
      </c>
      <c r="F48" s="33">
        <v>47.81</v>
      </c>
      <c r="G48" s="32">
        <v>1272</v>
      </c>
      <c r="H48" s="33">
        <v>7.2</v>
      </c>
      <c r="I48" s="26"/>
      <c r="J48" s="26"/>
      <c r="K48" s="26"/>
      <c r="L48" s="26"/>
      <c r="M48" s="26"/>
    </row>
    <row r="49" spans="1:13" ht="12">
      <c r="A49" s="15" t="s">
        <v>184</v>
      </c>
      <c r="B49" s="32">
        <v>3955</v>
      </c>
      <c r="C49" s="32">
        <v>7382</v>
      </c>
      <c r="D49" s="33">
        <v>186.65</v>
      </c>
      <c r="E49" s="33">
        <v>0.43</v>
      </c>
      <c r="F49" s="33">
        <v>32.47</v>
      </c>
      <c r="G49" s="32">
        <v>34190</v>
      </c>
      <c r="H49" s="33">
        <v>1.7</v>
      </c>
      <c r="I49" s="26"/>
      <c r="J49" s="26"/>
      <c r="K49" s="26"/>
      <c r="L49" s="26"/>
      <c r="M49" s="26"/>
    </row>
    <row r="50" spans="1:13" ht="12">
      <c r="A50" s="15" t="s">
        <v>185</v>
      </c>
      <c r="B50" s="32">
        <v>2543</v>
      </c>
      <c r="C50" s="32">
        <v>2062</v>
      </c>
      <c r="D50" s="33">
        <v>81.09</v>
      </c>
      <c r="E50" s="33">
        <v>0.63</v>
      </c>
      <c r="F50" s="33">
        <v>40.38</v>
      </c>
      <c r="G50" s="32">
        <v>1772</v>
      </c>
      <c r="H50" s="33">
        <v>2.5</v>
      </c>
      <c r="I50" s="26"/>
      <c r="J50" s="26"/>
      <c r="K50" s="26"/>
      <c r="L50" s="26"/>
      <c r="M50" s="26"/>
    </row>
    <row r="51" spans="1:13" ht="12">
      <c r="A51" s="15" t="s">
        <v>186</v>
      </c>
      <c r="B51" s="32">
        <v>76963</v>
      </c>
      <c r="C51" s="32">
        <v>71727</v>
      </c>
      <c r="D51" s="33">
        <v>93.2</v>
      </c>
      <c r="E51" s="33">
        <v>1.43</v>
      </c>
      <c r="F51" s="33">
        <v>33.23</v>
      </c>
      <c r="G51" s="32">
        <v>3197</v>
      </c>
      <c r="H51" s="33">
        <v>8.93</v>
      </c>
      <c r="I51" s="26"/>
      <c r="J51" s="26"/>
      <c r="K51" s="26"/>
      <c r="L51" s="26"/>
      <c r="M51" s="26"/>
    </row>
    <row r="52" spans="1:13" ht="12">
      <c r="A52" s="34" t="s">
        <v>166</v>
      </c>
      <c r="B52" s="57">
        <f>SUM(B36:B51)</f>
        <v>184056</v>
      </c>
      <c r="C52" s="57">
        <f>SUM(C36:C51)</f>
        <v>142324</v>
      </c>
      <c r="D52" s="57"/>
      <c r="E52" s="57"/>
      <c r="F52" s="57"/>
      <c r="G52" s="57"/>
      <c r="H52" s="57"/>
      <c r="I52" s="26"/>
      <c r="J52" s="26"/>
      <c r="K52" s="26"/>
      <c r="L52" s="26"/>
      <c r="M52" s="26"/>
    </row>
    <row r="53" spans="1:13" ht="12">
      <c r="A53" s="34" t="s">
        <v>167</v>
      </c>
      <c r="B53" s="57">
        <f>B34+B52</f>
        <v>569200</v>
      </c>
      <c r="C53" s="57">
        <f>C34+C52</f>
        <v>597621</v>
      </c>
      <c r="D53" s="57"/>
      <c r="E53" s="57"/>
      <c r="F53" s="57"/>
      <c r="G53" s="57"/>
      <c r="H53" s="57"/>
      <c r="I53" s="26"/>
      <c r="J53" s="26"/>
      <c r="K53" s="26"/>
      <c r="L53" s="26"/>
      <c r="M53" s="26"/>
    </row>
    <row r="54" spans="1:13" ht="12">
      <c r="A54" s="19" t="s">
        <v>399</v>
      </c>
      <c r="B54" s="58"/>
      <c r="C54" s="59"/>
      <c r="D54" s="60"/>
      <c r="E54" s="60"/>
      <c r="F54" s="60"/>
      <c r="G54" s="60"/>
      <c r="H54" s="60"/>
      <c r="I54" s="26"/>
      <c r="J54" s="26"/>
      <c r="K54" s="26"/>
      <c r="L54" s="26"/>
      <c r="M54" s="26"/>
    </row>
    <row r="55" spans="1:13" ht="12">
      <c r="A55" s="15" t="s">
        <v>14</v>
      </c>
      <c r="B55" s="32">
        <v>2820</v>
      </c>
      <c r="C55" s="32">
        <v>3050</v>
      </c>
      <c r="D55" s="33">
        <v>108.14</v>
      </c>
      <c r="E55" s="33">
        <v>-0.2</v>
      </c>
      <c r="F55" s="33">
        <v>35.73</v>
      </c>
      <c r="G55" s="32">
        <v>975</v>
      </c>
      <c r="H55" s="33">
        <v>10.1</v>
      </c>
      <c r="I55" s="26"/>
      <c r="J55" s="26"/>
      <c r="K55" s="26"/>
      <c r="L55" s="26"/>
      <c r="M55" s="26"/>
    </row>
    <row r="56" spans="1:13" ht="12">
      <c r="A56" s="15" t="s">
        <v>15</v>
      </c>
      <c r="B56" s="32">
        <v>8260</v>
      </c>
      <c r="C56" s="32">
        <v>8280</v>
      </c>
      <c r="D56" s="33">
        <v>100.24</v>
      </c>
      <c r="E56" s="33">
        <v>0.56</v>
      </c>
      <c r="F56" s="33">
        <v>49.99</v>
      </c>
      <c r="G56" s="32">
        <v>957</v>
      </c>
      <c r="H56" s="33">
        <v>11.2</v>
      </c>
      <c r="I56" s="26"/>
      <c r="J56" s="26"/>
      <c r="K56" s="26"/>
      <c r="L56" s="26"/>
      <c r="M56" s="26"/>
    </row>
    <row r="57" spans="1:13" ht="12">
      <c r="A57" s="15" t="s">
        <v>24</v>
      </c>
      <c r="B57" s="32">
        <v>20748</v>
      </c>
      <c r="C57" s="32">
        <v>9832</v>
      </c>
      <c r="D57" s="33">
        <v>47.39</v>
      </c>
      <c r="E57" s="33">
        <v>-0.49</v>
      </c>
      <c r="F57" s="33">
        <v>28.74</v>
      </c>
      <c r="G57" s="32">
        <v>1516</v>
      </c>
      <c r="H57" s="33">
        <v>11</v>
      </c>
      <c r="I57" s="26"/>
      <c r="J57" s="26"/>
      <c r="K57" s="26"/>
      <c r="L57" s="26"/>
      <c r="M57" s="26"/>
    </row>
    <row r="58" spans="1:13" ht="12">
      <c r="A58" s="15" t="s">
        <v>17</v>
      </c>
      <c r="B58" s="32">
        <v>6949</v>
      </c>
      <c r="C58" s="32">
        <v>4521</v>
      </c>
      <c r="D58" s="33">
        <v>65.06</v>
      </c>
      <c r="E58" s="33">
        <v>-1.01</v>
      </c>
      <c r="F58" s="33">
        <v>48.28</v>
      </c>
      <c r="G58" s="32">
        <v>897</v>
      </c>
      <c r="H58" s="33">
        <v>8.51</v>
      </c>
      <c r="I58" s="26"/>
      <c r="J58" s="26"/>
      <c r="K58" s="26"/>
      <c r="L58" s="26"/>
      <c r="M58" s="26"/>
    </row>
    <row r="59" spans="1:13" ht="12">
      <c r="A59" s="15" t="s">
        <v>18</v>
      </c>
      <c r="B59" s="32">
        <v>269970</v>
      </c>
      <c r="C59" s="32">
        <v>14958</v>
      </c>
      <c r="D59" s="33">
        <v>5.54</v>
      </c>
      <c r="E59" s="33">
        <v>0.53</v>
      </c>
      <c r="F59" s="33">
        <v>44.09</v>
      </c>
      <c r="G59" s="32">
        <v>1822</v>
      </c>
      <c r="H59" s="33">
        <v>9.4</v>
      </c>
      <c r="I59" s="26"/>
      <c r="J59" s="26"/>
      <c r="K59" s="26"/>
      <c r="L59" s="26"/>
      <c r="M59" s="26"/>
    </row>
    <row r="60" spans="1:13" ht="12">
      <c r="A60" s="15" t="s">
        <v>19</v>
      </c>
      <c r="B60" s="32">
        <v>19180</v>
      </c>
      <c r="C60" s="32">
        <v>5099</v>
      </c>
      <c r="D60" s="33">
        <v>26.59</v>
      </c>
      <c r="E60" s="33">
        <v>0.94</v>
      </c>
      <c r="F60" s="33">
        <v>66.13</v>
      </c>
      <c r="G60" s="32">
        <v>324</v>
      </c>
      <c r="H60" s="33">
        <v>7.08</v>
      </c>
      <c r="I60" s="26"/>
      <c r="J60" s="26"/>
      <c r="K60" s="26"/>
      <c r="L60" s="26"/>
      <c r="M60" s="26"/>
    </row>
    <row r="61" spans="1:13" ht="12">
      <c r="A61" s="15" t="s">
        <v>43</v>
      </c>
      <c r="B61" s="32">
        <v>3288</v>
      </c>
      <c r="C61" s="32">
        <v>4218</v>
      </c>
      <c r="D61" s="33">
        <v>128.28</v>
      </c>
      <c r="E61" s="33">
        <v>-0.47</v>
      </c>
      <c r="F61" s="33">
        <v>53.79</v>
      </c>
      <c r="G61" s="32">
        <v>398</v>
      </c>
      <c r="H61" s="33">
        <v>7.28</v>
      </c>
      <c r="I61" s="26"/>
      <c r="J61" s="26"/>
      <c r="K61" s="26"/>
      <c r="L61" s="26"/>
      <c r="M61" s="26"/>
    </row>
    <row r="62" spans="1:13" ht="12">
      <c r="A62" s="15" t="s">
        <v>44</v>
      </c>
      <c r="B62" s="32">
        <v>1688850</v>
      </c>
      <c r="C62" s="32">
        <v>142814</v>
      </c>
      <c r="D62" s="33">
        <v>8.46</v>
      </c>
      <c r="E62" s="33">
        <v>-0.43</v>
      </c>
      <c r="F62" s="33">
        <v>26.71</v>
      </c>
      <c r="G62" s="32">
        <v>2302</v>
      </c>
      <c r="H62" s="33">
        <v>7.21</v>
      </c>
      <c r="I62" s="26"/>
      <c r="J62" s="26"/>
      <c r="K62" s="26"/>
      <c r="L62" s="26"/>
      <c r="M62" s="26"/>
    </row>
    <row r="63" spans="1:13" ht="12">
      <c r="A63" s="15" t="s">
        <v>20</v>
      </c>
      <c r="B63" s="32">
        <v>14060</v>
      </c>
      <c r="C63" s="32">
        <v>6430</v>
      </c>
      <c r="D63" s="33">
        <v>45.73</v>
      </c>
      <c r="E63" s="33">
        <v>0.66</v>
      </c>
      <c r="F63" s="33">
        <v>75.49</v>
      </c>
      <c r="G63" s="32">
        <v>226</v>
      </c>
      <c r="H63" s="33">
        <v>10.6</v>
      </c>
      <c r="I63" s="26"/>
      <c r="J63" s="26"/>
      <c r="K63" s="26"/>
      <c r="L63" s="26"/>
      <c r="M63" s="26"/>
    </row>
    <row r="64" spans="1:13" ht="12">
      <c r="A64" s="15" t="s">
        <v>21</v>
      </c>
      <c r="B64" s="32">
        <v>46993</v>
      </c>
      <c r="C64" s="32">
        <v>4931</v>
      </c>
      <c r="D64" s="33">
        <v>10.49</v>
      </c>
      <c r="E64" s="33">
        <v>1.39</v>
      </c>
      <c r="F64" s="33">
        <v>54.42</v>
      </c>
      <c r="G64" s="32">
        <v>1142</v>
      </c>
      <c r="H64" s="33">
        <v>17</v>
      </c>
      <c r="I64" s="26"/>
      <c r="J64" s="26"/>
      <c r="K64" s="26"/>
      <c r="L64" s="26"/>
      <c r="M64" s="26"/>
    </row>
    <row r="65" spans="1:13" ht="12">
      <c r="A65" s="15" t="s">
        <v>49</v>
      </c>
      <c r="B65" s="32">
        <v>57935</v>
      </c>
      <c r="C65" s="32">
        <v>48008</v>
      </c>
      <c r="D65" s="33">
        <v>82.87</v>
      </c>
      <c r="E65" s="33">
        <v>-0.72</v>
      </c>
      <c r="F65" s="33">
        <v>32.7</v>
      </c>
      <c r="G65" s="32">
        <v>917</v>
      </c>
      <c r="H65" s="33">
        <v>12.1</v>
      </c>
      <c r="I65" s="26"/>
      <c r="J65" s="26"/>
      <c r="K65" s="26"/>
      <c r="L65" s="26"/>
      <c r="M65" s="26"/>
    </row>
    <row r="66" spans="1:13" ht="12">
      <c r="A66" s="15" t="s">
        <v>22</v>
      </c>
      <c r="B66" s="32">
        <v>41424</v>
      </c>
      <c r="C66" s="32">
        <v>25930</v>
      </c>
      <c r="D66" s="33">
        <v>62.6</v>
      </c>
      <c r="E66" s="33">
        <v>1.33</v>
      </c>
      <c r="F66" s="33">
        <v>63.47</v>
      </c>
      <c r="G66" s="32">
        <v>645</v>
      </c>
      <c r="H66" s="33">
        <v>7.7</v>
      </c>
      <c r="I66" s="26"/>
      <c r="J66" s="26"/>
      <c r="K66" s="26"/>
      <c r="L66" s="26"/>
      <c r="M66" s="26"/>
    </row>
    <row r="67" spans="1:13" ht="12">
      <c r="A67" s="34" t="s">
        <v>398</v>
      </c>
      <c r="B67" s="57">
        <f>SUM(B55:B66)</f>
        <v>2180477</v>
      </c>
      <c r="C67" s="57">
        <f>SUM(C55:C66)</f>
        <v>278071</v>
      </c>
      <c r="D67" s="57"/>
      <c r="E67" s="57"/>
      <c r="F67" s="57"/>
      <c r="G67" s="57"/>
      <c r="H67" s="57"/>
      <c r="I67" s="26"/>
      <c r="J67" s="26"/>
      <c r="K67" s="26"/>
      <c r="L67" s="26"/>
      <c r="M67" s="26"/>
    </row>
    <row r="68" spans="1:13" ht="12">
      <c r="A68" s="19" t="s">
        <v>168</v>
      </c>
      <c r="B68" s="58"/>
      <c r="C68" s="59"/>
      <c r="D68" s="60"/>
      <c r="E68" s="60"/>
      <c r="F68" s="60"/>
      <c r="G68" s="60"/>
      <c r="H68" s="60"/>
      <c r="I68" s="26"/>
      <c r="J68" s="26"/>
      <c r="K68" s="26"/>
      <c r="L68" s="26"/>
      <c r="M68" s="26"/>
    </row>
    <row r="69" spans="1:13" ht="12">
      <c r="A69" s="15" t="s">
        <v>51</v>
      </c>
      <c r="B69" s="32">
        <v>922097</v>
      </c>
      <c r="C69" s="32">
        <v>31902</v>
      </c>
      <c r="D69" s="33">
        <v>3.46</v>
      </c>
      <c r="E69" s="33">
        <v>0.86</v>
      </c>
      <c r="F69" s="33">
        <v>19.24</v>
      </c>
      <c r="G69" s="32">
        <v>24712</v>
      </c>
      <c r="H69" s="33">
        <v>2.9</v>
      </c>
      <c r="I69" s="26"/>
      <c r="J69" s="26"/>
      <c r="K69" s="26"/>
      <c r="L69" s="26"/>
      <c r="M69" s="26"/>
    </row>
    <row r="70" spans="1:13" ht="12">
      <c r="A70" s="15" t="s">
        <v>52</v>
      </c>
      <c r="B70" s="32">
        <v>915896</v>
      </c>
      <c r="C70" s="32">
        <v>293507</v>
      </c>
      <c r="D70" s="33">
        <v>32.05</v>
      </c>
      <c r="E70" s="33">
        <v>0.92</v>
      </c>
      <c r="F70" s="33">
        <v>19.57</v>
      </c>
      <c r="G70" s="32">
        <v>36790</v>
      </c>
      <c r="H70" s="33">
        <v>4.4</v>
      </c>
      <c r="I70" s="26"/>
      <c r="J70" s="26"/>
      <c r="K70" s="26"/>
      <c r="L70" s="26"/>
      <c r="M70" s="26"/>
    </row>
    <row r="71" spans="1:13" ht="12">
      <c r="A71" s="34" t="s">
        <v>169</v>
      </c>
      <c r="B71" s="57">
        <f>SUM(B69:B70)</f>
        <v>1837993</v>
      </c>
      <c r="C71" s="57">
        <f>SUM(C69:C70)</f>
        <v>325409</v>
      </c>
      <c r="D71" s="57"/>
      <c r="E71" s="57"/>
      <c r="F71" s="57"/>
      <c r="G71" s="57"/>
      <c r="H71" s="57"/>
      <c r="I71" s="26"/>
      <c r="J71" s="26"/>
      <c r="K71" s="26"/>
      <c r="L71" s="26"/>
      <c r="M71" s="26"/>
    </row>
    <row r="72" spans="1:13" s="46" customFormat="1" ht="24">
      <c r="A72" s="35" t="s">
        <v>170</v>
      </c>
      <c r="B72" s="61">
        <f>B53+B67+B71</f>
        <v>4587670</v>
      </c>
      <c r="C72" s="61">
        <f>C53+C67+C71</f>
        <v>1201101</v>
      </c>
      <c r="D72" s="61"/>
      <c r="E72" s="61"/>
      <c r="F72" s="61"/>
      <c r="G72" s="61"/>
      <c r="H72" s="61"/>
      <c r="I72" s="26"/>
      <c r="J72" s="26"/>
      <c r="K72" s="26"/>
      <c r="L72" s="26"/>
      <c r="M72" s="26"/>
    </row>
    <row r="73" spans="1:13" ht="13.5">
      <c r="A73" s="21" t="s">
        <v>306</v>
      </c>
      <c r="B73" s="16">
        <v>13067421</v>
      </c>
      <c r="C73" s="16">
        <v>6335116.05</v>
      </c>
      <c r="D73" s="36"/>
      <c r="E73" s="36"/>
      <c r="F73" s="36"/>
      <c r="G73" s="36"/>
      <c r="H73" s="36"/>
      <c r="I73" s="26"/>
      <c r="J73" s="26"/>
      <c r="K73" s="26"/>
      <c r="L73" s="26"/>
      <c r="M73" s="26"/>
    </row>
    <row r="74" spans="2:8" ht="12.75" customHeight="1">
      <c r="B74" s="45"/>
      <c r="C74" s="45"/>
      <c r="D74" s="45"/>
      <c r="E74" s="45"/>
      <c r="F74" s="45"/>
      <c r="G74" s="45"/>
      <c r="H74" s="45"/>
    </row>
    <row r="75" ht="12">
      <c r="A75" s="47" t="s">
        <v>314</v>
      </c>
    </row>
    <row r="76" spans="1:8" ht="24.75" customHeight="1">
      <c r="A76" s="131" t="s">
        <v>305</v>
      </c>
      <c r="B76" s="131"/>
      <c r="C76" s="131"/>
      <c r="D76" s="131"/>
      <c r="E76" s="131"/>
      <c r="F76" s="131"/>
      <c r="G76" s="131"/>
      <c r="H76" s="131"/>
    </row>
    <row r="77" ht="12">
      <c r="A77" s="45" t="s">
        <v>307</v>
      </c>
    </row>
    <row r="78" spans="1:8" ht="35.25" customHeight="1">
      <c r="A78" s="131" t="s">
        <v>308</v>
      </c>
      <c r="B78" s="131"/>
      <c r="C78" s="131"/>
      <c r="D78" s="131"/>
      <c r="E78" s="131"/>
      <c r="F78" s="131"/>
      <c r="G78" s="131"/>
      <c r="H78" s="131"/>
    </row>
    <row r="79" ht="12.75">
      <c r="A79" s="56" t="s">
        <v>392</v>
      </c>
    </row>
    <row r="80" ht="12.75">
      <c r="A80" s="56" t="s">
        <v>393</v>
      </c>
    </row>
    <row r="82" ht="12">
      <c r="A82" s="20" t="s">
        <v>188</v>
      </c>
    </row>
    <row r="85" ht="12">
      <c r="A85" s="24"/>
    </row>
    <row r="86" ht="12">
      <c r="A86" s="24"/>
    </row>
    <row r="87" ht="12">
      <c r="A87" s="24"/>
    </row>
    <row r="88" ht="12">
      <c r="A88" s="24"/>
    </row>
  </sheetData>
  <mergeCells count="7">
    <mergeCell ref="A76:H76"/>
    <mergeCell ref="A78:H78"/>
    <mergeCell ref="A2:H2"/>
    <mergeCell ref="A3:A5"/>
    <mergeCell ref="B3:B4"/>
    <mergeCell ref="C3:F3"/>
    <mergeCell ref="G3:H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17"/>
  <dimension ref="A3:N88"/>
  <sheetViews>
    <sheetView workbookViewId="0" topLeftCell="A1">
      <pane ySplit="5" topLeftCell="BM6" activePane="bottomLeft" state="frozen"/>
      <selection pane="topLeft" activeCell="K5" sqref="K5"/>
      <selection pane="bottomLeft" activeCell="C6" sqref="C6"/>
    </sheetView>
  </sheetViews>
  <sheetFormatPr defaultColWidth="9.140625" defaultRowHeight="12.75"/>
  <cols>
    <col min="1" max="1" width="23.28125" style="7" customWidth="1"/>
    <col min="2" max="2" width="11.7109375" style="7" customWidth="1"/>
    <col min="3" max="3" width="9.57421875" style="7" bestFit="1" customWidth="1"/>
    <col min="4" max="4" width="11.421875" style="7" bestFit="1" customWidth="1"/>
    <col min="5" max="5" width="12.7109375" style="7" bestFit="1" customWidth="1"/>
    <col min="6" max="7" width="9.28125" style="7" bestFit="1" customWidth="1"/>
    <col min="8" max="8" width="9.28125" style="49" bestFit="1" customWidth="1"/>
    <col min="9" max="13" width="9.28125" style="7" bestFit="1" customWidth="1"/>
    <col min="14" max="16384" width="9.140625" style="7" customWidth="1"/>
  </cols>
  <sheetData>
    <row r="1" ht="4.5" customHeight="1"/>
    <row r="2" ht="4.5" customHeight="1"/>
    <row r="3" spans="1:7" s="49" customFormat="1" ht="26.25" customHeight="1">
      <c r="A3" s="137" t="s">
        <v>358</v>
      </c>
      <c r="B3" s="138"/>
      <c r="C3" s="138"/>
      <c r="D3" s="138"/>
      <c r="E3" s="138"/>
      <c r="F3" s="138"/>
      <c r="G3" s="48"/>
    </row>
    <row r="4" spans="1:7" ht="24">
      <c r="A4" s="148" t="s">
        <v>1</v>
      </c>
      <c r="B4" s="28" t="s">
        <v>121</v>
      </c>
      <c r="C4" s="28" t="s">
        <v>122</v>
      </c>
      <c r="D4" s="28" t="s">
        <v>141</v>
      </c>
      <c r="E4" s="148" t="s">
        <v>8</v>
      </c>
      <c r="F4" s="148"/>
      <c r="G4" s="6"/>
    </row>
    <row r="5" spans="1:6" ht="12">
      <c r="A5" s="148"/>
      <c r="B5" s="28" t="s">
        <v>142</v>
      </c>
      <c r="C5" s="28" t="s">
        <v>142</v>
      </c>
      <c r="D5" s="28" t="s">
        <v>142</v>
      </c>
      <c r="E5" s="28" t="s">
        <v>142</v>
      </c>
      <c r="F5" s="28" t="s">
        <v>412</v>
      </c>
    </row>
    <row r="6" spans="1:14" ht="12">
      <c r="A6" s="37" t="s">
        <v>162</v>
      </c>
      <c r="B6" s="38"/>
      <c r="C6" s="38"/>
      <c r="D6" s="38"/>
      <c r="E6" s="38"/>
      <c r="F6" s="38"/>
      <c r="G6" s="44"/>
      <c r="I6" s="44"/>
      <c r="J6" s="44"/>
      <c r="K6" s="44"/>
      <c r="L6" s="44"/>
      <c r="M6" s="44"/>
      <c r="N6" s="44"/>
    </row>
    <row r="7" spans="1:14" ht="12">
      <c r="A7" s="71" t="s">
        <v>193</v>
      </c>
      <c r="B7" s="38"/>
      <c r="C7" s="38"/>
      <c r="D7" s="38"/>
      <c r="E7" s="38"/>
      <c r="F7" s="38"/>
      <c r="G7" s="44"/>
      <c r="I7" s="44"/>
      <c r="J7" s="44"/>
      <c r="K7" s="44"/>
      <c r="L7" s="44"/>
      <c r="M7" s="44"/>
      <c r="N7" s="44"/>
    </row>
    <row r="8" spans="1:14" ht="13.5" customHeight="1">
      <c r="A8" s="37" t="s">
        <v>163</v>
      </c>
      <c r="B8" s="38"/>
      <c r="C8" s="38"/>
      <c r="D8" s="38"/>
      <c r="E8" s="38"/>
      <c r="F8" s="38"/>
      <c r="G8" s="44"/>
      <c r="I8" s="44"/>
      <c r="J8" s="44"/>
      <c r="K8" s="44"/>
      <c r="L8" s="44"/>
      <c r="M8" s="44"/>
      <c r="N8" s="44"/>
    </row>
    <row r="9" spans="1:14" ht="13.5">
      <c r="A9" s="9" t="s">
        <v>380</v>
      </c>
      <c r="B9" s="12">
        <v>950000</v>
      </c>
      <c r="C9" s="12">
        <v>225000</v>
      </c>
      <c r="D9" s="10" t="s">
        <v>12</v>
      </c>
      <c r="E9" s="12">
        <v>1175000</v>
      </c>
      <c r="F9" s="10">
        <v>304</v>
      </c>
      <c r="G9" s="44"/>
      <c r="I9" s="44"/>
      <c r="J9" s="44"/>
      <c r="K9" s="44"/>
      <c r="L9" s="44"/>
      <c r="M9" s="44"/>
      <c r="N9" s="44"/>
    </row>
    <row r="10" spans="1:14" ht="12">
      <c r="A10" s="9" t="s">
        <v>25</v>
      </c>
      <c r="B10" s="12">
        <v>132766</v>
      </c>
      <c r="C10" s="12">
        <v>9091</v>
      </c>
      <c r="D10" s="10" t="s">
        <v>12</v>
      </c>
      <c r="E10" s="12">
        <v>141857</v>
      </c>
      <c r="F10" s="10">
        <v>213</v>
      </c>
      <c r="G10" s="44"/>
      <c r="I10" s="44"/>
      <c r="J10" s="44"/>
      <c r="K10" s="44"/>
      <c r="L10" s="44"/>
      <c r="M10" s="44"/>
      <c r="N10" s="44"/>
    </row>
    <row r="11" spans="1:14" ht="12">
      <c r="A11" s="9" t="s">
        <v>16</v>
      </c>
      <c r="B11" s="10">
        <v>379</v>
      </c>
      <c r="C11" s="10">
        <v>72</v>
      </c>
      <c r="D11" s="10" t="s">
        <v>12</v>
      </c>
      <c r="E11" s="10">
        <v>451</v>
      </c>
      <c r="F11" s="10">
        <v>3</v>
      </c>
      <c r="G11" s="44"/>
      <c r="I11" s="44"/>
      <c r="J11" s="44"/>
      <c r="K11" s="44"/>
      <c r="L11" s="44"/>
      <c r="M11" s="44"/>
      <c r="N11" s="44"/>
    </row>
    <row r="12" spans="1:14" ht="12">
      <c r="A12" s="9" t="s">
        <v>26</v>
      </c>
      <c r="B12" s="12">
        <v>1191268</v>
      </c>
      <c r="C12" s="12">
        <v>14672</v>
      </c>
      <c r="D12" s="12">
        <v>202370</v>
      </c>
      <c r="E12" s="12">
        <v>1408310</v>
      </c>
      <c r="F12" s="10">
        <v>532</v>
      </c>
      <c r="G12" s="44"/>
      <c r="I12" s="44"/>
      <c r="J12" s="44"/>
      <c r="K12" s="44"/>
      <c r="L12" s="44"/>
      <c r="M12" s="44"/>
      <c r="N12" s="44"/>
    </row>
    <row r="13" spans="1:14" ht="12">
      <c r="A13" s="9" t="s">
        <v>27</v>
      </c>
      <c r="B13" s="12">
        <v>45989</v>
      </c>
      <c r="C13" s="12">
        <v>28869</v>
      </c>
      <c r="D13" s="12">
        <v>184626</v>
      </c>
      <c r="E13" s="12">
        <v>259484</v>
      </c>
      <c r="F13" s="10">
        <v>519</v>
      </c>
      <c r="G13" s="44"/>
      <c r="I13" s="44"/>
      <c r="J13" s="44"/>
      <c r="K13" s="44"/>
      <c r="L13" s="44"/>
      <c r="M13" s="44"/>
      <c r="N13" s="44"/>
    </row>
    <row r="14" spans="1:14" ht="12">
      <c r="A14" s="9" t="s">
        <v>28</v>
      </c>
      <c r="B14" s="12">
        <v>268576</v>
      </c>
      <c r="C14" s="12">
        <v>19601</v>
      </c>
      <c r="D14" s="12">
        <v>4802</v>
      </c>
      <c r="E14" s="12">
        <v>292979</v>
      </c>
      <c r="F14" s="10">
        <v>128</v>
      </c>
      <c r="G14" s="44"/>
      <c r="I14" s="44"/>
      <c r="J14" s="44"/>
      <c r="K14" s="44"/>
      <c r="L14" s="44"/>
      <c r="M14" s="44"/>
      <c r="N14" s="44"/>
    </row>
    <row r="15" spans="1:14" ht="12">
      <c r="A15" s="9" t="s">
        <v>29</v>
      </c>
      <c r="B15" s="12">
        <v>2614351</v>
      </c>
      <c r="C15" s="12">
        <v>151450</v>
      </c>
      <c r="D15" s="12">
        <v>154656</v>
      </c>
      <c r="E15" s="12">
        <v>2920457</v>
      </c>
      <c r="F15" s="10">
        <v>130</v>
      </c>
      <c r="G15" s="44"/>
      <c r="I15" s="44"/>
      <c r="J15" s="44"/>
      <c r="K15" s="44"/>
      <c r="L15" s="44"/>
      <c r="M15" s="44"/>
      <c r="N15" s="44"/>
    </row>
    <row r="16" spans="1:14" ht="12">
      <c r="A16" s="9" t="s">
        <v>30</v>
      </c>
      <c r="B16" s="10" t="s">
        <v>12</v>
      </c>
      <c r="C16" s="10" t="s">
        <v>12</v>
      </c>
      <c r="D16" s="12">
        <v>33000</v>
      </c>
      <c r="E16" s="12">
        <v>33000</v>
      </c>
      <c r="F16" s="10">
        <v>2</v>
      </c>
      <c r="G16" s="44"/>
      <c r="I16" s="44"/>
      <c r="J16" s="44"/>
      <c r="K16" s="44"/>
      <c r="L16" s="44"/>
      <c r="M16" s="44"/>
      <c r="N16" s="44"/>
    </row>
    <row r="17" spans="1:14" ht="12">
      <c r="A17" s="9" t="s">
        <v>31</v>
      </c>
      <c r="B17" s="10" t="s">
        <v>12</v>
      </c>
      <c r="C17" s="10" t="s">
        <v>12</v>
      </c>
      <c r="D17" s="12">
        <v>191650</v>
      </c>
      <c r="E17" s="12">
        <v>191650</v>
      </c>
      <c r="F17" s="10">
        <v>17</v>
      </c>
      <c r="G17" s="44"/>
      <c r="I17" s="44"/>
      <c r="J17" s="44"/>
      <c r="K17" s="44"/>
      <c r="L17" s="44"/>
      <c r="M17" s="44"/>
      <c r="N17" s="44"/>
    </row>
    <row r="18" spans="1:14" ht="12">
      <c r="A18" s="9" t="s">
        <v>32</v>
      </c>
      <c r="B18" s="10" t="s">
        <v>12</v>
      </c>
      <c r="C18" s="10" t="s">
        <v>12</v>
      </c>
      <c r="D18" s="10" t="s">
        <v>12</v>
      </c>
      <c r="E18" s="10" t="s">
        <v>12</v>
      </c>
      <c r="F18" s="10" t="s">
        <v>12</v>
      </c>
      <c r="G18" s="44"/>
      <c r="I18" s="44"/>
      <c r="J18" s="44"/>
      <c r="K18" s="44"/>
      <c r="L18" s="44"/>
      <c r="M18" s="44"/>
      <c r="N18" s="44"/>
    </row>
    <row r="19" spans="1:14" ht="12">
      <c r="A19" s="9" t="s">
        <v>33</v>
      </c>
      <c r="B19" s="12">
        <v>213061</v>
      </c>
      <c r="C19" s="12">
        <v>150141</v>
      </c>
      <c r="D19" s="10" t="s">
        <v>12</v>
      </c>
      <c r="E19" s="12">
        <v>363202</v>
      </c>
      <c r="F19" s="10">
        <v>184</v>
      </c>
      <c r="G19" s="44"/>
      <c r="I19" s="44"/>
      <c r="J19" s="44"/>
      <c r="K19" s="44"/>
      <c r="L19" s="44"/>
      <c r="M19" s="44"/>
      <c r="N19" s="44"/>
    </row>
    <row r="20" spans="1:14" ht="12">
      <c r="A20" s="9" t="s">
        <v>34</v>
      </c>
      <c r="B20" s="12">
        <v>82677</v>
      </c>
      <c r="C20" s="10">
        <v>277</v>
      </c>
      <c r="D20" s="10" t="s">
        <v>12</v>
      </c>
      <c r="E20" s="12">
        <v>82954</v>
      </c>
      <c r="F20" s="10">
        <v>124</v>
      </c>
      <c r="G20" s="44"/>
      <c r="I20" s="44"/>
      <c r="J20" s="44"/>
      <c r="K20" s="44"/>
      <c r="L20" s="44"/>
      <c r="M20" s="44"/>
      <c r="N20" s="44"/>
    </row>
    <row r="21" spans="1:14" ht="12">
      <c r="A21" s="9" t="s">
        <v>35</v>
      </c>
      <c r="B21" s="10" t="s">
        <v>12</v>
      </c>
      <c r="C21" s="10" t="s">
        <v>12</v>
      </c>
      <c r="D21" s="10" t="s">
        <v>12</v>
      </c>
      <c r="E21" s="10" t="s">
        <v>12</v>
      </c>
      <c r="F21" s="10" t="s">
        <v>12</v>
      </c>
      <c r="G21" s="44"/>
      <c r="I21" s="44"/>
      <c r="J21" s="44"/>
      <c r="K21" s="44"/>
      <c r="L21" s="44"/>
      <c r="M21" s="44"/>
      <c r="N21" s="44"/>
    </row>
    <row r="22" spans="1:14" ht="12">
      <c r="A22" s="9" t="s">
        <v>36</v>
      </c>
      <c r="B22" s="10" t="s">
        <v>12</v>
      </c>
      <c r="C22" s="10" t="s">
        <v>12</v>
      </c>
      <c r="D22" s="10" t="s">
        <v>12</v>
      </c>
      <c r="E22" s="10" t="s">
        <v>12</v>
      </c>
      <c r="F22" s="10" t="s">
        <v>12</v>
      </c>
      <c r="G22" s="44"/>
      <c r="I22" s="44"/>
      <c r="J22" s="44"/>
      <c r="K22" s="44"/>
      <c r="L22" s="44"/>
      <c r="M22" s="44"/>
      <c r="N22" s="44"/>
    </row>
    <row r="23" spans="1:14" ht="12">
      <c r="A23" s="9" t="s">
        <v>37</v>
      </c>
      <c r="B23" s="12">
        <v>191633</v>
      </c>
      <c r="C23" s="12">
        <v>17377</v>
      </c>
      <c r="D23" s="12">
        <v>2059</v>
      </c>
      <c r="E23" s="12">
        <v>211069</v>
      </c>
      <c r="F23" s="10">
        <v>101</v>
      </c>
      <c r="G23" s="44"/>
      <c r="I23" s="44"/>
      <c r="J23" s="44"/>
      <c r="K23" s="44"/>
      <c r="L23" s="44"/>
      <c r="M23" s="44"/>
      <c r="N23" s="44"/>
    </row>
    <row r="24" spans="1:14" ht="12">
      <c r="A24" s="9" t="s">
        <v>38</v>
      </c>
      <c r="B24" s="10" t="s">
        <v>12</v>
      </c>
      <c r="C24" s="10" t="s">
        <v>12</v>
      </c>
      <c r="D24" s="10" t="s">
        <v>12</v>
      </c>
      <c r="E24" s="10" t="s">
        <v>12</v>
      </c>
      <c r="F24" s="10" t="s">
        <v>12</v>
      </c>
      <c r="G24" s="44"/>
      <c r="I24" s="44"/>
      <c r="J24" s="44"/>
      <c r="K24" s="44"/>
      <c r="L24" s="44"/>
      <c r="M24" s="44"/>
      <c r="N24" s="44"/>
    </row>
    <row r="25" spans="1:14" ht="12">
      <c r="A25" s="9" t="s">
        <v>39</v>
      </c>
      <c r="B25" s="10" t="s">
        <v>12</v>
      </c>
      <c r="C25" s="10" t="s">
        <v>12</v>
      </c>
      <c r="D25" s="10" t="s">
        <v>12</v>
      </c>
      <c r="E25" s="10" t="s">
        <v>12</v>
      </c>
      <c r="F25" s="10" t="s">
        <v>12</v>
      </c>
      <c r="G25" s="44"/>
      <c r="I25" s="44"/>
      <c r="J25" s="44"/>
      <c r="K25" s="44"/>
      <c r="L25" s="44"/>
      <c r="M25" s="44"/>
      <c r="N25" s="44"/>
    </row>
    <row r="26" spans="1:14" ht="12">
      <c r="A26" s="9" t="s">
        <v>40</v>
      </c>
      <c r="B26" s="12">
        <v>29460</v>
      </c>
      <c r="C26" s="12">
        <v>6873</v>
      </c>
      <c r="D26" s="12">
        <v>15180</v>
      </c>
      <c r="E26" s="12">
        <v>51513</v>
      </c>
      <c r="F26" s="10">
        <v>141</v>
      </c>
      <c r="G26" s="44"/>
      <c r="I26" s="44"/>
      <c r="J26" s="44"/>
      <c r="K26" s="44"/>
      <c r="L26" s="44"/>
      <c r="M26" s="44"/>
      <c r="N26" s="44"/>
    </row>
    <row r="27" spans="1:14" ht="12">
      <c r="A27" s="9" t="s">
        <v>41</v>
      </c>
      <c r="B27" s="12">
        <v>833344</v>
      </c>
      <c r="C27" s="12">
        <v>29957</v>
      </c>
      <c r="D27" s="12">
        <v>21739</v>
      </c>
      <c r="E27" s="12">
        <v>885040</v>
      </c>
      <c r="F27" s="10">
        <v>96</v>
      </c>
      <c r="G27" s="44"/>
      <c r="I27" s="44"/>
      <c r="J27" s="44"/>
      <c r="K27" s="44"/>
      <c r="L27" s="44"/>
      <c r="M27" s="44"/>
      <c r="N27" s="44"/>
    </row>
    <row r="28" spans="1:14" ht="12">
      <c r="A28" s="9" t="s">
        <v>42</v>
      </c>
      <c r="B28" s="10" t="s">
        <v>12</v>
      </c>
      <c r="C28" s="10" t="s">
        <v>12</v>
      </c>
      <c r="D28" s="10" t="s">
        <v>12</v>
      </c>
      <c r="E28" s="10" t="s">
        <v>12</v>
      </c>
      <c r="F28" s="10" t="s">
        <v>12</v>
      </c>
      <c r="G28" s="44"/>
      <c r="I28" s="44"/>
      <c r="J28" s="44"/>
      <c r="K28" s="44"/>
      <c r="L28" s="44"/>
      <c r="M28" s="44"/>
      <c r="N28" s="44"/>
    </row>
    <row r="29" spans="1:14" ht="12">
      <c r="A29" s="9" t="s">
        <v>45</v>
      </c>
      <c r="B29" s="12">
        <v>308304</v>
      </c>
      <c r="C29" s="12">
        <v>5341</v>
      </c>
      <c r="D29" s="12">
        <v>11611</v>
      </c>
      <c r="E29" s="12">
        <v>325256</v>
      </c>
      <c r="F29" s="10">
        <v>169</v>
      </c>
      <c r="G29" s="44"/>
      <c r="I29" s="44"/>
      <c r="J29" s="44"/>
      <c r="K29" s="44"/>
      <c r="L29" s="44"/>
      <c r="M29" s="44"/>
      <c r="N29" s="44"/>
    </row>
    <row r="30" spans="1:14" ht="12">
      <c r="A30" s="9" t="s">
        <v>46</v>
      </c>
      <c r="B30" s="12">
        <v>93947</v>
      </c>
      <c r="C30" s="12">
        <v>9660</v>
      </c>
      <c r="D30" s="12">
        <v>41870</v>
      </c>
      <c r="E30" s="12">
        <v>145477</v>
      </c>
      <c r="F30" s="10">
        <v>115</v>
      </c>
      <c r="G30" s="44"/>
      <c r="I30" s="44"/>
      <c r="J30" s="44"/>
      <c r="K30" s="44"/>
      <c r="L30" s="44"/>
      <c r="M30" s="44"/>
      <c r="N30" s="44"/>
    </row>
    <row r="31" spans="1:14" ht="12">
      <c r="A31" s="9" t="s">
        <v>47</v>
      </c>
      <c r="B31" s="12">
        <v>533200</v>
      </c>
      <c r="C31" s="12">
        <v>33195</v>
      </c>
      <c r="D31" s="12">
        <v>307952</v>
      </c>
      <c r="E31" s="12">
        <v>874347</v>
      </c>
      <c r="F31" s="10">
        <v>49</v>
      </c>
      <c r="G31" s="44"/>
      <c r="I31" s="44"/>
      <c r="J31" s="44"/>
      <c r="K31" s="44"/>
      <c r="L31" s="44"/>
      <c r="M31" s="44"/>
      <c r="N31" s="44"/>
    </row>
    <row r="32" spans="1:14" ht="12">
      <c r="A32" s="9" t="s">
        <v>48</v>
      </c>
      <c r="B32" s="12">
        <v>2824280</v>
      </c>
      <c r="C32" s="12">
        <v>149480</v>
      </c>
      <c r="D32" s="12">
        <v>203800</v>
      </c>
      <c r="E32" s="12">
        <v>3177560</v>
      </c>
      <c r="F32" s="10">
        <v>115</v>
      </c>
      <c r="G32" s="44"/>
      <c r="I32" s="44"/>
      <c r="J32" s="44"/>
      <c r="K32" s="44"/>
      <c r="L32" s="44"/>
      <c r="M32" s="44"/>
      <c r="N32" s="44"/>
    </row>
    <row r="33" spans="1:14" ht="12">
      <c r="A33" s="9" t="s">
        <v>50</v>
      </c>
      <c r="B33" s="12">
        <v>343000</v>
      </c>
      <c r="C33" s="12">
        <v>7000</v>
      </c>
      <c r="D33" s="12">
        <v>101733</v>
      </c>
      <c r="E33" s="12">
        <v>451733</v>
      </c>
      <c r="F33" s="10">
        <v>159</v>
      </c>
      <c r="G33" s="44"/>
      <c r="I33" s="44"/>
      <c r="J33" s="44"/>
      <c r="K33" s="44"/>
      <c r="L33" s="44"/>
      <c r="M33" s="44"/>
      <c r="N33" s="44"/>
    </row>
    <row r="34" spans="1:14" ht="12">
      <c r="A34" s="39" t="s">
        <v>164</v>
      </c>
      <c r="B34" s="62"/>
      <c r="C34" s="62"/>
      <c r="D34" s="62"/>
      <c r="E34" s="62"/>
      <c r="F34" s="62"/>
      <c r="G34" s="44"/>
      <c r="I34" s="44"/>
      <c r="J34" s="44"/>
      <c r="K34" s="44"/>
      <c r="L34" s="44"/>
      <c r="M34" s="44"/>
      <c r="N34" s="44"/>
    </row>
    <row r="35" spans="1:14" ht="12">
      <c r="A35" s="37" t="s">
        <v>165</v>
      </c>
      <c r="B35" s="63"/>
      <c r="C35" s="63"/>
      <c r="D35" s="63"/>
      <c r="E35" s="63"/>
      <c r="F35" s="63"/>
      <c r="G35" s="44"/>
      <c r="I35" s="44"/>
      <c r="J35" s="44"/>
      <c r="K35" s="44"/>
      <c r="L35" s="44"/>
      <c r="M35" s="44"/>
      <c r="N35" s="44"/>
    </row>
    <row r="36" spans="1:14" ht="12">
      <c r="A36" s="9" t="s">
        <v>171</v>
      </c>
      <c r="B36" s="10">
        <v>662</v>
      </c>
      <c r="C36" s="10">
        <v>237</v>
      </c>
      <c r="D36" s="12">
        <v>110016</v>
      </c>
      <c r="E36" s="12">
        <v>110915</v>
      </c>
      <c r="F36" s="10">
        <v>140</v>
      </c>
      <c r="G36" s="44"/>
      <c r="I36" s="44"/>
      <c r="J36" s="44"/>
      <c r="K36" s="44"/>
      <c r="L36" s="44"/>
      <c r="M36" s="44"/>
      <c r="N36" s="44"/>
    </row>
    <row r="37" spans="1:14" ht="12">
      <c r="A37" s="9" t="s">
        <v>172</v>
      </c>
      <c r="B37" s="10" t="s">
        <v>12</v>
      </c>
      <c r="C37" s="10" t="s">
        <v>12</v>
      </c>
      <c r="D37" s="10" t="s">
        <v>12</v>
      </c>
      <c r="E37" s="10" t="s">
        <v>12</v>
      </c>
      <c r="F37" s="10" t="s">
        <v>12</v>
      </c>
      <c r="G37" s="44"/>
      <c r="I37" s="44"/>
      <c r="J37" s="44"/>
      <c r="K37" s="44"/>
      <c r="L37" s="44"/>
      <c r="M37" s="44"/>
      <c r="N37" s="44"/>
    </row>
    <row r="38" spans="1:14" ht="12">
      <c r="A38" s="9" t="s">
        <v>173</v>
      </c>
      <c r="B38" s="10" t="s">
        <v>12</v>
      </c>
      <c r="C38" s="10" t="s">
        <v>12</v>
      </c>
      <c r="D38" s="10" t="s">
        <v>12</v>
      </c>
      <c r="E38" s="10" t="s">
        <v>12</v>
      </c>
      <c r="F38" s="10" t="s">
        <v>12</v>
      </c>
      <c r="G38" s="44"/>
      <c r="I38" s="44"/>
      <c r="J38" s="44"/>
      <c r="K38" s="44"/>
      <c r="L38" s="44"/>
      <c r="M38" s="44"/>
      <c r="N38" s="44"/>
    </row>
    <row r="39" spans="1:14" ht="12">
      <c r="A39" s="9" t="s">
        <v>174</v>
      </c>
      <c r="B39" s="12">
        <v>44637</v>
      </c>
      <c r="C39" s="12">
        <v>10887</v>
      </c>
      <c r="D39" s="10" t="s">
        <v>12</v>
      </c>
      <c r="E39" s="12">
        <v>55524</v>
      </c>
      <c r="F39" s="10">
        <v>15</v>
      </c>
      <c r="G39" s="44"/>
      <c r="I39" s="44"/>
      <c r="J39" s="44"/>
      <c r="K39" s="44"/>
      <c r="L39" s="44"/>
      <c r="M39" s="44"/>
      <c r="N39" s="44"/>
    </row>
    <row r="40" spans="1:14" ht="12">
      <c r="A40" s="9" t="s">
        <v>175</v>
      </c>
      <c r="B40" s="12">
        <v>244502</v>
      </c>
      <c r="C40" s="12">
        <v>18304</v>
      </c>
      <c r="D40" s="10">
        <v>874</v>
      </c>
      <c r="E40" s="12">
        <v>263681</v>
      </c>
      <c r="F40" s="10">
        <v>124</v>
      </c>
      <c r="G40" s="44"/>
      <c r="I40" s="44"/>
      <c r="J40" s="44"/>
      <c r="K40" s="44"/>
      <c r="L40" s="44"/>
      <c r="M40" s="44"/>
      <c r="N40" s="44"/>
    </row>
    <row r="41" spans="1:14" ht="12">
      <c r="A41" s="9" t="s">
        <v>176</v>
      </c>
      <c r="B41" s="10">
        <v>101</v>
      </c>
      <c r="C41" s="10">
        <v>53</v>
      </c>
      <c r="D41" s="10">
        <v>300</v>
      </c>
      <c r="E41" s="10">
        <v>454</v>
      </c>
      <c r="F41" s="10">
        <v>10</v>
      </c>
      <c r="G41" s="44"/>
      <c r="I41" s="44"/>
      <c r="J41" s="44"/>
      <c r="K41" s="44"/>
      <c r="L41" s="44"/>
      <c r="M41" s="44"/>
      <c r="N41" s="44"/>
    </row>
    <row r="42" spans="1:14" ht="12">
      <c r="A42" s="9" t="s">
        <v>177</v>
      </c>
      <c r="B42" s="10" t="s">
        <v>12</v>
      </c>
      <c r="C42" s="10" t="s">
        <v>12</v>
      </c>
      <c r="D42" s="10" t="s">
        <v>12</v>
      </c>
      <c r="E42" s="10" t="s">
        <v>12</v>
      </c>
      <c r="F42" s="10" t="s">
        <v>12</v>
      </c>
      <c r="G42" s="44"/>
      <c r="I42" s="44"/>
      <c r="J42" s="44"/>
      <c r="K42" s="44"/>
      <c r="L42" s="44"/>
      <c r="M42" s="44"/>
      <c r="N42" s="44"/>
    </row>
    <row r="43" spans="1:14" ht="12">
      <c r="A43" s="9" t="s">
        <v>178</v>
      </c>
      <c r="B43" s="10" t="s">
        <v>12</v>
      </c>
      <c r="C43" s="10" t="s">
        <v>12</v>
      </c>
      <c r="D43" s="10" t="s">
        <v>12</v>
      </c>
      <c r="E43" s="10" t="s">
        <v>12</v>
      </c>
      <c r="F43" s="10" t="s">
        <v>12</v>
      </c>
      <c r="G43" s="44"/>
      <c r="I43" s="44"/>
      <c r="J43" s="44"/>
      <c r="K43" s="44"/>
      <c r="L43" s="44"/>
      <c r="M43" s="44"/>
      <c r="N43" s="44"/>
    </row>
    <row r="44" spans="1:14" ht="12">
      <c r="A44" s="9" t="s">
        <v>179</v>
      </c>
      <c r="B44" s="10" t="s">
        <v>12</v>
      </c>
      <c r="C44" s="10" t="s">
        <v>12</v>
      </c>
      <c r="D44" s="10" t="s">
        <v>12</v>
      </c>
      <c r="E44" s="10" t="s">
        <v>12</v>
      </c>
      <c r="F44" s="10" t="s">
        <v>12</v>
      </c>
      <c r="G44" s="44"/>
      <c r="I44" s="44"/>
      <c r="J44" s="44"/>
      <c r="K44" s="44"/>
      <c r="L44" s="44"/>
      <c r="M44" s="44"/>
      <c r="N44" s="44"/>
    </row>
    <row r="45" spans="1:14" ht="12">
      <c r="A45" s="9" t="s">
        <v>180</v>
      </c>
      <c r="B45" s="12">
        <v>316882</v>
      </c>
      <c r="C45" s="12">
        <v>40930</v>
      </c>
      <c r="D45" s="12">
        <v>144201</v>
      </c>
      <c r="E45" s="12">
        <v>502013</v>
      </c>
      <c r="F45" s="10">
        <v>53</v>
      </c>
      <c r="G45" s="44"/>
      <c r="I45" s="44"/>
      <c r="J45" s="44"/>
      <c r="K45" s="44"/>
      <c r="L45" s="44"/>
      <c r="M45" s="44"/>
      <c r="N45" s="44"/>
    </row>
    <row r="46" spans="1:14" ht="12">
      <c r="A46" s="9" t="s">
        <v>181</v>
      </c>
      <c r="B46" s="12">
        <v>422120</v>
      </c>
      <c r="C46" s="10" t="s">
        <v>12</v>
      </c>
      <c r="D46" s="10" t="s">
        <v>12</v>
      </c>
      <c r="E46" s="12">
        <v>422120</v>
      </c>
      <c r="F46" s="10">
        <v>66</v>
      </c>
      <c r="G46" s="44"/>
      <c r="I46" s="44"/>
      <c r="J46" s="44"/>
      <c r="K46" s="44"/>
      <c r="L46" s="44"/>
      <c r="M46" s="44"/>
      <c r="N46" s="44"/>
    </row>
    <row r="47" spans="1:14" ht="12">
      <c r="A47" s="9" t="s">
        <v>182</v>
      </c>
      <c r="B47" s="10" t="s">
        <v>12</v>
      </c>
      <c r="C47" s="10" t="s">
        <v>12</v>
      </c>
      <c r="D47" s="10" t="s">
        <v>12</v>
      </c>
      <c r="E47" s="10" t="s">
        <v>12</v>
      </c>
      <c r="F47" s="10" t="s">
        <v>12</v>
      </c>
      <c r="G47" s="44"/>
      <c r="I47" s="44"/>
      <c r="J47" s="44"/>
      <c r="K47" s="44"/>
      <c r="L47" s="44"/>
      <c r="M47" s="44"/>
      <c r="N47" s="44"/>
    </row>
    <row r="48" spans="1:14" ht="12">
      <c r="A48" s="9" t="s">
        <v>183</v>
      </c>
      <c r="B48" s="12">
        <v>50739</v>
      </c>
      <c r="C48" s="12">
        <v>19485</v>
      </c>
      <c r="D48" s="10" t="s">
        <v>12</v>
      </c>
      <c r="E48" s="12">
        <v>70224</v>
      </c>
      <c r="F48" s="10">
        <v>26</v>
      </c>
      <c r="G48" s="44"/>
      <c r="I48" s="44"/>
      <c r="J48" s="44"/>
      <c r="K48" s="44"/>
      <c r="L48" s="44"/>
      <c r="M48" s="44"/>
      <c r="N48" s="44"/>
    </row>
    <row r="49" spans="1:14" ht="12">
      <c r="A49" s="9" t="s">
        <v>184</v>
      </c>
      <c r="B49" s="12">
        <v>287809</v>
      </c>
      <c r="C49" s="12">
        <v>39762</v>
      </c>
      <c r="D49" s="12">
        <v>37375</v>
      </c>
      <c r="E49" s="12">
        <v>364946</v>
      </c>
      <c r="F49" s="10">
        <v>299</v>
      </c>
      <c r="G49" s="44"/>
      <c r="I49" s="44"/>
      <c r="J49" s="44"/>
      <c r="K49" s="44"/>
      <c r="L49" s="44"/>
      <c r="M49" s="44"/>
      <c r="N49" s="44"/>
    </row>
    <row r="50" spans="1:14" ht="12">
      <c r="A50" s="9" t="s">
        <v>185</v>
      </c>
      <c r="B50" s="10" t="s">
        <v>12</v>
      </c>
      <c r="C50" s="10" t="s">
        <v>12</v>
      </c>
      <c r="D50" s="10" t="s">
        <v>12</v>
      </c>
      <c r="E50" s="10" t="s">
        <v>12</v>
      </c>
      <c r="F50" s="10" t="s">
        <v>12</v>
      </c>
      <c r="G50" s="44"/>
      <c r="I50" s="44"/>
      <c r="J50" s="44"/>
      <c r="K50" s="44"/>
      <c r="L50" s="44"/>
      <c r="M50" s="44"/>
      <c r="N50" s="44"/>
    </row>
    <row r="51" spans="1:14" ht="12">
      <c r="A51" s="9" t="s">
        <v>186</v>
      </c>
      <c r="B51" s="12">
        <v>421651</v>
      </c>
      <c r="C51" s="12">
        <v>326443</v>
      </c>
      <c r="D51" s="10">
        <v>550</v>
      </c>
      <c r="E51" s="12">
        <v>748644</v>
      </c>
      <c r="F51" s="10">
        <v>74</v>
      </c>
      <c r="G51" s="44"/>
      <c r="I51" s="44"/>
      <c r="J51" s="44"/>
      <c r="K51" s="44"/>
      <c r="L51" s="44"/>
      <c r="M51" s="44"/>
      <c r="N51" s="44"/>
    </row>
    <row r="52" spans="1:14" ht="15.75" customHeight="1">
      <c r="A52" s="39" t="s">
        <v>166</v>
      </c>
      <c r="B52" s="62"/>
      <c r="C52" s="62"/>
      <c r="D52" s="62"/>
      <c r="E52" s="62"/>
      <c r="F52" s="62"/>
      <c r="G52" s="44"/>
      <c r="I52" s="44"/>
      <c r="J52" s="44"/>
      <c r="K52" s="44"/>
      <c r="L52" s="44"/>
      <c r="M52" s="44"/>
      <c r="N52" s="44"/>
    </row>
    <row r="53" spans="1:14" ht="12">
      <c r="A53" s="39" t="s">
        <v>167</v>
      </c>
      <c r="B53" s="62"/>
      <c r="C53" s="62"/>
      <c r="D53" s="62"/>
      <c r="E53" s="62"/>
      <c r="F53" s="62"/>
      <c r="G53" s="44"/>
      <c r="I53" s="44"/>
      <c r="J53" s="44"/>
      <c r="K53" s="44"/>
      <c r="L53" s="44"/>
      <c r="M53" s="44"/>
      <c r="N53" s="44"/>
    </row>
    <row r="54" spans="1:14" ht="12">
      <c r="A54" s="37" t="s">
        <v>399</v>
      </c>
      <c r="B54" s="63"/>
      <c r="C54" s="63"/>
      <c r="D54" s="63"/>
      <c r="E54" s="63"/>
      <c r="F54" s="63"/>
      <c r="G54" s="44"/>
      <c r="I54" s="44"/>
      <c r="J54" s="44"/>
      <c r="K54" s="44"/>
      <c r="L54" s="44"/>
      <c r="M54" s="44"/>
      <c r="N54" s="44"/>
    </row>
    <row r="55" spans="1:14" ht="12">
      <c r="A55" s="9" t="s">
        <v>14</v>
      </c>
      <c r="B55" s="10">
        <v>640</v>
      </c>
      <c r="C55" s="12">
        <v>1165</v>
      </c>
      <c r="D55" s="10" t="s">
        <v>12</v>
      </c>
      <c r="E55" s="12">
        <v>1805</v>
      </c>
      <c r="F55" s="89">
        <v>6</v>
      </c>
      <c r="G55" s="44"/>
      <c r="I55" s="44"/>
      <c r="J55" s="44"/>
      <c r="K55" s="44"/>
      <c r="L55" s="44"/>
      <c r="M55" s="44"/>
      <c r="N55" s="44"/>
    </row>
    <row r="56" spans="1:14" ht="12">
      <c r="A56" s="9" t="s">
        <v>15</v>
      </c>
      <c r="B56" s="10" t="s">
        <v>12</v>
      </c>
      <c r="C56" s="10" t="s">
        <v>12</v>
      </c>
      <c r="D56" s="10" t="s">
        <v>12</v>
      </c>
      <c r="E56" s="10" t="s">
        <v>12</v>
      </c>
      <c r="F56" s="10" t="s">
        <v>12</v>
      </c>
      <c r="G56" s="44"/>
      <c r="I56" s="44"/>
      <c r="J56" s="44"/>
      <c r="K56" s="44"/>
      <c r="L56" s="44"/>
      <c r="M56" s="44"/>
      <c r="N56" s="44"/>
    </row>
    <row r="57" spans="1:14" ht="12">
      <c r="A57" s="9" t="s">
        <v>24</v>
      </c>
      <c r="B57" s="12">
        <v>22700</v>
      </c>
      <c r="C57" s="12">
        <v>4000</v>
      </c>
      <c r="D57" s="12">
        <v>29605</v>
      </c>
      <c r="E57" s="12">
        <v>56305</v>
      </c>
      <c r="F57" s="10">
        <v>7</v>
      </c>
      <c r="G57" s="44"/>
      <c r="I57" s="44"/>
      <c r="J57" s="44"/>
      <c r="K57" s="44"/>
      <c r="L57" s="44"/>
      <c r="M57" s="44"/>
      <c r="N57" s="44"/>
    </row>
    <row r="58" spans="1:14" ht="12">
      <c r="A58" s="9" t="s">
        <v>17</v>
      </c>
      <c r="B58" s="10" t="s">
        <v>12</v>
      </c>
      <c r="C58" s="10" t="s">
        <v>12</v>
      </c>
      <c r="D58" s="10" t="s">
        <v>12</v>
      </c>
      <c r="E58" s="10" t="s">
        <v>12</v>
      </c>
      <c r="F58" s="10" t="s">
        <v>12</v>
      </c>
      <c r="G58" s="44"/>
      <c r="I58" s="44"/>
      <c r="J58" s="44"/>
      <c r="K58" s="44"/>
      <c r="L58" s="44"/>
      <c r="M58" s="44"/>
      <c r="N58" s="44"/>
    </row>
    <row r="59" spans="1:14" ht="12">
      <c r="A59" s="9" t="s">
        <v>18</v>
      </c>
      <c r="B59" s="10" t="s">
        <v>12</v>
      </c>
      <c r="C59" s="10" t="s">
        <v>12</v>
      </c>
      <c r="D59" s="10" t="s">
        <v>12</v>
      </c>
      <c r="E59" s="10" t="s">
        <v>12</v>
      </c>
      <c r="F59" s="10" t="s">
        <v>12</v>
      </c>
      <c r="G59" s="44"/>
      <c r="I59" s="44"/>
      <c r="J59" s="44"/>
      <c r="K59" s="44"/>
      <c r="L59" s="44"/>
      <c r="M59" s="44"/>
      <c r="N59" s="44"/>
    </row>
    <row r="60" spans="1:14" ht="12">
      <c r="A60" s="9" t="s">
        <v>19</v>
      </c>
      <c r="B60" s="10">
        <v>540</v>
      </c>
      <c r="C60" s="10">
        <v>161</v>
      </c>
      <c r="D60" s="10" t="s">
        <v>12</v>
      </c>
      <c r="E60" s="10">
        <v>701</v>
      </c>
      <c r="F60" s="10">
        <v>1</v>
      </c>
      <c r="G60" s="44"/>
      <c r="I60" s="44"/>
      <c r="J60" s="44"/>
      <c r="K60" s="44"/>
      <c r="L60" s="44"/>
      <c r="M60" s="44"/>
      <c r="N60" s="44"/>
    </row>
    <row r="61" spans="1:14" ht="12">
      <c r="A61" s="9" t="s">
        <v>43</v>
      </c>
      <c r="B61" s="10" t="s">
        <v>12</v>
      </c>
      <c r="C61" s="10" t="s">
        <v>12</v>
      </c>
      <c r="D61" s="10" t="s">
        <v>12</v>
      </c>
      <c r="E61" s="10" t="s">
        <v>12</v>
      </c>
      <c r="F61" s="10" t="s">
        <v>12</v>
      </c>
      <c r="G61" s="44"/>
      <c r="I61" s="44"/>
      <c r="J61" s="44"/>
      <c r="K61" s="44"/>
      <c r="L61" s="44"/>
      <c r="M61" s="44"/>
      <c r="N61" s="44"/>
    </row>
    <row r="62" spans="1:14" ht="12">
      <c r="A62" s="9" t="s">
        <v>44</v>
      </c>
      <c r="B62" s="12">
        <v>1811600</v>
      </c>
      <c r="C62" s="12">
        <v>166980</v>
      </c>
      <c r="D62" s="12">
        <v>4820</v>
      </c>
      <c r="E62" s="12">
        <v>1983400</v>
      </c>
      <c r="F62" s="10">
        <v>2</v>
      </c>
      <c r="G62" s="44"/>
      <c r="I62" s="44"/>
      <c r="J62" s="44"/>
      <c r="K62" s="44"/>
      <c r="L62" s="44"/>
      <c r="M62" s="44"/>
      <c r="N62" s="44"/>
    </row>
    <row r="63" spans="1:14" ht="12">
      <c r="A63" s="9" t="s">
        <v>20</v>
      </c>
      <c r="B63" s="10">
        <v>0</v>
      </c>
      <c r="C63" s="10">
        <v>32</v>
      </c>
      <c r="D63" s="10">
        <v>70</v>
      </c>
      <c r="E63" s="10">
        <v>102</v>
      </c>
      <c r="F63" s="10" t="s">
        <v>13</v>
      </c>
      <c r="G63" s="44"/>
      <c r="I63" s="44"/>
      <c r="J63" s="44"/>
      <c r="K63" s="44"/>
      <c r="L63" s="44"/>
      <c r="M63" s="44"/>
      <c r="N63" s="44"/>
    </row>
    <row r="64" spans="1:14" ht="12">
      <c r="A64" s="9" t="s">
        <v>21</v>
      </c>
      <c r="B64" s="10">
        <v>0</v>
      </c>
      <c r="C64" s="10">
        <v>12</v>
      </c>
      <c r="D64" s="10" t="s">
        <v>12</v>
      </c>
      <c r="E64" s="10">
        <v>12</v>
      </c>
      <c r="F64" s="10" t="s">
        <v>13</v>
      </c>
      <c r="G64" s="44"/>
      <c r="I64" s="44"/>
      <c r="J64" s="44"/>
      <c r="K64" s="44"/>
      <c r="L64" s="44"/>
      <c r="M64" s="44"/>
      <c r="N64" s="44"/>
    </row>
    <row r="65" spans="1:14" ht="12">
      <c r="A65" s="9" t="s">
        <v>49</v>
      </c>
      <c r="B65" s="10" t="s">
        <v>12</v>
      </c>
      <c r="C65" s="10" t="s">
        <v>12</v>
      </c>
      <c r="D65" s="10">
        <v>380</v>
      </c>
      <c r="E65" s="10">
        <v>380</v>
      </c>
      <c r="F65" s="10" t="s">
        <v>13</v>
      </c>
      <c r="G65" s="44"/>
      <c r="I65" s="44"/>
      <c r="J65" s="44"/>
      <c r="K65" s="44"/>
      <c r="L65" s="44"/>
      <c r="M65" s="44"/>
      <c r="N65" s="44"/>
    </row>
    <row r="66" spans="1:14" ht="12">
      <c r="A66" s="9" t="s">
        <v>22</v>
      </c>
      <c r="B66" s="10">
        <v>211</v>
      </c>
      <c r="C66" s="10">
        <v>57</v>
      </c>
      <c r="D66" s="10">
        <v>74</v>
      </c>
      <c r="E66" s="10">
        <v>342</v>
      </c>
      <c r="F66" s="10" t="s">
        <v>13</v>
      </c>
      <c r="G66" s="44"/>
      <c r="I66" s="44"/>
      <c r="J66" s="44"/>
      <c r="K66" s="44"/>
      <c r="L66" s="44"/>
      <c r="M66" s="44"/>
      <c r="N66" s="44"/>
    </row>
    <row r="67" spans="1:14" ht="12">
      <c r="A67" s="39" t="s">
        <v>398</v>
      </c>
      <c r="B67" s="62"/>
      <c r="C67" s="62"/>
      <c r="D67" s="62"/>
      <c r="E67" s="62"/>
      <c r="F67" s="62"/>
      <c r="G67" s="44"/>
      <c r="I67" s="44"/>
      <c r="J67" s="44"/>
      <c r="K67" s="44"/>
      <c r="L67" s="44"/>
      <c r="M67" s="44"/>
      <c r="N67" s="44"/>
    </row>
    <row r="68" spans="1:14" ht="12">
      <c r="A68" s="37" t="s">
        <v>168</v>
      </c>
      <c r="B68" s="63"/>
      <c r="C68" s="63"/>
      <c r="D68" s="63"/>
      <c r="E68" s="63"/>
      <c r="F68" s="63"/>
      <c r="G68" s="44"/>
      <c r="I68" s="44"/>
      <c r="J68" s="44"/>
      <c r="K68" s="44"/>
      <c r="L68" s="44"/>
      <c r="M68" s="44"/>
      <c r="N68" s="44"/>
    </row>
    <row r="69" spans="1:14" ht="13.5">
      <c r="A69" s="9" t="s">
        <v>377</v>
      </c>
      <c r="B69" s="10" t="s">
        <v>12</v>
      </c>
      <c r="C69" s="10" t="s">
        <v>12</v>
      </c>
      <c r="D69" s="10" t="s">
        <v>12</v>
      </c>
      <c r="E69" s="10" t="s">
        <v>12</v>
      </c>
      <c r="F69" s="10" t="s">
        <v>12</v>
      </c>
      <c r="G69" s="44"/>
      <c r="I69" s="44"/>
      <c r="J69" s="44"/>
      <c r="K69" s="44"/>
      <c r="L69" s="44"/>
      <c r="M69" s="44"/>
      <c r="N69" s="44"/>
    </row>
    <row r="70" spans="1:14" ht="12">
      <c r="A70" s="9" t="s">
        <v>52</v>
      </c>
      <c r="B70" s="12">
        <v>18682708</v>
      </c>
      <c r="C70" s="12">
        <v>309226</v>
      </c>
      <c r="D70" s="12">
        <v>34200</v>
      </c>
      <c r="E70" s="12">
        <v>19026134</v>
      </c>
      <c r="F70" s="10">
        <v>63</v>
      </c>
      <c r="G70" s="44"/>
      <c r="I70" s="44"/>
      <c r="J70" s="44"/>
      <c r="K70" s="44"/>
      <c r="L70" s="44"/>
      <c r="M70" s="44"/>
      <c r="N70" s="44"/>
    </row>
    <row r="71" spans="1:14" ht="12">
      <c r="A71" s="39" t="s">
        <v>169</v>
      </c>
      <c r="B71" s="62"/>
      <c r="C71" s="62"/>
      <c r="D71" s="62"/>
      <c r="E71" s="62"/>
      <c r="F71" s="62"/>
      <c r="G71" s="44"/>
      <c r="I71" s="44"/>
      <c r="J71" s="44"/>
      <c r="K71" s="44"/>
      <c r="L71" s="44"/>
      <c r="M71" s="44"/>
      <c r="N71" s="44"/>
    </row>
    <row r="72" spans="1:14" s="50" customFormat="1" ht="24">
      <c r="A72" s="40" t="s">
        <v>170</v>
      </c>
      <c r="B72" s="64"/>
      <c r="C72" s="64"/>
      <c r="D72" s="64"/>
      <c r="E72" s="64"/>
      <c r="F72" s="64"/>
      <c r="G72" s="44"/>
      <c r="H72" s="49"/>
      <c r="I72" s="44"/>
      <c r="J72" s="44"/>
      <c r="K72" s="44"/>
      <c r="L72" s="44"/>
      <c r="M72" s="44"/>
      <c r="N72" s="44"/>
    </row>
    <row r="73" spans="1:14" ht="12">
      <c r="A73" s="22" t="s">
        <v>53</v>
      </c>
      <c r="B73" s="11"/>
      <c r="C73" s="11"/>
      <c r="D73" s="11"/>
      <c r="E73" s="11"/>
      <c r="F73" s="11"/>
      <c r="G73" s="44"/>
      <c r="I73" s="44"/>
      <c r="J73" s="44"/>
      <c r="K73" s="44"/>
      <c r="L73" s="44"/>
      <c r="M73" s="44"/>
      <c r="N73" s="44"/>
    </row>
    <row r="74" spans="1:14" ht="12">
      <c r="A74" s="1"/>
      <c r="B74" s="25"/>
      <c r="C74" s="25"/>
      <c r="D74" s="25"/>
      <c r="E74" s="25"/>
      <c r="F74" s="25"/>
      <c r="G74" s="44"/>
      <c r="I74" s="44"/>
      <c r="J74" s="44"/>
      <c r="K74" s="44"/>
      <c r="L74" s="44"/>
      <c r="M74" s="44"/>
      <c r="N74" s="44"/>
    </row>
    <row r="75" spans="1:13" ht="12">
      <c r="A75" s="3" t="s">
        <v>314</v>
      </c>
      <c r="B75" s="54"/>
      <c r="C75" s="54"/>
      <c r="D75" s="54"/>
      <c r="E75" s="54"/>
      <c r="F75" s="54"/>
      <c r="G75" s="25"/>
      <c r="I75" s="44"/>
      <c r="J75" s="44"/>
      <c r="K75" s="44"/>
      <c r="L75" s="44"/>
      <c r="M75" s="44"/>
    </row>
    <row r="76" spans="1:13" ht="26.25" customHeight="1">
      <c r="A76" s="144" t="s">
        <v>376</v>
      </c>
      <c r="B76" s="144"/>
      <c r="C76" s="144"/>
      <c r="D76" s="144"/>
      <c r="E76" s="144"/>
      <c r="F76" s="144"/>
      <c r="G76" s="1"/>
      <c r="I76" s="44"/>
      <c r="J76" s="44"/>
      <c r="K76" s="44"/>
      <c r="L76" s="44"/>
      <c r="M76" s="44"/>
    </row>
    <row r="77" ht="12">
      <c r="A77" s="1"/>
    </row>
    <row r="78" spans="1:6" ht="12">
      <c r="A78" s="20" t="s">
        <v>188</v>
      </c>
      <c r="B78" s="52"/>
      <c r="C78" s="52"/>
      <c r="D78" s="52"/>
      <c r="E78" s="52"/>
      <c r="F78" s="52"/>
    </row>
    <row r="79" spans="1:6" ht="12">
      <c r="A79" s="1"/>
      <c r="B79" s="52"/>
      <c r="C79" s="52"/>
      <c r="D79" s="52"/>
      <c r="E79" s="52"/>
      <c r="F79" s="52"/>
    </row>
    <row r="80" ht="12">
      <c r="A80" s="1"/>
    </row>
    <row r="81" spans="1:7" ht="12">
      <c r="A81" s="1"/>
      <c r="B81" s="6"/>
      <c r="C81" s="6"/>
      <c r="D81" s="6"/>
      <c r="E81" s="6"/>
      <c r="F81" s="6"/>
      <c r="G81" s="6"/>
    </row>
    <row r="82" ht="12">
      <c r="A82" s="1"/>
    </row>
    <row r="83" ht="12">
      <c r="A83" s="3"/>
    </row>
    <row r="84" ht="12">
      <c r="A84" s="3"/>
    </row>
    <row r="85" ht="12">
      <c r="A85" s="3"/>
    </row>
    <row r="86" ht="12">
      <c r="A86" s="3"/>
    </row>
    <row r="88" ht="12">
      <c r="A88" s="6"/>
    </row>
  </sheetData>
  <mergeCells count="4">
    <mergeCell ref="A76:F76"/>
    <mergeCell ref="A3:F3"/>
    <mergeCell ref="A4:A5"/>
    <mergeCell ref="E4:F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codeName="Sheet18"/>
  <dimension ref="A2:N87"/>
  <sheetViews>
    <sheetView workbookViewId="0" topLeftCell="A1">
      <pane ySplit="5" topLeftCell="BM6" activePane="bottomLeft" state="frozen"/>
      <selection pane="topLeft" activeCell="K5" sqref="K5"/>
      <selection pane="bottomLeft" activeCell="D7" sqref="D7"/>
    </sheetView>
  </sheetViews>
  <sheetFormatPr defaultColWidth="9.140625" defaultRowHeight="12.75"/>
  <cols>
    <col min="1" max="1" width="23.28125" style="7" customWidth="1"/>
    <col min="2" max="3" width="12.28125" style="7" customWidth="1"/>
    <col min="4" max="6" width="12.57421875" style="7" customWidth="1"/>
    <col min="7" max="16384" width="9.140625" style="7" customWidth="1"/>
  </cols>
  <sheetData>
    <row r="1" ht="4.5" customHeight="1"/>
    <row r="2" spans="1:8" s="49" customFormat="1" ht="26.25" customHeight="1">
      <c r="A2" s="137" t="s">
        <v>375</v>
      </c>
      <c r="B2" s="138"/>
      <c r="C2" s="138"/>
      <c r="D2" s="138"/>
      <c r="E2" s="138"/>
      <c r="F2" s="138"/>
      <c r="G2" s="48"/>
      <c r="H2" s="48"/>
    </row>
    <row r="3" spans="1:8" ht="12">
      <c r="A3" s="148" t="s">
        <v>1</v>
      </c>
      <c r="B3" s="28">
        <v>1990</v>
      </c>
      <c r="C3" s="148">
        <v>2000</v>
      </c>
      <c r="D3" s="148"/>
      <c r="E3" s="148"/>
      <c r="F3" s="148"/>
      <c r="G3" s="6"/>
      <c r="H3" s="6"/>
    </row>
    <row r="4" spans="1:6" ht="24">
      <c r="A4" s="148"/>
      <c r="B4" s="28" t="s">
        <v>8</v>
      </c>
      <c r="C4" s="28" t="s">
        <v>8</v>
      </c>
      <c r="D4" s="28" t="s">
        <v>66</v>
      </c>
      <c r="E4" s="28" t="s">
        <v>144</v>
      </c>
      <c r="F4" s="28" t="s">
        <v>145</v>
      </c>
    </row>
    <row r="5" spans="1:6" ht="24">
      <c r="A5" s="148"/>
      <c r="B5" s="28" t="s">
        <v>146</v>
      </c>
      <c r="C5" s="28" t="s">
        <v>146</v>
      </c>
      <c r="D5" s="28" t="s">
        <v>146</v>
      </c>
      <c r="E5" s="28" t="s">
        <v>146</v>
      </c>
      <c r="F5" s="28" t="s">
        <v>146</v>
      </c>
    </row>
    <row r="6" spans="1:6" ht="12">
      <c r="A6" s="37" t="s">
        <v>162</v>
      </c>
      <c r="B6" s="38"/>
      <c r="C6" s="38"/>
      <c r="D6" s="38"/>
      <c r="E6" s="38"/>
      <c r="F6" s="38"/>
    </row>
    <row r="7" spans="1:6" ht="12">
      <c r="A7" s="71" t="s">
        <v>193</v>
      </c>
      <c r="B7" s="38"/>
      <c r="C7" s="38"/>
      <c r="D7" s="38"/>
      <c r="E7" s="38"/>
      <c r="F7" s="38"/>
    </row>
    <row r="8" spans="1:6" ht="13.5" customHeight="1">
      <c r="A8" s="37" t="s">
        <v>163</v>
      </c>
      <c r="B8" s="38"/>
      <c r="C8" s="38"/>
      <c r="D8" s="38"/>
      <c r="E8" s="38"/>
      <c r="F8" s="38"/>
    </row>
    <row r="9" spans="1:6" ht="12">
      <c r="A9" s="9" t="s">
        <v>23</v>
      </c>
      <c r="B9" s="10">
        <v>10</v>
      </c>
      <c r="C9" s="10">
        <v>8</v>
      </c>
      <c r="D9" s="10">
        <v>6</v>
      </c>
      <c r="E9" s="10">
        <v>1</v>
      </c>
      <c r="F9" s="10" t="s">
        <v>12</v>
      </c>
    </row>
    <row r="10" spans="1:6" ht="12">
      <c r="A10" s="9" t="s">
        <v>25</v>
      </c>
      <c r="B10" s="10">
        <v>4</v>
      </c>
      <c r="C10" s="10">
        <v>4</v>
      </c>
      <c r="D10" s="10">
        <v>3</v>
      </c>
      <c r="E10" s="10" t="s">
        <v>12</v>
      </c>
      <c r="F10" s="10">
        <v>1</v>
      </c>
    </row>
    <row r="11" spans="1:6" ht="12">
      <c r="A11" s="9" t="s">
        <v>16</v>
      </c>
      <c r="B11" s="10">
        <v>1</v>
      </c>
      <c r="C11" s="10">
        <v>1</v>
      </c>
      <c r="D11" s="10" t="s">
        <v>13</v>
      </c>
      <c r="E11" s="10">
        <v>0</v>
      </c>
      <c r="F11" s="10">
        <v>1</v>
      </c>
    </row>
    <row r="12" spans="1:6" ht="12">
      <c r="A12" s="9" t="s">
        <v>26</v>
      </c>
      <c r="B12" s="10">
        <v>52</v>
      </c>
      <c r="C12" s="10">
        <v>31</v>
      </c>
      <c r="D12" s="10">
        <v>19</v>
      </c>
      <c r="E12" s="10">
        <v>12</v>
      </c>
      <c r="F12" s="10">
        <v>0</v>
      </c>
    </row>
    <row r="13" spans="1:6" ht="12">
      <c r="A13" s="9" t="s">
        <v>27</v>
      </c>
      <c r="B13" s="10">
        <v>4</v>
      </c>
      <c r="C13" s="10">
        <v>4</v>
      </c>
      <c r="D13" s="10">
        <v>4</v>
      </c>
      <c r="E13" s="10">
        <v>1</v>
      </c>
      <c r="F13" s="10">
        <v>0</v>
      </c>
    </row>
    <row r="14" spans="1:6" ht="12">
      <c r="A14" s="9" t="s">
        <v>28</v>
      </c>
      <c r="B14" s="10">
        <v>11</v>
      </c>
      <c r="C14" s="10">
        <v>9</v>
      </c>
      <c r="D14" s="10" t="s">
        <v>12</v>
      </c>
      <c r="E14" s="10" t="s">
        <v>12</v>
      </c>
      <c r="F14" s="10">
        <v>9</v>
      </c>
    </row>
    <row r="15" spans="1:6" ht="12">
      <c r="A15" s="9" t="s">
        <v>29</v>
      </c>
      <c r="B15" s="10">
        <v>39</v>
      </c>
      <c r="C15" s="10">
        <v>24</v>
      </c>
      <c r="D15" s="10" t="s">
        <v>12</v>
      </c>
      <c r="E15" s="10" t="s">
        <v>12</v>
      </c>
      <c r="F15" s="10">
        <v>24</v>
      </c>
    </row>
    <row r="16" spans="1:6" ht="12">
      <c r="A16" s="9" t="s">
        <v>30</v>
      </c>
      <c r="B16" s="10">
        <v>33</v>
      </c>
      <c r="C16" s="10">
        <v>35</v>
      </c>
      <c r="D16" s="10" t="s">
        <v>12</v>
      </c>
      <c r="E16" s="10" t="s">
        <v>12</v>
      </c>
      <c r="F16" s="10">
        <v>35</v>
      </c>
    </row>
    <row r="17" spans="1:6" ht="12">
      <c r="A17" s="9" t="s">
        <v>31</v>
      </c>
      <c r="B17" s="10" t="s">
        <v>12</v>
      </c>
      <c r="C17" s="10">
        <v>70</v>
      </c>
      <c r="D17" s="10" t="s">
        <v>12</v>
      </c>
      <c r="E17" s="10" t="s">
        <v>12</v>
      </c>
      <c r="F17" s="10">
        <v>70</v>
      </c>
    </row>
    <row r="18" spans="1:6" ht="12">
      <c r="A18" s="9" t="s">
        <v>32</v>
      </c>
      <c r="B18" s="10" t="s">
        <v>12</v>
      </c>
      <c r="C18" s="10" t="s">
        <v>12</v>
      </c>
      <c r="D18" s="10" t="s">
        <v>12</v>
      </c>
      <c r="E18" s="10" t="s">
        <v>12</v>
      </c>
      <c r="F18" s="10" t="s">
        <v>12</v>
      </c>
    </row>
    <row r="19" spans="1:6" ht="12">
      <c r="A19" s="9" t="s">
        <v>33</v>
      </c>
      <c r="B19" s="10">
        <v>46</v>
      </c>
      <c r="C19" s="10">
        <v>12</v>
      </c>
      <c r="D19" s="10" t="s">
        <v>12</v>
      </c>
      <c r="E19" s="10" t="s">
        <v>12</v>
      </c>
      <c r="F19" s="10">
        <v>12</v>
      </c>
    </row>
    <row r="20" spans="1:6" ht="12">
      <c r="A20" s="9" t="s">
        <v>34</v>
      </c>
      <c r="B20" s="10">
        <v>3</v>
      </c>
      <c r="C20" s="10">
        <v>4</v>
      </c>
      <c r="D20" s="10">
        <v>4</v>
      </c>
      <c r="E20" s="10" t="s">
        <v>12</v>
      </c>
      <c r="F20" s="10" t="s">
        <v>12</v>
      </c>
    </row>
    <row r="21" spans="1:6" ht="12">
      <c r="A21" s="9" t="s">
        <v>35</v>
      </c>
      <c r="B21" s="10">
        <v>56</v>
      </c>
      <c r="C21" s="10">
        <v>36</v>
      </c>
      <c r="D21" s="10">
        <v>36</v>
      </c>
      <c r="E21" s="10" t="s">
        <v>12</v>
      </c>
      <c r="F21" s="10" t="s">
        <v>12</v>
      </c>
    </row>
    <row r="22" spans="1:6" ht="12">
      <c r="A22" s="9" t="s">
        <v>36</v>
      </c>
      <c r="B22" s="10">
        <v>15</v>
      </c>
      <c r="C22" s="10">
        <v>19</v>
      </c>
      <c r="D22" s="10" t="s">
        <v>12</v>
      </c>
      <c r="E22" s="10" t="s">
        <v>12</v>
      </c>
      <c r="F22" s="10">
        <v>19</v>
      </c>
    </row>
    <row r="23" spans="1:6" ht="12">
      <c r="A23" s="9" t="s">
        <v>37</v>
      </c>
      <c r="B23" s="10">
        <v>15</v>
      </c>
      <c r="C23" s="10">
        <v>14</v>
      </c>
      <c r="D23" s="10" t="s">
        <v>12</v>
      </c>
      <c r="E23" s="10" t="s">
        <v>12</v>
      </c>
      <c r="F23" s="10">
        <v>14</v>
      </c>
    </row>
    <row r="24" spans="1:6" ht="12">
      <c r="A24" s="9" t="s">
        <v>38</v>
      </c>
      <c r="B24" s="10" t="s">
        <v>12</v>
      </c>
      <c r="C24" s="10" t="s">
        <v>12</v>
      </c>
      <c r="D24" s="10" t="s">
        <v>12</v>
      </c>
      <c r="E24" s="10" t="s">
        <v>12</v>
      </c>
      <c r="F24" s="10" t="s">
        <v>12</v>
      </c>
    </row>
    <row r="25" spans="1:6" ht="12">
      <c r="A25" s="9" t="s">
        <v>39</v>
      </c>
      <c r="B25" s="10" t="s">
        <v>12</v>
      </c>
      <c r="C25" s="10" t="s">
        <v>12</v>
      </c>
      <c r="D25" s="10" t="s">
        <v>12</v>
      </c>
      <c r="E25" s="10" t="s">
        <v>12</v>
      </c>
      <c r="F25" s="10" t="s">
        <v>12</v>
      </c>
    </row>
    <row r="26" spans="1:6" ht="12">
      <c r="A26" s="9" t="s">
        <v>40</v>
      </c>
      <c r="B26" s="10">
        <v>2</v>
      </c>
      <c r="C26" s="10">
        <v>2</v>
      </c>
      <c r="D26" s="10">
        <v>2</v>
      </c>
      <c r="E26" s="10" t="s">
        <v>12</v>
      </c>
      <c r="F26" s="10">
        <v>1</v>
      </c>
    </row>
    <row r="27" spans="1:6" ht="12">
      <c r="A27" s="9" t="s">
        <v>41</v>
      </c>
      <c r="B27" s="10">
        <v>134</v>
      </c>
      <c r="C27" s="10">
        <v>60</v>
      </c>
      <c r="D27" s="10" t="s">
        <v>12</v>
      </c>
      <c r="E27" s="10" t="s">
        <v>12</v>
      </c>
      <c r="F27" s="10">
        <v>60</v>
      </c>
    </row>
    <row r="28" spans="1:6" ht="12">
      <c r="A28" s="9" t="s">
        <v>42</v>
      </c>
      <c r="B28" s="10">
        <v>16</v>
      </c>
      <c r="C28" s="10">
        <v>11</v>
      </c>
      <c r="D28" s="10">
        <v>11</v>
      </c>
      <c r="E28" s="10" t="s">
        <v>12</v>
      </c>
      <c r="F28" s="10" t="s">
        <v>12</v>
      </c>
    </row>
    <row r="29" spans="1:6" ht="12">
      <c r="A29" s="9" t="s">
        <v>45</v>
      </c>
      <c r="B29" s="10">
        <v>36</v>
      </c>
      <c r="C29" s="10">
        <v>27</v>
      </c>
      <c r="D29" s="10">
        <v>24</v>
      </c>
      <c r="E29" s="10">
        <v>2</v>
      </c>
      <c r="F29" s="10">
        <v>1</v>
      </c>
    </row>
    <row r="30" spans="1:6" ht="12">
      <c r="A30" s="9" t="s">
        <v>46</v>
      </c>
      <c r="B30" s="10">
        <v>6</v>
      </c>
      <c r="C30" s="10">
        <v>3</v>
      </c>
      <c r="D30" s="10" t="s">
        <v>12</v>
      </c>
      <c r="E30" s="10" t="s">
        <v>12</v>
      </c>
      <c r="F30" s="10">
        <v>3</v>
      </c>
    </row>
    <row r="31" spans="1:6" ht="12">
      <c r="A31" s="9" t="s">
        <v>47</v>
      </c>
      <c r="B31" s="10">
        <v>36</v>
      </c>
      <c r="C31" s="10">
        <v>29</v>
      </c>
      <c r="D31" s="10">
        <v>29</v>
      </c>
      <c r="E31" s="10" t="s">
        <v>12</v>
      </c>
      <c r="F31" s="10" t="s">
        <v>12</v>
      </c>
    </row>
    <row r="32" spans="1:6" ht="12">
      <c r="A32" s="9" t="s">
        <v>48</v>
      </c>
      <c r="B32" s="10">
        <v>34</v>
      </c>
      <c r="C32" s="10">
        <v>17</v>
      </c>
      <c r="D32" s="10" t="s">
        <v>12</v>
      </c>
      <c r="E32" s="10" t="s">
        <v>12</v>
      </c>
      <c r="F32" s="10">
        <v>17</v>
      </c>
    </row>
    <row r="33" spans="1:6" ht="12">
      <c r="A33" s="9" t="s">
        <v>50</v>
      </c>
      <c r="B33" s="10">
        <v>19</v>
      </c>
      <c r="C33" s="10">
        <v>12</v>
      </c>
      <c r="D33" s="10">
        <v>4</v>
      </c>
      <c r="E33" s="10">
        <v>1</v>
      </c>
      <c r="F33" s="10">
        <v>7</v>
      </c>
    </row>
    <row r="34" spans="1:6" ht="12">
      <c r="A34" s="39" t="s">
        <v>164</v>
      </c>
      <c r="B34" s="62"/>
      <c r="C34" s="62"/>
      <c r="D34" s="62"/>
      <c r="E34" s="62"/>
      <c r="F34" s="62"/>
    </row>
    <row r="35" spans="1:6" ht="12">
      <c r="A35" s="37" t="s">
        <v>165</v>
      </c>
      <c r="B35" s="63"/>
      <c r="C35" s="63"/>
      <c r="D35" s="63"/>
      <c r="E35" s="63"/>
      <c r="F35" s="63"/>
    </row>
    <row r="36" spans="1:6" ht="12">
      <c r="A36" s="9" t="s">
        <v>171</v>
      </c>
      <c r="B36" s="10">
        <v>8</v>
      </c>
      <c r="C36" s="10">
        <v>2</v>
      </c>
      <c r="D36" s="10" t="s">
        <v>13</v>
      </c>
      <c r="E36" s="10">
        <v>1</v>
      </c>
      <c r="F36" s="10" t="s">
        <v>13</v>
      </c>
    </row>
    <row r="37" spans="1:6" ht="12">
      <c r="A37" s="9" t="s">
        <v>172</v>
      </c>
      <c r="B37" s="10" t="s">
        <v>12</v>
      </c>
      <c r="C37" s="10" t="s">
        <v>12</v>
      </c>
      <c r="D37" s="10" t="s">
        <v>12</v>
      </c>
      <c r="E37" s="10" t="s">
        <v>12</v>
      </c>
      <c r="F37" s="10" t="s">
        <v>12</v>
      </c>
    </row>
    <row r="38" spans="1:6" ht="12">
      <c r="A38" s="9" t="s">
        <v>173</v>
      </c>
      <c r="B38" s="10">
        <v>22</v>
      </c>
      <c r="C38" s="10">
        <v>12</v>
      </c>
      <c r="D38" s="10">
        <v>10</v>
      </c>
      <c r="E38" s="10">
        <v>2</v>
      </c>
      <c r="F38" s="10">
        <v>0</v>
      </c>
    </row>
    <row r="39" spans="1:6" ht="12">
      <c r="A39" s="9" t="s">
        <v>174</v>
      </c>
      <c r="B39" s="10" t="s">
        <v>12</v>
      </c>
      <c r="C39" s="10">
        <v>69</v>
      </c>
      <c r="D39" s="10">
        <v>33</v>
      </c>
      <c r="E39" s="10">
        <v>1</v>
      </c>
      <c r="F39" s="10">
        <v>34</v>
      </c>
    </row>
    <row r="40" spans="1:6" ht="12">
      <c r="A40" s="9" t="s">
        <v>175</v>
      </c>
      <c r="B40" s="10">
        <v>14</v>
      </c>
      <c r="C40" s="10">
        <v>10</v>
      </c>
      <c r="D40" s="10">
        <v>10</v>
      </c>
      <c r="E40" s="10" t="s">
        <v>12</v>
      </c>
      <c r="F40" s="10" t="s">
        <v>12</v>
      </c>
    </row>
    <row r="41" spans="1:6" ht="12">
      <c r="A41" s="9" t="s">
        <v>176</v>
      </c>
      <c r="B41" s="10" t="s">
        <v>13</v>
      </c>
      <c r="C41" s="10" t="s">
        <v>13</v>
      </c>
      <c r="D41" s="10" t="s">
        <v>12</v>
      </c>
      <c r="E41" s="10" t="s">
        <v>12</v>
      </c>
      <c r="F41" s="10" t="s">
        <v>13</v>
      </c>
    </row>
    <row r="42" spans="1:6" ht="12">
      <c r="A42" s="9" t="s">
        <v>177</v>
      </c>
      <c r="B42" s="10">
        <v>2</v>
      </c>
      <c r="C42" s="10">
        <v>4</v>
      </c>
      <c r="D42" s="10">
        <v>3</v>
      </c>
      <c r="E42" s="10">
        <v>1</v>
      </c>
      <c r="F42" s="10" t="s">
        <v>12</v>
      </c>
    </row>
    <row r="43" spans="1:6" ht="12">
      <c r="A43" s="9" t="s">
        <v>178</v>
      </c>
      <c r="B43" s="10" t="s">
        <v>12</v>
      </c>
      <c r="C43" s="10" t="s">
        <v>12</v>
      </c>
      <c r="D43" s="10" t="s">
        <v>12</v>
      </c>
      <c r="E43" s="10" t="s">
        <v>12</v>
      </c>
      <c r="F43" s="10" t="s">
        <v>12</v>
      </c>
    </row>
    <row r="44" spans="1:6" ht="12">
      <c r="A44" s="9" t="s">
        <v>179</v>
      </c>
      <c r="B44" s="10" t="s">
        <v>12</v>
      </c>
      <c r="C44" s="10" t="s">
        <v>12</v>
      </c>
      <c r="D44" s="10" t="s">
        <v>12</v>
      </c>
      <c r="E44" s="10" t="s">
        <v>12</v>
      </c>
      <c r="F44" s="10" t="s">
        <v>12</v>
      </c>
    </row>
    <row r="45" spans="1:6" ht="12">
      <c r="A45" s="9" t="s">
        <v>180</v>
      </c>
      <c r="B45" s="10">
        <v>7</v>
      </c>
      <c r="C45" s="10">
        <v>5</v>
      </c>
      <c r="D45" s="10" t="s">
        <v>12</v>
      </c>
      <c r="E45" s="10" t="s">
        <v>12</v>
      </c>
      <c r="F45" s="10">
        <v>5</v>
      </c>
    </row>
    <row r="46" spans="1:6" ht="12">
      <c r="A46" s="9" t="s">
        <v>181</v>
      </c>
      <c r="B46" s="10">
        <v>89</v>
      </c>
      <c r="C46" s="10">
        <v>47</v>
      </c>
      <c r="D46" s="10" t="s">
        <v>12</v>
      </c>
      <c r="E46" s="10" t="s">
        <v>12</v>
      </c>
      <c r="F46" s="10">
        <v>47</v>
      </c>
    </row>
    <row r="47" spans="1:6" ht="12">
      <c r="A47" s="9" t="s">
        <v>182</v>
      </c>
      <c r="B47" s="10" t="s">
        <v>12</v>
      </c>
      <c r="C47" s="10" t="s">
        <v>12</v>
      </c>
      <c r="D47" s="10" t="s">
        <v>12</v>
      </c>
      <c r="E47" s="10" t="s">
        <v>12</v>
      </c>
      <c r="F47" s="10" t="s">
        <v>12</v>
      </c>
    </row>
    <row r="48" spans="1:6" ht="12">
      <c r="A48" s="9" t="s">
        <v>183</v>
      </c>
      <c r="B48" s="10">
        <v>15</v>
      </c>
      <c r="C48" s="10">
        <v>10</v>
      </c>
      <c r="D48" s="10">
        <v>8</v>
      </c>
      <c r="E48" s="10" t="s">
        <v>12</v>
      </c>
      <c r="F48" s="10">
        <v>2</v>
      </c>
    </row>
    <row r="49" spans="1:6" ht="12">
      <c r="A49" s="9" t="s">
        <v>184</v>
      </c>
      <c r="B49" s="10">
        <v>9</v>
      </c>
      <c r="C49" s="10">
        <v>7</v>
      </c>
      <c r="D49" s="10">
        <v>7</v>
      </c>
      <c r="E49" s="10" t="s">
        <v>12</v>
      </c>
      <c r="F49" s="10" t="s">
        <v>12</v>
      </c>
    </row>
    <row r="50" spans="1:6" ht="12">
      <c r="A50" s="9" t="s">
        <v>185</v>
      </c>
      <c r="B50" s="10">
        <v>4</v>
      </c>
      <c r="C50" s="10">
        <v>3</v>
      </c>
      <c r="D50" s="10" t="s">
        <v>12</v>
      </c>
      <c r="E50" s="10" t="s">
        <v>12</v>
      </c>
      <c r="F50" s="10">
        <v>3</v>
      </c>
    </row>
    <row r="51" spans="1:6" ht="12">
      <c r="A51" s="9" t="s">
        <v>186</v>
      </c>
      <c r="B51" s="10">
        <v>367</v>
      </c>
      <c r="C51" s="10">
        <v>343</v>
      </c>
      <c r="D51" s="10" t="s">
        <v>12</v>
      </c>
      <c r="E51" s="10" t="s">
        <v>12</v>
      </c>
      <c r="F51" s="10">
        <v>343</v>
      </c>
    </row>
    <row r="52" spans="1:6" ht="15.75" customHeight="1">
      <c r="A52" s="39" t="s">
        <v>166</v>
      </c>
      <c r="B52" s="62"/>
      <c r="C52" s="62"/>
      <c r="D52" s="62"/>
      <c r="E52" s="62"/>
      <c r="F52" s="62"/>
    </row>
    <row r="53" spans="1:6" ht="12">
      <c r="A53" s="39" t="s">
        <v>167</v>
      </c>
      <c r="B53" s="62"/>
      <c r="C53" s="62"/>
      <c r="D53" s="62"/>
      <c r="E53" s="62"/>
      <c r="F53" s="62"/>
    </row>
    <row r="54" spans="1:6" ht="12">
      <c r="A54" s="37" t="s">
        <v>399</v>
      </c>
      <c r="B54" s="63"/>
      <c r="C54" s="63"/>
      <c r="D54" s="63"/>
      <c r="E54" s="63"/>
      <c r="F54" s="63"/>
    </row>
    <row r="55" spans="1:6" ht="12">
      <c r="A55" s="9" t="s">
        <v>14</v>
      </c>
      <c r="B55" s="10">
        <v>2</v>
      </c>
      <c r="C55" s="10">
        <v>2</v>
      </c>
      <c r="D55" s="10" t="s">
        <v>13</v>
      </c>
      <c r="E55" s="10">
        <v>1</v>
      </c>
      <c r="F55" s="10" t="s">
        <v>13</v>
      </c>
    </row>
    <row r="56" spans="1:6" ht="12">
      <c r="A56" s="9" t="s">
        <v>15</v>
      </c>
      <c r="B56" s="10">
        <v>5</v>
      </c>
      <c r="C56" s="10">
        <v>3</v>
      </c>
      <c r="D56" s="10" t="s">
        <v>12</v>
      </c>
      <c r="E56" s="10" t="s">
        <v>12</v>
      </c>
      <c r="F56" s="10">
        <v>3</v>
      </c>
    </row>
    <row r="57" spans="1:6" ht="12">
      <c r="A57" s="9" t="s">
        <v>24</v>
      </c>
      <c r="B57" s="10" t="s">
        <v>12</v>
      </c>
      <c r="C57" s="10">
        <v>44</v>
      </c>
      <c r="D57" s="10">
        <v>44</v>
      </c>
      <c r="E57" s="10">
        <v>0</v>
      </c>
      <c r="F57" s="10">
        <v>0</v>
      </c>
    </row>
    <row r="58" spans="1:6" ht="12">
      <c r="A58" s="9" t="s">
        <v>17</v>
      </c>
      <c r="B58" s="10">
        <v>12</v>
      </c>
      <c r="C58" s="10">
        <v>7</v>
      </c>
      <c r="D58" s="10" t="s">
        <v>12</v>
      </c>
      <c r="E58" s="10" t="s">
        <v>12</v>
      </c>
      <c r="F58" s="10">
        <v>7</v>
      </c>
    </row>
    <row r="59" spans="1:6" ht="12">
      <c r="A59" s="9" t="s">
        <v>18</v>
      </c>
      <c r="B59" s="10" t="s">
        <v>12</v>
      </c>
      <c r="C59" s="10" t="s">
        <v>12</v>
      </c>
      <c r="D59" s="10" t="s">
        <v>12</v>
      </c>
      <c r="E59" s="10" t="s">
        <v>12</v>
      </c>
      <c r="F59" s="10" t="s">
        <v>12</v>
      </c>
    </row>
    <row r="60" spans="1:6" ht="12">
      <c r="A60" s="9" t="s">
        <v>19</v>
      </c>
      <c r="B60" s="10">
        <v>6</v>
      </c>
      <c r="C60" s="10">
        <v>4</v>
      </c>
      <c r="D60" s="10" t="s">
        <v>12</v>
      </c>
      <c r="E60" s="10" t="s">
        <v>12</v>
      </c>
      <c r="F60" s="10">
        <v>4</v>
      </c>
    </row>
    <row r="61" spans="1:6" ht="12">
      <c r="A61" s="9" t="s">
        <v>43</v>
      </c>
      <c r="B61" s="10">
        <v>5</v>
      </c>
      <c r="C61" s="10">
        <v>3</v>
      </c>
      <c r="D61" s="10">
        <v>3</v>
      </c>
      <c r="E61" s="10" t="s">
        <v>12</v>
      </c>
      <c r="F61" s="10" t="s">
        <v>12</v>
      </c>
    </row>
    <row r="62" spans="1:6" ht="12">
      <c r="A62" s="9" t="s">
        <v>44</v>
      </c>
      <c r="B62" s="10">
        <v>187</v>
      </c>
      <c r="C62" s="10">
        <v>196</v>
      </c>
      <c r="D62" s="10">
        <v>155</v>
      </c>
      <c r="E62" s="10">
        <v>42</v>
      </c>
      <c r="F62" s="10" t="s">
        <v>12</v>
      </c>
    </row>
    <row r="63" spans="1:6" ht="12">
      <c r="A63" s="9" t="s">
        <v>20</v>
      </c>
      <c r="B63" s="10">
        <v>5</v>
      </c>
      <c r="C63" s="10">
        <v>5</v>
      </c>
      <c r="D63" s="10">
        <v>0</v>
      </c>
      <c r="E63" s="10">
        <v>3</v>
      </c>
      <c r="F63" s="10">
        <v>2</v>
      </c>
    </row>
    <row r="64" spans="1:6" ht="12">
      <c r="A64" s="9" t="s">
        <v>21</v>
      </c>
      <c r="B64" s="10" t="s">
        <v>12</v>
      </c>
      <c r="C64" s="10">
        <v>2</v>
      </c>
      <c r="D64" s="10">
        <v>2</v>
      </c>
      <c r="E64" s="10">
        <v>0</v>
      </c>
      <c r="F64" s="10">
        <v>0</v>
      </c>
    </row>
    <row r="65" spans="1:6" ht="12">
      <c r="A65" s="9" t="s">
        <v>49</v>
      </c>
      <c r="B65" s="10">
        <v>62</v>
      </c>
      <c r="C65" s="10">
        <v>105</v>
      </c>
      <c r="D65" s="10" t="s">
        <v>12</v>
      </c>
      <c r="E65" s="10" t="s">
        <v>12</v>
      </c>
      <c r="F65" s="10">
        <v>105</v>
      </c>
    </row>
    <row r="66" spans="1:6" ht="12">
      <c r="A66" s="9" t="s">
        <v>22</v>
      </c>
      <c r="B66" s="10">
        <v>5</v>
      </c>
      <c r="C66" s="10">
        <v>7</v>
      </c>
      <c r="D66" s="10">
        <v>7</v>
      </c>
      <c r="E66" s="10">
        <v>0</v>
      </c>
      <c r="F66" s="10">
        <v>0</v>
      </c>
    </row>
    <row r="67" spans="1:6" ht="12">
      <c r="A67" s="39" t="s">
        <v>398</v>
      </c>
      <c r="B67" s="62"/>
      <c r="C67" s="62"/>
      <c r="D67" s="62"/>
      <c r="E67" s="62"/>
      <c r="F67" s="62"/>
    </row>
    <row r="68" spans="1:6" ht="12">
      <c r="A68" s="37" t="s">
        <v>168</v>
      </c>
      <c r="B68" s="63"/>
      <c r="C68" s="63"/>
      <c r="D68" s="63"/>
      <c r="E68" s="63"/>
      <c r="F68" s="63"/>
    </row>
    <row r="69" spans="1:6" ht="12">
      <c r="A69" s="9" t="s">
        <v>51</v>
      </c>
      <c r="B69" s="10">
        <v>74</v>
      </c>
      <c r="C69" s="10">
        <v>89</v>
      </c>
      <c r="D69" s="10">
        <v>89</v>
      </c>
      <c r="E69" s="10" t="s">
        <v>12</v>
      </c>
      <c r="F69" s="10" t="s">
        <v>12</v>
      </c>
    </row>
    <row r="70" spans="1:6" ht="12">
      <c r="A70" s="9" t="s">
        <v>52</v>
      </c>
      <c r="B70" s="10">
        <v>311</v>
      </c>
      <c r="C70" s="10">
        <v>281</v>
      </c>
      <c r="D70" s="10">
        <v>221</v>
      </c>
      <c r="E70" s="10">
        <v>50</v>
      </c>
      <c r="F70" s="10">
        <v>10</v>
      </c>
    </row>
    <row r="71" spans="1:6" ht="12">
      <c r="A71" s="39" t="s">
        <v>169</v>
      </c>
      <c r="B71" s="62"/>
      <c r="C71" s="62"/>
      <c r="D71" s="62"/>
      <c r="E71" s="62"/>
      <c r="F71" s="62"/>
    </row>
    <row r="72" spans="1:14" s="50" customFormat="1" ht="24">
      <c r="A72" s="40" t="s">
        <v>170</v>
      </c>
      <c r="B72" s="64"/>
      <c r="C72" s="64"/>
      <c r="D72" s="64"/>
      <c r="E72" s="64"/>
      <c r="F72" s="64"/>
      <c r="G72" s="7"/>
      <c r="H72" s="7"/>
      <c r="I72" s="7"/>
      <c r="J72" s="7"/>
      <c r="K72" s="7"/>
      <c r="L72" s="7"/>
      <c r="M72" s="7"/>
      <c r="N72" s="7"/>
    </row>
    <row r="73" spans="1:6" ht="12">
      <c r="A73" s="22" t="s">
        <v>53</v>
      </c>
      <c r="B73" s="11"/>
      <c r="C73" s="11"/>
      <c r="D73" s="11"/>
      <c r="E73" s="11"/>
      <c r="F73" s="11"/>
    </row>
    <row r="74" spans="1:6" ht="12">
      <c r="A74" s="1"/>
      <c r="B74" s="25"/>
      <c r="C74" s="25"/>
      <c r="D74" s="25"/>
      <c r="E74" s="25"/>
      <c r="F74" s="25"/>
    </row>
    <row r="75" spans="1:6" ht="12">
      <c r="A75" s="3" t="s">
        <v>187</v>
      </c>
      <c r="B75" s="6"/>
      <c r="C75" s="6"/>
      <c r="D75" s="6"/>
      <c r="E75" s="6"/>
      <c r="F75" s="6"/>
    </row>
    <row r="76" spans="1:8" ht="48" customHeight="1">
      <c r="A76" s="144" t="s">
        <v>374</v>
      </c>
      <c r="B76" s="144"/>
      <c r="C76" s="144"/>
      <c r="D76" s="144"/>
      <c r="E76" s="144"/>
      <c r="F76" s="144"/>
      <c r="G76" s="1"/>
      <c r="H76" s="6"/>
    </row>
    <row r="77" spans="1:8" ht="12">
      <c r="A77" s="1"/>
      <c r="B77" s="6"/>
      <c r="C77" s="6"/>
      <c r="D77" s="6"/>
      <c r="E77" s="6"/>
      <c r="F77" s="6"/>
      <c r="G77" s="6"/>
      <c r="H77" s="6"/>
    </row>
    <row r="78" spans="1:6" ht="12">
      <c r="A78" s="20" t="s">
        <v>188</v>
      </c>
      <c r="B78" s="52"/>
      <c r="C78" s="52"/>
      <c r="D78" s="52"/>
      <c r="E78" s="52"/>
      <c r="F78" s="52"/>
    </row>
    <row r="79" spans="1:6" ht="12">
      <c r="A79" s="1"/>
      <c r="B79" s="52"/>
      <c r="C79" s="52"/>
      <c r="D79" s="52"/>
      <c r="E79" s="52"/>
      <c r="F79" s="52"/>
    </row>
    <row r="80" spans="1:8" ht="12">
      <c r="A80" s="1"/>
      <c r="B80" s="6"/>
      <c r="C80" s="6"/>
      <c r="D80" s="6"/>
      <c r="E80" s="6"/>
      <c r="F80" s="6"/>
      <c r="G80" s="6"/>
      <c r="H80" s="6"/>
    </row>
    <row r="81" ht="12">
      <c r="A81" s="1"/>
    </row>
    <row r="82" ht="12">
      <c r="A82" s="1"/>
    </row>
    <row r="83" ht="12">
      <c r="A83" s="3"/>
    </row>
    <row r="84" ht="12">
      <c r="A84" s="3"/>
    </row>
    <row r="85" ht="12">
      <c r="A85" s="3"/>
    </row>
    <row r="86" ht="12">
      <c r="A86" s="3"/>
    </row>
    <row r="87" ht="12">
      <c r="A87" s="6"/>
    </row>
  </sheetData>
  <mergeCells count="4">
    <mergeCell ref="A2:F2"/>
    <mergeCell ref="A3:A5"/>
    <mergeCell ref="C3:F3"/>
    <mergeCell ref="A76:F7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98"/>
  <sheetViews>
    <sheetView workbookViewId="0" topLeftCell="A1">
      <pane ySplit="3" topLeftCell="BM4" activePane="bottomLeft" state="frozen"/>
      <selection pane="topLeft" activeCell="K5" sqref="K5"/>
      <selection pane="bottomLeft" activeCell="K96" sqref="K96"/>
    </sheetView>
  </sheetViews>
  <sheetFormatPr defaultColWidth="9.140625" defaultRowHeight="12.75"/>
  <cols>
    <col min="1" max="1" width="20.8515625" style="77" customWidth="1"/>
    <col min="2" max="2" width="10.28125" style="78" customWidth="1"/>
    <col min="3" max="3" width="8.8515625" style="78" customWidth="1"/>
    <col min="4" max="4" width="9.57421875" style="78" customWidth="1"/>
    <col min="5" max="5" width="9.7109375" style="78" customWidth="1"/>
    <col min="6" max="6" width="11.421875" style="78" customWidth="1"/>
    <col min="7" max="7" width="10.140625" style="78" customWidth="1"/>
    <col min="8" max="8" width="11.7109375" style="79" customWidth="1"/>
  </cols>
  <sheetData>
    <row r="1" spans="1:8" s="101" customFormat="1" ht="24" customHeight="1">
      <c r="A1" s="137" t="s">
        <v>342</v>
      </c>
      <c r="B1" s="138"/>
      <c r="C1" s="138"/>
      <c r="D1" s="138"/>
      <c r="E1" s="138"/>
      <c r="F1" s="138"/>
      <c r="G1" s="138"/>
      <c r="H1" s="138"/>
    </row>
    <row r="2" spans="1:8" s="74" customFormat="1" ht="53.25" customHeight="1">
      <c r="A2" s="72"/>
      <c r="B2" s="139" t="s">
        <v>316</v>
      </c>
      <c r="C2" s="139"/>
      <c r="D2" s="139"/>
      <c r="E2" s="73" t="s">
        <v>317</v>
      </c>
      <c r="F2" s="73" t="s">
        <v>318</v>
      </c>
      <c r="G2" s="73" t="s">
        <v>319</v>
      </c>
      <c r="H2" s="73" t="s">
        <v>320</v>
      </c>
    </row>
    <row r="3" spans="1:8" s="74" customFormat="1" ht="40.5" customHeight="1">
      <c r="A3" s="72" t="s">
        <v>1</v>
      </c>
      <c r="B3" s="73" t="s">
        <v>195</v>
      </c>
      <c r="C3" s="73" t="s">
        <v>196</v>
      </c>
      <c r="D3" s="73" t="s">
        <v>197</v>
      </c>
      <c r="E3" s="73" t="s">
        <v>198</v>
      </c>
      <c r="F3" s="73" t="s">
        <v>199</v>
      </c>
      <c r="G3" s="73" t="s">
        <v>198</v>
      </c>
      <c r="H3" s="73" t="s">
        <v>200</v>
      </c>
    </row>
    <row r="4" spans="1:8" s="24" customFormat="1" ht="12">
      <c r="A4" s="19" t="s">
        <v>162</v>
      </c>
      <c r="B4" s="29"/>
      <c r="C4" s="30"/>
      <c r="D4" s="31"/>
      <c r="E4" s="31"/>
      <c r="F4" s="31"/>
      <c r="G4" s="31"/>
      <c r="H4" s="31"/>
    </row>
    <row r="5" spans="1:8" s="24" customFormat="1" ht="12">
      <c r="A5" s="70" t="s">
        <v>193</v>
      </c>
      <c r="B5" s="29"/>
      <c r="C5" s="30"/>
      <c r="D5" s="31"/>
      <c r="E5" s="31"/>
      <c r="F5" s="31"/>
      <c r="G5" s="31"/>
      <c r="H5" s="31"/>
    </row>
    <row r="6" spans="1:8" s="24" customFormat="1" ht="13.5" customHeight="1">
      <c r="A6" s="19" t="s">
        <v>163</v>
      </c>
      <c r="B6" s="29"/>
      <c r="C6" s="30"/>
      <c r="D6" s="31"/>
      <c r="E6" s="31"/>
      <c r="F6" s="31"/>
      <c r="G6" s="31"/>
      <c r="H6" s="31"/>
    </row>
    <row r="7" spans="1:8" ht="12.75">
      <c r="A7" s="75" t="s">
        <v>224</v>
      </c>
      <c r="B7" s="76">
        <v>2001</v>
      </c>
      <c r="C7" s="76"/>
      <c r="D7" s="76"/>
      <c r="E7" s="76" t="s">
        <v>201</v>
      </c>
      <c r="F7" s="76" t="s">
        <v>209</v>
      </c>
      <c r="G7" s="76" t="s">
        <v>201</v>
      </c>
      <c r="H7" s="76" t="s">
        <v>211</v>
      </c>
    </row>
    <row r="8" spans="1:8" ht="12.75">
      <c r="A8" s="75" t="s">
        <v>226</v>
      </c>
      <c r="B8" s="76">
        <v>1999</v>
      </c>
      <c r="C8" s="76"/>
      <c r="D8" s="76"/>
      <c r="E8" s="76" t="s">
        <v>201</v>
      </c>
      <c r="F8" s="76" t="s">
        <v>202</v>
      </c>
      <c r="G8" s="76" t="s">
        <v>201</v>
      </c>
      <c r="H8" s="76" t="s">
        <v>214</v>
      </c>
    </row>
    <row r="9" spans="1:8" ht="12.75">
      <c r="A9" s="75" t="s">
        <v>217</v>
      </c>
      <c r="B9" s="76">
        <v>1999</v>
      </c>
      <c r="C9" s="76"/>
      <c r="D9" s="76">
        <v>2005</v>
      </c>
      <c r="E9" s="76" t="s">
        <v>201</v>
      </c>
      <c r="F9" s="76" t="s">
        <v>209</v>
      </c>
      <c r="G9" s="76" t="s">
        <v>203</v>
      </c>
      <c r="H9" s="76" t="s">
        <v>204</v>
      </c>
    </row>
    <row r="10" spans="1:8" ht="12.75">
      <c r="A10" s="75" t="s">
        <v>227</v>
      </c>
      <c r="B10" s="76">
        <v>2003</v>
      </c>
      <c r="C10" s="76"/>
      <c r="D10" s="76"/>
      <c r="E10" s="76" t="s">
        <v>201</v>
      </c>
      <c r="F10" s="76" t="s">
        <v>202</v>
      </c>
      <c r="G10" s="76" t="s">
        <v>201</v>
      </c>
      <c r="H10" s="76" t="s">
        <v>228</v>
      </c>
    </row>
    <row r="11" spans="1:8" ht="12.75">
      <c r="A11" s="75" t="s">
        <v>229</v>
      </c>
      <c r="B11" s="76">
        <v>2000</v>
      </c>
      <c r="C11" s="76"/>
      <c r="D11" s="76"/>
      <c r="E11" s="76" t="s">
        <v>201</v>
      </c>
      <c r="F11" s="76" t="s">
        <v>209</v>
      </c>
      <c r="G11" s="76" t="s">
        <v>201</v>
      </c>
      <c r="H11" s="76" t="s">
        <v>204</v>
      </c>
    </row>
    <row r="12" spans="1:8" ht="12.75">
      <c r="A12" s="75" t="s">
        <v>230</v>
      </c>
      <c r="B12" s="76">
        <v>2003</v>
      </c>
      <c r="C12" s="76"/>
      <c r="D12" s="76"/>
      <c r="E12" s="76" t="s">
        <v>201</v>
      </c>
      <c r="F12" s="76" t="s">
        <v>202</v>
      </c>
      <c r="G12" s="76" t="s">
        <v>201</v>
      </c>
      <c r="H12" s="76" t="s">
        <v>204</v>
      </c>
    </row>
    <row r="13" spans="1:8" ht="12.75">
      <c r="A13" s="75" t="s">
        <v>231</v>
      </c>
      <c r="B13" s="76">
        <v>1999</v>
      </c>
      <c r="C13" s="76"/>
      <c r="D13" s="76"/>
      <c r="E13" s="76" t="s">
        <v>201</v>
      </c>
      <c r="F13" s="76" t="s">
        <v>209</v>
      </c>
      <c r="G13" s="76" t="s">
        <v>201</v>
      </c>
      <c r="H13" s="76" t="s">
        <v>228</v>
      </c>
    </row>
    <row r="14" spans="1:8" ht="12.75">
      <c r="A14" s="75" t="s">
        <v>232</v>
      </c>
      <c r="B14" s="76">
        <v>2003</v>
      </c>
      <c r="C14" s="76"/>
      <c r="D14" s="76"/>
      <c r="E14" s="76" t="s">
        <v>201</v>
      </c>
      <c r="F14" s="76" t="s">
        <v>202</v>
      </c>
      <c r="G14" s="76" t="s">
        <v>201</v>
      </c>
      <c r="H14" s="76" t="s">
        <v>211</v>
      </c>
    </row>
    <row r="15" spans="1:8" ht="12.75">
      <c r="A15" s="75" t="s">
        <v>233</v>
      </c>
      <c r="B15" s="76">
        <v>2002</v>
      </c>
      <c r="C15" s="76"/>
      <c r="D15" s="76"/>
      <c r="E15" s="76" t="s">
        <v>201</v>
      </c>
      <c r="F15" s="76" t="s">
        <v>209</v>
      </c>
      <c r="G15" s="76" t="s">
        <v>201</v>
      </c>
      <c r="H15" s="76" t="s">
        <v>211</v>
      </c>
    </row>
    <row r="16" spans="1:8" ht="12.75">
      <c r="A16" s="75" t="s">
        <v>235</v>
      </c>
      <c r="B16" s="76">
        <v>1992</v>
      </c>
      <c r="C16" s="76"/>
      <c r="D16" s="76"/>
      <c r="E16" s="76" t="s">
        <v>201</v>
      </c>
      <c r="F16" s="76" t="s">
        <v>202</v>
      </c>
      <c r="G16" s="76" t="s">
        <v>203</v>
      </c>
      <c r="H16" s="76" t="s">
        <v>236</v>
      </c>
    </row>
    <row r="17" spans="1:8" ht="12.75">
      <c r="A17" s="75" t="s">
        <v>237</v>
      </c>
      <c r="B17" s="76">
        <v>2000</v>
      </c>
      <c r="C17" s="76"/>
      <c r="D17" s="76"/>
      <c r="E17" s="76" t="s">
        <v>201</v>
      </c>
      <c r="F17" s="76" t="s">
        <v>209</v>
      </c>
      <c r="G17" s="76" t="s">
        <v>201</v>
      </c>
      <c r="H17" s="76" t="s">
        <v>204</v>
      </c>
    </row>
    <row r="18" spans="1:8" ht="12.75">
      <c r="A18" s="75" t="s">
        <v>238</v>
      </c>
      <c r="B18" s="76">
        <v>2002</v>
      </c>
      <c r="C18" s="76"/>
      <c r="D18" s="76"/>
      <c r="E18" s="76" t="s">
        <v>201</v>
      </c>
      <c r="F18" s="76" t="s">
        <v>209</v>
      </c>
      <c r="G18" s="76" t="s">
        <v>201</v>
      </c>
      <c r="H18" s="76" t="s">
        <v>204</v>
      </c>
    </row>
    <row r="19" spans="1:8" ht="12.75">
      <c r="A19" s="75" t="s">
        <v>239</v>
      </c>
      <c r="B19" s="76">
        <v>2002</v>
      </c>
      <c r="C19" s="76">
        <v>2001</v>
      </c>
      <c r="D19" s="76"/>
      <c r="E19" s="76" t="s">
        <v>201</v>
      </c>
      <c r="F19" s="76" t="s">
        <v>202</v>
      </c>
      <c r="G19" s="76" t="s">
        <v>201</v>
      </c>
      <c r="H19" s="76" t="s">
        <v>211</v>
      </c>
    </row>
    <row r="20" spans="1:8" ht="12.75">
      <c r="A20" s="75" t="s">
        <v>240</v>
      </c>
      <c r="B20" s="76">
        <v>1994</v>
      </c>
      <c r="C20" s="76"/>
      <c r="D20" s="76"/>
      <c r="E20" s="76" t="s">
        <v>201</v>
      </c>
      <c r="F20" s="76" t="s">
        <v>202</v>
      </c>
      <c r="G20" s="76" t="s">
        <v>201</v>
      </c>
      <c r="H20" s="76" t="s">
        <v>204</v>
      </c>
    </row>
    <row r="21" spans="1:8" ht="12.75">
      <c r="A21" s="75" t="s">
        <v>241</v>
      </c>
      <c r="B21" s="76">
        <v>2003</v>
      </c>
      <c r="C21" s="76"/>
      <c r="D21" s="76"/>
      <c r="E21" s="76" t="s">
        <v>201</v>
      </c>
      <c r="F21" s="76" t="s">
        <v>209</v>
      </c>
      <c r="G21" s="76" t="s">
        <v>201</v>
      </c>
      <c r="H21" s="76" t="s">
        <v>228</v>
      </c>
    </row>
    <row r="22" spans="1:8" ht="12.75">
      <c r="A22" s="75" t="s">
        <v>38</v>
      </c>
      <c r="B22" s="76">
        <v>2000</v>
      </c>
      <c r="C22" s="76"/>
      <c r="D22" s="76"/>
      <c r="E22" s="76" t="s">
        <v>201</v>
      </c>
      <c r="F22" s="76" t="s">
        <v>207</v>
      </c>
      <c r="G22" s="76" t="s">
        <v>201</v>
      </c>
      <c r="H22" s="76" t="s">
        <v>228</v>
      </c>
    </row>
    <row r="23" spans="1:8" ht="12.75">
      <c r="A23" s="75" t="s">
        <v>242</v>
      </c>
      <c r="B23" s="76"/>
      <c r="C23" s="76"/>
      <c r="D23" s="76">
        <v>2005</v>
      </c>
      <c r="E23" s="76" t="s">
        <v>203</v>
      </c>
      <c r="F23" s="76" t="s">
        <v>207</v>
      </c>
      <c r="G23" s="76" t="s">
        <v>203</v>
      </c>
      <c r="H23" s="76" t="s">
        <v>204</v>
      </c>
    </row>
    <row r="24" spans="1:8" ht="12.75">
      <c r="A24" s="75" t="s">
        <v>243</v>
      </c>
      <c r="B24" s="76">
        <v>2000</v>
      </c>
      <c r="C24" s="76"/>
      <c r="D24" s="76"/>
      <c r="E24" s="76" t="s">
        <v>201</v>
      </c>
      <c r="F24" s="76" t="s">
        <v>202</v>
      </c>
      <c r="G24" s="76" t="s">
        <v>201</v>
      </c>
      <c r="H24" s="76" t="s">
        <v>204</v>
      </c>
    </row>
    <row r="25" spans="1:8" ht="12.75">
      <c r="A25" s="75" t="s">
        <v>244</v>
      </c>
      <c r="B25" s="76">
        <v>2003</v>
      </c>
      <c r="C25" s="76"/>
      <c r="D25" s="76">
        <v>2005</v>
      </c>
      <c r="E25" s="76" t="s">
        <v>201</v>
      </c>
      <c r="F25" s="76" t="s">
        <v>202</v>
      </c>
      <c r="G25" s="76" t="s">
        <v>201</v>
      </c>
      <c r="H25" s="76" t="s">
        <v>204</v>
      </c>
    </row>
    <row r="26" spans="1:8" ht="12.75">
      <c r="A26" s="75" t="s">
        <v>245</v>
      </c>
      <c r="B26" s="76"/>
      <c r="C26" s="76">
        <v>1995</v>
      </c>
      <c r="D26" s="76"/>
      <c r="E26" s="76" t="s">
        <v>201</v>
      </c>
      <c r="F26" s="76" t="s">
        <v>202</v>
      </c>
      <c r="G26" s="76" t="s">
        <v>201</v>
      </c>
      <c r="H26" s="76" t="s">
        <v>236</v>
      </c>
    </row>
    <row r="27" spans="1:8" ht="12.75">
      <c r="A27" s="75" t="s">
        <v>247</v>
      </c>
      <c r="B27" s="76">
        <v>2003</v>
      </c>
      <c r="C27" s="76"/>
      <c r="D27" s="76"/>
      <c r="E27" s="76" t="s">
        <v>201</v>
      </c>
      <c r="F27" s="76" t="s">
        <v>209</v>
      </c>
      <c r="G27" s="76" t="s">
        <v>201</v>
      </c>
      <c r="H27" s="76" t="s">
        <v>228</v>
      </c>
    </row>
    <row r="28" spans="1:8" ht="12.75">
      <c r="A28" s="75" t="s">
        <v>248</v>
      </c>
      <c r="B28" s="76">
        <v>1990</v>
      </c>
      <c r="C28" s="76"/>
      <c r="D28" s="76"/>
      <c r="E28" s="76" t="s">
        <v>249</v>
      </c>
      <c r="F28" s="76" t="s">
        <v>209</v>
      </c>
      <c r="G28" s="76" t="s">
        <v>201</v>
      </c>
      <c r="H28" s="76" t="s">
        <v>204</v>
      </c>
    </row>
    <row r="29" spans="1:8" ht="12.75">
      <c r="A29" s="75" t="s">
        <v>47</v>
      </c>
      <c r="B29" s="76">
        <v>1998</v>
      </c>
      <c r="C29" s="76"/>
      <c r="D29" s="76"/>
      <c r="E29" s="76" t="s">
        <v>201</v>
      </c>
      <c r="F29" s="76" t="s">
        <v>202</v>
      </c>
      <c r="G29" s="76" t="s">
        <v>201</v>
      </c>
      <c r="H29" s="76" t="s">
        <v>204</v>
      </c>
    </row>
    <row r="30" spans="1:8" ht="12.75">
      <c r="A30" s="75" t="s">
        <v>250</v>
      </c>
      <c r="B30" s="76">
        <v>2002</v>
      </c>
      <c r="C30" s="76"/>
      <c r="D30" s="76"/>
      <c r="E30" s="76" t="s">
        <v>201</v>
      </c>
      <c r="F30" s="76" t="s">
        <v>202</v>
      </c>
      <c r="G30" s="76" t="s">
        <v>201</v>
      </c>
      <c r="H30" s="76" t="s">
        <v>228</v>
      </c>
    </row>
    <row r="31" spans="1:8" ht="12.75">
      <c r="A31" s="75" t="s">
        <v>252</v>
      </c>
      <c r="B31" s="76">
        <v>1999</v>
      </c>
      <c r="C31" s="76"/>
      <c r="D31" s="76"/>
      <c r="E31" s="76" t="s">
        <v>253</v>
      </c>
      <c r="F31" s="76" t="s">
        <v>209</v>
      </c>
      <c r="G31" s="76" t="s">
        <v>201</v>
      </c>
      <c r="H31" s="76" t="s">
        <v>236</v>
      </c>
    </row>
    <row r="32" spans="1:13" s="24" customFormat="1" ht="12">
      <c r="A32" s="19" t="s">
        <v>165</v>
      </c>
      <c r="B32" s="58"/>
      <c r="C32" s="59"/>
      <c r="D32" s="60"/>
      <c r="E32" s="60"/>
      <c r="F32" s="60"/>
      <c r="G32" s="60"/>
      <c r="H32" s="60"/>
      <c r="I32" s="26"/>
      <c r="J32" s="26"/>
      <c r="K32" s="26"/>
      <c r="L32" s="26"/>
      <c r="M32" s="26"/>
    </row>
    <row r="33" spans="1:8" ht="12.75">
      <c r="A33" s="15" t="s">
        <v>171</v>
      </c>
      <c r="B33" s="76">
        <v>2003</v>
      </c>
      <c r="C33" s="76"/>
      <c r="D33" s="76"/>
      <c r="E33" s="76" t="s">
        <v>201</v>
      </c>
      <c r="F33" s="76" t="s">
        <v>213</v>
      </c>
      <c r="G33" s="76" t="s">
        <v>201</v>
      </c>
      <c r="H33" s="76" t="s">
        <v>204</v>
      </c>
    </row>
    <row r="34" spans="1:8" ht="12.75">
      <c r="A34" s="15" t="s">
        <v>172</v>
      </c>
      <c r="B34" s="76">
        <v>1990</v>
      </c>
      <c r="C34" s="76"/>
      <c r="D34" s="76">
        <v>2005</v>
      </c>
      <c r="E34" s="76" t="s">
        <v>203</v>
      </c>
      <c r="F34" s="76" t="s">
        <v>207</v>
      </c>
      <c r="G34" s="76" t="s">
        <v>208</v>
      </c>
      <c r="H34" s="76" t="s">
        <v>208</v>
      </c>
    </row>
    <row r="35" spans="1:8" ht="24">
      <c r="A35" s="15" t="s">
        <v>281</v>
      </c>
      <c r="B35" s="76">
        <v>2000</v>
      </c>
      <c r="C35" s="76"/>
      <c r="D35" s="76"/>
      <c r="E35" s="76" t="s">
        <v>201</v>
      </c>
      <c r="F35" s="76" t="s">
        <v>209</v>
      </c>
      <c r="G35" s="76" t="s">
        <v>201</v>
      </c>
      <c r="H35" s="76" t="s">
        <v>210</v>
      </c>
    </row>
    <row r="36" spans="1:8" ht="12.75">
      <c r="A36" s="15" t="s">
        <v>174</v>
      </c>
      <c r="B36" s="76">
        <v>2004</v>
      </c>
      <c r="C36" s="76"/>
      <c r="D36" s="76"/>
      <c r="E36" s="76" t="s">
        <v>201</v>
      </c>
      <c r="F36" s="76" t="s">
        <v>209</v>
      </c>
      <c r="G36" s="76" t="s">
        <v>201</v>
      </c>
      <c r="H36" s="76" t="s">
        <v>204</v>
      </c>
    </row>
    <row r="37" spans="1:8" ht="12.75">
      <c r="A37" s="15" t="s">
        <v>175</v>
      </c>
      <c r="B37" s="76">
        <v>1996</v>
      </c>
      <c r="C37" s="76"/>
      <c r="D37" s="76"/>
      <c r="E37" s="76" t="s">
        <v>201</v>
      </c>
      <c r="F37" s="76" t="s">
        <v>202</v>
      </c>
      <c r="G37" s="76" t="s">
        <v>201</v>
      </c>
      <c r="H37" s="76" t="s">
        <v>210</v>
      </c>
    </row>
    <row r="38" spans="1:8" ht="12.75">
      <c r="A38" s="15" t="s">
        <v>176</v>
      </c>
      <c r="B38" s="76">
        <v>1991</v>
      </c>
      <c r="C38" s="76"/>
      <c r="D38" s="76"/>
      <c r="E38" s="76" t="s">
        <v>201</v>
      </c>
      <c r="F38" s="76" t="s">
        <v>209</v>
      </c>
      <c r="G38" s="76" t="s">
        <v>201</v>
      </c>
      <c r="H38" s="76" t="s">
        <v>211</v>
      </c>
    </row>
    <row r="39" spans="1:8" ht="12.75">
      <c r="A39" s="15" t="s">
        <v>177</v>
      </c>
      <c r="B39" s="76">
        <v>2003</v>
      </c>
      <c r="C39" s="76">
        <v>1995</v>
      </c>
      <c r="D39" s="76"/>
      <c r="E39" s="76" t="s">
        <v>201</v>
      </c>
      <c r="F39" s="76" t="s">
        <v>202</v>
      </c>
      <c r="G39" s="76" t="s">
        <v>203</v>
      </c>
      <c r="H39" s="76" t="s">
        <v>208</v>
      </c>
    </row>
    <row r="40" spans="1:8" ht="12.75">
      <c r="A40" s="15" t="s">
        <v>178</v>
      </c>
      <c r="B40" s="76"/>
      <c r="C40" s="76"/>
      <c r="D40" s="76">
        <v>2005</v>
      </c>
      <c r="E40" s="76" t="s">
        <v>201</v>
      </c>
      <c r="F40" s="76" t="s">
        <v>209</v>
      </c>
      <c r="G40" s="76" t="s">
        <v>203</v>
      </c>
      <c r="H40" s="76" t="s">
        <v>204</v>
      </c>
    </row>
    <row r="41" spans="1:8" ht="12.75">
      <c r="A41" s="15" t="s">
        <v>179</v>
      </c>
      <c r="B41" s="76" t="s">
        <v>234</v>
      </c>
      <c r="C41" s="76" t="s">
        <v>234</v>
      </c>
      <c r="D41" s="76" t="s">
        <v>234</v>
      </c>
      <c r="E41" s="76" t="s">
        <v>208</v>
      </c>
      <c r="F41" s="76" t="s">
        <v>207</v>
      </c>
      <c r="G41" s="76" t="s">
        <v>208</v>
      </c>
      <c r="H41" s="76" t="s">
        <v>208</v>
      </c>
    </row>
    <row r="42" spans="1:8" ht="12.75">
      <c r="A42" s="15" t="s">
        <v>180</v>
      </c>
      <c r="B42" s="76">
        <v>2000</v>
      </c>
      <c r="C42" s="76"/>
      <c r="D42" s="76"/>
      <c r="E42" s="76" t="s">
        <v>201</v>
      </c>
      <c r="F42" s="76" t="s">
        <v>202</v>
      </c>
      <c r="G42" s="76" t="s">
        <v>201</v>
      </c>
      <c r="H42" s="76" t="s">
        <v>228</v>
      </c>
    </row>
    <row r="43" spans="1:8" ht="12.75">
      <c r="A43" s="15" t="s">
        <v>181</v>
      </c>
      <c r="B43" s="76">
        <v>2003</v>
      </c>
      <c r="C43" s="76"/>
      <c r="D43" s="76"/>
      <c r="E43" s="76" t="s">
        <v>201</v>
      </c>
      <c r="F43" s="76" t="s">
        <v>202</v>
      </c>
      <c r="G43" s="76" t="s">
        <v>203</v>
      </c>
      <c r="H43" s="76" t="s">
        <v>204</v>
      </c>
    </row>
    <row r="44" spans="1:8" ht="12.75">
      <c r="A44" s="15" t="s">
        <v>182</v>
      </c>
      <c r="B44" s="76" t="s">
        <v>234</v>
      </c>
      <c r="C44" s="76" t="s">
        <v>234</v>
      </c>
      <c r="D44" s="76" t="s">
        <v>234</v>
      </c>
      <c r="E44" s="76" t="s">
        <v>208</v>
      </c>
      <c r="F44" s="76" t="s">
        <v>207</v>
      </c>
      <c r="G44" s="76" t="s">
        <v>208</v>
      </c>
      <c r="H44" s="76" t="s">
        <v>208</v>
      </c>
    </row>
    <row r="45" spans="1:8" ht="14.25" customHeight="1">
      <c r="A45" s="15" t="s">
        <v>280</v>
      </c>
      <c r="B45" s="76">
        <v>1995</v>
      </c>
      <c r="C45" s="76"/>
      <c r="D45" s="76"/>
      <c r="E45" s="76" t="s">
        <v>201</v>
      </c>
      <c r="F45" s="76" t="s">
        <v>202</v>
      </c>
      <c r="G45" s="76" t="s">
        <v>203</v>
      </c>
      <c r="H45" s="76" t="s">
        <v>204</v>
      </c>
    </row>
    <row r="46" spans="1:8" ht="12.75">
      <c r="A46" s="15" t="s">
        <v>184</v>
      </c>
      <c r="B46" s="76">
        <v>1994</v>
      </c>
      <c r="C46" s="76"/>
      <c r="D46" s="76"/>
      <c r="E46" s="76" t="s">
        <v>201</v>
      </c>
      <c r="F46" s="76" t="s">
        <v>202</v>
      </c>
      <c r="G46" s="76" t="s">
        <v>201</v>
      </c>
      <c r="H46" s="76" t="s">
        <v>204</v>
      </c>
    </row>
    <row r="47" spans="1:8" ht="13.5" customHeight="1">
      <c r="A47" s="15" t="s">
        <v>185</v>
      </c>
      <c r="B47" s="76">
        <v>1990</v>
      </c>
      <c r="C47" s="76"/>
      <c r="D47" s="76"/>
      <c r="E47" s="76" t="s">
        <v>203</v>
      </c>
      <c r="F47" s="76" t="s">
        <v>207</v>
      </c>
      <c r="G47" s="76" t="s">
        <v>203</v>
      </c>
      <c r="H47" s="76" t="s">
        <v>204</v>
      </c>
    </row>
    <row r="48" spans="1:8" ht="12.75">
      <c r="A48" s="15" t="s">
        <v>186</v>
      </c>
      <c r="B48" s="76">
        <v>1999</v>
      </c>
      <c r="C48" s="76"/>
      <c r="D48" s="76"/>
      <c r="E48" s="76" t="s">
        <v>201</v>
      </c>
      <c r="F48" s="76" t="s">
        <v>202</v>
      </c>
      <c r="G48" s="76" t="s">
        <v>201</v>
      </c>
      <c r="H48" s="76" t="s">
        <v>204</v>
      </c>
    </row>
    <row r="49" spans="1:13" s="24" customFormat="1" ht="12">
      <c r="A49" s="19" t="s">
        <v>399</v>
      </c>
      <c r="B49" s="58"/>
      <c r="C49" s="59"/>
      <c r="D49" s="60"/>
      <c r="E49" s="60"/>
      <c r="F49" s="60"/>
      <c r="G49" s="60"/>
      <c r="H49" s="60"/>
      <c r="I49" s="26"/>
      <c r="J49" s="26"/>
      <c r="K49" s="26"/>
      <c r="L49" s="26"/>
      <c r="M49" s="26"/>
    </row>
    <row r="50" spans="1:8" ht="12.75">
      <c r="A50" s="75" t="s">
        <v>215</v>
      </c>
      <c r="B50" s="76">
        <v>1988</v>
      </c>
      <c r="C50" s="76"/>
      <c r="D50" s="76"/>
      <c r="E50" s="76" t="s">
        <v>201</v>
      </c>
      <c r="F50" s="76" t="s">
        <v>205</v>
      </c>
      <c r="G50" s="76" t="s">
        <v>201</v>
      </c>
      <c r="H50" s="76" t="s">
        <v>211</v>
      </c>
    </row>
    <row r="51" spans="1:8" ht="12.75">
      <c r="A51" s="75" t="s">
        <v>216</v>
      </c>
      <c r="B51" s="76">
        <v>1988</v>
      </c>
      <c r="C51" s="76"/>
      <c r="D51" s="76"/>
      <c r="E51" s="76" t="s">
        <v>203</v>
      </c>
      <c r="F51" s="76" t="s">
        <v>207</v>
      </c>
      <c r="G51" s="76" t="s">
        <v>203</v>
      </c>
      <c r="H51" s="76" t="s">
        <v>211</v>
      </c>
    </row>
    <row r="52" spans="1:8" ht="12.75">
      <c r="A52" s="75" t="s">
        <v>225</v>
      </c>
      <c r="B52" s="76">
        <v>2000</v>
      </c>
      <c r="C52" s="76"/>
      <c r="D52" s="76"/>
      <c r="E52" s="76" t="s">
        <v>201</v>
      </c>
      <c r="F52" s="76" t="s">
        <v>209</v>
      </c>
      <c r="G52" s="76" t="s">
        <v>201</v>
      </c>
      <c r="H52" s="76" t="s">
        <v>204</v>
      </c>
    </row>
    <row r="53" spans="1:8" ht="12.75">
      <c r="A53" s="75" t="s">
        <v>218</v>
      </c>
      <c r="B53" s="76">
        <v>1995</v>
      </c>
      <c r="C53" s="76"/>
      <c r="D53" s="76"/>
      <c r="E53" s="76" t="s">
        <v>201</v>
      </c>
      <c r="F53" s="76" t="s">
        <v>202</v>
      </c>
      <c r="G53" s="76" t="s">
        <v>201</v>
      </c>
      <c r="H53" s="76" t="s">
        <v>204</v>
      </c>
    </row>
    <row r="54" spans="1:8" ht="12.75">
      <c r="A54" s="75" t="s">
        <v>219</v>
      </c>
      <c r="B54" s="76">
        <v>2003</v>
      </c>
      <c r="C54" s="76"/>
      <c r="D54" s="76"/>
      <c r="E54" s="76" t="s">
        <v>201</v>
      </c>
      <c r="F54" s="76" t="s">
        <v>202</v>
      </c>
      <c r="G54" s="76" t="s">
        <v>201</v>
      </c>
      <c r="H54" s="76" t="s">
        <v>204</v>
      </c>
    </row>
    <row r="55" spans="1:8" ht="12.75">
      <c r="A55" s="75" t="s">
        <v>220</v>
      </c>
      <c r="B55" s="76">
        <v>2003</v>
      </c>
      <c r="C55" s="76"/>
      <c r="D55" s="76"/>
      <c r="E55" s="76" t="s">
        <v>201</v>
      </c>
      <c r="F55" s="76" t="s">
        <v>202</v>
      </c>
      <c r="G55" s="76" t="s">
        <v>201</v>
      </c>
      <c r="H55" s="76" t="s">
        <v>204</v>
      </c>
    </row>
    <row r="56" spans="1:8" ht="12.75">
      <c r="A56" s="75" t="s">
        <v>43</v>
      </c>
      <c r="B56" s="76">
        <v>1997</v>
      </c>
      <c r="C56" s="76"/>
      <c r="D56" s="76"/>
      <c r="E56" s="76" t="s">
        <v>201</v>
      </c>
      <c r="F56" s="76" t="s">
        <v>205</v>
      </c>
      <c r="G56" s="76" t="s">
        <v>201</v>
      </c>
      <c r="H56" s="76" t="s">
        <v>204</v>
      </c>
    </row>
    <row r="57" spans="1:8" ht="12.75">
      <c r="A57" s="75" t="s">
        <v>246</v>
      </c>
      <c r="B57" s="76">
        <v>2003</v>
      </c>
      <c r="C57" s="76">
        <v>2003</v>
      </c>
      <c r="D57" s="76">
        <v>2005</v>
      </c>
      <c r="E57" s="76" t="s">
        <v>201</v>
      </c>
      <c r="F57" s="76" t="s">
        <v>202</v>
      </c>
      <c r="G57" s="76" t="s">
        <v>201</v>
      </c>
      <c r="H57" s="76" t="s">
        <v>228</v>
      </c>
    </row>
    <row r="58" spans="1:8" ht="12.75">
      <c r="A58" s="75" t="s">
        <v>221</v>
      </c>
      <c r="B58" s="76">
        <v>1997</v>
      </c>
      <c r="C58" s="76"/>
      <c r="D58" s="76"/>
      <c r="E58" s="76" t="s">
        <v>201</v>
      </c>
      <c r="F58" s="76" t="s">
        <v>207</v>
      </c>
      <c r="G58" s="76" t="s">
        <v>201</v>
      </c>
      <c r="H58" s="76" t="s">
        <v>204</v>
      </c>
    </row>
    <row r="59" spans="1:8" ht="12.75">
      <c r="A59" s="75" t="s">
        <v>222</v>
      </c>
      <c r="B59" s="76">
        <v>1988</v>
      </c>
      <c r="C59" s="76"/>
      <c r="D59" s="76"/>
      <c r="E59" s="76" t="s">
        <v>203</v>
      </c>
      <c r="F59" s="76" t="s">
        <v>207</v>
      </c>
      <c r="G59" s="76" t="s">
        <v>201</v>
      </c>
      <c r="H59" s="76" t="s">
        <v>204</v>
      </c>
    </row>
    <row r="60" spans="1:8" ht="12.75">
      <c r="A60" s="75" t="s">
        <v>251</v>
      </c>
      <c r="B60" s="76">
        <v>2002</v>
      </c>
      <c r="C60" s="76"/>
      <c r="D60" s="76"/>
      <c r="E60" s="76" t="s">
        <v>201</v>
      </c>
      <c r="F60" s="76" t="s">
        <v>202</v>
      </c>
      <c r="G60" s="76" t="s">
        <v>201</v>
      </c>
      <c r="H60" s="76" t="s">
        <v>228</v>
      </c>
    </row>
    <row r="61" spans="1:8" ht="12.75">
      <c r="A61" s="75" t="s">
        <v>223</v>
      </c>
      <c r="B61" s="76">
        <v>2004</v>
      </c>
      <c r="C61" s="76"/>
      <c r="D61" s="76"/>
      <c r="E61" s="76" t="s">
        <v>201</v>
      </c>
      <c r="F61" s="76" t="s">
        <v>209</v>
      </c>
      <c r="G61" s="76" t="s">
        <v>201</v>
      </c>
      <c r="H61" s="76" t="s">
        <v>204</v>
      </c>
    </row>
    <row r="62" spans="1:13" s="24" customFormat="1" ht="12">
      <c r="A62" s="19" t="s">
        <v>168</v>
      </c>
      <c r="B62" s="58"/>
      <c r="C62" s="59"/>
      <c r="D62" s="60"/>
      <c r="E62" s="60"/>
      <c r="F62" s="60"/>
      <c r="G62" s="60"/>
      <c r="H62" s="60"/>
      <c r="I62" s="26"/>
      <c r="J62" s="26"/>
      <c r="K62" s="26"/>
      <c r="L62" s="26"/>
      <c r="M62" s="26"/>
    </row>
    <row r="63" spans="1:8" ht="12.75">
      <c r="A63" s="75" t="s">
        <v>255</v>
      </c>
      <c r="B63" s="76">
        <v>2001</v>
      </c>
      <c r="C63" s="76">
        <v>2001</v>
      </c>
      <c r="D63" s="76"/>
      <c r="E63" s="76" t="s">
        <v>203</v>
      </c>
      <c r="F63" s="76" t="s">
        <v>207</v>
      </c>
      <c r="G63" s="76" t="s">
        <v>203</v>
      </c>
      <c r="H63" s="76" t="s">
        <v>208</v>
      </c>
    </row>
    <row r="64" spans="1:8" ht="12.75">
      <c r="A64" s="75" t="s">
        <v>256</v>
      </c>
      <c r="B64" s="76">
        <v>2002</v>
      </c>
      <c r="C64" s="76"/>
      <c r="D64" s="76"/>
      <c r="E64" s="76" t="s">
        <v>201</v>
      </c>
      <c r="F64" s="76" t="s">
        <v>202</v>
      </c>
      <c r="G64" s="76" t="s">
        <v>201</v>
      </c>
      <c r="H64" s="76" t="s">
        <v>228</v>
      </c>
    </row>
    <row r="66" ht="12.75">
      <c r="A66" s="80" t="s">
        <v>314</v>
      </c>
    </row>
    <row r="67" spans="1:8" ht="12.75">
      <c r="A67" s="141" t="s">
        <v>310</v>
      </c>
      <c r="B67" s="141"/>
      <c r="C67" s="141"/>
      <c r="D67" s="141"/>
      <c r="E67" s="141"/>
      <c r="F67" s="141"/>
      <c r="G67" s="141"/>
      <c r="H67" s="141"/>
    </row>
    <row r="68" spans="1:8" ht="26.25" customHeight="1">
      <c r="A68" s="142" t="s">
        <v>311</v>
      </c>
      <c r="B68" s="142"/>
      <c r="C68" s="142"/>
      <c r="D68" s="142"/>
      <c r="E68" s="142"/>
      <c r="F68" s="142"/>
      <c r="G68" s="142"/>
      <c r="H68" s="142"/>
    </row>
    <row r="69" spans="1:8" ht="49.5" customHeight="1">
      <c r="A69" s="142" t="s">
        <v>312</v>
      </c>
      <c r="B69" s="142"/>
      <c r="C69" s="142"/>
      <c r="D69" s="142"/>
      <c r="E69" s="142"/>
      <c r="F69" s="142"/>
      <c r="G69" s="142"/>
      <c r="H69" s="142"/>
    </row>
    <row r="70" spans="1:8" ht="24.75" customHeight="1">
      <c r="A70" s="142" t="s">
        <v>313</v>
      </c>
      <c r="B70" s="142"/>
      <c r="C70" s="142"/>
      <c r="D70" s="142"/>
      <c r="E70" s="142"/>
      <c r="F70" s="142"/>
      <c r="G70" s="142"/>
      <c r="H70" s="142"/>
    </row>
    <row r="72" ht="12.75">
      <c r="A72" s="80" t="s">
        <v>315</v>
      </c>
    </row>
    <row r="73" ht="12.75">
      <c r="A73" s="80" t="s">
        <v>257</v>
      </c>
    </row>
    <row r="74" spans="1:3" ht="12.75">
      <c r="A74" s="81" t="s">
        <v>203</v>
      </c>
      <c r="B74" s="82" t="s">
        <v>258</v>
      </c>
      <c r="C74" s="83"/>
    </row>
    <row r="75" spans="1:3" ht="12.75">
      <c r="A75" s="84" t="s">
        <v>201</v>
      </c>
      <c r="B75" s="85" t="s">
        <v>259</v>
      </c>
      <c r="C75" s="83"/>
    </row>
    <row r="76" spans="1:3" ht="12.75">
      <c r="A76" s="85" t="s">
        <v>206</v>
      </c>
      <c r="B76" s="85" t="s">
        <v>260</v>
      </c>
      <c r="C76" s="83"/>
    </row>
    <row r="77" spans="1:3" ht="12.75">
      <c r="A77" s="82" t="s">
        <v>249</v>
      </c>
      <c r="B77" s="82" t="s">
        <v>261</v>
      </c>
      <c r="C77" s="83"/>
    </row>
    <row r="78" spans="1:2" ht="12.75">
      <c r="A78" s="82" t="s">
        <v>253</v>
      </c>
      <c r="B78" s="82" t="s">
        <v>262</v>
      </c>
    </row>
    <row r="79" spans="1:3" ht="12.75">
      <c r="A79" s="82" t="s">
        <v>208</v>
      </c>
      <c r="B79" s="85" t="s">
        <v>263</v>
      </c>
      <c r="C79" s="83"/>
    </row>
    <row r="81" ht="12.75">
      <c r="A81" s="80" t="s">
        <v>264</v>
      </c>
    </row>
    <row r="82" spans="1:8" ht="12.75">
      <c r="A82" s="86" t="s">
        <v>207</v>
      </c>
      <c r="B82" s="85" t="s">
        <v>265</v>
      </c>
      <c r="C82" s="83"/>
      <c r="D82" s="83"/>
      <c r="E82" s="83"/>
      <c r="F82" s="83"/>
      <c r="G82" s="83"/>
      <c r="H82" s="83"/>
    </row>
    <row r="83" spans="1:8" ht="12.75">
      <c r="A83" s="86" t="s">
        <v>205</v>
      </c>
      <c r="B83" s="85" t="s">
        <v>266</v>
      </c>
      <c r="C83" s="83"/>
      <c r="D83" s="83"/>
      <c r="E83" s="83"/>
      <c r="F83" s="83"/>
      <c r="G83" s="83"/>
      <c r="H83" s="83"/>
    </row>
    <row r="84" spans="1:8" ht="12.75">
      <c r="A84" s="85" t="s">
        <v>202</v>
      </c>
      <c r="B84" s="85" t="s">
        <v>267</v>
      </c>
      <c r="C84" s="83"/>
      <c r="D84" s="83"/>
      <c r="E84" s="83"/>
      <c r="F84" s="83"/>
      <c r="G84" s="83"/>
      <c r="H84" s="83"/>
    </row>
    <row r="85" spans="1:8" ht="23.25" customHeight="1">
      <c r="A85" s="86" t="s">
        <v>209</v>
      </c>
      <c r="B85" s="140" t="s">
        <v>268</v>
      </c>
      <c r="C85" s="140"/>
      <c r="D85" s="140"/>
      <c r="E85" s="140"/>
      <c r="F85" s="140"/>
      <c r="G85" s="140"/>
      <c r="H85" s="140"/>
    </row>
    <row r="87" ht="12.75">
      <c r="A87" s="80" t="s">
        <v>269</v>
      </c>
    </row>
    <row r="88" spans="1:5" ht="12.75">
      <c r="A88" s="87" t="s">
        <v>228</v>
      </c>
      <c r="B88" s="85" t="s">
        <v>270</v>
      </c>
      <c r="C88" s="83"/>
      <c r="D88" s="83"/>
      <c r="E88" s="83"/>
    </row>
    <row r="89" spans="1:5" ht="12.75">
      <c r="A89" s="86" t="s">
        <v>204</v>
      </c>
      <c r="B89" s="85" t="s">
        <v>271</v>
      </c>
      <c r="C89" s="83"/>
      <c r="D89" s="83"/>
      <c r="E89" s="83"/>
    </row>
    <row r="90" spans="1:5" ht="12.75">
      <c r="A90" s="87" t="s">
        <v>254</v>
      </c>
      <c r="B90" s="85" t="s">
        <v>272</v>
      </c>
      <c r="C90" s="83"/>
      <c r="D90" s="83"/>
      <c r="E90" s="83"/>
    </row>
    <row r="91" spans="1:5" ht="12.75">
      <c r="A91" s="87" t="s">
        <v>236</v>
      </c>
      <c r="B91" s="85" t="s">
        <v>273</v>
      </c>
      <c r="C91" s="83"/>
      <c r="D91" s="83"/>
      <c r="E91" s="83"/>
    </row>
    <row r="92" spans="1:5" ht="12.75">
      <c r="A92" s="87" t="s">
        <v>206</v>
      </c>
      <c r="B92" s="85" t="s">
        <v>274</v>
      </c>
      <c r="E92" s="83"/>
    </row>
    <row r="93" spans="1:5" ht="12.75">
      <c r="A93" s="87" t="s">
        <v>212</v>
      </c>
      <c r="B93" s="81" t="s">
        <v>275</v>
      </c>
      <c r="C93" s="83"/>
      <c r="D93" s="83"/>
      <c r="E93" s="83"/>
    </row>
    <row r="94" spans="1:5" ht="12.75">
      <c r="A94" s="87" t="s">
        <v>210</v>
      </c>
      <c r="B94" s="82" t="s">
        <v>276</v>
      </c>
      <c r="C94" s="83"/>
      <c r="D94" s="83"/>
      <c r="E94" s="83"/>
    </row>
    <row r="95" spans="1:5" ht="12.75">
      <c r="A95" s="87" t="s">
        <v>211</v>
      </c>
      <c r="B95" s="85" t="s">
        <v>277</v>
      </c>
      <c r="C95" s="83"/>
      <c r="D95" s="83"/>
      <c r="E95" s="83"/>
    </row>
    <row r="96" spans="1:5" ht="12.75">
      <c r="A96" s="87" t="s">
        <v>214</v>
      </c>
      <c r="B96" s="82" t="s">
        <v>278</v>
      </c>
      <c r="C96" s="83"/>
      <c r="D96" s="83"/>
      <c r="E96" s="83"/>
    </row>
    <row r="97" spans="1:5" ht="12.75">
      <c r="A97" s="87" t="s">
        <v>208</v>
      </c>
      <c r="B97" s="85" t="s">
        <v>263</v>
      </c>
      <c r="C97" s="83"/>
      <c r="D97" s="83"/>
      <c r="E97" s="83"/>
    </row>
    <row r="98" spans="1:5" ht="12.75">
      <c r="A98" s="74"/>
      <c r="B98" s="83"/>
      <c r="C98" s="83"/>
      <c r="D98" s="83"/>
      <c r="E98" s="83"/>
    </row>
  </sheetData>
  <mergeCells count="7">
    <mergeCell ref="A1:H1"/>
    <mergeCell ref="B2:D2"/>
    <mergeCell ref="B85:H85"/>
    <mergeCell ref="A67:H67"/>
    <mergeCell ref="A68:H68"/>
    <mergeCell ref="A69:H69"/>
    <mergeCell ref="A70:H70"/>
  </mergeCells>
  <printOptions/>
  <pageMargins left="0.5511811023622047" right="0.5511811023622047" top="0.7874015748031497" bottom="0.7874015748031497"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1"/>
  <dimension ref="A1:N86"/>
  <sheetViews>
    <sheetView workbookViewId="0" topLeftCell="A1">
      <pane ySplit="5" topLeftCell="BM6" activePane="bottomLeft" state="frozen"/>
      <selection pane="topLeft" activeCell="K5" sqref="K5"/>
      <selection pane="bottomLeft" activeCell="A1" sqref="A1:H1"/>
    </sheetView>
  </sheetViews>
  <sheetFormatPr defaultColWidth="9.140625" defaultRowHeight="12.75"/>
  <cols>
    <col min="1" max="1" width="23.28125" style="7" customWidth="1"/>
    <col min="2" max="2" width="9.57421875" style="7" bestFit="1" customWidth="1"/>
    <col min="3" max="4" width="9.28125" style="7" bestFit="1" customWidth="1"/>
    <col min="5" max="5" width="9.57421875" style="7" bestFit="1" customWidth="1"/>
    <col min="6" max="7" width="9.28125" style="7" bestFit="1" customWidth="1"/>
    <col min="8" max="8" width="9.57421875" style="7" bestFit="1" customWidth="1"/>
    <col min="9" max="9" width="10.8515625" style="7" customWidth="1"/>
    <col min="10" max="10" width="9.28125" style="7" bestFit="1" customWidth="1"/>
    <col min="11" max="11" width="15.8515625" style="7" customWidth="1"/>
    <col min="12" max="12" width="11.421875" style="7" customWidth="1"/>
    <col min="13" max="14" width="9.28125" style="7" bestFit="1" customWidth="1"/>
    <col min="15" max="16384" width="9.140625" style="7" customWidth="1"/>
  </cols>
  <sheetData>
    <row r="1" spans="1:9" s="49" customFormat="1" ht="26.25" customHeight="1">
      <c r="A1" s="145" t="s">
        <v>341</v>
      </c>
      <c r="B1" s="146"/>
      <c r="C1" s="146"/>
      <c r="D1" s="146"/>
      <c r="E1" s="146"/>
      <c r="F1" s="146"/>
      <c r="G1" s="146"/>
      <c r="H1" s="147"/>
      <c r="I1" s="92"/>
    </row>
    <row r="2" spans="1:9" ht="12">
      <c r="A2" s="148" t="s">
        <v>1</v>
      </c>
      <c r="B2" s="148" t="s">
        <v>2</v>
      </c>
      <c r="C2" s="148"/>
      <c r="D2" s="148"/>
      <c r="E2" s="148"/>
      <c r="F2" s="148"/>
      <c r="G2" s="148" t="s">
        <v>3</v>
      </c>
      <c r="H2" s="148" t="s">
        <v>4</v>
      </c>
      <c r="I2" s="93"/>
    </row>
    <row r="3" spans="1:9" ht="12">
      <c r="A3" s="148"/>
      <c r="B3" s="148" t="s">
        <v>5</v>
      </c>
      <c r="C3" s="148"/>
      <c r="D3" s="148" t="s">
        <v>6</v>
      </c>
      <c r="E3" s="148" t="s">
        <v>7</v>
      </c>
      <c r="F3" s="148"/>
      <c r="G3" s="148"/>
      <c r="H3" s="148"/>
      <c r="I3" s="93"/>
    </row>
    <row r="4" spans="1:12" ht="24">
      <c r="A4" s="148"/>
      <c r="B4" s="148"/>
      <c r="C4" s="148"/>
      <c r="D4" s="148"/>
      <c r="E4" s="28" t="s">
        <v>8</v>
      </c>
      <c r="F4" s="28" t="s">
        <v>9</v>
      </c>
      <c r="G4" s="148"/>
      <c r="H4" s="148"/>
      <c r="I4" s="93"/>
      <c r="J4" s="143" t="s">
        <v>345</v>
      </c>
      <c r="K4" s="143"/>
      <c r="L4" s="143"/>
    </row>
    <row r="5" spans="1:12" ht="25.5">
      <c r="A5" s="148"/>
      <c r="B5" s="28" t="s">
        <v>10</v>
      </c>
      <c r="C5" s="28" t="s">
        <v>350</v>
      </c>
      <c r="D5" s="28" t="s">
        <v>10</v>
      </c>
      <c r="E5" s="28" t="s">
        <v>10</v>
      </c>
      <c r="F5" s="28" t="s">
        <v>10</v>
      </c>
      <c r="G5" s="28" t="s">
        <v>10</v>
      </c>
      <c r="H5" s="28" t="s">
        <v>10</v>
      </c>
      <c r="I5" s="93"/>
      <c r="J5" s="99" t="s">
        <v>2</v>
      </c>
      <c r="K5" s="50" t="s">
        <v>309</v>
      </c>
      <c r="L5" s="50" t="s">
        <v>11</v>
      </c>
    </row>
    <row r="6" spans="1:9" ht="12">
      <c r="A6" s="37" t="s">
        <v>162</v>
      </c>
      <c r="B6" s="38"/>
      <c r="C6" s="38"/>
      <c r="D6" s="38"/>
      <c r="E6" s="38"/>
      <c r="F6" s="38"/>
      <c r="G6" s="38"/>
      <c r="H6" s="38"/>
      <c r="I6" s="43"/>
    </row>
    <row r="7" spans="1:9" ht="12">
      <c r="A7" s="71" t="s">
        <v>193</v>
      </c>
      <c r="B7" s="38"/>
      <c r="C7" s="38"/>
      <c r="D7" s="38"/>
      <c r="E7" s="38"/>
      <c r="F7" s="38"/>
      <c r="G7" s="38"/>
      <c r="H7" s="38"/>
      <c r="I7" s="43"/>
    </row>
    <row r="8" spans="1:9" ht="13.5" customHeight="1">
      <c r="A8" s="37" t="s">
        <v>163</v>
      </c>
      <c r="B8" s="38"/>
      <c r="C8" s="38"/>
      <c r="D8" s="38"/>
      <c r="E8" s="38"/>
      <c r="F8" s="38"/>
      <c r="G8" s="38"/>
      <c r="H8" s="38"/>
      <c r="I8" s="43"/>
    </row>
    <row r="9" spans="1:14" ht="12">
      <c r="A9" s="9" t="s">
        <v>23</v>
      </c>
      <c r="B9" s="12">
        <v>3862</v>
      </c>
      <c r="C9" s="10">
        <v>46.7</v>
      </c>
      <c r="D9" s="10">
        <v>118</v>
      </c>
      <c r="E9" s="12">
        <v>4293</v>
      </c>
      <c r="F9" s="10" t="s">
        <v>12</v>
      </c>
      <c r="G9" s="10">
        <v>113</v>
      </c>
      <c r="H9" s="12">
        <v>8386</v>
      </c>
      <c r="I9" s="94"/>
      <c r="J9" s="90">
        <f>H9-G9</f>
        <v>8273</v>
      </c>
      <c r="K9" s="44">
        <f>J9*C9</f>
        <v>386349.10000000003</v>
      </c>
      <c r="L9" s="109">
        <f>B9/J9</f>
        <v>0.46681977517224704</v>
      </c>
      <c r="M9" s="44"/>
      <c r="N9" s="44"/>
    </row>
    <row r="10" spans="1:14" ht="12">
      <c r="A10" s="9" t="s">
        <v>25</v>
      </c>
      <c r="B10" s="10">
        <v>667</v>
      </c>
      <c r="C10" s="10">
        <v>22</v>
      </c>
      <c r="D10" s="10">
        <v>27</v>
      </c>
      <c r="E10" s="12">
        <v>2334</v>
      </c>
      <c r="F10" s="10" t="s">
        <v>12</v>
      </c>
      <c r="G10" s="10">
        <v>25</v>
      </c>
      <c r="H10" s="12">
        <v>3053</v>
      </c>
      <c r="I10" s="94"/>
      <c r="J10" s="90">
        <f aca="true" t="shared" si="0" ref="J10:J33">H10-G10</f>
        <v>3028</v>
      </c>
      <c r="K10" s="44">
        <f aca="true" t="shared" si="1" ref="K10:K33">J10*C10</f>
        <v>66616</v>
      </c>
      <c r="L10" s="109">
        <f aca="true" t="shared" si="2" ref="L10:L33">B10/J10</f>
        <v>0.22027741083223248</v>
      </c>
      <c r="M10" s="44"/>
      <c r="N10" s="44"/>
    </row>
    <row r="11" spans="1:14" ht="12">
      <c r="A11" s="9" t="s">
        <v>16</v>
      </c>
      <c r="B11" s="10">
        <v>174</v>
      </c>
      <c r="C11" s="10">
        <v>18.9</v>
      </c>
      <c r="D11" s="10">
        <v>214</v>
      </c>
      <c r="E11" s="10">
        <v>536</v>
      </c>
      <c r="F11" s="10">
        <v>26</v>
      </c>
      <c r="G11" s="10">
        <v>1</v>
      </c>
      <c r="H11" s="10">
        <v>925</v>
      </c>
      <c r="I11" s="95"/>
      <c r="J11" s="90">
        <f t="shared" si="0"/>
        <v>924</v>
      </c>
      <c r="K11" s="44">
        <f t="shared" si="1"/>
        <v>17463.6</v>
      </c>
      <c r="L11" s="109">
        <f t="shared" si="2"/>
        <v>0.18831168831168832</v>
      </c>
      <c r="M11" s="44"/>
      <c r="N11" s="44"/>
    </row>
    <row r="12" spans="1:14" ht="12">
      <c r="A12" s="9" t="s">
        <v>26</v>
      </c>
      <c r="B12" s="12">
        <v>2648</v>
      </c>
      <c r="C12" s="10">
        <v>34.3</v>
      </c>
      <c r="D12" s="10">
        <v>0</v>
      </c>
      <c r="E12" s="12">
        <v>5080</v>
      </c>
      <c r="F12" s="10">
        <v>96</v>
      </c>
      <c r="G12" s="10">
        <v>159</v>
      </c>
      <c r="H12" s="12">
        <v>7887</v>
      </c>
      <c r="I12" s="94"/>
      <c r="J12" s="90">
        <f t="shared" si="0"/>
        <v>7728</v>
      </c>
      <c r="K12" s="44">
        <f t="shared" si="1"/>
        <v>265070.39999999997</v>
      </c>
      <c r="L12" s="109">
        <f t="shared" si="2"/>
        <v>0.34265010351966874</v>
      </c>
      <c r="M12" s="44"/>
      <c r="N12" s="44"/>
    </row>
    <row r="13" spans="1:14" ht="12">
      <c r="A13" s="9" t="s">
        <v>27</v>
      </c>
      <c r="B13" s="10">
        <v>500</v>
      </c>
      <c r="C13" s="10">
        <v>11.8</v>
      </c>
      <c r="D13" s="10">
        <v>136</v>
      </c>
      <c r="E13" s="12">
        <v>3607</v>
      </c>
      <c r="F13" s="10" t="s">
        <v>12</v>
      </c>
      <c r="G13" s="10">
        <v>66</v>
      </c>
      <c r="H13" s="12">
        <v>4309</v>
      </c>
      <c r="I13" s="94"/>
      <c r="J13" s="90">
        <f t="shared" si="0"/>
        <v>4243</v>
      </c>
      <c r="K13" s="44">
        <f t="shared" si="1"/>
        <v>50067.4</v>
      </c>
      <c r="L13" s="109">
        <f t="shared" si="2"/>
        <v>0.11784115012962526</v>
      </c>
      <c r="M13" s="44"/>
      <c r="N13" s="44"/>
    </row>
    <row r="14" spans="1:14" ht="12">
      <c r="A14" s="9" t="s">
        <v>28</v>
      </c>
      <c r="B14" s="12">
        <v>2284</v>
      </c>
      <c r="C14" s="10">
        <v>53.9</v>
      </c>
      <c r="D14" s="10">
        <v>82</v>
      </c>
      <c r="E14" s="12">
        <v>1873</v>
      </c>
      <c r="F14" s="10" t="s">
        <v>12</v>
      </c>
      <c r="G14" s="10">
        <v>284</v>
      </c>
      <c r="H14" s="12">
        <v>4523</v>
      </c>
      <c r="I14" s="94"/>
      <c r="J14" s="90">
        <f t="shared" si="0"/>
        <v>4239</v>
      </c>
      <c r="K14" s="44">
        <f t="shared" si="1"/>
        <v>228482.1</v>
      </c>
      <c r="L14" s="109">
        <f t="shared" si="2"/>
        <v>0.5388063222458127</v>
      </c>
      <c r="M14" s="44"/>
      <c r="N14" s="44"/>
    </row>
    <row r="15" spans="1:14" ht="12">
      <c r="A15" s="9" t="s">
        <v>29</v>
      </c>
      <c r="B15" s="12">
        <v>22500</v>
      </c>
      <c r="C15" s="10">
        <v>73.9</v>
      </c>
      <c r="D15" s="10">
        <v>802</v>
      </c>
      <c r="E15" s="12">
        <v>7145</v>
      </c>
      <c r="F15" s="10">
        <v>177</v>
      </c>
      <c r="G15" s="12">
        <v>3367</v>
      </c>
      <c r="H15" s="12">
        <v>33814</v>
      </c>
      <c r="I15" s="94"/>
      <c r="J15" s="90">
        <f t="shared" si="0"/>
        <v>30447</v>
      </c>
      <c r="K15" s="44">
        <f t="shared" si="1"/>
        <v>2250033.3000000003</v>
      </c>
      <c r="L15" s="109">
        <f t="shared" si="2"/>
        <v>0.7389890629618682</v>
      </c>
      <c r="M15" s="44"/>
      <c r="N15" s="44"/>
    </row>
    <row r="16" spans="1:14" ht="12">
      <c r="A16" s="9" t="s">
        <v>30</v>
      </c>
      <c r="B16" s="12">
        <v>15554</v>
      </c>
      <c r="C16" s="10">
        <v>28.3</v>
      </c>
      <c r="D16" s="12">
        <v>1708</v>
      </c>
      <c r="E16" s="12">
        <v>37748</v>
      </c>
      <c r="F16" s="10">
        <v>269</v>
      </c>
      <c r="G16" s="10">
        <v>140</v>
      </c>
      <c r="H16" s="12">
        <v>55150</v>
      </c>
      <c r="I16" s="94"/>
      <c r="J16" s="90">
        <f t="shared" si="0"/>
        <v>55010</v>
      </c>
      <c r="K16" s="44">
        <f t="shared" si="1"/>
        <v>1556783</v>
      </c>
      <c r="L16" s="109">
        <f t="shared" si="2"/>
        <v>0.2827485911652427</v>
      </c>
      <c r="M16" s="44"/>
      <c r="N16" s="44"/>
    </row>
    <row r="17" spans="1:14" ht="12">
      <c r="A17" s="9" t="s">
        <v>31</v>
      </c>
      <c r="B17" s="12">
        <v>11076</v>
      </c>
      <c r="C17" s="10">
        <v>31.7</v>
      </c>
      <c r="D17" s="10" t="s">
        <v>12</v>
      </c>
      <c r="E17" s="12">
        <v>23819</v>
      </c>
      <c r="F17" s="10" t="s">
        <v>12</v>
      </c>
      <c r="G17" s="10">
        <v>808</v>
      </c>
      <c r="H17" s="12">
        <v>35703</v>
      </c>
      <c r="I17" s="94"/>
      <c r="J17" s="90">
        <f t="shared" si="0"/>
        <v>34895</v>
      </c>
      <c r="K17" s="44">
        <f t="shared" si="1"/>
        <v>1106171.5</v>
      </c>
      <c r="L17" s="109">
        <f t="shared" si="2"/>
        <v>0.317409370970053</v>
      </c>
      <c r="M17" s="44"/>
      <c r="N17" s="44"/>
    </row>
    <row r="18" spans="1:14" ht="12">
      <c r="A18" s="9" t="s">
        <v>32</v>
      </c>
      <c r="B18" s="12">
        <v>3752</v>
      </c>
      <c r="C18" s="10">
        <v>29.1</v>
      </c>
      <c r="D18" s="12">
        <v>2780</v>
      </c>
      <c r="E18" s="12">
        <v>6358</v>
      </c>
      <c r="F18" s="10" t="s">
        <v>12</v>
      </c>
      <c r="G18" s="10">
        <v>306</v>
      </c>
      <c r="H18" s="12">
        <v>13196</v>
      </c>
      <c r="I18" s="94"/>
      <c r="J18" s="90">
        <f t="shared" si="0"/>
        <v>12890</v>
      </c>
      <c r="K18" s="44">
        <f t="shared" si="1"/>
        <v>375099</v>
      </c>
      <c r="L18" s="109">
        <f t="shared" si="2"/>
        <v>0.29107835531419707</v>
      </c>
      <c r="M18" s="44"/>
      <c r="N18" s="44"/>
    </row>
    <row r="19" spans="1:14" ht="12">
      <c r="A19" s="9" t="s">
        <v>33</v>
      </c>
      <c r="B19" s="12">
        <v>1976</v>
      </c>
      <c r="C19" s="10">
        <v>21.5</v>
      </c>
      <c r="D19" s="10">
        <v>0</v>
      </c>
      <c r="E19" s="12">
        <v>7235</v>
      </c>
      <c r="F19" s="10">
        <v>95</v>
      </c>
      <c r="G19" s="10">
        <v>92</v>
      </c>
      <c r="H19" s="12">
        <v>9303</v>
      </c>
      <c r="I19" s="94"/>
      <c r="J19" s="90">
        <f t="shared" si="0"/>
        <v>9211</v>
      </c>
      <c r="K19" s="44">
        <f t="shared" si="1"/>
        <v>198036.5</v>
      </c>
      <c r="L19" s="109">
        <f t="shared" si="2"/>
        <v>0.21452611008576702</v>
      </c>
      <c r="M19" s="44"/>
      <c r="N19" s="44"/>
    </row>
    <row r="20" spans="1:14" ht="12">
      <c r="A20" s="9" t="s">
        <v>34</v>
      </c>
      <c r="B20" s="10">
        <v>669</v>
      </c>
      <c r="C20" s="10">
        <v>9.7</v>
      </c>
      <c r="D20" s="10">
        <v>41</v>
      </c>
      <c r="E20" s="12">
        <v>6179</v>
      </c>
      <c r="F20" s="10" t="s">
        <v>12</v>
      </c>
      <c r="G20" s="10">
        <v>138</v>
      </c>
      <c r="H20" s="12">
        <v>7027</v>
      </c>
      <c r="I20" s="94"/>
      <c r="J20" s="90">
        <f t="shared" si="0"/>
        <v>6889</v>
      </c>
      <c r="K20" s="44">
        <f t="shared" si="1"/>
        <v>66823.29999999999</v>
      </c>
      <c r="L20" s="109">
        <f t="shared" si="2"/>
        <v>0.09711133691392074</v>
      </c>
      <c r="M20" s="44"/>
      <c r="N20" s="44"/>
    </row>
    <row r="21" spans="1:14" ht="12">
      <c r="A21" s="9" t="s">
        <v>35</v>
      </c>
      <c r="B21" s="12">
        <v>9979</v>
      </c>
      <c r="C21" s="10">
        <v>33.9</v>
      </c>
      <c r="D21" s="12">
        <v>1047</v>
      </c>
      <c r="E21" s="12">
        <v>18385</v>
      </c>
      <c r="F21" s="10" t="s">
        <v>12</v>
      </c>
      <c r="G21" s="10">
        <v>723</v>
      </c>
      <c r="H21" s="12">
        <v>30134</v>
      </c>
      <c r="I21" s="94"/>
      <c r="J21" s="90">
        <f t="shared" si="0"/>
        <v>29411</v>
      </c>
      <c r="K21" s="44">
        <f t="shared" si="1"/>
        <v>997032.8999999999</v>
      </c>
      <c r="L21" s="109">
        <f t="shared" si="2"/>
        <v>0.3392948216653633</v>
      </c>
      <c r="M21" s="44"/>
      <c r="N21" s="44"/>
    </row>
    <row r="22" spans="1:14" ht="12">
      <c r="A22" s="9" t="s">
        <v>36</v>
      </c>
      <c r="B22" s="12">
        <v>2941</v>
      </c>
      <c r="C22" s="10">
        <v>47.4</v>
      </c>
      <c r="D22" s="10">
        <v>115</v>
      </c>
      <c r="E22" s="12">
        <v>3149</v>
      </c>
      <c r="F22" s="10">
        <v>29</v>
      </c>
      <c r="G22" s="10">
        <v>255</v>
      </c>
      <c r="H22" s="12">
        <v>6460</v>
      </c>
      <c r="I22" s="94"/>
      <c r="J22" s="90">
        <f t="shared" si="0"/>
        <v>6205</v>
      </c>
      <c r="K22" s="44">
        <f t="shared" si="1"/>
        <v>294117</v>
      </c>
      <c r="L22" s="109">
        <f t="shared" si="2"/>
        <v>0.473972602739726</v>
      </c>
      <c r="M22" s="44"/>
      <c r="N22" s="44"/>
    </row>
    <row r="23" spans="1:14" ht="12">
      <c r="A23" s="9" t="s">
        <v>37</v>
      </c>
      <c r="B23" s="12">
        <v>2099</v>
      </c>
      <c r="C23" s="10">
        <v>33.5</v>
      </c>
      <c r="D23" s="10">
        <v>77</v>
      </c>
      <c r="E23" s="12">
        <v>4092</v>
      </c>
      <c r="F23" s="10">
        <v>62</v>
      </c>
      <c r="G23" s="10">
        <v>262</v>
      </c>
      <c r="H23" s="12">
        <v>6530</v>
      </c>
      <c r="I23" s="94"/>
      <c r="J23" s="90">
        <f t="shared" si="0"/>
        <v>6268</v>
      </c>
      <c r="K23" s="44">
        <f t="shared" si="1"/>
        <v>209978</v>
      </c>
      <c r="L23" s="109">
        <f t="shared" si="2"/>
        <v>0.33487555839183153</v>
      </c>
      <c r="M23" s="44"/>
      <c r="N23" s="44"/>
    </row>
    <row r="24" spans="1:14" ht="12">
      <c r="A24" s="9" t="s">
        <v>38</v>
      </c>
      <c r="B24" s="10">
        <v>87</v>
      </c>
      <c r="C24" s="10">
        <v>33.5</v>
      </c>
      <c r="D24" s="10">
        <v>1</v>
      </c>
      <c r="E24" s="10">
        <v>170</v>
      </c>
      <c r="F24" s="10" t="s">
        <v>12</v>
      </c>
      <c r="G24" s="10">
        <v>0</v>
      </c>
      <c r="H24" s="10">
        <v>259</v>
      </c>
      <c r="I24" s="95"/>
      <c r="J24" s="90">
        <f t="shared" si="0"/>
        <v>259</v>
      </c>
      <c r="K24" s="44">
        <f t="shared" si="1"/>
        <v>8676.5</v>
      </c>
      <c r="L24" s="109">
        <f t="shared" si="2"/>
        <v>0.3359073359073359</v>
      </c>
      <c r="M24" s="44"/>
      <c r="N24" s="44"/>
    </row>
    <row r="25" spans="1:14" ht="12">
      <c r="A25" s="9" t="s">
        <v>39</v>
      </c>
      <c r="B25" s="10" t="s">
        <v>13</v>
      </c>
      <c r="C25" s="10">
        <v>1.1</v>
      </c>
      <c r="D25" s="10">
        <v>0</v>
      </c>
      <c r="E25" s="10">
        <v>32</v>
      </c>
      <c r="F25" s="10" t="s">
        <v>12</v>
      </c>
      <c r="G25" s="10">
        <v>0</v>
      </c>
      <c r="H25" s="10">
        <v>32</v>
      </c>
      <c r="I25" s="95"/>
      <c r="J25" s="90">
        <f t="shared" si="0"/>
        <v>32</v>
      </c>
      <c r="K25" s="44">
        <f t="shared" si="1"/>
        <v>35.2</v>
      </c>
      <c r="L25" s="109"/>
      <c r="M25" s="44"/>
      <c r="N25" s="44"/>
    </row>
    <row r="26" spans="1:14" ht="12">
      <c r="A26" s="9" t="s">
        <v>40</v>
      </c>
      <c r="B26" s="10">
        <v>365</v>
      </c>
      <c r="C26" s="10">
        <v>10.8</v>
      </c>
      <c r="D26" s="10">
        <v>0</v>
      </c>
      <c r="E26" s="12">
        <v>3023</v>
      </c>
      <c r="F26" s="10">
        <v>0</v>
      </c>
      <c r="G26" s="10">
        <v>765</v>
      </c>
      <c r="H26" s="12">
        <v>4153</v>
      </c>
      <c r="I26" s="94"/>
      <c r="J26" s="90">
        <f t="shared" si="0"/>
        <v>3388</v>
      </c>
      <c r="K26" s="44">
        <f t="shared" si="1"/>
        <v>36590.4</v>
      </c>
      <c r="L26" s="109">
        <f t="shared" si="2"/>
        <v>0.1077331759149941</v>
      </c>
      <c r="M26" s="44"/>
      <c r="N26" s="44"/>
    </row>
    <row r="27" spans="1:14" ht="12">
      <c r="A27" s="9" t="s">
        <v>41</v>
      </c>
      <c r="B27" s="12">
        <v>9192</v>
      </c>
      <c r="C27" s="10">
        <v>30</v>
      </c>
      <c r="D27" s="10" t="s">
        <v>12</v>
      </c>
      <c r="E27" s="12">
        <v>21437</v>
      </c>
      <c r="F27" s="10" t="s">
        <v>12</v>
      </c>
      <c r="G27" s="10">
        <v>640</v>
      </c>
      <c r="H27" s="12">
        <v>31269</v>
      </c>
      <c r="I27" s="94"/>
      <c r="J27" s="90">
        <f t="shared" si="0"/>
        <v>30629</v>
      </c>
      <c r="K27" s="44">
        <f t="shared" si="1"/>
        <v>918870</v>
      </c>
      <c r="L27" s="109">
        <f t="shared" si="2"/>
        <v>0.3001077410297431</v>
      </c>
      <c r="M27" s="44"/>
      <c r="N27" s="44"/>
    </row>
    <row r="28" spans="1:14" ht="12">
      <c r="A28" s="9" t="s">
        <v>42</v>
      </c>
      <c r="B28" s="12">
        <v>3783</v>
      </c>
      <c r="C28" s="10">
        <v>41.3</v>
      </c>
      <c r="D28" s="10">
        <v>84</v>
      </c>
      <c r="E28" s="12">
        <v>5283</v>
      </c>
      <c r="F28" s="10" t="s">
        <v>12</v>
      </c>
      <c r="G28" s="10">
        <v>48</v>
      </c>
      <c r="H28" s="12">
        <v>9198</v>
      </c>
      <c r="I28" s="94"/>
      <c r="J28" s="90">
        <f t="shared" si="0"/>
        <v>9150</v>
      </c>
      <c r="K28" s="44">
        <f t="shared" si="1"/>
        <v>377895</v>
      </c>
      <c r="L28" s="109">
        <f t="shared" si="2"/>
        <v>0.4134426229508197</v>
      </c>
      <c r="M28" s="44"/>
      <c r="N28" s="44"/>
    </row>
    <row r="29" spans="1:14" ht="12">
      <c r="A29" s="9" t="s">
        <v>45</v>
      </c>
      <c r="B29" s="12">
        <v>1929</v>
      </c>
      <c r="C29" s="10">
        <v>40.1</v>
      </c>
      <c r="D29" s="10" t="s">
        <v>12</v>
      </c>
      <c r="E29" s="12">
        <v>2879</v>
      </c>
      <c r="F29" s="10">
        <v>32</v>
      </c>
      <c r="G29" s="10">
        <v>93</v>
      </c>
      <c r="H29" s="12">
        <v>4901</v>
      </c>
      <c r="I29" s="94"/>
      <c r="J29" s="90">
        <f t="shared" si="0"/>
        <v>4808</v>
      </c>
      <c r="K29" s="44">
        <f t="shared" si="1"/>
        <v>192800.80000000002</v>
      </c>
      <c r="L29" s="109">
        <f t="shared" si="2"/>
        <v>0.4012063227953411</v>
      </c>
      <c r="M29" s="44"/>
      <c r="N29" s="44"/>
    </row>
    <row r="30" spans="1:14" ht="12">
      <c r="A30" s="9" t="s">
        <v>46</v>
      </c>
      <c r="B30" s="12">
        <v>1264</v>
      </c>
      <c r="C30" s="10">
        <v>62.8</v>
      </c>
      <c r="D30" s="10">
        <v>44</v>
      </c>
      <c r="E30" s="10">
        <v>706</v>
      </c>
      <c r="F30" s="10">
        <v>24</v>
      </c>
      <c r="G30" s="10">
        <v>13</v>
      </c>
      <c r="H30" s="12">
        <v>2027</v>
      </c>
      <c r="I30" s="94"/>
      <c r="J30" s="90">
        <f t="shared" si="0"/>
        <v>2014</v>
      </c>
      <c r="K30" s="44">
        <f t="shared" si="1"/>
        <v>126479.2</v>
      </c>
      <c r="L30" s="109">
        <f t="shared" si="2"/>
        <v>0.6276067527308838</v>
      </c>
      <c r="M30" s="44"/>
      <c r="N30" s="44"/>
    </row>
    <row r="31" spans="1:14" ht="12">
      <c r="A31" s="9" t="s">
        <v>47</v>
      </c>
      <c r="B31" s="12">
        <v>17915</v>
      </c>
      <c r="C31" s="10">
        <v>35.9</v>
      </c>
      <c r="D31" s="12">
        <v>10299</v>
      </c>
      <c r="E31" s="12">
        <v>21730</v>
      </c>
      <c r="F31" s="10" t="s">
        <v>12</v>
      </c>
      <c r="G31" s="10">
        <v>655</v>
      </c>
      <c r="H31" s="12">
        <v>50599</v>
      </c>
      <c r="I31" s="94"/>
      <c r="J31" s="90">
        <f t="shared" si="0"/>
        <v>49944</v>
      </c>
      <c r="K31" s="44">
        <f t="shared" si="1"/>
        <v>1792989.5999999999</v>
      </c>
      <c r="L31" s="109">
        <f t="shared" si="2"/>
        <v>0.3587017459554701</v>
      </c>
      <c r="M31" s="44"/>
      <c r="N31" s="44"/>
    </row>
    <row r="32" spans="1:14" ht="12">
      <c r="A32" s="9" t="s">
        <v>48</v>
      </c>
      <c r="B32" s="12">
        <v>27528</v>
      </c>
      <c r="C32" s="10">
        <v>66.9</v>
      </c>
      <c r="D32" s="12">
        <v>3257</v>
      </c>
      <c r="E32" s="12">
        <v>10377</v>
      </c>
      <c r="F32" s="12">
        <v>1353</v>
      </c>
      <c r="G32" s="12">
        <v>3834</v>
      </c>
      <c r="H32" s="12">
        <v>44996</v>
      </c>
      <c r="I32" s="94"/>
      <c r="J32" s="90">
        <f t="shared" si="0"/>
        <v>41162</v>
      </c>
      <c r="K32" s="44">
        <f t="shared" si="1"/>
        <v>2753737.8000000003</v>
      </c>
      <c r="L32" s="109">
        <f t="shared" si="2"/>
        <v>0.6687721685049317</v>
      </c>
      <c r="M32" s="44"/>
      <c r="N32" s="44"/>
    </row>
    <row r="33" spans="1:14" ht="12">
      <c r="A33" s="9" t="s">
        <v>50</v>
      </c>
      <c r="B33" s="12">
        <v>2845</v>
      </c>
      <c r="C33" s="10">
        <v>11.8</v>
      </c>
      <c r="D33" s="10">
        <v>20</v>
      </c>
      <c r="E33" s="12">
        <v>21223</v>
      </c>
      <c r="F33" s="10">
        <v>24</v>
      </c>
      <c r="G33" s="10">
        <v>203</v>
      </c>
      <c r="H33" s="12">
        <v>24291</v>
      </c>
      <c r="I33" s="94"/>
      <c r="J33" s="90">
        <f t="shared" si="0"/>
        <v>24088</v>
      </c>
      <c r="K33" s="44">
        <f t="shared" si="1"/>
        <v>284238.4</v>
      </c>
      <c r="L33" s="109">
        <f t="shared" si="2"/>
        <v>0.11810860179342411</v>
      </c>
      <c r="M33" s="44"/>
      <c r="N33" s="44"/>
    </row>
    <row r="34" spans="1:14" ht="12">
      <c r="A34" s="39" t="s">
        <v>164</v>
      </c>
      <c r="B34" s="62">
        <f>SUM(B9:B33)</f>
        <v>145589</v>
      </c>
      <c r="C34" s="103">
        <f>L34</f>
        <v>37.806057616160565</v>
      </c>
      <c r="D34" s="62">
        <f>SUM(D9:D33)</f>
        <v>20852</v>
      </c>
      <c r="E34" s="62">
        <f>SUM(E9:E33)</f>
        <v>218693</v>
      </c>
      <c r="F34" s="62">
        <f>SUM(F9:F33)</f>
        <v>2187</v>
      </c>
      <c r="G34" s="62">
        <f>SUM(G9:G33)</f>
        <v>12990</v>
      </c>
      <c r="H34" s="62">
        <f>SUM(H9:H33)</f>
        <v>398125</v>
      </c>
      <c r="I34" s="96" t="s">
        <v>8</v>
      </c>
      <c r="J34" s="90">
        <f>SUM(J9:J33)</f>
        <v>385135</v>
      </c>
      <c r="K34" s="44">
        <f>SUM(K9:K33)</f>
        <v>14560436</v>
      </c>
      <c r="L34" s="44">
        <f>K34/J34</f>
        <v>37.806057616160565</v>
      </c>
      <c r="M34" s="44"/>
      <c r="N34" s="44"/>
    </row>
    <row r="35" spans="1:14" ht="12">
      <c r="A35" s="37" t="s">
        <v>165</v>
      </c>
      <c r="B35" s="63"/>
      <c r="C35" s="63"/>
      <c r="D35" s="63"/>
      <c r="E35" s="63"/>
      <c r="F35" s="63"/>
      <c r="G35" s="63"/>
      <c r="H35" s="63"/>
      <c r="I35" s="97"/>
      <c r="J35" s="90"/>
      <c r="K35" s="44"/>
      <c r="L35" s="44"/>
      <c r="M35" s="44"/>
      <c r="N35" s="44"/>
    </row>
    <row r="36" spans="1:14" ht="12">
      <c r="A36" s="9" t="s">
        <v>171</v>
      </c>
      <c r="B36" s="10">
        <v>794</v>
      </c>
      <c r="C36" s="10">
        <v>29</v>
      </c>
      <c r="D36" s="10">
        <v>261</v>
      </c>
      <c r="E36" s="12">
        <v>1685</v>
      </c>
      <c r="F36" s="10" t="s">
        <v>12</v>
      </c>
      <c r="G36" s="10">
        <v>135</v>
      </c>
      <c r="H36" s="12">
        <v>2875</v>
      </c>
      <c r="I36" s="94"/>
      <c r="J36" s="90">
        <f>H36-G36</f>
        <v>2740</v>
      </c>
      <c r="K36" s="44">
        <f>J36*C36</f>
        <v>79460</v>
      </c>
      <c r="L36" s="109">
        <f>B36/J36</f>
        <v>0.28978102189781024</v>
      </c>
      <c r="M36" s="44"/>
      <c r="N36" s="44"/>
    </row>
    <row r="37" spans="1:14" ht="12">
      <c r="A37" s="9" t="s">
        <v>172</v>
      </c>
      <c r="B37" s="10">
        <v>16</v>
      </c>
      <c r="C37" s="10">
        <v>35.6</v>
      </c>
      <c r="D37" s="10" t="s">
        <v>12</v>
      </c>
      <c r="E37" s="10">
        <v>29</v>
      </c>
      <c r="F37" s="10" t="s">
        <v>12</v>
      </c>
      <c r="G37" s="10">
        <v>0</v>
      </c>
      <c r="H37" s="10">
        <v>45</v>
      </c>
      <c r="I37" s="95"/>
      <c r="J37" s="90">
        <f aca="true" t="shared" si="3" ref="J37:J71">H37-G37</f>
        <v>45</v>
      </c>
      <c r="K37" s="44">
        <f aca="true" t="shared" si="4" ref="K37:K51">J37*C37</f>
        <v>1602</v>
      </c>
      <c r="L37" s="109">
        <f aca="true" t="shared" si="5" ref="L37:L51">B37/J37</f>
        <v>0.35555555555555557</v>
      </c>
      <c r="M37" s="44"/>
      <c r="N37" s="44"/>
    </row>
    <row r="38" spans="1:14" ht="12">
      <c r="A38" s="9" t="s">
        <v>173</v>
      </c>
      <c r="B38" s="12">
        <v>2185</v>
      </c>
      <c r="C38" s="10">
        <v>43.1</v>
      </c>
      <c r="D38" s="10">
        <v>549</v>
      </c>
      <c r="E38" s="12">
        <v>2339</v>
      </c>
      <c r="F38" s="10" t="s">
        <v>12</v>
      </c>
      <c r="G38" s="10">
        <v>47</v>
      </c>
      <c r="H38" s="12">
        <v>5120</v>
      </c>
      <c r="I38" s="94"/>
      <c r="J38" s="90">
        <f t="shared" si="3"/>
        <v>5073</v>
      </c>
      <c r="K38" s="44">
        <f t="shared" si="4"/>
        <v>218646.30000000002</v>
      </c>
      <c r="L38" s="109">
        <f t="shared" si="5"/>
        <v>0.4307116104868914</v>
      </c>
      <c r="M38" s="44"/>
      <c r="N38" s="44"/>
    </row>
    <row r="39" spans="1:14" ht="12">
      <c r="A39" s="9" t="s">
        <v>174</v>
      </c>
      <c r="B39" s="12">
        <v>3625</v>
      </c>
      <c r="C39" s="10">
        <v>32.8</v>
      </c>
      <c r="D39" s="10">
        <v>27</v>
      </c>
      <c r="E39" s="12">
        <v>7411</v>
      </c>
      <c r="F39" s="10" t="s">
        <v>12</v>
      </c>
      <c r="G39" s="10">
        <v>36</v>
      </c>
      <c r="H39" s="12">
        <v>11099</v>
      </c>
      <c r="I39" s="94"/>
      <c r="J39" s="90">
        <f t="shared" si="3"/>
        <v>11063</v>
      </c>
      <c r="K39" s="44">
        <f t="shared" si="4"/>
        <v>362866.39999999997</v>
      </c>
      <c r="L39" s="109">
        <f t="shared" si="5"/>
        <v>0.3276688059296755</v>
      </c>
      <c r="M39" s="44"/>
      <c r="N39" s="44"/>
    </row>
    <row r="40" spans="1:14" ht="12">
      <c r="A40" s="9" t="s">
        <v>175</v>
      </c>
      <c r="B40" s="12">
        <v>2135</v>
      </c>
      <c r="C40" s="10">
        <v>38.2</v>
      </c>
      <c r="D40" s="10">
        <v>346</v>
      </c>
      <c r="E40" s="12">
        <v>3111</v>
      </c>
      <c r="F40" s="10" t="s">
        <v>12</v>
      </c>
      <c r="G40" s="10">
        <v>62</v>
      </c>
      <c r="H40" s="12">
        <v>5654</v>
      </c>
      <c r="I40" s="94"/>
      <c r="J40" s="90">
        <f t="shared" si="3"/>
        <v>5592</v>
      </c>
      <c r="K40" s="44">
        <f t="shared" si="4"/>
        <v>213614.40000000002</v>
      </c>
      <c r="L40" s="109">
        <f t="shared" si="5"/>
        <v>0.38179542203147354</v>
      </c>
      <c r="M40" s="44"/>
      <c r="N40" s="44"/>
    </row>
    <row r="41" spans="1:14" ht="12">
      <c r="A41" s="9" t="s">
        <v>176</v>
      </c>
      <c r="B41" s="10">
        <v>46</v>
      </c>
      <c r="C41" s="10">
        <v>0.5</v>
      </c>
      <c r="D41" s="10">
        <v>104</v>
      </c>
      <c r="E41" s="12">
        <v>9875</v>
      </c>
      <c r="F41" s="10">
        <v>8</v>
      </c>
      <c r="G41" s="10">
        <v>275</v>
      </c>
      <c r="H41" s="12">
        <v>10300</v>
      </c>
      <c r="I41" s="94"/>
      <c r="J41" s="90">
        <f t="shared" si="3"/>
        <v>10025</v>
      </c>
      <c r="K41" s="44">
        <f t="shared" si="4"/>
        <v>5012.5</v>
      </c>
      <c r="L41" s="109">
        <f t="shared" si="5"/>
        <v>0.00458852867830424</v>
      </c>
      <c r="M41" s="44"/>
      <c r="N41" s="44"/>
    </row>
    <row r="42" spans="1:14" ht="12">
      <c r="A42" s="9" t="s">
        <v>177</v>
      </c>
      <c r="B42" s="10">
        <v>171</v>
      </c>
      <c r="C42" s="10">
        <v>8.3</v>
      </c>
      <c r="D42" s="10">
        <v>85</v>
      </c>
      <c r="E42" s="12">
        <v>1806</v>
      </c>
      <c r="F42" s="10" t="s">
        <v>12</v>
      </c>
      <c r="G42" s="10">
        <v>44</v>
      </c>
      <c r="H42" s="12">
        <v>2106</v>
      </c>
      <c r="I42" s="94"/>
      <c r="J42" s="90">
        <f t="shared" si="3"/>
        <v>2062</v>
      </c>
      <c r="K42" s="44">
        <f t="shared" si="4"/>
        <v>17114.600000000002</v>
      </c>
      <c r="L42" s="109">
        <f t="shared" si="5"/>
        <v>0.08292919495635305</v>
      </c>
      <c r="M42" s="44"/>
      <c r="N42" s="44"/>
    </row>
    <row r="43" spans="1:14" ht="12">
      <c r="A43" s="9" t="s">
        <v>178</v>
      </c>
      <c r="B43" s="10">
        <v>7</v>
      </c>
      <c r="C43" s="10">
        <v>43.1</v>
      </c>
      <c r="D43" s="10">
        <v>0</v>
      </c>
      <c r="E43" s="10">
        <v>9</v>
      </c>
      <c r="F43" s="10" t="s">
        <v>12</v>
      </c>
      <c r="G43" s="10">
        <v>0</v>
      </c>
      <c r="H43" s="10">
        <v>16</v>
      </c>
      <c r="I43" s="95"/>
      <c r="J43" s="90">
        <f t="shared" si="3"/>
        <v>16</v>
      </c>
      <c r="K43" s="44">
        <f t="shared" si="4"/>
        <v>689.6</v>
      </c>
      <c r="L43" s="109">
        <f t="shared" si="5"/>
        <v>0.4375</v>
      </c>
      <c r="M43" s="44"/>
      <c r="N43" s="44"/>
    </row>
    <row r="44" spans="1:14" ht="12">
      <c r="A44" s="9" t="s">
        <v>179</v>
      </c>
      <c r="B44" s="10">
        <v>0</v>
      </c>
      <c r="C44" s="10">
        <v>0</v>
      </c>
      <c r="D44" s="10">
        <v>0</v>
      </c>
      <c r="E44" s="10" t="s">
        <v>13</v>
      </c>
      <c r="F44" s="10" t="s">
        <v>13</v>
      </c>
      <c r="G44" s="10">
        <v>0</v>
      </c>
      <c r="H44" s="10" t="s">
        <v>13</v>
      </c>
      <c r="I44" s="95"/>
      <c r="J44" s="90"/>
      <c r="K44" s="44"/>
      <c r="L44" s="109"/>
      <c r="M44" s="44"/>
      <c r="N44" s="44"/>
    </row>
    <row r="45" spans="1:14" ht="12">
      <c r="A45" s="9" t="s">
        <v>180</v>
      </c>
      <c r="B45" s="12">
        <v>9387</v>
      </c>
      <c r="C45" s="10">
        <v>30.7</v>
      </c>
      <c r="D45" s="12">
        <v>2613</v>
      </c>
      <c r="E45" s="12">
        <v>18625</v>
      </c>
      <c r="F45" s="10" t="s">
        <v>12</v>
      </c>
      <c r="G45" s="12">
        <v>1751</v>
      </c>
      <c r="H45" s="12">
        <v>32376</v>
      </c>
      <c r="I45" s="94"/>
      <c r="J45" s="90">
        <f t="shared" si="3"/>
        <v>30625</v>
      </c>
      <c r="K45" s="44">
        <f t="shared" si="4"/>
        <v>940187.5</v>
      </c>
      <c r="L45" s="109">
        <f t="shared" si="5"/>
        <v>0.30651428571428574</v>
      </c>
      <c r="M45" s="44"/>
      <c r="N45" s="44"/>
    </row>
    <row r="46" spans="1:14" ht="12">
      <c r="A46" s="9" t="s">
        <v>181</v>
      </c>
      <c r="B46" s="12">
        <v>6370</v>
      </c>
      <c r="C46" s="10">
        <v>27.7</v>
      </c>
      <c r="D46" s="10">
        <v>258</v>
      </c>
      <c r="E46" s="12">
        <v>16359</v>
      </c>
      <c r="F46" s="10" t="s">
        <v>12</v>
      </c>
      <c r="G46" s="10">
        <v>852</v>
      </c>
      <c r="H46" s="12">
        <v>23839</v>
      </c>
      <c r="I46" s="94"/>
      <c r="J46" s="90">
        <f t="shared" si="3"/>
        <v>22987</v>
      </c>
      <c r="K46" s="44">
        <f t="shared" si="4"/>
        <v>636739.9</v>
      </c>
      <c r="L46" s="109">
        <f t="shared" si="5"/>
        <v>0.2771131509113847</v>
      </c>
      <c r="M46" s="44"/>
      <c r="N46" s="44"/>
    </row>
    <row r="47" spans="1:14" ht="12">
      <c r="A47" s="9" t="s">
        <v>182</v>
      </c>
      <c r="B47" s="10" t="s">
        <v>13</v>
      </c>
      <c r="C47" s="10">
        <v>1.6</v>
      </c>
      <c r="D47" s="10">
        <v>0</v>
      </c>
      <c r="E47" s="10">
        <v>6</v>
      </c>
      <c r="F47" s="10" t="s">
        <v>12</v>
      </c>
      <c r="G47" s="10">
        <v>0</v>
      </c>
      <c r="H47" s="10">
        <v>6</v>
      </c>
      <c r="I47" s="95"/>
      <c r="J47" s="90">
        <f t="shared" si="3"/>
        <v>6</v>
      </c>
      <c r="K47" s="44">
        <f t="shared" si="4"/>
        <v>9.600000000000001</v>
      </c>
      <c r="L47" s="109"/>
      <c r="M47" s="44"/>
      <c r="N47" s="44"/>
    </row>
    <row r="48" spans="1:14" ht="12">
      <c r="A48" s="9" t="s">
        <v>183</v>
      </c>
      <c r="B48" s="12">
        <v>2694</v>
      </c>
      <c r="C48" s="10">
        <v>26.4</v>
      </c>
      <c r="D48" s="10">
        <v>808</v>
      </c>
      <c r="E48" s="12">
        <v>6698</v>
      </c>
      <c r="F48" s="10">
        <v>269</v>
      </c>
      <c r="G48" s="10">
        <v>17</v>
      </c>
      <c r="H48" s="12">
        <v>10217</v>
      </c>
      <c r="I48" s="94"/>
      <c r="J48" s="90">
        <f t="shared" si="3"/>
        <v>10200</v>
      </c>
      <c r="K48" s="44">
        <f t="shared" si="4"/>
        <v>269280</v>
      </c>
      <c r="L48" s="109">
        <f t="shared" si="5"/>
        <v>0.2641176470588235</v>
      </c>
      <c r="M48" s="44"/>
      <c r="N48" s="44"/>
    </row>
    <row r="49" spans="1:14" ht="12">
      <c r="A49" s="9" t="s">
        <v>184</v>
      </c>
      <c r="B49" s="12">
        <v>1221</v>
      </c>
      <c r="C49" s="10">
        <v>30.9</v>
      </c>
      <c r="D49" s="10">
        <v>67</v>
      </c>
      <c r="E49" s="12">
        <v>2667</v>
      </c>
      <c r="F49" s="10" t="s">
        <v>12</v>
      </c>
      <c r="G49" s="10">
        <v>174</v>
      </c>
      <c r="H49" s="12">
        <v>4129</v>
      </c>
      <c r="I49" s="94"/>
      <c r="J49" s="90">
        <f t="shared" si="3"/>
        <v>3955</v>
      </c>
      <c r="K49" s="44">
        <f t="shared" si="4"/>
        <v>122209.5</v>
      </c>
      <c r="L49" s="109">
        <f t="shared" si="5"/>
        <v>0.30872313527180784</v>
      </c>
      <c r="M49" s="44"/>
      <c r="N49" s="44"/>
    </row>
    <row r="50" spans="1:14" ht="12">
      <c r="A50" s="9" t="s">
        <v>185</v>
      </c>
      <c r="B50" s="10">
        <v>906</v>
      </c>
      <c r="C50" s="10">
        <v>35.8</v>
      </c>
      <c r="D50" s="10">
        <v>82</v>
      </c>
      <c r="E50" s="12">
        <v>1543</v>
      </c>
      <c r="F50" s="10" t="s">
        <v>12</v>
      </c>
      <c r="G50" s="10">
        <v>40</v>
      </c>
      <c r="H50" s="12">
        <v>2571</v>
      </c>
      <c r="I50" s="94"/>
      <c r="J50" s="90">
        <f t="shared" si="3"/>
        <v>2531</v>
      </c>
      <c r="K50" s="44">
        <f t="shared" si="4"/>
        <v>90609.79999999999</v>
      </c>
      <c r="L50" s="109">
        <f t="shared" si="5"/>
        <v>0.35796128012643225</v>
      </c>
      <c r="M50" s="44"/>
      <c r="N50" s="44"/>
    </row>
    <row r="51" spans="1:14" ht="12">
      <c r="A51" s="9" t="s">
        <v>186</v>
      </c>
      <c r="B51" s="12">
        <v>10175</v>
      </c>
      <c r="C51" s="10">
        <v>13.2</v>
      </c>
      <c r="D51" s="12">
        <v>10689</v>
      </c>
      <c r="E51" s="12">
        <v>56099</v>
      </c>
      <c r="F51" s="10" t="s">
        <v>12</v>
      </c>
      <c r="G51" s="10">
        <v>519</v>
      </c>
      <c r="H51" s="12">
        <v>77482</v>
      </c>
      <c r="I51" s="94"/>
      <c r="J51" s="90">
        <f t="shared" si="3"/>
        <v>76963</v>
      </c>
      <c r="K51" s="44">
        <f t="shared" si="4"/>
        <v>1015911.6</v>
      </c>
      <c r="L51" s="109">
        <f t="shared" si="5"/>
        <v>0.13220638488624403</v>
      </c>
      <c r="M51" s="44"/>
      <c r="N51" s="44"/>
    </row>
    <row r="52" spans="1:14" ht="12.75" customHeight="1">
      <c r="A52" s="39" t="s">
        <v>166</v>
      </c>
      <c r="B52" s="62">
        <f>SUM(B36:B51)</f>
        <v>39732</v>
      </c>
      <c r="C52" s="103">
        <f>L52</f>
        <v>21.61131643490698</v>
      </c>
      <c r="D52" s="62">
        <f>SUM(D36:D51)</f>
        <v>15889</v>
      </c>
      <c r="E52" s="62">
        <f>SUM(E36:E51)</f>
        <v>128262</v>
      </c>
      <c r="F52" s="62">
        <f>SUM(F36:F51)</f>
        <v>277</v>
      </c>
      <c r="G52" s="62">
        <f>SUM(G36:G51)</f>
        <v>3952</v>
      </c>
      <c r="H52" s="62">
        <f>SUM(H36:H51)</f>
        <v>187835</v>
      </c>
      <c r="I52" s="96" t="s">
        <v>8</v>
      </c>
      <c r="J52" s="90">
        <f t="shared" si="3"/>
        <v>183883</v>
      </c>
      <c r="K52" s="44">
        <f>SUM(K36:K51)</f>
        <v>3973953.6999999997</v>
      </c>
      <c r="L52" s="44">
        <f>K52/J52</f>
        <v>21.61131643490698</v>
      </c>
      <c r="M52" s="44"/>
      <c r="N52" s="44"/>
    </row>
    <row r="53" spans="1:14" ht="12">
      <c r="A53" s="39" t="s">
        <v>167</v>
      </c>
      <c r="B53" s="62">
        <f>B34+B52</f>
        <v>185321</v>
      </c>
      <c r="C53" s="103">
        <f>L53</f>
        <v>32.572589443567686</v>
      </c>
      <c r="D53" s="62">
        <f>D34+D52</f>
        <v>36741</v>
      </c>
      <c r="E53" s="62">
        <f>E34+E52</f>
        <v>346955</v>
      </c>
      <c r="F53" s="62">
        <f>F34+F52</f>
        <v>2464</v>
      </c>
      <c r="G53" s="62">
        <f>G34+G52</f>
        <v>16942</v>
      </c>
      <c r="H53" s="62">
        <f>H34+H52</f>
        <v>585960</v>
      </c>
      <c r="I53" s="96" t="s">
        <v>8</v>
      </c>
      <c r="J53" s="90">
        <f>J34+J52</f>
        <v>569018</v>
      </c>
      <c r="K53" s="44">
        <f>K52+K34</f>
        <v>18534389.7</v>
      </c>
      <c r="L53" s="44">
        <f>K53/J53</f>
        <v>32.572589443567686</v>
      </c>
      <c r="M53" s="44"/>
      <c r="N53" s="44"/>
    </row>
    <row r="54" spans="1:14" ht="12">
      <c r="A54" s="37" t="s">
        <v>399</v>
      </c>
      <c r="B54" s="63"/>
      <c r="C54" s="63"/>
      <c r="D54" s="63"/>
      <c r="E54" s="63"/>
      <c r="F54" s="63"/>
      <c r="G54" s="63"/>
      <c r="H54" s="63"/>
      <c r="I54" s="97"/>
      <c r="J54" s="90"/>
      <c r="K54" s="44"/>
      <c r="L54" s="44"/>
      <c r="M54" s="44"/>
      <c r="N54" s="44"/>
    </row>
    <row r="55" spans="1:14" ht="12">
      <c r="A55" s="9" t="s">
        <v>14</v>
      </c>
      <c r="B55" s="10">
        <v>283</v>
      </c>
      <c r="C55" s="89">
        <v>10</v>
      </c>
      <c r="D55" s="10">
        <v>45</v>
      </c>
      <c r="E55" s="12">
        <v>2492</v>
      </c>
      <c r="F55" s="10">
        <v>7</v>
      </c>
      <c r="G55" s="10">
        <v>160</v>
      </c>
      <c r="H55" s="12">
        <v>2980</v>
      </c>
      <c r="I55" s="94"/>
      <c r="J55" s="90">
        <f t="shared" si="3"/>
        <v>2820</v>
      </c>
      <c r="K55" s="44">
        <f>J55*C55</f>
        <v>28200</v>
      </c>
      <c r="L55" s="109">
        <f>B55/J55</f>
        <v>0.10035460992907802</v>
      </c>
      <c r="M55" s="44"/>
      <c r="N55" s="44"/>
    </row>
    <row r="56" spans="1:14" ht="12">
      <c r="A56" s="9" t="s">
        <v>15</v>
      </c>
      <c r="B56" s="10">
        <v>936</v>
      </c>
      <c r="C56" s="10">
        <v>11.3</v>
      </c>
      <c r="D56" s="10">
        <v>54</v>
      </c>
      <c r="E56" s="12">
        <v>7270</v>
      </c>
      <c r="F56" s="10" t="s">
        <v>12</v>
      </c>
      <c r="G56" s="10">
        <v>400</v>
      </c>
      <c r="H56" s="12">
        <v>8660</v>
      </c>
      <c r="I56" s="94"/>
      <c r="J56" s="90">
        <f t="shared" si="3"/>
        <v>8260</v>
      </c>
      <c r="K56" s="44">
        <f aca="true" t="shared" si="6" ref="K56:K70">J56*C56</f>
        <v>93338</v>
      </c>
      <c r="L56" s="109">
        <f aca="true" t="shared" si="7" ref="L56:L66">B56/J56</f>
        <v>0.11331719128329298</v>
      </c>
      <c r="M56" s="44"/>
      <c r="N56" s="44"/>
    </row>
    <row r="57" spans="1:14" ht="12">
      <c r="A57" s="9" t="s">
        <v>24</v>
      </c>
      <c r="B57" s="12">
        <v>7894</v>
      </c>
      <c r="C57" s="10">
        <v>38</v>
      </c>
      <c r="D57" s="10">
        <v>914</v>
      </c>
      <c r="E57" s="12">
        <v>11940</v>
      </c>
      <c r="F57" s="10" t="s">
        <v>12</v>
      </c>
      <c r="G57" s="10">
        <v>12</v>
      </c>
      <c r="H57" s="12">
        <v>20760</v>
      </c>
      <c r="I57" s="94"/>
      <c r="J57" s="90">
        <f t="shared" si="3"/>
        <v>20748</v>
      </c>
      <c r="K57" s="44">
        <f t="shared" si="6"/>
        <v>788424</v>
      </c>
      <c r="L57" s="109">
        <f t="shared" si="7"/>
        <v>0.38047040678619626</v>
      </c>
      <c r="M57" s="44"/>
      <c r="N57" s="44"/>
    </row>
    <row r="58" spans="1:14" ht="12">
      <c r="A58" s="9" t="s">
        <v>17</v>
      </c>
      <c r="B58" s="12">
        <v>2760</v>
      </c>
      <c r="C58" s="10">
        <v>39.7</v>
      </c>
      <c r="D58" s="10">
        <v>50</v>
      </c>
      <c r="E58" s="12">
        <v>4139</v>
      </c>
      <c r="F58" s="10" t="s">
        <v>12</v>
      </c>
      <c r="G58" s="10">
        <v>21</v>
      </c>
      <c r="H58" s="12">
        <v>6970</v>
      </c>
      <c r="I58" s="94"/>
      <c r="J58" s="90">
        <f t="shared" si="3"/>
        <v>6949</v>
      </c>
      <c r="K58" s="44">
        <f t="shared" si="6"/>
        <v>275875.30000000005</v>
      </c>
      <c r="L58" s="109">
        <f t="shared" si="7"/>
        <v>0.3971794502806159</v>
      </c>
      <c r="M58" s="44"/>
      <c r="N58" s="44"/>
    </row>
    <row r="59" spans="1:14" ht="12">
      <c r="A59" s="9" t="s">
        <v>18</v>
      </c>
      <c r="B59" s="12">
        <v>3337</v>
      </c>
      <c r="C59" s="10">
        <v>1.2</v>
      </c>
      <c r="D59" s="12">
        <v>15622</v>
      </c>
      <c r="E59" s="12">
        <v>251011</v>
      </c>
      <c r="F59" s="10">
        <v>3</v>
      </c>
      <c r="G59" s="12">
        <v>2520</v>
      </c>
      <c r="H59" s="12">
        <v>272490</v>
      </c>
      <c r="I59" s="94"/>
      <c r="J59" s="90">
        <f t="shared" si="3"/>
        <v>269970</v>
      </c>
      <c r="K59" s="44">
        <f t="shared" si="6"/>
        <v>323964</v>
      </c>
      <c r="L59" s="109">
        <f t="shared" si="7"/>
        <v>0.01236063266288847</v>
      </c>
      <c r="M59" s="44"/>
      <c r="N59" s="44"/>
    </row>
    <row r="60" spans="1:14" ht="12">
      <c r="A60" s="9" t="s">
        <v>19</v>
      </c>
      <c r="B60" s="10">
        <v>869</v>
      </c>
      <c r="C60" s="10">
        <v>4.5</v>
      </c>
      <c r="D60" s="10">
        <v>313</v>
      </c>
      <c r="E60" s="12">
        <v>17998</v>
      </c>
      <c r="F60" s="10" t="s">
        <v>12</v>
      </c>
      <c r="G60" s="10">
        <v>810</v>
      </c>
      <c r="H60" s="12">
        <v>19990</v>
      </c>
      <c r="I60" s="94"/>
      <c r="J60" s="90">
        <f t="shared" si="3"/>
        <v>19180</v>
      </c>
      <c r="K60" s="44">
        <f t="shared" si="6"/>
        <v>86310</v>
      </c>
      <c r="L60" s="109">
        <f t="shared" si="7"/>
        <v>0.045307612095933265</v>
      </c>
      <c r="M60" s="44"/>
      <c r="N60" s="44"/>
    </row>
    <row r="61" spans="1:14" ht="12">
      <c r="A61" s="9" t="s">
        <v>43</v>
      </c>
      <c r="B61" s="10">
        <v>329</v>
      </c>
      <c r="C61" s="10">
        <v>10</v>
      </c>
      <c r="D61" s="10">
        <v>31</v>
      </c>
      <c r="E61" s="12">
        <v>2928</v>
      </c>
      <c r="F61" s="10" t="s">
        <v>12</v>
      </c>
      <c r="G61" s="10">
        <v>96</v>
      </c>
      <c r="H61" s="12">
        <v>3384</v>
      </c>
      <c r="I61" s="94"/>
      <c r="J61" s="90">
        <f t="shared" si="3"/>
        <v>3288</v>
      </c>
      <c r="K61" s="44">
        <f t="shared" si="6"/>
        <v>32880</v>
      </c>
      <c r="L61" s="109">
        <f t="shared" si="7"/>
        <v>0.10006082725060828</v>
      </c>
      <c r="M61" s="44"/>
      <c r="N61" s="44"/>
    </row>
    <row r="62" spans="1:14" ht="12">
      <c r="A62" s="9" t="s">
        <v>44</v>
      </c>
      <c r="B62" s="12">
        <v>808790</v>
      </c>
      <c r="C62" s="10">
        <v>47.9</v>
      </c>
      <c r="D62" s="12">
        <v>74185</v>
      </c>
      <c r="E62" s="12">
        <v>805875</v>
      </c>
      <c r="F62" s="12">
        <v>4698</v>
      </c>
      <c r="G62" s="12">
        <v>18690</v>
      </c>
      <c r="H62" s="12">
        <v>1707540</v>
      </c>
      <c r="I62" s="94"/>
      <c r="J62" s="90">
        <f t="shared" si="3"/>
        <v>1688850</v>
      </c>
      <c r="K62" s="44">
        <f t="shared" si="6"/>
        <v>80895915</v>
      </c>
      <c r="L62" s="109">
        <f t="shared" si="7"/>
        <v>0.47889984308849215</v>
      </c>
      <c r="M62" s="44"/>
      <c r="N62" s="44"/>
    </row>
    <row r="63" spans="1:14" ht="12">
      <c r="A63" s="9" t="s">
        <v>20</v>
      </c>
      <c r="B63" s="10">
        <v>410</v>
      </c>
      <c r="C63" s="10">
        <v>2.9</v>
      </c>
      <c r="D63" s="10">
        <v>142</v>
      </c>
      <c r="E63" s="12">
        <v>13444</v>
      </c>
      <c r="F63" s="10">
        <v>102</v>
      </c>
      <c r="G63" s="10">
        <v>259</v>
      </c>
      <c r="H63" s="12">
        <v>14255</v>
      </c>
      <c r="I63" s="94"/>
      <c r="J63" s="90">
        <f t="shared" si="3"/>
        <v>13996</v>
      </c>
      <c r="K63" s="44">
        <f t="shared" si="6"/>
        <v>40588.4</v>
      </c>
      <c r="L63" s="109">
        <f t="shared" si="7"/>
        <v>0.02929408402400686</v>
      </c>
      <c r="M63" s="44"/>
      <c r="N63" s="44"/>
    </row>
    <row r="64" spans="1:14" ht="12">
      <c r="A64" s="9" t="s">
        <v>21</v>
      </c>
      <c r="B64" s="12">
        <v>4127</v>
      </c>
      <c r="C64" s="10">
        <v>8.8</v>
      </c>
      <c r="D64" s="10">
        <v>0</v>
      </c>
      <c r="E64" s="12">
        <v>42866</v>
      </c>
      <c r="F64" s="10" t="s">
        <v>12</v>
      </c>
      <c r="G64" s="12">
        <v>1817</v>
      </c>
      <c r="H64" s="12">
        <v>48810</v>
      </c>
      <c r="I64" s="94"/>
      <c r="J64" s="90">
        <f t="shared" si="3"/>
        <v>46993</v>
      </c>
      <c r="K64" s="44">
        <f t="shared" si="6"/>
        <v>413538.4</v>
      </c>
      <c r="L64" s="109">
        <f t="shared" si="7"/>
        <v>0.08782159044964144</v>
      </c>
      <c r="M64" s="44"/>
      <c r="N64" s="44"/>
    </row>
    <row r="65" spans="1:14" ht="12">
      <c r="A65" s="9" t="s">
        <v>49</v>
      </c>
      <c r="B65" s="12">
        <v>9575</v>
      </c>
      <c r="C65" s="10">
        <v>16.5</v>
      </c>
      <c r="D65" s="10">
        <v>41</v>
      </c>
      <c r="E65" s="12">
        <v>48319</v>
      </c>
      <c r="F65" s="10">
        <v>907</v>
      </c>
      <c r="G65" s="12">
        <v>2435</v>
      </c>
      <c r="H65" s="12">
        <v>60370</v>
      </c>
      <c r="I65" s="94"/>
      <c r="J65" s="90">
        <f t="shared" si="3"/>
        <v>57935</v>
      </c>
      <c r="K65" s="44">
        <f t="shared" si="6"/>
        <v>955927.5</v>
      </c>
      <c r="L65" s="109">
        <f t="shared" si="7"/>
        <v>0.16527142487270216</v>
      </c>
      <c r="M65" s="44"/>
      <c r="N65" s="44"/>
    </row>
    <row r="66" spans="1:14" ht="12">
      <c r="A66" s="9" t="s">
        <v>22</v>
      </c>
      <c r="B66" s="12">
        <v>3295</v>
      </c>
      <c r="C66" s="10">
        <v>8</v>
      </c>
      <c r="D66" s="10">
        <v>904</v>
      </c>
      <c r="E66" s="12">
        <v>37225</v>
      </c>
      <c r="F66" s="10" t="s">
        <v>12</v>
      </c>
      <c r="G66" s="12">
        <v>3316</v>
      </c>
      <c r="H66" s="12">
        <v>44740</v>
      </c>
      <c r="I66" s="94"/>
      <c r="J66" s="90">
        <f t="shared" si="3"/>
        <v>41424</v>
      </c>
      <c r="K66" s="44">
        <f t="shared" si="6"/>
        <v>331392</v>
      </c>
      <c r="L66" s="109">
        <f t="shared" si="7"/>
        <v>0.07954325994592507</v>
      </c>
      <c r="M66" s="44"/>
      <c r="N66" s="44"/>
    </row>
    <row r="67" spans="1:14" ht="12">
      <c r="A67" s="39" t="s">
        <v>398</v>
      </c>
      <c r="B67" s="62">
        <f>SUM(B55:B66)</f>
        <v>842605</v>
      </c>
      <c r="C67" s="103">
        <f>L67</f>
        <v>38.64696853302563</v>
      </c>
      <c r="D67" s="62">
        <f>SUM(D55:D66)</f>
        <v>92301</v>
      </c>
      <c r="E67" s="62">
        <f>SUM(E55:E66)</f>
        <v>1245507</v>
      </c>
      <c r="F67" s="62">
        <f>SUM(F55:F66)</f>
        <v>5717</v>
      </c>
      <c r="G67" s="62">
        <f>SUM(G55:G66)</f>
        <v>30536</v>
      </c>
      <c r="H67" s="62">
        <f>SUM(H55:H66)</f>
        <v>2210949</v>
      </c>
      <c r="I67" s="96" t="s">
        <v>8</v>
      </c>
      <c r="J67" s="90">
        <f t="shared" si="3"/>
        <v>2180413</v>
      </c>
      <c r="K67" s="44">
        <f>SUM(K55:K66)</f>
        <v>84266352.60000001</v>
      </c>
      <c r="L67" s="44">
        <f>K67/J67</f>
        <v>38.64696853302563</v>
      </c>
      <c r="M67" s="44"/>
      <c r="N67" s="44"/>
    </row>
    <row r="68" spans="1:14" ht="12">
      <c r="A68" s="37" t="s">
        <v>168</v>
      </c>
      <c r="B68" s="63"/>
      <c r="C68" s="63"/>
      <c r="D68" s="63"/>
      <c r="E68" s="63"/>
      <c r="F68" s="63"/>
      <c r="G68" s="63"/>
      <c r="H68" s="63"/>
      <c r="I68" s="97"/>
      <c r="J68" s="90"/>
      <c r="K68" s="44"/>
      <c r="L68" s="44"/>
      <c r="M68" s="44"/>
      <c r="N68" s="44"/>
    </row>
    <row r="69" spans="1:14" ht="12">
      <c r="A69" s="9" t="s">
        <v>51</v>
      </c>
      <c r="B69" s="12">
        <v>310134</v>
      </c>
      <c r="C69" s="10">
        <v>33.6</v>
      </c>
      <c r="D69" s="12">
        <v>91951</v>
      </c>
      <c r="E69" s="12">
        <v>520012</v>
      </c>
      <c r="F69" s="10" t="s">
        <v>12</v>
      </c>
      <c r="G69" s="12">
        <v>74964</v>
      </c>
      <c r="H69" s="12">
        <v>997061</v>
      </c>
      <c r="I69" s="94"/>
      <c r="J69" s="90">
        <f t="shared" si="3"/>
        <v>922097</v>
      </c>
      <c r="K69" s="44">
        <f t="shared" si="6"/>
        <v>30982459.200000003</v>
      </c>
      <c r="L69" s="44"/>
      <c r="M69" s="44"/>
      <c r="N69" s="44"/>
    </row>
    <row r="70" spans="1:14" ht="12">
      <c r="A70" s="9" t="s">
        <v>52</v>
      </c>
      <c r="B70" s="12">
        <v>303089</v>
      </c>
      <c r="C70" s="10">
        <v>33.1</v>
      </c>
      <c r="D70" s="10" t="s">
        <v>12</v>
      </c>
      <c r="E70" s="12">
        <v>612807</v>
      </c>
      <c r="F70" s="12">
        <v>32899</v>
      </c>
      <c r="G70" s="12">
        <v>47013</v>
      </c>
      <c r="H70" s="12">
        <v>962909</v>
      </c>
      <c r="I70" s="94"/>
      <c r="J70" s="90">
        <f t="shared" si="3"/>
        <v>915896</v>
      </c>
      <c r="K70" s="44">
        <f t="shared" si="6"/>
        <v>30316157.6</v>
      </c>
      <c r="L70" s="44"/>
      <c r="M70" s="44"/>
      <c r="N70" s="44"/>
    </row>
    <row r="71" spans="1:14" ht="12">
      <c r="A71" s="39" t="s">
        <v>169</v>
      </c>
      <c r="B71" s="62">
        <f>SUM(B69:B70)</f>
        <v>613223</v>
      </c>
      <c r="C71" s="103">
        <f>L71</f>
        <v>33.35084344717309</v>
      </c>
      <c r="D71" s="62">
        <f>SUM(D69:D70)</f>
        <v>91951</v>
      </c>
      <c r="E71" s="62">
        <f>SUM(E69:E70)</f>
        <v>1132819</v>
      </c>
      <c r="F71" s="62">
        <f>SUM(F69:F70)</f>
        <v>32899</v>
      </c>
      <c r="G71" s="62">
        <f>SUM(G69:G70)</f>
        <v>121977</v>
      </c>
      <c r="H71" s="62">
        <f>SUM(H69:H70)</f>
        <v>1959970</v>
      </c>
      <c r="I71" s="96" t="s">
        <v>8</v>
      </c>
      <c r="J71" s="90">
        <f t="shared" si="3"/>
        <v>1837993</v>
      </c>
      <c r="K71" s="44">
        <f>SUM(K69:K70)</f>
        <v>61298616.800000004</v>
      </c>
      <c r="L71" s="44">
        <f>K71/J71</f>
        <v>33.35084344717309</v>
      </c>
      <c r="M71" s="44"/>
      <c r="N71" s="44"/>
    </row>
    <row r="72" spans="1:14" s="50" customFormat="1" ht="24">
      <c r="A72" s="40" t="s">
        <v>170</v>
      </c>
      <c r="B72" s="64">
        <f>B53+B67+B71</f>
        <v>1641149</v>
      </c>
      <c r="C72" s="102">
        <f>L72</f>
        <v>35.77157007941712</v>
      </c>
      <c r="D72" s="64">
        <f>D53+D67+D71</f>
        <v>220993</v>
      </c>
      <c r="E72" s="64">
        <f>E53+E67+E71</f>
        <v>2725281</v>
      </c>
      <c r="F72" s="64">
        <f>F53+F67+F71</f>
        <v>41080</v>
      </c>
      <c r="G72" s="64">
        <f>G53+G67+G71</f>
        <v>169455</v>
      </c>
      <c r="H72" s="64">
        <f>H53+H67+H71</f>
        <v>4756879</v>
      </c>
      <c r="I72" s="96" t="s">
        <v>344</v>
      </c>
      <c r="J72" s="90">
        <f>J71+J67+J53</f>
        <v>4587424</v>
      </c>
      <c r="K72" s="44">
        <f>K71+K67+K53</f>
        <v>164099359.1</v>
      </c>
      <c r="L72" s="44">
        <f>K72/J72</f>
        <v>35.77157007941712</v>
      </c>
      <c r="M72" s="44"/>
      <c r="N72" s="44"/>
    </row>
    <row r="73" spans="1:14" ht="12">
      <c r="A73" s="22" t="s">
        <v>53</v>
      </c>
      <c r="B73" s="13">
        <v>3952025</v>
      </c>
      <c r="C73" s="11">
        <v>30.3</v>
      </c>
      <c r="D73" s="13">
        <v>1375829</v>
      </c>
      <c r="E73" s="13">
        <v>7724961</v>
      </c>
      <c r="F73" s="13">
        <v>75779</v>
      </c>
      <c r="G73" s="13">
        <v>365666</v>
      </c>
      <c r="H73" s="13">
        <v>13418518</v>
      </c>
      <c r="I73" s="98"/>
      <c r="J73" s="44"/>
      <c r="K73" s="44"/>
      <c r="L73" s="44"/>
      <c r="M73" s="44"/>
      <c r="N73" s="44"/>
    </row>
    <row r="74" spans="1:14" ht="12">
      <c r="A74" s="1"/>
      <c r="B74" s="25"/>
      <c r="C74" s="25"/>
      <c r="D74" s="25"/>
      <c r="E74" s="25"/>
      <c r="F74" s="25"/>
      <c r="G74" s="25"/>
      <c r="H74" s="25"/>
      <c r="I74" s="25"/>
      <c r="J74" s="44"/>
      <c r="K74" s="44"/>
      <c r="L74" s="44"/>
      <c r="M74" s="44"/>
      <c r="N74" s="44"/>
    </row>
    <row r="75" ht="12">
      <c r="A75" s="3" t="s">
        <v>349</v>
      </c>
    </row>
    <row r="76" spans="1:8" ht="12.75" customHeight="1">
      <c r="A76" s="144" t="s">
        <v>351</v>
      </c>
      <c r="B76" s="144"/>
      <c r="C76" s="144"/>
      <c r="D76" s="144"/>
      <c r="E76" s="144"/>
      <c r="F76" s="144"/>
      <c r="G76" s="144"/>
      <c r="H76" s="144"/>
    </row>
    <row r="77" ht="12">
      <c r="A77" s="1"/>
    </row>
    <row r="78" spans="1:9" ht="12">
      <c r="A78" s="20" t="s">
        <v>188</v>
      </c>
      <c r="B78" s="52"/>
      <c r="C78" s="52"/>
      <c r="D78" s="52"/>
      <c r="E78" s="52"/>
      <c r="F78" s="52"/>
      <c r="G78" s="52"/>
      <c r="H78" s="52"/>
      <c r="I78" s="52"/>
    </row>
    <row r="79" spans="1:9" ht="12">
      <c r="A79" s="1"/>
      <c r="B79" s="52"/>
      <c r="C79" s="52"/>
      <c r="D79" s="52"/>
      <c r="E79" s="52"/>
      <c r="F79" s="52"/>
      <c r="G79" s="52"/>
      <c r="H79" s="52"/>
      <c r="I79" s="52"/>
    </row>
    <row r="80" ht="12">
      <c r="A80" s="1"/>
    </row>
    <row r="81" ht="12">
      <c r="A81" s="1"/>
    </row>
    <row r="82" ht="12">
      <c r="A82" s="1"/>
    </row>
    <row r="83" ht="12">
      <c r="A83" s="3"/>
    </row>
    <row r="84" ht="12">
      <c r="A84" s="3"/>
    </row>
    <row r="85" ht="12">
      <c r="A85" s="3"/>
    </row>
    <row r="86" ht="12">
      <c r="A86" s="5"/>
    </row>
  </sheetData>
  <mergeCells count="10">
    <mergeCell ref="J4:L4"/>
    <mergeCell ref="A76:H76"/>
    <mergeCell ref="A1:H1"/>
    <mergeCell ref="A2:A5"/>
    <mergeCell ref="B2:F2"/>
    <mergeCell ref="G2:G4"/>
    <mergeCell ref="H2:H4"/>
    <mergeCell ref="B3:C4"/>
    <mergeCell ref="D3:D4"/>
    <mergeCell ref="E3:F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M87"/>
  <sheetViews>
    <sheetView workbookViewId="0" topLeftCell="A1">
      <pane ySplit="5" topLeftCell="BM6" activePane="bottomLeft" state="frozen"/>
      <selection pane="topLeft" activeCell="K5" sqref="K5"/>
      <selection pane="bottomLeft" activeCell="F72" sqref="F72"/>
    </sheetView>
  </sheetViews>
  <sheetFormatPr defaultColWidth="9.140625" defaultRowHeight="12.75"/>
  <cols>
    <col min="1" max="1" width="15.8515625" style="7" customWidth="1"/>
    <col min="2" max="4" width="8.140625" style="7" customWidth="1"/>
    <col min="5" max="8" width="7.00390625" style="7" customWidth="1"/>
    <col min="9" max="11" width="8.140625" style="7" customWidth="1"/>
    <col min="12" max="13" width="9.28125" style="7" bestFit="1" customWidth="1"/>
    <col min="14" max="16384" width="9.140625" style="7" customWidth="1"/>
  </cols>
  <sheetData>
    <row r="1" spans="1:11" s="49" customFormat="1" ht="26.25" customHeight="1">
      <c r="A1" s="145" t="s">
        <v>343</v>
      </c>
      <c r="B1" s="146"/>
      <c r="C1" s="146"/>
      <c r="D1" s="146"/>
      <c r="E1" s="146"/>
      <c r="F1" s="146"/>
      <c r="G1" s="146"/>
      <c r="H1" s="146"/>
      <c r="I1" s="146"/>
      <c r="J1" s="146"/>
      <c r="K1" s="147"/>
    </row>
    <row r="2" spans="1:11" ht="12">
      <c r="A2" s="148" t="s">
        <v>1</v>
      </c>
      <c r="B2" s="148" t="s">
        <v>5</v>
      </c>
      <c r="C2" s="148"/>
      <c r="D2" s="148"/>
      <c r="E2" s="148"/>
      <c r="F2" s="148"/>
      <c r="G2" s="148"/>
      <c r="H2" s="148"/>
      <c r="I2" s="148" t="s">
        <v>6</v>
      </c>
      <c r="J2" s="148"/>
      <c r="K2" s="148"/>
    </row>
    <row r="3" spans="1:11" ht="12">
      <c r="A3" s="148"/>
      <c r="B3" s="148" t="s">
        <v>55</v>
      </c>
      <c r="C3" s="148"/>
      <c r="D3" s="148"/>
      <c r="E3" s="148" t="s">
        <v>56</v>
      </c>
      <c r="F3" s="148"/>
      <c r="G3" s="148"/>
      <c r="H3" s="148"/>
      <c r="I3" s="148" t="s">
        <v>55</v>
      </c>
      <c r="J3" s="148"/>
      <c r="K3" s="148"/>
    </row>
    <row r="4" spans="1:11" ht="12">
      <c r="A4" s="148"/>
      <c r="B4" s="28">
        <v>1990</v>
      </c>
      <c r="C4" s="28">
        <v>2000</v>
      </c>
      <c r="D4" s="28">
        <v>2005</v>
      </c>
      <c r="E4" s="148" t="s">
        <v>57</v>
      </c>
      <c r="F4" s="148"/>
      <c r="G4" s="148" t="s">
        <v>58</v>
      </c>
      <c r="H4" s="148"/>
      <c r="I4" s="28">
        <v>1990</v>
      </c>
      <c r="J4" s="28">
        <v>2000</v>
      </c>
      <c r="K4" s="28">
        <v>2005</v>
      </c>
    </row>
    <row r="5" spans="1:11" ht="24">
      <c r="A5" s="148"/>
      <c r="B5" s="28" t="s">
        <v>10</v>
      </c>
      <c r="C5" s="28" t="s">
        <v>10</v>
      </c>
      <c r="D5" s="28" t="s">
        <v>10</v>
      </c>
      <c r="E5" s="28" t="s">
        <v>59</v>
      </c>
      <c r="F5" s="28" t="s">
        <v>347</v>
      </c>
      <c r="G5" s="28" t="s">
        <v>59</v>
      </c>
      <c r="H5" s="28" t="s">
        <v>347</v>
      </c>
      <c r="I5" s="28" t="s">
        <v>10</v>
      </c>
      <c r="J5" s="28" t="s">
        <v>10</v>
      </c>
      <c r="K5" s="28" t="s">
        <v>10</v>
      </c>
    </row>
    <row r="6" spans="1:11" ht="12">
      <c r="A6" s="37" t="s">
        <v>162</v>
      </c>
      <c r="B6" s="38"/>
      <c r="C6" s="38"/>
      <c r="D6" s="38"/>
      <c r="E6" s="38"/>
      <c r="F6" s="38"/>
      <c r="G6" s="38"/>
      <c r="H6" s="38"/>
      <c r="I6" s="38"/>
      <c r="J6" s="38"/>
      <c r="K6" s="38"/>
    </row>
    <row r="7" spans="1:11" ht="12">
      <c r="A7" s="71" t="s">
        <v>193</v>
      </c>
      <c r="B7" s="38"/>
      <c r="C7" s="38"/>
      <c r="D7" s="38"/>
      <c r="E7" s="38"/>
      <c r="F7" s="38"/>
      <c r="G7" s="38"/>
      <c r="H7" s="38"/>
      <c r="I7" s="38"/>
      <c r="J7" s="38"/>
      <c r="K7" s="38"/>
    </row>
    <row r="8" spans="1:11" ht="13.5" customHeight="1">
      <c r="A8" s="37" t="s">
        <v>163</v>
      </c>
      <c r="B8" s="38"/>
      <c r="C8" s="38"/>
      <c r="D8" s="38"/>
      <c r="E8" s="38"/>
      <c r="F8" s="38"/>
      <c r="G8" s="38"/>
      <c r="H8" s="38"/>
      <c r="I8" s="38"/>
      <c r="J8" s="38"/>
      <c r="K8" s="38"/>
    </row>
    <row r="9" spans="1:13" ht="12">
      <c r="A9" s="9" t="s">
        <v>23</v>
      </c>
      <c r="B9" s="12">
        <v>3776</v>
      </c>
      <c r="C9" s="12">
        <v>3838</v>
      </c>
      <c r="D9" s="12">
        <v>3862</v>
      </c>
      <c r="E9" s="10">
        <v>6</v>
      </c>
      <c r="F9" s="10">
        <v>0.2</v>
      </c>
      <c r="G9" s="10">
        <v>5</v>
      </c>
      <c r="H9" s="10">
        <v>0.1</v>
      </c>
      <c r="I9" s="10">
        <v>118</v>
      </c>
      <c r="J9" s="10">
        <v>117</v>
      </c>
      <c r="K9" s="10">
        <v>118</v>
      </c>
      <c r="M9" s="44"/>
    </row>
    <row r="10" spans="1:13" ht="12">
      <c r="A10" s="9" t="s">
        <v>25</v>
      </c>
      <c r="B10" s="10">
        <v>677</v>
      </c>
      <c r="C10" s="10">
        <v>667</v>
      </c>
      <c r="D10" s="10">
        <v>667</v>
      </c>
      <c r="E10" s="10">
        <v>-1</v>
      </c>
      <c r="F10" s="10">
        <v>-0.1</v>
      </c>
      <c r="G10" s="10">
        <v>0</v>
      </c>
      <c r="H10" s="10">
        <v>0</v>
      </c>
      <c r="I10" s="10">
        <v>21</v>
      </c>
      <c r="J10" s="10">
        <v>27</v>
      </c>
      <c r="K10" s="10">
        <v>27</v>
      </c>
      <c r="L10" s="44"/>
      <c r="M10" s="44"/>
    </row>
    <row r="11" spans="1:13" ht="12">
      <c r="A11" s="9" t="s">
        <v>16</v>
      </c>
      <c r="B11" s="10">
        <v>161</v>
      </c>
      <c r="C11" s="10">
        <v>173</v>
      </c>
      <c r="D11" s="10">
        <v>174</v>
      </c>
      <c r="E11" s="10">
        <v>1</v>
      </c>
      <c r="F11" s="10">
        <v>0.7</v>
      </c>
      <c r="G11" s="10" t="s">
        <v>13</v>
      </c>
      <c r="H11" s="10">
        <v>0.2</v>
      </c>
      <c r="I11" s="10" t="s">
        <v>12</v>
      </c>
      <c r="J11" s="10">
        <v>214</v>
      </c>
      <c r="K11" s="10">
        <v>214</v>
      </c>
      <c r="L11" s="44"/>
      <c r="M11" s="44"/>
    </row>
    <row r="12" spans="1:13" ht="12">
      <c r="A12" s="9" t="s">
        <v>26</v>
      </c>
      <c r="B12" s="12">
        <v>2630</v>
      </c>
      <c r="C12" s="12">
        <v>2637</v>
      </c>
      <c r="D12" s="12">
        <v>2648</v>
      </c>
      <c r="E12" s="10">
        <v>1</v>
      </c>
      <c r="F12" s="10" t="s">
        <v>13</v>
      </c>
      <c r="G12" s="10">
        <v>2</v>
      </c>
      <c r="H12" s="10">
        <v>0.1</v>
      </c>
      <c r="I12" s="10">
        <v>0</v>
      </c>
      <c r="J12" s="10">
        <v>0</v>
      </c>
      <c r="K12" s="10">
        <v>0</v>
      </c>
      <c r="L12" s="44"/>
      <c r="M12" s="44"/>
    </row>
    <row r="13" spans="1:13" ht="12">
      <c r="A13" s="9" t="s">
        <v>27</v>
      </c>
      <c r="B13" s="10">
        <v>445</v>
      </c>
      <c r="C13" s="10">
        <v>486</v>
      </c>
      <c r="D13" s="10">
        <v>500</v>
      </c>
      <c r="E13" s="10">
        <v>4</v>
      </c>
      <c r="F13" s="10">
        <v>0.9</v>
      </c>
      <c r="G13" s="10">
        <v>3</v>
      </c>
      <c r="H13" s="10">
        <v>0.6</v>
      </c>
      <c r="I13" s="10">
        <v>136</v>
      </c>
      <c r="J13" s="10">
        <v>136</v>
      </c>
      <c r="K13" s="10">
        <v>136</v>
      </c>
      <c r="L13" s="44"/>
      <c r="M13" s="44"/>
    </row>
    <row r="14" spans="1:13" ht="12">
      <c r="A14" s="9" t="s">
        <v>28</v>
      </c>
      <c r="B14" s="12">
        <v>2163</v>
      </c>
      <c r="C14" s="12">
        <v>2243</v>
      </c>
      <c r="D14" s="12">
        <v>2284</v>
      </c>
      <c r="E14" s="10">
        <v>8</v>
      </c>
      <c r="F14" s="10">
        <v>0.4</v>
      </c>
      <c r="G14" s="10">
        <v>8</v>
      </c>
      <c r="H14" s="10">
        <v>0.4</v>
      </c>
      <c r="I14" s="10" t="s">
        <v>12</v>
      </c>
      <c r="J14" s="10">
        <v>94</v>
      </c>
      <c r="K14" s="10">
        <v>82</v>
      </c>
      <c r="L14" s="44"/>
      <c r="M14" s="44"/>
    </row>
    <row r="15" spans="1:13" ht="12">
      <c r="A15" s="9" t="s">
        <v>29</v>
      </c>
      <c r="B15" s="12">
        <v>22194</v>
      </c>
      <c r="C15" s="12">
        <v>22475</v>
      </c>
      <c r="D15" s="12">
        <v>22500</v>
      </c>
      <c r="E15" s="10">
        <v>28</v>
      </c>
      <c r="F15" s="10">
        <v>0.1</v>
      </c>
      <c r="G15" s="10">
        <v>5</v>
      </c>
      <c r="H15" s="10" t="s">
        <v>13</v>
      </c>
      <c r="I15" s="10">
        <v>923</v>
      </c>
      <c r="J15" s="10">
        <v>830</v>
      </c>
      <c r="K15" s="10">
        <v>802</v>
      </c>
      <c r="L15" s="44"/>
      <c r="M15" s="44"/>
    </row>
    <row r="16" spans="1:13" ht="12">
      <c r="A16" s="9" t="s">
        <v>30</v>
      </c>
      <c r="B16" s="12">
        <v>14538</v>
      </c>
      <c r="C16" s="12">
        <v>15351</v>
      </c>
      <c r="D16" s="12">
        <v>15554</v>
      </c>
      <c r="E16" s="10">
        <v>81</v>
      </c>
      <c r="F16" s="10">
        <v>0.5</v>
      </c>
      <c r="G16" s="10">
        <v>41</v>
      </c>
      <c r="H16" s="10">
        <v>0.3</v>
      </c>
      <c r="I16" s="12">
        <v>2087</v>
      </c>
      <c r="J16" s="12">
        <v>1814</v>
      </c>
      <c r="K16" s="12">
        <v>1708</v>
      </c>
      <c r="L16" s="44"/>
      <c r="M16" s="44"/>
    </row>
    <row r="17" spans="1:13" ht="12">
      <c r="A17" s="9" t="s">
        <v>31</v>
      </c>
      <c r="B17" s="12">
        <v>10741</v>
      </c>
      <c r="C17" s="12">
        <v>11076</v>
      </c>
      <c r="D17" s="12">
        <v>11076</v>
      </c>
      <c r="E17" s="10">
        <v>34</v>
      </c>
      <c r="F17" s="10">
        <v>0.3</v>
      </c>
      <c r="G17" s="10">
        <v>0</v>
      </c>
      <c r="H17" s="10">
        <v>0</v>
      </c>
      <c r="I17" s="10" t="s">
        <v>12</v>
      </c>
      <c r="J17" s="10" t="s">
        <v>12</v>
      </c>
      <c r="K17" s="10" t="s">
        <v>12</v>
      </c>
      <c r="L17" s="44"/>
      <c r="M17" s="44"/>
    </row>
    <row r="18" spans="1:13" ht="12">
      <c r="A18" s="9" t="s">
        <v>32</v>
      </c>
      <c r="B18" s="12">
        <v>3299</v>
      </c>
      <c r="C18" s="12">
        <v>3601</v>
      </c>
      <c r="D18" s="12">
        <v>3752</v>
      </c>
      <c r="E18" s="10">
        <v>30</v>
      </c>
      <c r="F18" s="10">
        <v>0.9</v>
      </c>
      <c r="G18" s="10">
        <v>30</v>
      </c>
      <c r="H18" s="10">
        <v>0.8</v>
      </c>
      <c r="I18" s="12">
        <v>3212</v>
      </c>
      <c r="J18" s="12">
        <v>2924</v>
      </c>
      <c r="K18" s="12">
        <v>2780</v>
      </c>
      <c r="L18" s="44"/>
      <c r="M18" s="44"/>
    </row>
    <row r="19" spans="1:13" ht="12">
      <c r="A19" s="9" t="s">
        <v>33</v>
      </c>
      <c r="B19" s="12">
        <v>1801</v>
      </c>
      <c r="C19" s="12">
        <v>1907</v>
      </c>
      <c r="D19" s="12">
        <v>1976</v>
      </c>
      <c r="E19" s="10">
        <v>11</v>
      </c>
      <c r="F19" s="10">
        <v>0.6</v>
      </c>
      <c r="G19" s="10">
        <v>14</v>
      </c>
      <c r="H19" s="10">
        <v>0.7</v>
      </c>
      <c r="I19" s="10">
        <v>0</v>
      </c>
      <c r="J19" s="10">
        <v>0</v>
      </c>
      <c r="K19" s="10">
        <v>0</v>
      </c>
      <c r="L19" s="44"/>
      <c r="M19" s="44"/>
    </row>
    <row r="20" spans="1:13" ht="12">
      <c r="A20" s="9" t="s">
        <v>34</v>
      </c>
      <c r="B20" s="10">
        <v>441</v>
      </c>
      <c r="C20" s="10">
        <v>609</v>
      </c>
      <c r="D20" s="10">
        <v>669</v>
      </c>
      <c r="E20" s="10">
        <v>17</v>
      </c>
      <c r="F20" s="10">
        <v>3.3</v>
      </c>
      <c r="G20" s="10">
        <v>12</v>
      </c>
      <c r="H20" s="10">
        <v>1.9</v>
      </c>
      <c r="I20" s="10">
        <v>40</v>
      </c>
      <c r="J20" s="10">
        <v>41</v>
      </c>
      <c r="K20" s="10">
        <v>41</v>
      </c>
      <c r="L20" s="44"/>
      <c r="M20" s="44"/>
    </row>
    <row r="21" spans="1:13" ht="12">
      <c r="A21" s="9" t="s">
        <v>35</v>
      </c>
      <c r="B21" s="12">
        <v>8383</v>
      </c>
      <c r="C21" s="12">
        <v>9447</v>
      </c>
      <c r="D21" s="12">
        <v>9979</v>
      </c>
      <c r="E21" s="10">
        <v>106</v>
      </c>
      <c r="F21" s="10">
        <v>1.2</v>
      </c>
      <c r="G21" s="10">
        <v>106</v>
      </c>
      <c r="H21" s="10">
        <v>1.1</v>
      </c>
      <c r="I21" s="10">
        <v>880</v>
      </c>
      <c r="J21" s="10">
        <v>992</v>
      </c>
      <c r="K21" s="12">
        <v>1047</v>
      </c>
      <c r="L21" s="44"/>
      <c r="M21" s="44"/>
    </row>
    <row r="22" spans="1:13" ht="12">
      <c r="A22" s="9" t="s">
        <v>36</v>
      </c>
      <c r="B22" s="12">
        <v>2775</v>
      </c>
      <c r="C22" s="12">
        <v>2885</v>
      </c>
      <c r="D22" s="12">
        <v>2941</v>
      </c>
      <c r="E22" s="10">
        <v>11</v>
      </c>
      <c r="F22" s="10">
        <v>0.4</v>
      </c>
      <c r="G22" s="10">
        <v>11</v>
      </c>
      <c r="H22" s="10">
        <v>0.4</v>
      </c>
      <c r="I22" s="10">
        <v>112</v>
      </c>
      <c r="J22" s="10">
        <v>120</v>
      </c>
      <c r="K22" s="10">
        <v>115</v>
      </c>
      <c r="L22" s="44"/>
      <c r="M22" s="44"/>
    </row>
    <row r="23" spans="1:13" ht="12">
      <c r="A23" s="9" t="s">
        <v>37</v>
      </c>
      <c r="B23" s="12">
        <v>1945</v>
      </c>
      <c r="C23" s="12">
        <v>2020</v>
      </c>
      <c r="D23" s="12">
        <v>2099</v>
      </c>
      <c r="E23" s="10">
        <v>8</v>
      </c>
      <c r="F23" s="10">
        <v>0.4</v>
      </c>
      <c r="G23" s="10">
        <v>16</v>
      </c>
      <c r="H23" s="10">
        <v>0.8</v>
      </c>
      <c r="I23" s="10">
        <v>80</v>
      </c>
      <c r="J23" s="10">
        <v>83</v>
      </c>
      <c r="K23" s="10">
        <v>77</v>
      </c>
      <c r="L23" s="44"/>
      <c r="M23" s="44"/>
    </row>
    <row r="24" spans="1:13" ht="12">
      <c r="A24" s="9" t="s">
        <v>38</v>
      </c>
      <c r="B24" s="10">
        <v>86</v>
      </c>
      <c r="C24" s="10">
        <v>87</v>
      </c>
      <c r="D24" s="10">
        <v>87</v>
      </c>
      <c r="E24" s="10" t="s">
        <v>13</v>
      </c>
      <c r="F24" s="10">
        <v>0.1</v>
      </c>
      <c r="G24" s="10">
        <v>0</v>
      </c>
      <c r="H24" s="10">
        <v>0</v>
      </c>
      <c r="I24" s="10">
        <v>3</v>
      </c>
      <c r="J24" s="10">
        <v>1</v>
      </c>
      <c r="K24" s="10">
        <v>1</v>
      </c>
      <c r="L24" s="44"/>
      <c r="M24" s="44"/>
    </row>
    <row r="25" spans="1:13" ht="12">
      <c r="A25" s="9" t="s">
        <v>39</v>
      </c>
      <c r="B25" s="10" t="s">
        <v>13</v>
      </c>
      <c r="C25" s="10" t="s">
        <v>13</v>
      </c>
      <c r="D25" s="10" t="s">
        <v>13</v>
      </c>
      <c r="E25" s="10">
        <v>0</v>
      </c>
      <c r="F25" s="10">
        <v>0</v>
      </c>
      <c r="G25" s="10">
        <v>0</v>
      </c>
      <c r="H25" s="10">
        <v>0</v>
      </c>
      <c r="I25" s="10">
        <v>0</v>
      </c>
      <c r="J25" s="10">
        <v>0</v>
      </c>
      <c r="K25" s="10">
        <v>0</v>
      </c>
      <c r="L25" s="44"/>
      <c r="M25" s="44"/>
    </row>
    <row r="26" spans="1:13" ht="12">
      <c r="A26" s="9" t="s">
        <v>40</v>
      </c>
      <c r="B26" s="10">
        <v>345</v>
      </c>
      <c r="C26" s="10">
        <v>360</v>
      </c>
      <c r="D26" s="10">
        <v>365</v>
      </c>
      <c r="E26" s="10">
        <v>2</v>
      </c>
      <c r="F26" s="10">
        <v>0.4</v>
      </c>
      <c r="G26" s="10">
        <v>1</v>
      </c>
      <c r="H26" s="10">
        <v>0.3</v>
      </c>
      <c r="I26" s="10">
        <v>0</v>
      </c>
      <c r="J26" s="10">
        <v>0</v>
      </c>
      <c r="K26" s="10">
        <v>0</v>
      </c>
      <c r="L26" s="44"/>
      <c r="M26" s="44"/>
    </row>
    <row r="27" spans="1:13" ht="12">
      <c r="A27" s="9" t="s">
        <v>41</v>
      </c>
      <c r="B27" s="12">
        <v>8881</v>
      </c>
      <c r="C27" s="12">
        <v>9059</v>
      </c>
      <c r="D27" s="12">
        <v>9192</v>
      </c>
      <c r="E27" s="10">
        <v>18</v>
      </c>
      <c r="F27" s="10">
        <v>0.2</v>
      </c>
      <c r="G27" s="10">
        <v>27</v>
      </c>
      <c r="H27" s="10">
        <v>0.3</v>
      </c>
      <c r="I27" s="10" t="s">
        <v>12</v>
      </c>
      <c r="J27" s="10" t="s">
        <v>12</v>
      </c>
      <c r="K27" s="10" t="s">
        <v>12</v>
      </c>
      <c r="L27" s="44"/>
      <c r="M27" s="44"/>
    </row>
    <row r="28" spans="1:13" ht="12">
      <c r="A28" s="9" t="s">
        <v>42</v>
      </c>
      <c r="B28" s="12">
        <v>3099</v>
      </c>
      <c r="C28" s="12">
        <v>3583</v>
      </c>
      <c r="D28" s="12">
        <v>3783</v>
      </c>
      <c r="E28" s="10">
        <v>48</v>
      </c>
      <c r="F28" s="10">
        <v>1.5</v>
      </c>
      <c r="G28" s="10">
        <v>40</v>
      </c>
      <c r="H28" s="10">
        <v>1.1</v>
      </c>
      <c r="I28" s="10">
        <v>236</v>
      </c>
      <c r="J28" s="10">
        <v>84</v>
      </c>
      <c r="K28" s="10">
        <v>84</v>
      </c>
      <c r="L28" s="44"/>
      <c r="M28" s="44"/>
    </row>
    <row r="29" spans="1:13" ht="12">
      <c r="A29" s="9" t="s">
        <v>45</v>
      </c>
      <c r="B29" s="12">
        <v>1922</v>
      </c>
      <c r="C29" s="12">
        <v>1921</v>
      </c>
      <c r="D29" s="12">
        <v>1929</v>
      </c>
      <c r="E29" s="10" t="s">
        <v>13</v>
      </c>
      <c r="F29" s="10" t="s">
        <v>13</v>
      </c>
      <c r="G29" s="10">
        <v>2</v>
      </c>
      <c r="H29" s="10">
        <v>0.1</v>
      </c>
      <c r="I29" s="10" t="s">
        <v>12</v>
      </c>
      <c r="J29" s="10" t="s">
        <v>12</v>
      </c>
      <c r="K29" s="10" t="s">
        <v>12</v>
      </c>
      <c r="L29" s="44"/>
      <c r="M29" s="44"/>
    </row>
    <row r="30" spans="1:13" ht="12">
      <c r="A30" s="9" t="s">
        <v>46</v>
      </c>
      <c r="B30" s="12">
        <v>1188</v>
      </c>
      <c r="C30" s="12">
        <v>1239</v>
      </c>
      <c r="D30" s="12">
        <v>1264</v>
      </c>
      <c r="E30" s="10">
        <v>5</v>
      </c>
      <c r="F30" s="10">
        <v>0.4</v>
      </c>
      <c r="G30" s="10">
        <v>5</v>
      </c>
      <c r="H30" s="10">
        <v>0.4</v>
      </c>
      <c r="I30" s="10">
        <v>44</v>
      </c>
      <c r="J30" s="10">
        <v>44</v>
      </c>
      <c r="K30" s="10">
        <v>44</v>
      </c>
      <c r="L30" s="44"/>
      <c r="M30" s="44"/>
    </row>
    <row r="31" spans="1:13" ht="12">
      <c r="A31" s="9" t="s">
        <v>47</v>
      </c>
      <c r="B31" s="12">
        <v>13479</v>
      </c>
      <c r="C31" s="12">
        <v>16436</v>
      </c>
      <c r="D31" s="12">
        <v>17915</v>
      </c>
      <c r="E31" s="10">
        <v>296</v>
      </c>
      <c r="F31" s="10">
        <v>2</v>
      </c>
      <c r="G31" s="10">
        <v>296</v>
      </c>
      <c r="H31" s="10">
        <v>1.7</v>
      </c>
      <c r="I31" s="12">
        <v>12447</v>
      </c>
      <c r="J31" s="12">
        <v>11016</v>
      </c>
      <c r="K31" s="12">
        <v>10299</v>
      </c>
      <c r="L31" s="44"/>
      <c r="M31" s="44"/>
    </row>
    <row r="32" spans="1:13" ht="12">
      <c r="A32" s="9" t="s">
        <v>48</v>
      </c>
      <c r="B32" s="12">
        <v>27367</v>
      </c>
      <c r="C32" s="12">
        <v>27474</v>
      </c>
      <c r="D32" s="12">
        <v>27528</v>
      </c>
      <c r="E32" s="10">
        <v>11</v>
      </c>
      <c r="F32" s="10" t="s">
        <v>13</v>
      </c>
      <c r="G32" s="10">
        <v>11</v>
      </c>
      <c r="H32" s="10" t="s">
        <v>13</v>
      </c>
      <c r="I32" s="12">
        <v>3223</v>
      </c>
      <c r="J32" s="12">
        <v>3246</v>
      </c>
      <c r="K32" s="12">
        <v>3257</v>
      </c>
      <c r="L32" s="44"/>
      <c r="M32" s="44"/>
    </row>
    <row r="33" spans="1:13" ht="12">
      <c r="A33" s="9" t="s">
        <v>50</v>
      </c>
      <c r="B33" s="12">
        <v>2611</v>
      </c>
      <c r="C33" s="12">
        <v>2793</v>
      </c>
      <c r="D33" s="12">
        <v>2845</v>
      </c>
      <c r="E33" s="10">
        <v>18</v>
      </c>
      <c r="F33" s="10">
        <v>0.7</v>
      </c>
      <c r="G33" s="10">
        <v>10</v>
      </c>
      <c r="H33" s="10">
        <v>0.4</v>
      </c>
      <c r="I33" s="10">
        <v>20</v>
      </c>
      <c r="J33" s="10">
        <v>20</v>
      </c>
      <c r="K33" s="10">
        <v>20</v>
      </c>
      <c r="L33" s="44"/>
      <c r="M33" s="44"/>
    </row>
    <row r="34" spans="1:13" ht="12">
      <c r="A34" s="39" t="s">
        <v>164</v>
      </c>
      <c r="B34" s="62">
        <f>SUM(B9:B33)</f>
        <v>134947</v>
      </c>
      <c r="C34" s="62">
        <f>SUM(C9:C33)</f>
        <v>142367</v>
      </c>
      <c r="D34" s="62">
        <f>SUM(D9:D33)</f>
        <v>145589</v>
      </c>
      <c r="E34" s="62">
        <f>(C34-B34)/10</f>
        <v>742</v>
      </c>
      <c r="F34" s="110">
        <f>((C34/B34)^0.1-1)*100</f>
        <v>0.536696300068007</v>
      </c>
      <c r="G34" s="62">
        <f>(D34-C34)/5</f>
        <v>644.4</v>
      </c>
      <c r="H34" s="110">
        <f>((D34/C34)^0.2-1)*100</f>
        <v>0.44859022518513036</v>
      </c>
      <c r="I34" s="62">
        <f>SUM(I9:I33)</f>
        <v>23582</v>
      </c>
      <c r="J34" s="62">
        <f>SUM(J9:J33)</f>
        <v>21803</v>
      </c>
      <c r="K34" s="62">
        <f>SUM(K9:K33)</f>
        <v>20852</v>
      </c>
      <c r="L34" s="44"/>
      <c r="M34" s="44"/>
    </row>
    <row r="35" spans="1:13" ht="24">
      <c r="A35" s="37" t="s">
        <v>165</v>
      </c>
      <c r="B35" s="63"/>
      <c r="C35" s="63"/>
      <c r="D35" s="63"/>
      <c r="E35" s="63"/>
      <c r="F35" s="63"/>
      <c r="G35" s="63"/>
      <c r="H35" s="63"/>
      <c r="I35" s="63"/>
      <c r="J35" s="63"/>
      <c r="K35" s="63"/>
      <c r="L35" s="44"/>
      <c r="M35" s="44"/>
    </row>
    <row r="36" spans="1:13" ht="12">
      <c r="A36" s="9" t="s">
        <v>171</v>
      </c>
      <c r="B36" s="10">
        <v>789</v>
      </c>
      <c r="C36" s="10">
        <v>769</v>
      </c>
      <c r="D36" s="10">
        <v>794</v>
      </c>
      <c r="E36" s="10">
        <v>-2</v>
      </c>
      <c r="F36" s="10">
        <v>-0.3</v>
      </c>
      <c r="G36" s="10">
        <v>5</v>
      </c>
      <c r="H36" s="10">
        <v>0.6</v>
      </c>
      <c r="I36" s="10">
        <v>256</v>
      </c>
      <c r="J36" s="10">
        <v>255</v>
      </c>
      <c r="K36" s="10">
        <v>261</v>
      </c>
      <c r="L36" s="44"/>
      <c r="M36" s="44"/>
    </row>
    <row r="37" spans="1:13" ht="12">
      <c r="A37" s="9" t="s">
        <v>172</v>
      </c>
      <c r="B37" s="10">
        <v>16</v>
      </c>
      <c r="C37" s="10">
        <v>16</v>
      </c>
      <c r="D37" s="10">
        <v>16</v>
      </c>
      <c r="E37" s="10">
        <v>0</v>
      </c>
      <c r="F37" s="10">
        <v>0</v>
      </c>
      <c r="G37" s="10">
        <v>0</v>
      </c>
      <c r="H37" s="10">
        <v>0</v>
      </c>
      <c r="I37" s="10" t="s">
        <v>12</v>
      </c>
      <c r="J37" s="10" t="s">
        <v>12</v>
      </c>
      <c r="K37" s="10" t="s">
        <v>12</v>
      </c>
      <c r="L37" s="44"/>
      <c r="M37" s="44"/>
    </row>
    <row r="38" spans="1:13" ht="24">
      <c r="A38" s="9" t="s">
        <v>173</v>
      </c>
      <c r="B38" s="12">
        <v>2210</v>
      </c>
      <c r="C38" s="12">
        <v>2185</v>
      </c>
      <c r="D38" s="12">
        <v>2185</v>
      </c>
      <c r="E38" s="10">
        <v>-2</v>
      </c>
      <c r="F38" s="10">
        <v>-0.1</v>
      </c>
      <c r="G38" s="10">
        <v>0</v>
      </c>
      <c r="H38" s="10">
        <v>0</v>
      </c>
      <c r="I38" s="10">
        <v>500</v>
      </c>
      <c r="J38" s="10">
        <v>549</v>
      </c>
      <c r="K38" s="10">
        <v>549</v>
      </c>
      <c r="L38" s="44"/>
      <c r="M38" s="44"/>
    </row>
    <row r="39" spans="1:13" ht="12">
      <c r="A39" s="9" t="s">
        <v>174</v>
      </c>
      <c r="B39" s="12">
        <v>3327</v>
      </c>
      <c r="C39" s="12">
        <v>3375</v>
      </c>
      <c r="D39" s="12">
        <v>3625</v>
      </c>
      <c r="E39" s="10">
        <v>5</v>
      </c>
      <c r="F39" s="10">
        <v>0.1</v>
      </c>
      <c r="G39" s="10">
        <v>50</v>
      </c>
      <c r="H39" s="10">
        <v>1.4</v>
      </c>
      <c r="I39" s="10">
        <v>130</v>
      </c>
      <c r="J39" s="10">
        <v>105</v>
      </c>
      <c r="K39" s="10">
        <v>27</v>
      </c>
      <c r="L39" s="44"/>
      <c r="M39" s="44"/>
    </row>
    <row r="40" spans="1:13" ht="12">
      <c r="A40" s="9" t="s">
        <v>175</v>
      </c>
      <c r="B40" s="12">
        <v>2116</v>
      </c>
      <c r="C40" s="12">
        <v>2129</v>
      </c>
      <c r="D40" s="12">
        <v>2135</v>
      </c>
      <c r="E40" s="10">
        <v>1</v>
      </c>
      <c r="F40" s="10">
        <v>0.1</v>
      </c>
      <c r="G40" s="10">
        <v>1</v>
      </c>
      <c r="H40" s="10">
        <v>0.1</v>
      </c>
      <c r="I40" s="10">
        <v>322</v>
      </c>
      <c r="J40" s="10">
        <v>338</v>
      </c>
      <c r="K40" s="10">
        <v>346</v>
      </c>
      <c r="L40" s="44"/>
      <c r="M40" s="44"/>
    </row>
    <row r="41" spans="1:13" ht="12">
      <c r="A41" s="9" t="s">
        <v>176</v>
      </c>
      <c r="B41" s="10">
        <v>25</v>
      </c>
      <c r="C41" s="10">
        <v>38</v>
      </c>
      <c r="D41" s="10">
        <v>46</v>
      </c>
      <c r="E41" s="10">
        <v>1</v>
      </c>
      <c r="F41" s="10">
        <v>4.3</v>
      </c>
      <c r="G41" s="10">
        <v>2</v>
      </c>
      <c r="H41" s="10">
        <v>3.9</v>
      </c>
      <c r="I41" s="10">
        <v>104</v>
      </c>
      <c r="J41" s="10">
        <v>104</v>
      </c>
      <c r="K41" s="10">
        <v>104</v>
      </c>
      <c r="L41" s="44"/>
      <c r="M41" s="44"/>
    </row>
    <row r="42" spans="1:13" ht="12">
      <c r="A42" s="9" t="s">
        <v>177</v>
      </c>
      <c r="B42" s="10">
        <v>154</v>
      </c>
      <c r="C42" s="10">
        <v>164</v>
      </c>
      <c r="D42" s="10">
        <v>171</v>
      </c>
      <c r="E42" s="10">
        <v>1</v>
      </c>
      <c r="F42" s="10">
        <v>0.6</v>
      </c>
      <c r="G42" s="10">
        <v>1</v>
      </c>
      <c r="H42" s="10">
        <v>0.8</v>
      </c>
      <c r="I42" s="10">
        <v>16</v>
      </c>
      <c r="J42" s="10">
        <v>62</v>
      </c>
      <c r="K42" s="10">
        <v>85</v>
      </c>
      <c r="L42" s="44"/>
      <c r="M42" s="44"/>
    </row>
    <row r="43" spans="1:13" ht="12">
      <c r="A43" s="9" t="s">
        <v>178</v>
      </c>
      <c r="B43" s="10">
        <v>6</v>
      </c>
      <c r="C43" s="10">
        <v>7</v>
      </c>
      <c r="D43" s="10">
        <v>7</v>
      </c>
      <c r="E43" s="10" t="s">
        <v>13</v>
      </c>
      <c r="F43" s="10">
        <v>0.6</v>
      </c>
      <c r="G43" s="10">
        <v>0</v>
      </c>
      <c r="H43" s="10">
        <v>0</v>
      </c>
      <c r="I43" s="10">
        <v>0</v>
      </c>
      <c r="J43" s="10">
        <v>0</v>
      </c>
      <c r="K43" s="10">
        <v>0</v>
      </c>
      <c r="L43" s="44"/>
      <c r="M43" s="44"/>
    </row>
    <row r="44" spans="1:13" ht="12">
      <c r="A44" s="9" t="s">
        <v>179</v>
      </c>
      <c r="B44" s="10">
        <v>0</v>
      </c>
      <c r="C44" s="10">
        <v>0</v>
      </c>
      <c r="D44" s="10">
        <v>0</v>
      </c>
      <c r="E44" s="10">
        <v>0</v>
      </c>
      <c r="F44" s="10" t="s">
        <v>12</v>
      </c>
      <c r="G44" s="10">
        <v>0</v>
      </c>
      <c r="H44" s="10" t="s">
        <v>12</v>
      </c>
      <c r="I44" s="10">
        <v>0</v>
      </c>
      <c r="J44" s="10">
        <v>0</v>
      </c>
      <c r="K44" s="10">
        <v>0</v>
      </c>
      <c r="L44" s="44"/>
      <c r="M44" s="44"/>
    </row>
    <row r="45" spans="1:13" ht="12">
      <c r="A45" s="9" t="s">
        <v>180</v>
      </c>
      <c r="B45" s="12">
        <v>9130</v>
      </c>
      <c r="C45" s="12">
        <v>9301</v>
      </c>
      <c r="D45" s="12">
        <v>9387</v>
      </c>
      <c r="E45" s="10">
        <v>17</v>
      </c>
      <c r="F45" s="10">
        <v>0.2</v>
      </c>
      <c r="G45" s="10">
        <v>17</v>
      </c>
      <c r="H45" s="10">
        <v>0.2</v>
      </c>
      <c r="I45" s="12">
        <v>2870</v>
      </c>
      <c r="J45" s="12">
        <v>2699</v>
      </c>
      <c r="K45" s="12">
        <v>2613</v>
      </c>
      <c r="L45" s="44"/>
      <c r="M45" s="44"/>
    </row>
    <row r="46" spans="1:13" ht="12">
      <c r="A46" s="9" t="s">
        <v>181</v>
      </c>
      <c r="B46" s="12">
        <v>6371</v>
      </c>
      <c r="C46" s="12">
        <v>6366</v>
      </c>
      <c r="D46" s="12">
        <v>6370</v>
      </c>
      <c r="E46" s="10">
        <v>0</v>
      </c>
      <c r="F46" s="10" t="s">
        <v>13</v>
      </c>
      <c r="G46" s="10">
        <v>1</v>
      </c>
      <c r="H46" s="10" t="s">
        <v>13</v>
      </c>
      <c r="I46" s="10">
        <v>314</v>
      </c>
      <c r="J46" s="10">
        <v>234</v>
      </c>
      <c r="K46" s="10">
        <v>258</v>
      </c>
      <c r="L46" s="44"/>
      <c r="M46" s="44"/>
    </row>
    <row r="47" spans="1:13" ht="12">
      <c r="A47" s="9" t="s">
        <v>182</v>
      </c>
      <c r="B47" s="10" t="s">
        <v>13</v>
      </c>
      <c r="C47" s="10" t="s">
        <v>13</v>
      </c>
      <c r="D47" s="10" t="s">
        <v>13</v>
      </c>
      <c r="E47" s="10">
        <v>0</v>
      </c>
      <c r="F47" s="10">
        <v>0</v>
      </c>
      <c r="G47" s="10">
        <v>0</v>
      </c>
      <c r="H47" s="10">
        <v>0</v>
      </c>
      <c r="I47" s="10">
        <v>0</v>
      </c>
      <c r="J47" s="10">
        <v>0</v>
      </c>
      <c r="K47" s="10">
        <v>0</v>
      </c>
      <c r="L47" s="44"/>
      <c r="M47" s="44"/>
    </row>
    <row r="48" spans="1:13" ht="24">
      <c r="A48" s="9" t="s">
        <v>183</v>
      </c>
      <c r="B48" s="12">
        <v>2559</v>
      </c>
      <c r="C48" s="12">
        <v>2649</v>
      </c>
      <c r="D48" s="12">
        <v>2694</v>
      </c>
      <c r="E48" s="10">
        <v>9</v>
      </c>
      <c r="F48" s="10">
        <v>0.3</v>
      </c>
      <c r="G48" s="10">
        <v>9</v>
      </c>
      <c r="H48" s="10">
        <v>0.3</v>
      </c>
      <c r="I48" s="10">
        <v>820</v>
      </c>
      <c r="J48" s="10">
        <v>812</v>
      </c>
      <c r="K48" s="10">
        <v>808</v>
      </c>
      <c r="L48" s="44"/>
      <c r="M48" s="44"/>
    </row>
    <row r="49" spans="1:13" ht="12">
      <c r="A49" s="9" t="s">
        <v>184</v>
      </c>
      <c r="B49" s="12">
        <v>1155</v>
      </c>
      <c r="C49" s="12">
        <v>1199</v>
      </c>
      <c r="D49" s="12">
        <v>1221</v>
      </c>
      <c r="E49" s="10">
        <v>4</v>
      </c>
      <c r="F49" s="10">
        <v>0.4</v>
      </c>
      <c r="G49" s="10">
        <v>4</v>
      </c>
      <c r="H49" s="10">
        <v>0.4</v>
      </c>
      <c r="I49" s="10">
        <v>59</v>
      </c>
      <c r="J49" s="10">
        <v>64</v>
      </c>
      <c r="K49" s="10">
        <v>67</v>
      </c>
      <c r="L49" s="44"/>
      <c r="M49" s="44"/>
    </row>
    <row r="50" spans="1:13" ht="24">
      <c r="A50" s="9" t="s">
        <v>185</v>
      </c>
      <c r="B50" s="10">
        <v>906</v>
      </c>
      <c r="C50" s="10">
        <v>906</v>
      </c>
      <c r="D50" s="10">
        <v>906</v>
      </c>
      <c r="E50" s="10">
        <v>0</v>
      </c>
      <c r="F50" s="10">
        <v>0</v>
      </c>
      <c r="G50" s="10">
        <v>0</v>
      </c>
      <c r="H50" s="10">
        <v>0</v>
      </c>
      <c r="I50" s="10">
        <v>82</v>
      </c>
      <c r="J50" s="10">
        <v>82</v>
      </c>
      <c r="K50" s="10">
        <v>82</v>
      </c>
      <c r="L50" s="44"/>
      <c r="M50" s="44"/>
    </row>
    <row r="51" spans="1:13" ht="12">
      <c r="A51" s="9" t="s">
        <v>186</v>
      </c>
      <c r="B51" s="12">
        <v>9680</v>
      </c>
      <c r="C51" s="12">
        <v>10052</v>
      </c>
      <c r="D51" s="12">
        <v>10175</v>
      </c>
      <c r="E51" s="10">
        <v>37</v>
      </c>
      <c r="F51" s="10">
        <v>0.4</v>
      </c>
      <c r="G51" s="10">
        <v>25</v>
      </c>
      <c r="H51" s="10">
        <v>0.2</v>
      </c>
      <c r="I51" s="12">
        <v>10905</v>
      </c>
      <c r="J51" s="12">
        <v>10728</v>
      </c>
      <c r="K51" s="12">
        <v>10689</v>
      </c>
      <c r="L51" s="44"/>
      <c r="M51" s="44"/>
    </row>
    <row r="52" spans="1:13" ht="22.5" customHeight="1">
      <c r="A52" s="39" t="s">
        <v>166</v>
      </c>
      <c r="B52" s="62">
        <f>SUM(B36:B51)</f>
        <v>38444</v>
      </c>
      <c r="C52" s="62">
        <f>SUM(C36:C51)</f>
        <v>39156</v>
      </c>
      <c r="D52" s="62">
        <f>SUM(D36:D51)</f>
        <v>39732</v>
      </c>
      <c r="E52" s="62">
        <f>(C52-B52)/10</f>
        <v>71.2</v>
      </c>
      <c r="F52" s="110">
        <f>((C52/B52)^0.1-1)*100</f>
        <v>0.18367878758611678</v>
      </c>
      <c r="G52" s="62">
        <f>(D52-C52)/5</f>
        <v>115.2</v>
      </c>
      <c r="H52" s="110">
        <f>((D52/C52)^0.2-1)*100</f>
        <v>0.2924917439024455</v>
      </c>
      <c r="I52" s="62">
        <f>SUM(I36:I51)</f>
        <v>16378</v>
      </c>
      <c r="J52" s="62">
        <f>SUM(J36:J51)</f>
        <v>16032</v>
      </c>
      <c r="K52" s="62">
        <f>SUM(K36:K51)</f>
        <v>15889</v>
      </c>
      <c r="L52" s="44"/>
      <c r="M52" s="44"/>
    </row>
    <row r="53" spans="1:13" ht="12">
      <c r="A53" s="39" t="s">
        <v>167</v>
      </c>
      <c r="B53" s="62">
        <f>B34+B52</f>
        <v>173391</v>
      </c>
      <c r="C53" s="62">
        <f>C34+C52</f>
        <v>181523</v>
      </c>
      <c r="D53" s="62">
        <f>D34+D52</f>
        <v>185321</v>
      </c>
      <c r="E53" s="62">
        <f>(C53-B53)/10</f>
        <v>813.2</v>
      </c>
      <c r="F53" s="110">
        <f>((C53/B53)^0.1-1)*100</f>
        <v>0.45938402352392327</v>
      </c>
      <c r="G53" s="62">
        <f>(D53-C53)/5</f>
        <v>759.6</v>
      </c>
      <c r="H53" s="110">
        <f>((D53/C53)^0.2-1)*100</f>
        <v>0.4150005354796926</v>
      </c>
      <c r="I53" s="62">
        <f>I34+I52</f>
        <v>39960</v>
      </c>
      <c r="J53" s="62">
        <f>J34+J52</f>
        <v>37835</v>
      </c>
      <c r="K53" s="62">
        <f>K34+K52</f>
        <v>36741</v>
      </c>
      <c r="L53" s="44"/>
      <c r="M53" s="44"/>
    </row>
    <row r="54" spans="1:13" ht="12">
      <c r="A54" s="37" t="s">
        <v>399</v>
      </c>
      <c r="B54" s="63"/>
      <c r="C54" s="63"/>
      <c r="D54" s="63"/>
      <c r="E54" s="63"/>
      <c r="F54" s="63"/>
      <c r="G54" s="63"/>
      <c r="H54" s="63"/>
      <c r="I54" s="63"/>
      <c r="J54" s="63"/>
      <c r="K54" s="63"/>
      <c r="L54" s="44"/>
      <c r="M54" s="44"/>
    </row>
    <row r="55" spans="1:13" ht="12">
      <c r="A55" s="9" t="s">
        <v>14</v>
      </c>
      <c r="B55" s="10">
        <v>346</v>
      </c>
      <c r="C55" s="10">
        <v>305</v>
      </c>
      <c r="D55" s="10">
        <v>283</v>
      </c>
      <c r="E55" s="89">
        <v>-4</v>
      </c>
      <c r="F55" s="89">
        <v>-1.3</v>
      </c>
      <c r="G55" s="89">
        <v>-4</v>
      </c>
      <c r="H55" s="89">
        <v>-1.5</v>
      </c>
      <c r="I55" s="10">
        <v>45</v>
      </c>
      <c r="J55" s="10">
        <v>45</v>
      </c>
      <c r="K55" s="10">
        <v>45</v>
      </c>
      <c r="L55" s="44"/>
      <c r="M55" s="44"/>
    </row>
    <row r="56" spans="1:13" ht="12">
      <c r="A56" s="9" t="s">
        <v>15</v>
      </c>
      <c r="B56" s="10">
        <v>936</v>
      </c>
      <c r="C56" s="10">
        <v>936</v>
      </c>
      <c r="D56" s="10">
        <v>936</v>
      </c>
      <c r="E56" s="10">
        <v>0</v>
      </c>
      <c r="F56" s="10">
        <v>0</v>
      </c>
      <c r="G56" s="10">
        <v>0</v>
      </c>
      <c r="H56" s="10">
        <v>0</v>
      </c>
      <c r="I56" s="10">
        <v>54</v>
      </c>
      <c r="J56" s="10">
        <v>54</v>
      </c>
      <c r="K56" s="10">
        <v>54</v>
      </c>
      <c r="L56" s="44"/>
      <c r="M56" s="44"/>
    </row>
    <row r="57" spans="1:13" ht="12">
      <c r="A57" s="9" t="s">
        <v>24</v>
      </c>
      <c r="B57" s="12">
        <v>7376</v>
      </c>
      <c r="C57" s="12">
        <v>7848</v>
      </c>
      <c r="D57" s="12">
        <v>7894</v>
      </c>
      <c r="E57" s="10">
        <v>47</v>
      </c>
      <c r="F57" s="10">
        <v>0.6</v>
      </c>
      <c r="G57" s="10">
        <v>9</v>
      </c>
      <c r="H57" s="10">
        <v>0.1</v>
      </c>
      <c r="I57" s="10">
        <v>895</v>
      </c>
      <c r="J57" s="10">
        <v>915</v>
      </c>
      <c r="K57" s="10">
        <v>914</v>
      </c>
      <c r="L57" s="44"/>
      <c r="M57" s="44"/>
    </row>
    <row r="58" spans="1:13" ht="12">
      <c r="A58" s="9" t="s">
        <v>17</v>
      </c>
      <c r="B58" s="12">
        <v>2760</v>
      </c>
      <c r="C58" s="12">
        <v>2760</v>
      </c>
      <c r="D58" s="12">
        <v>2760</v>
      </c>
      <c r="E58" s="10" t="s">
        <v>13</v>
      </c>
      <c r="F58" s="10" t="s">
        <v>13</v>
      </c>
      <c r="G58" s="10" t="s">
        <v>13</v>
      </c>
      <c r="H58" s="10" t="s">
        <v>13</v>
      </c>
      <c r="I58" s="10">
        <v>53</v>
      </c>
      <c r="J58" s="10">
        <v>51</v>
      </c>
      <c r="K58" s="10">
        <v>50</v>
      </c>
      <c r="L58" s="44"/>
      <c r="M58" s="44"/>
    </row>
    <row r="59" spans="1:13" ht="12">
      <c r="A59" s="9" t="s">
        <v>18</v>
      </c>
      <c r="B59" s="12">
        <v>3422</v>
      </c>
      <c r="C59" s="12">
        <v>3365</v>
      </c>
      <c r="D59" s="12">
        <v>3337</v>
      </c>
      <c r="E59" s="10">
        <v>-6</v>
      </c>
      <c r="F59" s="10">
        <v>-0.2</v>
      </c>
      <c r="G59" s="10">
        <v>-6</v>
      </c>
      <c r="H59" s="10">
        <v>-0.2</v>
      </c>
      <c r="I59" s="12">
        <v>13049</v>
      </c>
      <c r="J59" s="12">
        <v>14765</v>
      </c>
      <c r="K59" s="12">
        <v>15622</v>
      </c>
      <c r="L59" s="44"/>
      <c r="M59" s="44"/>
    </row>
    <row r="60" spans="1:13" ht="12">
      <c r="A60" s="9" t="s">
        <v>19</v>
      </c>
      <c r="B60" s="10">
        <v>836</v>
      </c>
      <c r="C60" s="10">
        <v>858</v>
      </c>
      <c r="D60" s="10">
        <v>869</v>
      </c>
      <c r="E60" s="10">
        <v>2</v>
      </c>
      <c r="F60" s="10">
        <v>0.3</v>
      </c>
      <c r="G60" s="10">
        <v>2</v>
      </c>
      <c r="H60" s="10">
        <v>0.3</v>
      </c>
      <c r="I60" s="10">
        <v>283</v>
      </c>
      <c r="J60" s="10">
        <v>303</v>
      </c>
      <c r="K60" s="10">
        <v>313</v>
      </c>
      <c r="L60" s="44"/>
      <c r="M60" s="44"/>
    </row>
    <row r="61" spans="1:13" ht="24">
      <c r="A61" s="9" t="s">
        <v>43</v>
      </c>
      <c r="B61" s="10">
        <v>319</v>
      </c>
      <c r="C61" s="10">
        <v>326</v>
      </c>
      <c r="D61" s="10">
        <v>329</v>
      </c>
      <c r="E61" s="10">
        <v>1</v>
      </c>
      <c r="F61" s="10">
        <v>0.2</v>
      </c>
      <c r="G61" s="10">
        <v>1</v>
      </c>
      <c r="H61" s="10">
        <v>0.2</v>
      </c>
      <c r="I61" s="10">
        <v>31</v>
      </c>
      <c r="J61" s="10">
        <v>31</v>
      </c>
      <c r="K61" s="10">
        <v>31</v>
      </c>
      <c r="L61" s="44"/>
      <c r="M61" s="44"/>
    </row>
    <row r="62" spans="1:13" ht="24">
      <c r="A62" s="9" t="s">
        <v>44</v>
      </c>
      <c r="B62" s="12">
        <v>808950</v>
      </c>
      <c r="C62" s="12">
        <v>809268</v>
      </c>
      <c r="D62" s="12">
        <v>808790</v>
      </c>
      <c r="E62" s="10">
        <v>32</v>
      </c>
      <c r="F62" s="10" t="s">
        <v>13</v>
      </c>
      <c r="G62" s="10">
        <v>-96</v>
      </c>
      <c r="H62" s="10" t="s">
        <v>13</v>
      </c>
      <c r="I62" s="12">
        <v>75144</v>
      </c>
      <c r="J62" s="12">
        <v>72706</v>
      </c>
      <c r="K62" s="12">
        <v>74185</v>
      </c>
      <c r="L62" s="44"/>
      <c r="M62" s="44"/>
    </row>
    <row r="63" spans="1:13" ht="12">
      <c r="A63" s="9" t="s">
        <v>20</v>
      </c>
      <c r="B63" s="10">
        <v>408</v>
      </c>
      <c r="C63" s="10">
        <v>410</v>
      </c>
      <c r="D63" s="10">
        <v>410</v>
      </c>
      <c r="E63" s="10" t="s">
        <v>13</v>
      </c>
      <c r="F63" s="10" t="s">
        <v>13</v>
      </c>
      <c r="G63" s="10">
        <v>0</v>
      </c>
      <c r="H63" s="10">
        <v>0</v>
      </c>
      <c r="I63" s="10">
        <v>142</v>
      </c>
      <c r="J63" s="10">
        <v>142</v>
      </c>
      <c r="K63" s="10">
        <v>142</v>
      </c>
      <c r="L63" s="44"/>
      <c r="M63" s="44"/>
    </row>
    <row r="64" spans="1:13" ht="12">
      <c r="A64" s="9" t="s">
        <v>21</v>
      </c>
      <c r="B64" s="12">
        <v>4127</v>
      </c>
      <c r="C64" s="12">
        <v>4127</v>
      </c>
      <c r="D64" s="12">
        <v>4127</v>
      </c>
      <c r="E64" s="10">
        <v>0</v>
      </c>
      <c r="F64" s="10">
        <v>0</v>
      </c>
      <c r="G64" s="10">
        <v>0</v>
      </c>
      <c r="H64" s="10">
        <v>0</v>
      </c>
      <c r="I64" s="10">
        <v>0</v>
      </c>
      <c r="J64" s="10">
        <v>0</v>
      </c>
      <c r="K64" s="10">
        <v>0</v>
      </c>
      <c r="L64" s="44"/>
      <c r="M64" s="44"/>
    </row>
    <row r="65" spans="1:13" ht="12">
      <c r="A65" s="9" t="s">
        <v>49</v>
      </c>
      <c r="B65" s="12">
        <v>9274</v>
      </c>
      <c r="C65" s="12">
        <v>9510</v>
      </c>
      <c r="D65" s="12">
        <v>9575</v>
      </c>
      <c r="E65" s="10">
        <v>24</v>
      </c>
      <c r="F65" s="10">
        <v>0.3</v>
      </c>
      <c r="G65" s="10">
        <v>13</v>
      </c>
      <c r="H65" s="10">
        <v>0.1</v>
      </c>
      <c r="I65" s="10">
        <v>29</v>
      </c>
      <c r="J65" s="10">
        <v>41</v>
      </c>
      <c r="K65" s="10">
        <v>41</v>
      </c>
      <c r="L65" s="44"/>
      <c r="M65" s="44"/>
    </row>
    <row r="66" spans="1:13" ht="12">
      <c r="A66" s="9" t="s">
        <v>22</v>
      </c>
      <c r="B66" s="12">
        <v>3045</v>
      </c>
      <c r="C66" s="12">
        <v>3212</v>
      </c>
      <c r="D66" s="12">
        <v>3295</v>
      </c>
      <c r="E66" s="10">
        <v>17</v>
      </c>
      <c r="F66" s="10">
        <v>0.5</v>
      </c>
      <c r="G66" s="10">
        <v>17</v>
      </c>
      <c r="H66" s="10">
        <v>0.5</v>
      </c>
      <c r="I66" s="10" t="s">
        <v>12</v>
      </c>
      <c r="J66" s="10" t="s">
        <v>12</v>
      </c>
      <c r="K66" s="10">
        <v>904</v>
      </c>
      <c r="L66" s="44"/>
      <c r="M66" s="44"/>
    </row>
    <row r="67" spans="1:13" ht="12">
      <c r="A67" s="39" t="s">
        <v>398</v>
      </c>
      <c r="B67" s="62">
        <f>SUM(B55:B66)</f>
        <v>841799</v>
      </c>
      <c r="C67" s="62">
        <f>SUM(C55:C66)</f>
        <v>842925</v>
      </c>
      <c r="D67" s="62">
        <f>SUM(D55:D66)</f>
        <v>842605</v>
      </c>
      <c r="E67" s="62">
        <f>(C67-B67)/10</f>
        <v>112.6</v>
      </c>
      <c r="F67" s="110">
        <f>((C67/B67)^0.1-1)*100</f>
        <v>0.013368070119867959</v>
      </c>
      <c r="G67" s="62">
        <f>(D67-C67)/5</f>
        <v>-64</v>
      </c>
      <c r="H67" s="110">
        <f>((D67/C67)^0.2-1)*100</f>
        <v>-0.0075937622865507315</v>
      </c>
      <c r="I67" s="62">
        <f>SUM(I55:I66)</f>
        <v>89725</v>
      </c>
      <c r="J67" s="62">
        <f>SUM(J55:J66)</f>
        <v>89053</v>
      </c>
      <c r="K67" s="62">
        <f>SUM(K55:K66)</f>
        <v>92301</v>
      </c>
      <c r="L67" s="44"/>
      <c r="M67" s="44"/>
    </row>
    <row r="68" spans="1:13" ht="12">
      <c r="A68" s="37" t="s">
        <v>168</v>
      </c>
      <c r="B68" s="63"/>
      <c r="C68" s="63"/>
      <c r="D68" s="63"/>
      <c r="E68" s="63"/>
      <c r="F68" s="63"/>
      <c r="G68" s="63"/>
      <c r="H68" s="63"/>
      <c r="I68" s="63"/>
      <c r="J68" s="63"/>
      <c r="K68" s="63"/>
      <c r="L68" s="44"/>
      <c r="M68" s="44"/>
    </row>
    <row r="69" spans="1:13" ht="12">
      <c r="A69" s="9" t="s">
        <v>51</v>
      </c>
      <c r="B69" s="12">
        <v>310134</v>
      </c>
      <c r="C69" s="12">
        <v>310134</v>
      </c>
      <c r="D69" s="12">
        <v>310134</v>
      </c>
      <c r="E69" s="10">
        <v>0</v>
      </c>
      <c r="F69" s="10">
        <v>0</v>
      </c>
      <c r="G69" s="10">
        <v>0</v>
      </c>
      <c r="H69" s="10">
        <v>0</v>
      </c>
      <c r="I69" s="12">
        <v>91951</v>
      </c>
      <c r="J69" s="12">
        <v>91951</v>
      </c>
      <c r="K69" s="12">
        <v>91951</v>
      </c>
      <c r="L69" s="44"/>
      <c r="M69" s="44"/>
    </row>
    <row r="70" spans="1:13" ht="24">
      <c r="A70" s="9" t="s">
        <v>52</v>
      </c>
      <c r="B70" s="12">
        <v>298648</v>
      </c>
      <c r="C70" s="12">
        <v>302294</v>
      </c>
      <c r="D70" s="12">
        <v>303089</v>
      </c>
      <c r="E70" s="10">
        <v>365</v>
      </c>
      <c r="F70" s="10">
        <v>0.1</v>
      </c>
      <c r="G70" s="10">
        <v>159</v>
      </c>
      <c r="H70" s="10">
        <v>0.1</v>
      </c>
      <c r="I70" s="10" t="s">
        <v>12</v>
      </c>
      <c r="J70" s="10" t="s">
        <v>12</v>
      </c>
      <c r="K70" s="10" t="s">
        <v>12</v>
      </c>
      <c r="L70" s="44"/>
      <c r="M70" s="44"/>
    </row>
    <row r="71" spans="1:13" ht="24">
      <c r="A71" s="39" t="s">
        <v>169</v>
      </c>
      <c r="B71" s="62">
        <f>SUM(B69:B70)</f>
        <v>608782</v>
      </c>
      <c r="C71" s="62">
        <f>SUM(C69:C70)</f>
        <v>612428</v>
      </c>
      <c r="D71" s="62">
        <f>SUM(D69:D70)</f>
        <v>613223</v>
      </c>
      <c r="E71" s="62">
        <f>(C71-B71)/10</f>
        <v>364.6</v>
      </c>
      <c r="F71" s="110">
        <f>((C71/B71)^0.1-1)*100</f>
        <v>0.05972927821840113</v>
      </c>
      <c r="G71" s="62">
        <f>(D71-C71)/5</f>
        <v>159</v>
      </c>
      <c r="H71" s="110">
        <f>((D71/C71)^0.2-1)*100</f>
        <v>0.025948765297423293</v>
      </c>
      <c r="I71" s="62">
        <f>SUM(I69:I70)</f>
        <v>91951</v>
      </c>
      <c r="J71" s="62">
        <f>SUM(J69:J70)</f>
        <v>91951</v>
      </c>
      <c r="K71" s="62">
        <f>SUM(K69:K70)</f>
        <v>91951</v>
      </c>
      <c r="L71" s="44"/>
      <c r="M71" s="44"/>
    </row>
    <row r="72" spans="1:13" s="50" customFormat="1" ht="36">
      <c r="A72" s="40" t="s">
        <v>170</v>
      </c>
      <c r="B72" s="64">
        <f>B53+B67+B71</f>
        <v>1623972</v>
      </c>
      <c r="C72" s="64">
        <f>C53+C67+C71</f>
        <v>1636876</v>
      </c>
      <c r="D72" s="64">
        <f>D53+D67+D71</f>
        <v>1641149</v>
      </c>
      <c r="E72" s="64">
        <f>(C72-B72)/10</f>
        <v>1290.4</v>
      </c>
      <c r="F72" s="111">
        <f>((C72/B72)^0.1-1)*100</f>
        <v>0.0791767981745517</v>
      </c>
      <c r="G72" s="64">
        <f>(D72-C72)/5</f>
        <v>854.6</v>
      </c>
      <c r="H72" s="111">
        <f>((D72/C72)^0.2-1)*100</f>
        <v>0.05215477747522179</v>
      </c>
      <c r="I72" s="64">
        <f>I53+I67+I71</f>
        <v>221636</v>
      </c>
      <c r="J72" s="64">
        <f>J53+J67+J71</f>
        <v>218839</v>
      </c>
      <c r="K72" s="64">
        <f>K53+K67+K71</f>
        <v>220993</v>
      </c>
      <c r="L72" s="44"/>
      <c r="M72" s="44"/>
    </row>
    <row r="73" spans="1:13" ht="12">
      <c r="A73" s="22" t="s">
        <v>53</v>
      </c>
      <c r="B73" s="13">
        <v>4077291</v>
      </c>
      <c r="C73" s="13">
        <v>3988610</v>
      </c>
      <c r="D73" s="13">
        <v>3952025</v>
      </c>
      <c r="E73" s="13">
        <v>-8868</v>
      </c>
      <c r="F73" s="11">
        <v>-0.22</v>
      </c>
      <c r="G73" s="13">
        <v>-7317</v>
      </c>
      <c r="H73" s="11">
        <v>-0.18</v>
      </c>
      <c r="I73" s="11"/>
      <c r="J73" s="11"/>
      <c r="K73" s="11"/>
      <c r="L73" s="44"/>
      <c r="M73" s="44"/>
    </row>
    <row r="74" spans="1:6" ht="12">
      <c r="A74" s="1"/>
      <c r="B74" s="25"/>
      <c r="C74" s="25"/>
      <c r="D74" s="25"/>
      <c r="E74" s="44"/>
      <c r="F74" s="44"/>
    </row>
    <row r="75" spans="1:13" ht="12">
      <c r="A75" s="3" t="s">
        <v>187</v>
      </c>
      <c r="B75" s="8"/>
      <c r="C75" s="8"/>
      <c r="D75" s="8"/>
      <c r="E75" s="8"/>
      <c r="F75" s="8"/>
      <c r="G75" s="8"/>
      <c r="H75" s="8"/>
      <c r="I75" s="8"/>
      <c r="J75" s="8"/>
      <c r="K75" s="8"/>
      <c r="L75" s="44"/>
      <c r="M75" s="44"/>
    </row>
    <row r="76" spans="1:13" ht="16.5" customHeight="1">
      <c r="A76" s="144" t="s">
        <v>346</v>
      </c>
      <c r="B76" s="144"/>
      <c r="C76" s="144"/>
      <c r="D76" s="144"/>
      <c r="E76" s="144"/>
      <c r="F76" s="144"/>
      <c r="G76" s="144"/>
      <c r="H76" s="144"/>
      <c r="I76" s="144"/>
      <c r="J76" s="144"/>
      <c r="K76" s="144"/>
      <c r="L76" s="44"/>
      <c r="M76" s="44"/>
    </row>
    <row r="77" spans="1:11" ht="14.25" customHeight="1">
      <c r="A77" s="1"/>
      <c r="B77" s="1"/>
      <c r="C77" s="1"/>
      <c r="D77" s="1"/>
      <c r="E77" s="1"/>
      <c r="F77" s="1"/>
      <c r="G77" s="1"/>
      <c r="H77" s="1"/>
      <c r="I77" s="1"/>
      <c r="J77" s="1"/>
      <c r="K77" s="1"/>
    </row>
    <row r="78" spans="1:11" ht="12">
      <c r="A78" s="20" t="s">
        <v>188</v>
      </c>
      <c r="B78" s="52"/>
      <c r="C78" s="52"/>
      <c r="D78" s="52"/>
      <c r="E78" s="52"/>
      <c r="F78" s="52"/>
      <c r="G78" s="52"/>
      <c r="H78" s="52"/>
      <c r="I78" s="52"/>
      <c r="J78" s="52"/>
      <c r="K78" s="52"/>
    </row>
    <row r="79" spans="1:11" ht="12">
      <c r="A79" s="1"/>
      <c r="B79" s="52"/>
      <c r="C79" s="52"/>
      <c r="D79" s="52"/>
      <c r="E79" s="52"/>
      <c r="F79" s="52"/>
      <c r="G79" s="52"/>
      <c r="H79" s="52"/>
      <c r="I79" s="52"/>
      <c r="J79" s="52"/>
      <c r="K79" s="52"/>
    </row>
    <row r="80" spans="1:11" ht="12">
      <c r="A80" s="1"/>
      <c r="B80" s="8"/>
      <c r="C80" s="8"/>
      <c r="D80" s="8"/>
      <c r="E80" s="8"/>
      <c r="F80" s="8"/>
      <c r="G80" s="8"/>
      <c r="H80" s="8"/>
      <c r="I80" s="8"/>
      <c r="J80" s="8"/>
      <c r="K80" s="8"/>
    </row>
    <row r="81" ht="12">
      <c r="A81" s="1"/>
    </row>
    <row r="82" ht="12">
      <c r="A82" s="1"/>
    </row>
    <row r="83" ht="12">
      <c r="A83" s="3"/>
    </row>
    <row r="84" ht="12">
      <c r="A84" s="3"/>
    </row>
    <row r="85" ht="12">
      <c r="A85" s="3"/>
    </row>
    <row r="86" ht="12">
      <c r="A86" s="5"/>
    </row>
    <row r="87" ht="12">
      <c r="A87" s="8"/>
    </row>
  </sheetData>
  <mergeCells count="10">
    <mergeCell ref="A76:K76"/>
    <mergeCell ref="A1:K1"/>
    <mergeCell ref="A2:A5"/>
    <mergeCell ref="B2:H2"/>
    <mergeCell ref="I2:K2"/>
    <mergeCell ref="B3:D3"/>
    <mergeCell ref="E3:H3"/>
    <mergeCell ref="I3:K3"/>
    <mergeCell ref="E4:F4"/>
    <mergeCell ref="G4:H4"/>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2:Q87"/>
  <sheetViews>
    <sheetView workbookViewId="0" topLeftCell="A1">
      <pane ySplit="5" topLeftCell="BM6" activePane="bottomLeft" state="frozen"/>
      <selection pane="topLeft" activeCell="K5" sqref="K5"/>
      <selection pane="bottomLeft" activeCell="A2" sqref="A2:I2"/>
    </sheetView>
  </sheetViews>
  <sheetFormatPr defaultColWidth="9.140625" defaultRowHeight="12.75"/>
  <cols>
    <col min="1" max="1" width="18.8515625" style="7" customWidth="1"/>
    <col min="2" max="9" width="9.140625" style="7" customWidth="1"/>
    <col min="10" max="10" width="11.7109375" style="104" customWidth="1"/>
    <col min="11" max="11" width="9.28125" style="7" bestFit="1" customWidth="1"/>
    <col min="12" max="12" width="11.7109375" style="7" customWidth="1"/>
    <col min="13" max="13" width="11.421875" style="7" customWidth="1"/>
    <col min="14" max="14" width="9.140625" style="7" customWidth="1"/>
    <col min="15" max="15" width="10.421875" style="7" bestFit="1" customWidth="1"/>
    <col min="16" max="16384" width="9.140625" style="7" customWidth="1"/>
  </cols>
  <sheetData>
    <row r="1" ht="6" customHeight="1"/>
    <row r="2" spans="1:10" s="49" customFormat="1" ht="26.25" customHeight="1">
      <c r="A2" s="145" t="s">
        <v>348</v>
      </c>
      <c r="B2" s="146"/>
      <c r="C2" s="146"/>
      <c r="D2" s="146"/>
      <c r="E2" s="146"/>
      <c r="F2" s="146"/>
      <c r="G2" s="146"/>
      <c r="H2" s="146"/>
      <c r="I2" s="147"/>
      <c r="J2" s="105"/>
    </row>
    <row r="3" spans="1:17" ht="12">
      <c r="A3" s="148" t="s">
        <v>1</v>
      </c>
      <c r="B3" s="148" t="s">
        <v>5</v>
      </c>
      <c r="C3" s="148"/>
      <c r="D3" s="148"/>
      <c r="E3" s="148"/>
      <c r="F3" s="148" t="s">
        <v>6</v>
      </c>
      <c r="G3" s="148"/>
      <c r="H3" s="148"/>
      <c r="I3" s="148"/>
      <c r="K3" s="149" t="s">
        <v>5</v>
      </c>
      <c r="L3" s="149"/>
      <c r="M3" s="149"/>
      <c r="O3" s="149" t="s">
        <v>400</v>
      </c>
      <c r="P3" s="149"/>
      <c r="Q3" s="149"/>
    </row>
    <row r="4" spans="1:17" ht="12">
      <c r="A4" s="148"/>
      <c r="B4" s="28" t="s">
        <v>8</v>
      </c>
      <c r="C4" s="28" t="s">
        <v>62</v>
      </c>
      <c r="D4" s="28" t="s">
        <v>63</v>
      </c>
      <c r="E4" s="28" t="s">
        <v>64</v>
      </c>
      <c r="F4" s="28" t="s">
        <v>8</v>
      </c>
      <c r="G4" s="28" t="s">
        <v>62</v>
      </c>
      <c r="H4" s="28" t="s">
        <v>63</v>
      </c>
      <c r="I4" s="28" t="s">
        <v>64</v>
      </c>
      <c r="K4" s="149" t="s">
        <v>352</v>
      </c>
      <c r="L4" s="149"/>
      <c r="M4" s="149"/>
      <c r="O4" s="149" t="s">
        <v>352</v>
      </c>
      <c r="P4" s="149"/>
      <c r="Q4" s="149"/>
    </row>
    <row r="5" spans="1:17" ht="13.5">
      <c r="A5" s="148"/>
      <c r="B5" s="28" t="s">
        <v>10</v>
      </c>
      <c r="C5" s="28" t="s">
        <v>347</v>
      </c>
      <c r="D5" s="28" t="s">
        <v>347</v>
      </c>
      <c r="E5" s="28" t="s">
        <v>347</v>
      </c>
      <c r="F5" s="28" t="s">
        <v>10</v>
      </c>
      <c r="G5" s="28" t="s">
        <v>347</v>
      </c>
      <c r="H5" s="28" t="s">
        <v>347</v>
      </c>
      <c r="I5" s="28" t="s">
        <v>347</v>
      </c>
      <c r="K5" s="7" t="s">
        <v>62</v>
      </c>
      <c r="L5" s="7" t="s">
        <v>63</v>
      </c>
      <c r="M5" s="7" t="s">
        <v>64</v>
      </c>
      <c r="O5" s="7" t="s">
        <v>62</v>
      </c>
      <c r="P5" s="7" t="s">
        <v>63</v>
      </c>
      <c r="Q5" s="7" t="s">
        <v>64</v>
      </c>
    </row>
    <row r="6" spans="1:9" ht="12">
      <c r="A6" s="37" t="s">
        <v>162</v>
      </c>
      <c r="B6" s="38"/>
      <c r="C6" s="38"/>
      <c r="D6" s="38"/>
      <c r="E6" s="38"/>
      <c r="F6" s="38"/>
      <c r="G6" s="38"/>
      <c r="H6" s="38"/>
      <c r="I6" s="38"/>
    </row>
    <row r="7" spans="1:9" ht="12">
      <c r="A7" s="71" t="s">
        <v>193</v>
      </c>
      <c r="B7" s="38"/>
      <c r="C7" s="38"/>
      <c r="D7" s="38"/>
      <c r="E7" s="38"/>
      <c r="F7" s="38"/>
      <c r="G7" s="38"/>
      <c r="H7" s="38"/>
      <c r="I7" s="38"/>
    </row>
    <row r="8" spans="1:9" ht="13.5" customHeight="1">
      <c r="A8" s="37" t="s">
        <v>163</v>
      </c>
      <c r="B8" s="38"/>
      <c r="C8" s="38"/>
      <c r="D8" s="38"/>
      <c r="E8" s="38"/>
      <c r="F8" s="38"/>
      <c r="G8" s="38"/>
      <c r="H8" s="38"/>
      <c r="I8" s="38"/>
    </row>
    <row r="9" spans="1:17" ht="12">
      <c r="A9" s="9" t="s">
        <v>23</v>
      </c>
      <c r="B9" s="12">
        <v>3838</v>
      </c>
      <c r="C9" s="10">
        <v>19.6</v>
      </c>
      <c r="D9" s="10">
        <v>80.4</v>
      </c>
      <c r="E9" s="10">
        <v>0</v>
      </c>
      <c r="F9" s="10">
        <v>117</v>
      </c>
      <c r="G9" s="10">
        <v>19.7</v>
      </c>
      <c r="H9" s="10">
        <v>80.3</v>
      </c>
      <c r="I9" s="10">
        <v>0</v>
      </c>
      <c r="J9" s="106"/>
      <c r="K9" s="44">
        <f>C9*B9</f>
        <v>75224.8</v>
      </c>
      <c r="L9" s="44">
        <f>D9*B9</f>
        <v>308575.2</v>
      </c>
      <c r="M9" s="44">
        <f>E9*B9</f>
        <v>0</v>
      </c>
      <c r="O9" s="7">
        <f>F9*G9</f>
        <v>2304.9</v>
      </c>
      <c r="P9" s="7">
        <f>F9*H9</f>
        <v>9395.1</v>
      </c>
      <c r="Q9" s="7">
        <f>F9*I9</f>
        <v>0</v>
      </c>
    </row>
    <row r="10" spans="1:17" ht="12">
      <c r="A10" s="9" t="s">
        <v>25</v>
      </c>
      <c r="B10" s="10">
        <v>667</v>
      </c>
      <c r="C10" s="10">
        <v>43.5</v>
      </c>
      <c r="D10" s="10">
        <v>56.5</v>
      </c>
      <c r="E10" s="10">
        <v>0</v>
      </c>
      <c r="F10" s="10">
        <v>27</v>
      </c>
      <c r="G10" s="10">
        <v>38.9</v>
      </c>
      <c r="H10" s="10">
        <v>61.5</v>
      </c>
      <c r="I10" s="10">
        <v>0</v>
      </c>
      <c r="J10" s="106"/>
      <c r="K10" s="44">
        <f aca="true" t="shared" si="0" ref="K10:K70">C10*B10</f>
        <v>29014.5</v>
      </c>
      <c r="L10" s="44">
        <f aca="true" t="shared" si="1" ref="L10:L33">D10*B10</f>
        <v>37685.5</v>
      </c>
      <c r="M10" s="44">
        <f aca="true" t="shared" si="2" ref="M10:M33">E10*B10</f>
        <v>0</v>
      </c>
      <c r="O10" s="7">
        <f>F10*G10</f>
        <v>1050.3</v>
      </c>
      <c r="P10" s="7">
        <f>F10*H10</f>
        <v>1660.5</v>
      </c>
      <c r="Q10" s="7">
        <f>F10*I10</f>
        <v>0</v>
      </c>
    </row>
    <row r="11" spans="1:17" ht="12">
      <c r="A11" s="9" t="s">
        <v>16</v>
      </c>
      <c r="B11" s="10">
        <v>173</v>
      </c>
      <c r="C11" s="10">
        <v>61.2</v>
      </c>
      <c r="D11" s="10">
        <v>38.8</v>
      </c>
      <c r="E11" s="10">
        <v>0</v>
      </c>
      <c r="F11" s="10">
        <v>214</v>
      </c>
      <c r="G11" s="10">
        <v>23.7</v>
      </c>
      <c r="H11" s="10">
        <v>76.3</v>
      </c>
      <c r="I11" s="10">
        <v>0</v>
      </c>
      <c r="J11" s="106"/>
      <c r="K11" s="44">
        <f t="shared" si="0"/>
        <v>10587.6</v>
      </c>
      <c r="L11" s="44">
        <f t="shared" si="1"/>
        <v>6712.4</v>
      </c>
      <c r="M11" s="44">
        <f t="shared" si="2"/>
        <v>0</v>
      </c>
      <c r="O11" s="7">
        <f>F11*G11</f>
        <v>5071.8</v>
      </c>
      <c r="P11" s="7">
        <f>F11*H11</f>
        <v>16328.199999999999</v>
      </c>
      <c r="Q11" s="7">
        <f>F11*I11</f>
        <v>0</v>
      </c>
    </row>
    <row r="12" spans="1:13" ht="12">
      <c r="A12" s="9" t="s">
        <v>26</v>
      </c>
      <c r="B12" s="12">
        <v>2637</v>
      </c>
      <c r="C12" s="10">
        <v>76.7</v>
      </c>
      <c r="D12" s="10">
        <v>23.3</v>
      </c>
      <c r="E12" s="10">
        <v>0</v>
      </c>
      <c r="F12" s="10">
        <v>0</v>
      </c>
      <c r="G12" s="10" t="s">
        <v>12</v>
      </c>
      <c r="H12" s="10" t="s">
        <v>12</v>
      </c>
      <c r="I12" s="10" t="s">
        <v>12</v>
      </c>
      <c r="J12" s="106"/>
      <c r="K12" s="44">
        <f t="shared" si="0"/>
        <v>202257.9</v>
      </c>
      <c r="L12" s="44">
        <f t="shared" si="1"/>
        <v>61442.1</v>
      </c>
      <c r="M12" s="44">
        <f t="shared" si="2"/>
        <v>0</v>
      </c>
    </row>
    <row r="13" spans="1:13" ht="12">
      <c r="A13" s="9" t="s">
        <v>27</v>
      </c>
      <c r="B13" s="10">
        <v>486</v>
      </c>
      <c r="C13" s="10">
        <v>28.4</v>
      </c>
      <c r="D13" s="10">
        <v>71.6</v>
      </c>
      <c r="E13" s="10">
        <v>0</v>
      </c>
      <c r="F13" s="10">
        <v>136</v>
      </c>
      <c r="G13" s="10" t="s">
        <v>12</v>
      </c>
      <c r="H13" s="10" t="s">
        <v>12</v>
      </c>
      <c r="I13" s="10" t="s">
        <v>12</v>
      </c>
      <c r="J13" s="106"/>
      <c r="K13" s="44">
        <f t="shared" si="0"/>
        <v>13802.4</v>
      </c>
      <c r="L13" s="44">
        <f t="shared" si="1"/>
        <v>34797.6</v>
      </c>
      <c r="M13" s="44">
        <f t="shared" si="2"/>
        <v>0</v>
      </c>
    </row>
    <row r="14" spans="1:17" ht="12">
      <c r="A14" s="9" t="s">
        <v>28</v>
      </c>
      <c r="B14" s="12">
        <v>2243</v>
      </c>
      <c r="C14" s="10">
        <v>37.5</v>
      </c>
      <c r="D14" s="10">
        <v>22.4</v>
      </c>
      <c r="E14" s="10">
        <v>40</v>
      </c>
      <c r="F14" s="10">
        <v>94</v>
      </c>
      <c r="G14" s="10">
        <v>8.5</v>
      </c>
      <c r="H14" s="10">
        <v>37.2</v>
      </c>
      <c r="I14" s="10">
        <v>54.3</v>
      </c>
      <c r="J14" s="106"/>
      <c r="K14" s="44">
        <f t="shared" si="0"/>
        <v>84112.5</v>
      </c>
      <c r="L14" s="44">
        <f t="shared" si="1"/>
        <v>50243.2</v>
      </c>
      <c r="M14" s="44">
        <f t="shared" si="2"/>
        <v>89720</v>
      </c>
      <c r="O14" s="7">
        <f aca="true" t="shared" si="3" ref="O14:O69">F14*G14</f>
        <v>799</v>
      </c>
      <c r="P14" s="7">
        <f aca="true" t="shared" si="4" ref="P14:P69">F14*H14</f>
        <v>3496.8</v>
      </c>
      <c r="Q14" s="7">
        <f aca="true" t="shared" si="5" ref="Q14:Q69">F14*I14</f>
        <v>5104.2</v>
      </c>
    </row>
    <row r="15" spans="1:17" ht="12">
      <c r="A15" s="9" t="s">
        <v>29</v>
      </c>
      <c r="B15" s="12">
        <v>22475</v>
      </c>
      <c r="C15" s="10">
        <v>32.1</v>
      </c>
      <c r="D15" s="10">
        <v>67.8</v>
      </c>
      <c r="E15" s="10">
        <v>0.1</v>
      </c>
      <c r="F15" s="10">
        <v>830</v>
      </c>
      <c r="G15" s="10">
        <v>68.9</v>
      </c>
      <c r="H15" s="10">
        <v>31</v>
      </c>
      <c r="I15" s="10">
        <v>0.1</v>
      </c>
      <c r="J15" s="106"/>
      <c r="K15" s="44">
        <f t="shared" si="0"/>
        <v>721447.5</v>
      </c>
      <c r="L15" s="44">
        <f t="shared" si="1"/>
        <v>1523805</v>
      </c>
      <c r="M15" s="44">
        <f t="shared" si="2"/>
        <v>2247.5</v>
      </c>
      <c r="O15" s="7">
        <f t="shared" si="3"/>
        <v>57187.00000000001</v>
      </c>
      <c r="P15" s="7">
        <f t="shared" si="4"/>
        <v>25730</v>
      </c>
      <c r="Q15" s="7">
        <f t="shared" si="5"/>
        <v>83</v>
      </c>
    </row>
    <row r="16" spans="1:16" ht="12">
      <c r="A16" s="9" t="s">
        <v>30</v>
      </c>
      <c r="B16" s="12">
        <v>15351</v>
      </c>
      <c r="C16" s="10">
        <v>26</v>
      </c>
      <c r="D16" s="10">
        <v>74</v>
      </c>
      <c r="E16" s="10" t="s">
        <v>12</v>
      </c>
      <c r="F16" s="12">
        <v>1814</v>
      </c>
      <c r="G16" s="10">
        <v>9.6</v>
      </c>
      <c r="H16" s="10">
        <v>90.4</v>
      </c>
      <c r="I16" s="10" t="s">
        <v>12</v>
      </c>
      <c r="J16" s="106"/>
      <c r="K16" s="44">
        <f t="shared" si="0"/>
        <v>399126</v>
      </c>
      <c r="L16" s="44">
        <f t="shared" si="1"/>
        <v>1135974</v>
      </c>
      <c r="M16" s="44"/>
      <c r="O16" s="7">
        <f t="shared" si="3"/>
        <v>17414.399999999998</v>
      </c>
      <c r="P16" s="7">
        <f t="shared" si="4"/>
        <v>163985.6</v>
      </c>
    </row>
    <row r="17" spans="1:13" ht="12">
      <c r="A17" s="9" t="s">
        <v>31</v>
      </c>
      <c r="B17" s="12">
        <v>11076</v>
      </c>
      <c r="C17" s="10">
        <v>52.8</v>
      </c>
      <c r="D17" s="10">
        <v>47.2</v>
      </c>
      <c r="E17" s="10">
        <v>0</v>
      </c>
      <c r="F17" s="10" t="s">
        <v>12</v>
      </c>
      <c r="G17" s="10" t="s">
        <v>12</v>
      </c>
      <c r="H17" s="10" t="s">
        <v>12</v>
      </c>
      <c r="I17" s="10" t="s">
        <v>12</v>
      </c>
      <c r="J17" s="106"/>
      <c r="K17" s="44">
        <f t="shared" si="0"/>
        <v>584812.7999999999</v>
      </c>
      <c r="L17" s="44">
        <f t="shared" si="1"/>
        <v>522787.2</v>
      </c>
      <c r="M17" s="44">
        <f t="shared" si="2"/>
        <v>0</v>
      </c>
    </row>
    <row r="18" spans="1:17" ht="12">
      <c r="A18" s="9" t="s">
        <v>32</v>
      </c>
      <c r="B18" s="12">
        <v>3601</v>
      </c>
      <c r="C18" s="10">
        <v>77.5</v>
      </c>
      <c r="D18" s="10">
        <v>22.5</v>
      </c>
      <c r="E18" s="10">
        <v>0</v>
      </c>
      <c r="F18" s="12">
        <v>2924</v>
      </c>
      <c r="G18" s="10">
        <v>86.5</v>
      </c>
      <c r="H18" s="10">
        <v>13.5</v>
      </c>
      <c r="I18" s="10">
        <v>0</v>
      </c>
      <c r="J18" s="106"/>
      <c r="K18" s="44">
        <f t="shared" si="0"/>
        <v>279077.5</v>
      </c>
      <c r="L18" s="44">
        <f t="shared" si="1"/>
        <v>81022.5</v>
      </c>
      <c r="M18" s="44">
        <f t="shared" si="2"/>
        <v>0</v>
      </c>
      <c r="O18" s="7">
        <f t="shared" si="3"/>
        <v>252926</v>
      </c>
      <c r="P18" s="7">
        <f t="shared" si="4"/>
        <v>39474</v>
      </c>
      <c r="Q18" s="7">
        <f t="shared" si="5"/>
        <v>0</v>
      </c>
    </row>
    <row r="19" spans="1:13" ht="12">
      <c r="A19" s="9" t="s">
        <v>33</v>
      </c>
      <c r="B19" s="12">
        <v>1907</v>
      </c>
      <c r="C19" s="10">
        <v>60.5</v>
      </c>
      <c r="D19" s="10">
        <v>39.5</v>
      </c>
      <c r="E19" s="10">
        <v>0</v>
      </c>
      <c r="F19" s="10">
        <v>0</v>
      </c>
      <c r="G19" s="10" t="s">
        <v>12</v>
      </c>
      <c r="H19" s="10" t="s">
        <v>12</v>
      </c>
      <c r="I19" s="10" t="s">
        <v>12</v>
      </c>
      <c r="J19" s="106"/>
      <c r="K19" s="44">
        <f t="shared" si="0"/>
        <v>115373.5</v>
      </c>
      <c r="L19" s="44">
        <f t="shared" si="1"/>
        <v>75326.5</v>
      </c>
      <c r="M19" s="44">
        <f t="shared" si="2"/>
        <v>0</v>
      </c>
    </row>
    <row r="20" spans="1:17" ht="12">
      <c r="A20" s="9" t="s">
        <v>34</v>
      </c>
      <c r="B20" s="10">
        <v>609</v>
      </c>
      <c r="C20" s="10">
        <v>64</v>
      </c>
      <c r="D20" s="10">
        <v>36</v>
      </c>
      <c r="E20" s="10">
        <v>0</v>
      </c>
      <c r="F20" s="10">
        <v>41</v>
      </c>
      <c r="G20" s="10">
        <v>16.1</v>
      </c>
      <c r="H20" s="10">
        <v>83.9</v>
      </c>
      <c r="I20" s="10">
        <v>0</v>
      </c>
      <c r="J20" s="106"/>
      <c r="K20" s="44">
        <f t="shared" si="0"/>
        <v>38976</v>
      </c>
      <c r="L20" s="44">
        <f t="shared" si="1"/>
        <v>21924</v>
      </c>
      <c r="M20" s="44">
        <f t="shared" si="2"/>
        <v>0</v>
      </c>
      <c r="O20" s="7">
        <f t="shared" si="3"/>
        <v>660.1</v>
      </c>
      <c r="P20" s="7">
        <f t="shared" si="4"/>
        <v>3439.9</v>
      </c>
      <c r="Q20" s="7">
        <f t="shared" si="5"/>
        <v>0</v>
      </c>
    </row>
    <row r="21" spans="1:13" ht="12">
      <c r="A21" s="9" t="s">
        <v>35</v>
      </c>
      <c r="B21" s="12">
        <v>9447</v>
      </c>
      <c r="C21" s="10">
        <v>35</v>
      </c>
      <c r="D21" s="10">
        <v>65</v>
      </c>
      <c r="E21" s="10">
        <v>0</v>
      </c>
      <c r="F21" s="10">
        <v>992</v>
      </c>
      <c r="G21" s="10" t="s">
        <v>12</v>
      </c>
      <c r="H21" s="10" t="s">
        <v>12</v>
      </c>
      <c r="I21" s="10" t="s">
        <v>12</v>
      </c>
      <c r="J21" s="106"/>
      <c r="K21" s="44">
        <f t="shared" si="0"/>
        <v>330645</v>
      </c>
      <c r="L21" s="44">
        <f t="shared" si="1"/>
        <v>614055</v>
      </c>
      <c r="M21" s="44">
        <f t="shared" si="2"/>
        <v>0</v>
      </c>
    </row>
    <row r="22" spans="1:17" ht="12">
      <c r="A22" s="9" t="s">
        <v>36</v>
      </c>
      <c r="B22" s="12">
        <v>2885</v>
      </c>
      <c r="C22" s="10">
        <v>54</v>
      </c>
      <c r="D22" s="10">
        <v>45.1</v>
      </c>
      <c r="E22" s="10">
        <v>0.9</v>
      </c>
      <c r="F22" s="10">
        <v>120</v>
      </c>
      <c r="G22" s="10">
        <v>16.7</v>
      </c>
      <c r="H22" s="10">
        <v>70.8</v>
      </c>
      <c r="I22" s="10">
        <v>12.5</v>
      </c>
      <c r="J22" s="106"/>
      <c r="K22" s="44">
        <f t="shared" si="0"/>
        <v>155790</v>
      </c>
      <c r="L22" s="44">
        <f t="shared" si="1"/>
        <v>130113.5</v>
      </c>
      <c r="M22" s="44">
        <f t="shared" si="2"/>
        <v>2596.5</v>
      </c>
      <c r="O22" s="7">
        <f t="shared" si="3"/>
        <v>2004</v>
      </c>
      <c r="P22" s="7">
        <f t="shared" si="4"/>
        <v>8496</v>
      </c>
      <c r="Q22" s="7">
        <f t="shared" si="5"/>
        <v>1500</v>
      </c>
    </row>
    <row r="23" spans="1:17" ht="12">
      <c r="A23" s="9" t="s">
        <v>37</v>
      </c>
      <c r="B23" s="12">
        <v>2020</v>
      </c>
      <c r="C23" s="10">
        <v>77.3</v>
      </c>
      <c r="D23" s="10">
        <v>22.7</v>
      </c>
      <c r="E23" s="10">
        <v>0</v>
      </c>
      <c r="F23" s="10">
        <v>83</v>
      </c>
      <c r="G23" s="10">
        <v>69.9</v>
      </c>
      <c r="H23" s="10">
        <v>30.1</v>
      </c>
      <c r="I23" s="10">
        <v>0</v>
      </c>
      <c r="J23" s="106"/>
      <c r="K23" s="44">
        <f t="shared" si="0"/>
        <v>156146</v>
      </c>
      <c r="L23" s="44">
        <f t="shared" si="1"/>
        <v>45854</v>
      </c>
      <c r="M23" s="44">
        <f t="shared" si="2"/>
        <v>0</v>
      </c>
      <c r="O23" s="7">
        <f t="shared" si="3"/>
        <v>5801.700000000001</v>
      </c>
      <c r="P23" s="7">
        <f t="shared" si="4"/>
        <v>2498.3</v>
      </c>
      <c r="Q23" s="7">
        <f t="shared" si="5"/>
        <v>0</v>
      </c>
    </row>
    <row r="24" spans="1:17" ht="12">
      <c r="A24" s="9" t="s">
        <v>38</v>
      </c>
      <c r="B24" s="10">
        <v>87</v>
      </c>
      <c r="C24" s="10">
        <v>45.7</v>
      </c>
      <c r="D24" s="10">
        <v>54.3</v>
      </c>
      <c r="E24" s="10">
        <v>0</v>
      </c>
      <c r="F24" s="10">
        <v>1</v>
      </c>
      <c r="G24" s="10">
        <v>10.7</v>
      </c>
      <c r="H24" s="10">
        <v>89.3</v>
      </c>
      <c r="I24" s="10">
        <v>0</v>
      </c>
      <c r="J24" s="106"/>
      <c r="K24" s="44">
        <f t="shared" si="0"/>
        <v>3975.9</v>
      </c>
      <c r="L24" s="44">
        <f t="shared" si="1"/>
        <v>4724.099999999999</v>
      </c>
      <c r="M24" s="44">
        <f t="shared" si="2"/>
        <v>0</v>
      </c>
      <c r="O24" s="7">
        <f t="shared" si="3"/>
        <v>10.7</v>
      </c>
      <c r="P24" s="7">
        <f t="shared" si="4"/>
        <v>89.3</v>
      </c>
      <c r="Q24" s="7">
        <f t="shared" si="5"/>
        <v>0</v>
      </c>
    </row>
    <row r="25" spans="1:13" ht="12">
      <c r="A25" s="9" t="s">
        <v>39</v>
      </c>
      <c r="B25" s="10" t="s">
        <v>13</v>
      </c>
      <c r="C25" s="10">
        <v>100</v>
      </c>
      <c r="D25" s="10">
        <v>0</v>
      </c>
      <c r="E25" s="10">
        <v>0</v>
      </c>
      <c r="F25" s="10">
        <v>0</v>
      </c>
      <c r="G25" s="10" t="s">
        <v>12</v>
      </c>
      <c r="H25" s="10" t="s">
        <v>12</v>
      </c>
      <c r="I25" s="10" t="s">
        <v>12</v>
      </c>
      <c r="J25" s="106"/>
      <c r="K25" s="44"/>
      <c r="L25" s="44"/>
      <c r="M25" s="44"/>
    </row>
    <row r="26" spans="1:13" ht="12">
      <c r="A26" s="9" t="s">
        <v>40</v>
      </c>
      <c r="B26" s="10">
        <v>360</v>
      </c>
      <c r="C26" s="10">
        <v>49.7</v>
      </c>
      <c r="D26" s="10">
        <v>50.3</v>
      </c>
      <c r="E26" s="10">
        <v>0</v>
      </c>
      <c r="F26" s="10">
        <v>0</v>
      </c>
      <c r="G26" s="10" t="s">
        <v>12</v>
      </c>
      <c r="H26" s="10" t="s">
        <v>12</v>
      </c>
      <c r="I26" s="10" t="s">
        <v>12</v>
      </c>
      <c r="J26" s="106"/>
      <c r="K26" s="44">
        <f t="shared" si="0"/>
        <v>17892</v>
      </c>
      <c r="L26" s="44">
        <f t="shared" si="1"/>
        <v>18108</v>
      </c>
      <c r="M26" s="44">
        <f t="shared" si="2"/>
        <v>0</v>
      </c>
    </row>
    <row r="27" spans="1:13" ht="12">
      <c r="A27" s="9" t="s">
        <v>41</v>
      </c>
      <c r="B27" s="12">
        <v>9059</v>
      </c>
      <c r="C27" s="10">
        <v>83.2</v>
      </c>
      <c r="D27" s="10">
        <v>16.8</v>
      </c>
      <c r="E27" s="10">
        <v>0</v>
      </c>
      <c r="F27" s="10" t="s">
        <v>12</v>
      </c>
      <c r="G27" s="10" t="s">
        <v>12</v>
      </c>
      <c r="H27" s="10" t="s">
        <v>12</v>
      </c>
      <c r="I27" s="10" t="s">
        <v>12</v>
      </c>
      <c r="J27" s="106"/>
      <c r="K27" s="44">
        <f t="shared" si="0"/>
        <v>753708.8</v>
      </c>
      <c r="L27" s="44">
        <f t="shared" si="1"/>
        <v>152191.2</v>
      </c>
      <c r="M27" s="44">
        <f t="shared" si="2"/>
        <v>0</v>
      </c>
    </row>
    <row r="28" spans="1:17" ht="12">
      <c r="A28" s="9" t="s">
        <v>42</v>
      </c>
      <c r="B28" s="12">
        <v>3583</v>
      </c>
      <c r="C28" s="10">
        <v>7.3</v>
      </c>
      <c r="D28" s="10">
        <v>92.7</v>
      </c>
      <c r="E28" s="10">
        <v>0</v>
      </c>
      <c r="F28" s="10">
        <v>84</v>
      </c>
      <c r="G28" s="10">
        <v>22.6</v>
      </c>
      <c r="H28" s="10">
        <v>77.4</v>
      </c>
      <c r="I28" s="10">
        <v>0</v>
      </c>
      <c r="J28" s="106"/>
      <c r="K28" s="44">
        <f t="shared" si="0"/>
        <v>26155.899999999998</v>
      </c>
      <c r="L28" s="44">
        <f t="shared" si="1"/>
        <v>332144.10000000003</v>
      </c>
      <c r="M28" s="44">
        <f t="shared" si="2"/>
        <v>0</v>
      </c>
      <c r="O28" s="7">
        <f t="shared" si="3"/>
        <v>1898.4</v>
      </c>
      <c r="P28" s="7">
        <f t="shared" si="4"/>
        <v>6501.6</v>
      </c>
      <c r="Q28" s="7">
        <f t="shared" si="5"/>
        <v>0</v>
      </c>
    </row>
    <row r="29" spans="1:13" ht="12">
      <c r="A29" s="9" t="s">
        <v>45</v>
      </c>
      <c r="B29" s="12">
        <v>1921</v>
      </c>
      <c r="C29" s="10">
        <v>52.4</v>
      </c>
      <c r="D29" s="10">
        <v>43.2</v>
      </c>
      <c r="E29" s="10">
        <v>4.4</v>
      </c>
      <c r="F29" s="10" t="s">
        <v>12</v>
      </c>
      <c r="G29" s="10" t="s">
        <v>12</v>
      </c>
      <c r="H29" s="10" t="s">
        <v>12</v>
      </c>
      <c r="I29" s="10" t="s">
        <v>12</v>
      </c>
      <c r="J29" s="106"/>
      <c r="K29" s="44">
        <f t="shared" si="0"/>
        <v>100660.4</v>
      </c>
      <c r="L29" s="44">
        <f t="shared" si="1"/>
        <v>82987.20000000001</v>
      </c>
      <c r="M29" s="44">
        <f t="shared" si="2"/>
        <v>8452.400000000001</v>
      </c>
    </row>
    <row r="30" spans="1:17" ht="12">
      <c r="A30" s="9" t="s">
        <v>46</v>
      </c>
      <c r="B30" s="12">
        <v>1239</v>
      </c>
      <c r="C30" s="10">
        <v>27.7</v>
      </c>
      <c r="D30" s="10">
        <v>72.3</v>
      </c>
      <c r="E30" s="10">
        <v>0</v>
      </c>
      <c r="F30" s="10">
        <v>44</v>
      </c>
      <c r="G30" s="10">
        <v>4.5</v>
      </c>
      <c r="H30" s="10">
        <v>95</v>
      </c>
      <c r="I30" s="10">
        <v>0</v>
      </c>
      <c r="J30" s="106"/>
      <c r="K30" s="44">
        <f t="shared" si="0"/>
        <v>34320.299999999996</v>
      </c>
      <c r="L30" s="44">
        <f t="shared" si="1"/>
        <v>89579.7</v>
      </c>
      <c r="M30" s="44">
        <f t="shared" si="2"/>
        <v>0</v>
      </c>
      <c r="O30" s="7">
        <f t="shared" si="3"/>
        <v>198</v>
      </c>
      <c r="P30" s="7">
        <f t="shared" si="4"/>
        <v>4180</v>
      </c>
      <c r="Q30" s="7">
        <f t="shared" si="5"/>
        <v>0</v>
      </c>
    </row>
    <row r="31" spans="1:17" ht="12">
      <c r="A31" s="9" t="s">
        <v>47</v>
      </c>
      <c r="B31" s="12">
        <v>16436</v>
      </c>
      <c r="C31" s="10">
        <v>30</v>
      </c>
      <c r="D31" s="10">
        <v>67.9</v>
      </c>
      <c r="E31" s="10">
        <v>2.1</v>
      </c>
      <c r="F31" s="12">
        <v>11016</v>
      </c>
      <c r="G31" s="10">
        <v>22.3</v>
      </c>
      <c r="H31" s="10">
        <v>74.9</v>
      </c>
      <c r="I31" s="10">
        <v>2.8</v>
      </c>
      <c r="J31" s="106"/>
      <c r="K31" s="44">
        <f t="shared" si="0"/>
        <v>493080</v>
      </c>
      <c r="L31" s="44">
        <f t="shared" si="1"/>
        <v>1116004.4000000001</v>
      </c>
      <c r="M31" s="44">
        <f t="shared" si="2"/>
        <v>34515.6</v>
      </c>
      <c r="O31" s="7">
        <f t="shared" si="3"/>
        <v>245656.80000000002</v>
      </c>
      <c r="P31" s="7">
        <f t="shared" si="4"/>
        <v>825098.4</v>
      </c>
      <c r="Q31" s="7">
        <f t="shared" si="5"/>
        <v>30844.8</v>
      </c>
    </row>
    <row r="32" spans="1:17" ht="12">
      <c r="A32" s="9" t="s">
        <v>48</v>
      </c>
      <c r="B32" s="12">
        <v>27474</v>
      </c>
      <c r="C32" s="10">
        <v>19.7</v>
      </c>
      <c r="D32" s="10">
        <v>80.3</v>
      </c>
      <c r="E32" s="10">
        <v>0</v>
      </c>
      <c r="F32" s="12">
        <v>3246</v>
      </c>
      <c r="G32" s="10">
        <v>55.7</v>
      </c>
      <c r="H32" s="10">
        <v>44.3</v>
      </c>
      <c r="I32" s="10">
        <v>0</v>
      </c>
      <c r="J32" s="106"/>
      <c r="K32" s="44">
        <f t="shared" si="0"/>
        <v>541237.7999999999</v>
      </c>
      <c r="L32" s="44">
        <f t="shared" si="1"/>
        <v>2206162.1999999997</v>
      </c>
      <c r="M32" s="44">
        <f t="shared" si="2"/>
        <v>0</v>
      </c>
      <c r="O32" s="7">
        <f t="shared" si="3"/>
        <v>180802.2</v>
      </c>
      <c r="P32" s="7">
        <f t="shared" si="4"/>
        <v>143797.8</v>
      </c>
      <c r="Q32" s="7">
        <f t="shared" si="5"/>
        <v>0</v>
      </c>
    </row>
    <row r="33" spans="1:17" ht="12">
      <c r="A33" s="9" t="s">
        <v>50</v>
      </c>
      <c r="B33" s="12">
        <v>2793</v>
      </c>
      <c r="C33" s="10">
        <v>36.2</v>
      </c>
      <c r="D33" s="10">
        <v>63.8</v>
      </c>
      <c r="E33" s="10">
        <v>0</v>
      </c>
      <c r="F33" s="10">
        <v>20</v>
      </c>
      <c r="G33" s="10">
        <v>0</v>
      </c>
      <c r="H33" s="10">
        <v>100</v>
      </c>
      <c r="I33" s="10">
        <v>0</v>
      </c>
      <c r="J33" s="106"/>
      <c r="K33" s="44">
        <f t="shared" si="0"/>
        <v>101106.6</v>
      </c>
      <c r="L33" s="44">
        <f t="shared" si="1"/>
        <v>178193.4</v>
      </c>
      <c r="M33" s="44">
        <f t="shared" si="2"/>
        <v>0</v>
      </c>
      <c r="O33" s="7">
        <f t="shared" si="3"/>
        <v>0</v>
      </c>
      <c r="P33" s="7">
        <f t="shared" si="4"/>
        <v>2000</v>
      </c>
      <c r="Q33" s="7">
        <f t="shared" si="5"/>
        <v>0</v>
      </c>
    </row>
    <row r="34" spans="1:17" ht="12">
      <c r="A34" s="39" t="s">
        <v>164</v>
      </c>
      <c r="B34" s="62">
        <f>SUM(B9:B33)</f>
        <v>142367</v>
      </c>
      <c r="C34" s="103">
        <f>K34/B34</f>
        <v>37.00669185977087</v>
      </c>
      <c r="D34" s="103">
        <f>L34/B34</f>
        <v>62.02569415665147</v>
      </c>
      <c r="E34" s="103">
        <f>M34/B34</f>
        <v>0.9660384780180801</v>
      </c>
      <c r="F34" s="62">
        <f>SUM(F9:F33)</f>
        <v>21803</v>
      </c>
      <c r="G34" s="103">
        <f>O34/F34</f>
        <v>35.489854607164155</v>
      </c>
      <c r="H34" s="103">
        <f>P34/F34</f>
        <v>57.614617254506264</v>
      </c>
      <c r="I34" s="103">
        <f>Q34/F34</f>
        <v>1.7214144842452874</v>
      </c>
      <c r="J34" s="106" t="s">
        <v>8</v>
      </c>
      <c r="K34" s="44">
        <f>SUM(K9:K33)</f>
        <v>5268531.699999999</v>
      </c>
      <c r="L34" s="44">
        <f>SUM(L9:L33)</f>
        <v>8830412</v>
      </c>
      <c r="M34" s="44">
        <f>SUM(M9:M33)</f>
        <v>137532</v>
      </c>
      <c r="O34" s="7">
        <f>SUM(O9:O33)</f>
        <v>773785.3</v>
      </c>
      <c r="P34" s="7">
        <f>SUM(P9:P33)</f>
        <v>1256171.5</v>
      </c>
      <c r="Q34" s="7">
        <f>SUM(Q9:Q33)</f>
        <v>37532</v>
      </c>
    </row>
    <row r="35" spans="1:13" ht="12">
      <c r="A35" s="37" t="s">
        <v>165</v>
      </c>
      <c r="B35" s="63"/>
      <c r="C35" s="63"/>
      <c r="D35" s="63"/>
      <c r="E35" s="63"/>
      <c r="F35" s="63"/>
      <c r="G35" s="63"/>
      <c r="H35" s="63"/>
      <c r="I35" s="63"/>
      <c r="J35" s="106"/>
      <c r="K35" s="44"/>
      <c r="L35" s="44"/>
      <c r="M35" s="44"/>
    </row>
    <row r="36" spans="1:17" ht="12">
      <c r="A36" s="9" t="s">
        <v>171</v>
      </c>
      <c r="B36" s="10">
        <v>769</v>
      </c>
      <c r="C36" s="10">
        <v>99.1</v>
      </c>
      <c r="D36" s="10">
        <v>0.9</v>
      </c>
      <c r="E36" s="10">
        <v>0</v>
      </c>
      <c r="F36" s="10">
        <v>255</v>
      </c>
      <c r="G36" s="10">
        <v>98.8</v>
      </c>
      <c r="H36" s="10">
        <v>0.9</v>
      </c>
      <c r="I36" s="10">
        <v>0</v>
      </c>
      <c r="J36" s="106"/>
      <c r="K36" s="44">
        <f t="shared" si="0"/>
        <v>76207.9</v>
      </c>
      <c r="L36" s="44">
        <f>D36*B36</f>
        <v>692.1</v>
      </c>
      <c r="M36" s="44">
        <f>E36*B36</f>
        <v>0</v>
      </c>
      <c r="O36" s="7">
        <f t="shared" si="3"/>
        <v>25194</v>
      </c>
      <c r="P36" s="7">
        <f t="shared" si="4"/>
        <v>229.5</v>
      </c>
      <c r="Q36" s="7">
        <f t="shared" si="5"/>
        <v>0</v>
      </c>
    </row>
    <row r="37" spans="1:13" ht="12">
      <c r="A37" s="9" t="s">
        <v>172</v>
      </c>
      <c r="B37" s="10">
        <v>16</v>
      </c>
      <c r="C37" s="10" t="s">
        <v>12</v>
      </c>
      <c r="D37" s="10" t="s">
        <v>12</v>
      </c>
      <c r="E37" s="10" t="s">
        <v>12</v>
      </c>
      <c r="F37" s="10" t="s">
        <v>12</v>
      </c>
      <c r="G37" s="10" t="s">
        <v>12</v>
      </c>
      <c r="H37" s="10" t="s">
        <v>12</v>
      </c>
      <c r="I37" s="10" t="s">
        <v>12</v>
      </c>
      <c r="J37" s="106"/>
      <c r="K37" s="44"/>
      <c r="L37" s="44"/>
      <c r="M37" s="44"/>
    </row>
    <row r="38" spans="1:17" ht="24">
      <c r="A38" s="9" t="s">
        <v>173</v>
      </c>
      <c r="B38" s="12">
        <v>2185</v>
      </c>
      <c r="C38" s="10">
        <v>78.6</v>
      </c>
      <c r="D38" s="10">
        <v>21.4</v>
      </c>
      <c r="E38" s="10">
        <v>0</v>
      </c>
      <c r="F38" s="10">
        <v>549</v>
      </c>
      <c r="G38" s="10">
        <v>84</v>
      </c>
      <c r="H38" s="10">
        <v>16</v>
      </c>
      <c r="I38" s="10">
        <v>0</v>
      </c>
      <c r="J38" s="106"/>
      <c r="K38" s="44">
        <f t="shared" si="0"/>
        <v>171741</v>
      </c>
      <c r="L38" s="44">
        <f aca="true" t="shared" si="6" ref="L38:L70">D38*B38</f>
        <v>46759</v>
      </c>
      <c r="M38" s="44">
        <f aca="true" t="shared" si="7" ref="M38:M66">E38*B38</f>
        <v>0</v>
      </c>
      <c r="O38" s="7">
        <f t="shared" si="3"/>
        <v>46116</v>
      </c>
      <c r="P38" s="7">
        <f t="shared" si="4"/>
        <v>8784</v>
      </c>
      <c r="Q38" s="7">
        <f t="shared" si="5"/>
        <v>0</v>
      </c>
    </row>
    <row r="39" spans="1:17" ht="12">
      <c r="A39" s="9" t="s">
        <v>174</v>
      </c>
      <c r="B39" s="12">
        <v>3375</v>
      </c>
      <c r="C39" s="10">
        <v>91.6</v>
      </c>
      <c r="D39" s="10">
        <v>8.4</v>
      </c>
      <c r="E39" s="10">
        <v>0</v>
      </c>
      <c r="F39" s="10">
        <v>105</v>
      </c>
      <c r="G39" s="10">
        <v>94.3</v>
      </c>
      <c r="H39" s="10">
        <v>4.8</v>
      </c>
      <c r="I39" s="10">
        <v>0</v>
      </c>
      <c r="J39" s="106"/>
      <c r="K39" s="44">
        <f t="shared" si="0"/>
        <v>309150</v>
      </c>
      <c r="L39" s="44">
        <f t="shared" si="6"/>
        <v>28350</v>
      </c>
      <c r="M39" s="44">
        <f t="shared" si="7"/>
        <v>0</v>
      </c>
      <c r="O39" s="7">
        <f t="shared" si="3"/>
        <v>9901.5</v>
      </c>
      <c r="P39" s="7">
        <f t="shared" si="4"/>
        <v>504</v>
      </c>
      <c r="Q39" s="7">
        <f t="shared" si="5"/>
        <v>0</v>
      </c>
    </row>
    <row r="40" spans="1:17" ht="12">
      <c r="A40" s="9" t="s">
        <v>175</v>
      </c>
      <c r="B40" s="12">
        <v>2129</v>
      </c>
      <c r="C40" s="10">
        <v>78.7</v>
      </c>
      <c r="D40" s="10">
        <v>21.3</v>
      </c>
      <c r="E40" s="10">
        <v>0</v>
      </c>
      <c r="F40" s="10">
        <v>338</v>
      </c>
      <c r="G40" s="10">
        <v>97</v>
      </c>
      <c r="H40" s="10">
        <v>2.7</v>
      </c>
      <c r="I40" s="10">
        <v>0</v>
      </c>
      <c r="J40" s="106"/>
      <c r="K40" s="44">
        <f t="shared" si="0"/>
        <v>167552.30000000002</v>
      </c>
      <c r="L40" s="44">
        <f t="shared" si="6"/>
        <v>45347.700000000004</v>
      </c>
      <c r="M40" s="44">
        <f t="shared" si="7"/>
        <v>0</v>
      </c>
      <c r="O40" s="7">
        <f t="shared" si="3"/>
        <v>32786</v>
      </c>
      <c r="P40" s="7">
        <f t="shared" si="4"/>
        <v>912.6</v>
      </c>
      <c r="Q40" s="7">
        <f t="shared" si="5"/>
        <v>0</v>
      </c>
    </row>
    <row r="41" spans="1:17" ht="12">
      <c r="A41" s="9" t="s">
        <v>176</v>
      </c>
      <c r="B41" s="10">
        <v>38</v>
      </c>
      <c r="C41" s="10">
        <v>46.6</v>
      </c>
      <c r="D41" s="10">
        <v>53.2</v>
      </c>
      <c r="E41" s="10">
        <v>0.8</v>
      </c>
      <c r="F41" s="10">
        <v>104</v>
      </c>
      <c r="G41" s="10">
        <v>28.9</v>
      </c>
      <c r="H41" s="10">
        <v>69</v>
      </c>
      <c r="I41" s="10">
        <v>2</v>
      </c>
      <c r="J41" s="106"/>
      <c r="K41" s="44">
        <f t="shared" si="0"/>
        <v>1770.8</v>
      </c>
      <c r="L41" s="44">
        <f t="shared" si="6"/>
        <v>2021.6000000000001</v>
      </c>
      <c r="M41" s="44">
        <f t="shared" si="7"/>
        <v>30.400000000000002</v>
      </c>
      <c r="O41" s="7">
        <f t="shared" si="3"/>
        <v>3005.6</v>
      </c>
      <c r="P41" s="7">
        <f t="shared" si="4"/>
        <v>7176</v>
      </c>
      <c r="Q41" s="7">
        <f t="shared" si="5"/>
        <v>208</v>
      </c>
    </row>
    <row r="42" spans="1:13" ht="12">
      <c r="A42" s="9" t="s">
        <v>177</v>
      </c>
      <c r="B42" s="10">
        <v>164</v>
      </c>
      <c r="C42" s="10" t="s">
        <v>12</v>
      </c>
      <c r="D42" s="10" t="s">
        <v>12</v>
      </c>
      <c r="E42" s="10" t="s">
        <v>12</v>
      </c>
      <c r="F42" s="10">
        <v>62</v>
      </c>
      <c r="G42" s="10" t="s">
        <v>12</v>
      </c>
      <c r="H42" s="10" t="s">
        <v>12</v>
      </c>
      <c r="I42" s="10" t="s">
        <v>12</v>
      </c>
      <c r="J42" s="106"/>
      <c r="K42" s="44"/>
      <c r="L42" s="44"/>
      <c r="M42" s="44"/>
    </row>
    <row r="43" spans="1:17" ht="12">
      <c r="A43" s="9" t="s">
        <v>178</v>
      </c>
      <c r="B43" s="10">
        <v>7</v>
      </c>
      <c r="C43" s="10">
        <v>92.8</v>
      </c>
      <c r="D43" s="10">
        <v>7.2</v>
      </c>
      <c r="E43" s="10">
        <v>0</v>
      </c>
      <c r="F43" s="10">
        <v>0</v>
      </c>
      <c r="G43" s="10">
        <v>100</v>
      </c>
      <c r="H43" s="10">
        <v>0</v>
      </c>
      <c r="I43" s="10">
        <v>0</v>
      </c>
      <c r="J43" s="106"/>
      <c r="K43" s="44">
        <f t="shared" si="0"/>
        <v>649.6</v>
      </c>
      <c r="L43" s="44">
        <f t="shared" si="6"/>
        <v>50.4</v>
      </c>
      <c r="M43" s="44">
        <f t="shared" si="7"/>
        <v>0</v>
      </c>
      <c r="O43" s="7">
        <f t="shared" si="3"/>
        <v>0</v>
      </c>
      <c r="P43" s="7">
        <f t="shared" si="4"/>
        <v>0</v>
      </c>
      <c r="Q43" s="7">
        <f t="shared" si="5"/>
        <v>0</v>
      </c>
    </row>
    <row r="44" spans="1:13" ht="12">
      <c r="A44" s="9" t="s">
        <v>179</v>
      </c>
      <c r="B44" s="10">
        <v>0</v>
      </c>
      <c r="C44" s="10" t="s">
        <v>12</v>
      </c>
      <c r="D44" s="10" t="s">
        <v>12</v>
      </c>
      <c r="E44" s="10" t="s">
        <v>12</v>
      </c>
      <c r="F44" s="10">
        <v>0</v>
      </c>
      <c r="G44" s="10" t="s">
        <v>12</v>
      </c>
      <c r="H44" s="10" t="s">
        <v>12</v>
      </c>
      <c r="I44" s="10" t="s">
        <v>12</v>
      </c>
      <c r="J44" s="106"/>
      <c r="K44" s="44"/>
      <c r="L44" s="44"/>
      <c r="M44" s="44"/>
    </row>
    <row r="45" spans="1:17" ht="12">
      <c r="A45" s="9" t="s">
        <v>180</v>
      </c>
      <c r="B45" s="12">
        <v>9301</v>
      </c>
      <c r="C45" s="10">
        <v>14</v>
      </c>
      <c r="D45" s="10">
        <v>86</v>
      </c>
      <c r="E45" s="10">
        <v>0</v>
      </c>
      <c r="F45" s="12">
        <v>2699</v>
      </c>
      <c r="G45" s="10">
        <v>29.3</v>
      </c>
      <c r="H45" s="10">
        <v>70.7</v>
      </c>
      <c r="I45" s="10">
        <v>0</v>
      </c>
      <c r="J45" s="106"/>
      <c r="K45" s="44">
        <f t="shared" si="0"/>
        <v>130214</v>
      </c>
      <c r="L45" s="44">
        <f t="shared" si="6"/>
        <v>799886</v>
      </c>
      <c r="M45" s="44">
        <f t="shared" si="7"/>
        <v>0</v>
      </c>
      <c r="O45" s="7">
        <f t="shared" si="3"/>
        <v>79080.7</v>
      </c>
      <c r="P45" s="7">
        <f t="shared" si="4"/>
        <v>190819.30000000002</v>
      </c>
      <c r="Q45" s="7">
        <f t="shared" si="5"/>
        <v>0</v>
      </c>
    </row>
    <row r="46" spans="1:17" ht="12">
      <c r="A46" s="9" t="s">
        <v>181</v>
      </c>
      <c r="B46" s="12">
        <v>6366</v>
      </c>
      <c r="C46" s="10">
        <v>94.3</v>
      </c>
      <c r="D46" s="10">
        <v>5.7</v>
      </c>
      <c r="E46" s="10">
        <v>0</v>
      </c>
      <c r="F46" s="10">
        <v>234</v>
      </c>
      <c r="G46" s="10">
        <v>0</v>
      </c>
      <c r="H46" s="10">
        <v>100</v>
      </c>
      <c r="I46" s="10">
        <v>0</v>
      </c>
      <c r="J46" s="106"/>
      <c r="K46" s="44">
        <f t="shared" si="0"/>
        <v>600313.7999999999</v>
      </c>
      <c r="L46" s="44">
        <f t="shared" si="6"/>
        <v>36286.200000000004</v>
      </c>
      <c r="M46" s="44">
        <f t="shared" si="7"/>
        <v>0</v>
      </c>
      <c r="O46" s="7">
        <f t="shared" si="3"/>
        <v>0</v>
      </c>
      <c r="P46" s="7">
        <f t="shared" si="4"/>
        <v>23400</v>
      </c>
      <c r="Q46" s="7">
        <f t="shared" si="5"/>
        <v>0</v>
      </c>
    </row>
    <row r="47" spans="1:13" ht="12">
      <c r="A47" s="9" t="s">
        <v>182</v>
      </c>
      <c r="B47" s="10" t="s">
        <v>13</v>
      </c>
      <c r="C47" s="10" t="s">
        <v>12</v>
      </c>
      <c r="D47" s="10" t="s">
        <v>12</v>
      </c>
      <c r="E47" s="10" t="s">
        <v>12</v>
      </c>
      <c r="F47" s="10">
        <v>0</v>
      </c>
      <c r="G47" s="10" t="s">
        <v>12</v>
      </c>
      <c r="H47" s="10" t="s">
        <v>12</v>
      </c>
      <c r="I47" s="10" t="s">
        <v>12</v>
      </c>
      <c r="J47" s="106"/>
      <c r="K47" s="44"/>
      <c r="L47" s="44"/>
      <c r="M47" s="44"/>
    </row>
    <row r="48" spans="1:17" ht="24">
      <c r="A48" s="9" t="s">
        <v>183</v>
      </c>
      <c r="B48" s="12">
        <v>2649</v>
      </c>
      <c r="C48" s="10">
        <v>54</v>
      </c>
      <c r="D48" s="10">
        <v>46</v>
      </c>
      <c r="E48" s="10">
        <v>0</v>
      </c>
      <c r="F48" s="10">
        <v>812</v>
      </c>
      <c r="G48" s="10">
        <v>73</v>
      </c>
      <c r="H48" s="10">
        <v>27</v>
      </c>
      <c r="I48" s="10">
        <v>0</v>
      </c>
      <c r="J48" s="106"/>
      <c r="K48" s="44">
        <f t="shared" si="0"/>
        <v>143046</v>
      </c>
      <c r="L48" s="44">
        <f t="shared" si="6"/>
        <v>121854</v>
      </c>
      <c r="M48" s="44">
        <f t="shared" si="7"/>
        <v>0</v>
      </c>
      <c r="O48" s="7">
        <f t="shared" si="3"/>
        <v>59276</v>
      </c>
      <c r="P48" s="7">
        <f t="shared" si="4"/>
        <v>21924</v>
      </c>
      <c r="Q48" s="7">
        <f t="shared" si="5"/>
        <v>0</v>
      </c>
    </row>
    <row r="49" spans="1:16" ht="12">
      <c r="A49" s="9" t="s">
        <v>184</v>
      </c>
      <c r="B49" s="12">
        <v>1199</v>
      </c>
      <c r="C49" s="10">
        <v>68</v>
      </c>
      <c r="D49" s="10">
        <v>32</v>
      </c>
      <c r="E49" s="10" t="s">
        <v>12</v>
      </c>
      <c r="F49" s="10">
        <v>64</v>
      </c>
      <c r="G49" s="10">
        <v>79.7</v>
      </c>
      <c r="H49" s="10">
        <v>20.3</v>
      </c>
      <c r="I49" s="10" t="s">
        <v>12</v>
      </c>
      <c r="J49" s="106"/>
      <c r="K49" s="44">
        <f t="shared" si="0"/>
        <v>81532</v>
      </c>
      <c r="L49" s="44">
        <f t="shared" si="6"/>
        <v>38368</v>
      </c>
      <c r="M49" s="44"/>
      <c r="O49" s="7">
        <f t="shared" si="3"/>
        <v>5100.8</v>
      </c>
      <c r="P49" s="7">
        <f t="shared" si="4"/>
        <v>1299.2</v>
      </c>
    </row>
    <row r="50" spans="1:17" ht="12" customHeight="1">
      <c r="A50" s="9" t="s">
        <v>279</v>
      </c>
      <c r="B50" s="10">
        <v>906</v>
      </c>
      <c r="C50" s="10">
        <v>78</v>
      </c>
      <c r="D50" s="10">
        <v>22</v>
      </c>
      <c r="E50" s="10">
        <v>0</v>
      </c>
      <c r="F50" s="10">
        <v>82</v>
      </c>
      <c r="G50" s="10" t="s">
        <v>12</v>
      </c>
      <c r="H50" s="10" t="s">
        <v>12</v>
      </c>
      <c r="I50" s="10">
        <v>100</v>
      </c>
      <c r="J50" s="106"/>
      <c r="K50" s="44">
        <f t="shared" si="0"/>
        <v>70668</v>
      </c>
      <c r="L50" s="44">
        <f t="shared" si="6"/>
        <v>19932</v>
      </c>
      <c r="M50" s="44">
        <f t="shared" si="7"/>
        <v>0</v>
      </c>
      <c r="Q50" s="7">
        <f t="shared" si="5"/>
        <v>8200</v>
      </c>
    </row>
    <row r="51" spans="1:17" ht="12">
      <c r="A51" s="9" t="s">
        <v>186</v>
      </c>
      <c r="B51" s="12">
        <v>10052</v>
      </c>
      <c r="C51" s="10">
        <v>99.9</v>
      </c>
      <c r="D51" s="10">
        <v>0.1</v>
      </c>
      <c r="E51" s="10">
        <v>0</v>
      </c>
      <c r="F51" s="12">
        <v>10728</v>
      </c>
      <c r="G51" s="10">
        <v>100</v>
      </c>
      <c r="H51" s="10" t="s">
        <v>13</v>
      </c>
      <c r="I51" s="10">
        <v>0</v>
      </c>
      <c r="J51" s="106"/>
      <c r="K51" s="44">
        <f t="shared" si="0"/>
        <v>1004194.8</v>
      </c>
      <c r="L51" s="44">
        <f t="shared" si="6"/>
        <v>1005.2</v>
      </c>
      <c r="M51" s="44">
        <f t="shared" si="7"/>
        <v>0</v>
      </c>
      <c r="O51" s="7">
        <f t="shared" si="3"/>
        <v>1072800</v>
      </c>
      <c r="Q51" s="7">
        <f t="shared" si="5"/>
        <v>0</v>
      </c>
    </row>
    <row r="52" spans="1:17" ht="23.25" customHeight="1">
      <c r="A52" s="39" t="s">
        <v>166</v>
      </c>
      <c r="B52" s="62">
        <f>SUM(B36:B51)</f>
        <v>39156</v>
      </c>
      <c r="C52" s="103">
        <f>K52/B52</f>
        <v>70.41169169475943</v>
      </c>
      <c r="D52" s="103">
        <f>L52/B52</f>
        <v>29.12841454694044</v>
      </c>
      <c r="E52" s="103">
        <f>M52/B52</f>
        <v>0.0007763816528756768</v>
      </c>
      <c r="F52" s="62">
        <f>SUM(F36:F51)</f>
        <v>16032</v>
      </c>
      <c r="G52" s="103">
        <f>O52/F52</f>
        <v>83.16246257485031</v>
      </c>
      <c r="H52" s="103">
        <f>P52/F52</f>
        <v>15.908720059880242</v>
      </c>
      <c r="I52" s="103">
        <f>Q52/F52</f>
        <v>0.5244510978043913</v>
      </c>
      <c r="J52" s="106" t="s">
        <v>8</v>
      </c>
      <c r="K52" s="44">
        <f>SUM(K36:K51)</f>
        <v>2757040.2</v>
      </c>
      <c r="L52" s="44">
        <f>SUM(L36:L51)</f>
        <v>1140552.2</v>
      </c>
      <c r="M52" s="44">
        <f>SUM(M36:M51)</f>
        <v>30.400000000000002</v>
      </c>
      <c r="O52" s="7">
        <f>SUM(O36:O51)</f>
        <v>1333260.6</v>
      </c>
      <c r="P52" s="7">
        <f>SUM(P36:P51)</f>
        <v>255048.60000000003</v>
      </c>
      <c r="Q52" s="7">
        <f>SUM(Q36:Q51)</f>
        <v>8408</v>
      </c>
    </row>
    <row r="53" spans="1:17" ht="12">
      <c r="A53" s="39" t="s">
        <v>167</v>
      </c>
      <c r="B53" s="62">
        <f>B34+B52</f>
        <v>181523</v>
      </c>
      <c r="C53" s="103">
        <f>K53/B53</f>
        <v>44.212424320884956</v>
      </c>
      <c r="D53" s="103">
        <f>L53/B53</f>
        <v>54.92948111258628</v>
      </c>
      <c r="E53" s="103">
        <f>M53/B53</f>
        <v>0.7578235264952651</v>
      </c>
      <c r="F53" s="62">
        <f>F34+F52</f>
        <v>37835</v>
      </c>
      <c r="G53" s="103">
        <f>O53/F53</f>
        <v>55.69038985066738</v>
      </c>
      <c r="H53" s="103">
        <f>P53/F53</f>
        <v>39.94238403594556</v>
      </c>
      <c r="I53" s="103">
        <f>Q53/F53</f>
        <v>1.214219637901414</v>
      </c>
      <c r="J53" s="106" t="s">
        <v>8</v>
      </c>
      <c r="K53" s="44">
        <f>K52+K34</f>
        <v>8025571.899999999</v>
      </c>
      <c r="L53" s="44">
        <f>L52+L34</f>
        <v>9970964.2</v>
      </c>
      <c r="M53" s="44">
        <f>M52+M34</f>
        <v>137562.4</v>
      </c>
      <c r="O53" s="7">
        <f>O34+O52</f>
        <v>2107045.9000000004</v>
      </c>
      <c r="P53" s="7">
        <f>P34+P52</f>
        <v>1511220.1</v>
      </c>
      <c r="Q53" s="7">
        <f>Q34+Q52</f>
        <v>45940</v>
      </c>
    </row>
    <row r="54" spans="1:13" ht="12">
      <c r="A54" s="37" t="s">
        <v>399</v>
      </c>
      <c r="B54" s="63"/>
      <c r="C54" s="63"/>
      <c r="D54" s="63"/>
      <c r="E54" s="63"/>
      <c r="F54" s="63"/>
      <c r="G54" s="63"/>
      <c r="H54" s="63"/>
      <c r="I54" s="63"/>
      <c r="J54" s="106"/>
      <c r="K54" s="44"/>
      <c r="L54" s="44"/>
      <c r="M54" s="44"/>
    </row>
    <row r="55" spans="1:17" ht="12">
      <c r="A55" s="9" t="s">
        <v>14</v>
      </c>
      <c r="B55" s="10">
        <v>305</v>
      </c>
      <c r="C55" s="89">
        <v>100</v>
      </c>
      <c r="D55" s="10">
        <v>0</v>
      </c>
      <c r="E55" s="10">
        <v>0</v>
      </c>
      <c r="F55" s="89">
        <v>45</v>
      </c>
      <c r="G55" s="10">
        <v>98.9</v>
      </c>
      <c r="H55" s="10">
        <v>0</v>
      </c>
      <c r="I55" s="10">
        <v>0</v>
      </c>
      <c r="J55" s="106"/>
      <c r="K55" s="44">
        <f t="shared" si="0"/>
        <v>30500</v>
      </c>
      <c r="L55" s="44">
        <f t="shared" si="6"/>
        <v>0</v>
      </c>
      <c r="M55" s="44">
        <f t="shared" si="7"/>
        <v>0</v>
      </c>
      <c r="O55" s="7">
        <f t="shared" si="3"/>
        <v>4450.5</v>
      </c>
      <c r="P55" s="7">
        <f t="shared" si="4"/>
        <v>0</v>
      </c>
      <c r="Q55" s="7">
        <f t="shared" si="5"/>
        <v>0</v>
      </c>
    </row>
    <row r="56" spans="1:17" ht="12">
      <c r="A56" s="9" t="s">
        <v>15</v>
      </c>
      <c r="B56" s="10">
        <v>936</v>
      </c>
      <c r="C56" s="10">
        <v>99.9</v>
      </c>
      <c r="D56" s="10">
        <v>0</v>
      </c>
      <c r="E56" s="10">
        <v>0</v>
      </c>
      <c r="F56" s="10">
        <v>54</v>
      </c>
      <c r="G56" s="10">
        <v>100</v>
      </c>
      <c r="H56" s="10">
        <v>0</v>
      </c>
      <c r="I56" s="10">
        <v>0</v>
      </c>
      <c r="J56" s="106"/>
      <c r="K56" s="44">
        <f t="shared" si="0"/>
        <v>93506.40000000001</v>
      </c>
      <c r="L56" s="44">
        <f t="shared" si="6"/>
        <v>0</v>
      </c>
      <c r="M56" s="44">
        <f t="shared" si="7"/>
        <v>0</v>
      </c>
      <c r="O56" s="7">
        <f t="shared" si="3"/>
        <v>5400</v>
      </c>
      <c r="P56" s="7">
        <f t="shared" si="4"/>
        <v>0</v>
      </c>
      <c r="Q56" s="7">
        <f t="shared" si="5"/>
        <v>0</v>
      </c>
    </row>
    <row r="57" spans="1:17" ht="12">
      <c r="A57" s="9" t="s">
        <v>24</v>
      </c>
      <c r="B57" s="12">
        <v>7848</v>
      </c>
      <c r="C57" s="10">
        <v>100</v>
      </c>
      <c r="D57" s="10">
        <v>0</v>
      </c>
      <c r="E57" s="10">
        <v>0</v>
      </c>
      <c r="F57" s="10">
        <v>915</v>
      </c>
      <c r="G57" s="10">
        <v>100</v>
      </c>
      <c r="H57" s="10">
        <v>0</v>
      </c>
      <c r="I57" s="10">
        <v>0</v>
      </c>
      <c r="J57" s="106"/>
      <c r="K57" s="44">
        <f t="shared" si="0"/>
        <v>784800</v>
      </c>
      <c r="L57" s="44">
        <f t="shared" si="6"/>
        <v>0</v>
      </c>
      <c r="M57" s="44">
        <f t="shared" si="7"/>
        <v>0</v>
      </c>
      <c r="O57" s="7">
        <f t="shared" si="3"/>
        <v>91500</v>
      </c>
      <c r="P57" s="7">
        <f t="shared" si="4"/>
        <v>0</v>
      </c>
      <c r="Q57" s="7">
        <f t="shared" si="5"/>
        <v>0</v>
      </c>
    </row>
    <row r="58" spans="1:17" ht="12">
      <c r="A58" s="9" t="s">
        <v>17</v>
      </c>
      <c r="B58" s="12">
        <v>2760</v>
      </c>
      <c r="C58" s="10">
        <v>100</v>
      </c>
      <c r="D58" s="10">
        <v>0</v>
      </c>
      <c r="E58" s="10">
        <v>0</v>
      </c>
      <c r="F58" s="10">
        <v>51</v>
      </c>
      <c r="G58" s="10">
        <v>100</v>
      </c>
      <c r="H58" s="10">
        <v>0</v>
      </c>
      <c r="I58" s="10">
        <v>0</v>
      </c>
      <c r="J58" s="106"/>
      <c r="K58" s="44">
        <f t="shared" si="0"/>
        <v>276000</v>
      </c>
      <c r="L58" s="44">
        <f t="shared" si="6"/>
        <v>0</v>
      </c>
      <c r="M58" s="44">
        <f t="shared" si="7"/>
        <v>0</v>
      </c>
      <c r="O58" s="7">
        <f t="shared" si="3"/>
        <v>5100</v>
      </c>
      <c r="P58" s="7">
        <f t="shared" si="4"/>
        <v>0</v>
      </c>
      <c r="Q58" s="7">
        <f t="shared" si="5"/>
        <v>0</v>
      </c>
    </row>
    <row r="59" spans="1:17" ht="12">
      <c r="A59" s="9" t="s">
        <v>18</v>
      </c>
      <c r="B59" s="12">
        <v>3365</v>
      </c>
      <c r="C59" s="10">
        <v>100</v>
      </c>
      <c r="D59" s="10">
        <v>0</v>
      </c>
      <c r="E59" s="10">
        <v>0</v>
      </c>
      <c r="F59" s="12">
        <v>14765</v>
      </c>
      <c r="G59" s="10">
        <v>100</v>
      </c>
      <c r="H59" s="10">
        <v>0</v>
      </c>
      <c r="I59" s="10">
        <v>0</v>
      </c>
      <c r="J59" s="106"/>
      <c r="K59" s="44">
        <f t="shared" si="0"/>
        <v>336500</v>
      </c>
      <c r="L59" s="44">
        <f t="shared" si="6"/>
        <v>0</v>
      </c>
      <c r="M59" s="44">
        <f t="shared" si="7"/>
        <v>0</v>
      </c>
      <c r="O59" s="7">
        <f t="shared" si="3"/>
        <v>1476500</v>
      </c>
      <c r="P59" s="7">
        <f t="shared" si="4"/>
        <v>0</v>
      </c>
      <c r="Q59" s="7">
        <f t="shared" si="5"/>
        <v>0</v>
      </c>
    </row>
    <row r="60" spans="1:17" ht="12">
      <c r="A60" s="9" t="s">
        <v>19</v>
      </c>
      <c r="B60" s="10">
        <v>858</v>
      </c>
      <c r="C60" s="10">
        <v>100</v>
      </c>
      <c r="D60" s="10">
        <v>0</v>
      </c>
      <c r="E60" s="10">
        <v>0</v>
      </c>
      <c r="F60" s="10">
        <v>303</v>
      </c>
      <c r="G60" s="10">
        <v>100</v>
      </c>
      <c r="H60" s="10">
        <v>0</v>
      </c>
      <c r="I60" s="10">
        <v>0</v>
      </c>
      <c r="J60" s="106"/>
      <c r="K60" s="44">
        <f t="shared" si="0"/>
        <v>85800</v>
      </c>
      <c r="L60" s="44">
        <f t="shared" si="6"/>
        <v>0</v>
      </c>
      <c r="M60" s="44">
        <f t="shared" si="7"/>
        <v>0</v>
      </c>
      <c r="O60" s="7">
        <f t="shared" si="3"/>
        <v>30300</v>
      </c>
      <c r="P60" s="7">
        <f t="shared" si="4"/>
        <v>0</v>
      </c>
      <c r="Q60" s="7">
        <f t="shared" si="5"/>
        <v>0</v>
      </c>
    </row>
    <row r="61" spans="1:17" ht="12">
      <c r="A61" s="9" t="s">
        <v>43</v>
      </c>
      <c r="B61" s="10">
        <v>326</v>
      </c>
      <c r="C61" s="10">
        <v>100</v>
      </c>
      <c r="D61" s="10">
        <v>0</v>
      </c>
      <c r="E61" s="10">
        <v>0</v>
      </c>
      <c r="F61" s="10">
        <v>31</v>
      </c>
      <c r="G61" s="10">
        <v>100</v>
      </c>
      <c r="H61" s="10">
        <v>0</v>
      </c>
      <c r="I61" s="10">
        <v>0</v>
      </c>
      <c r="J61" s="106"/>
      <c r="K61" s="44">
        <f t="shared" si="0"/>
        <v>32600</v>
      </c>
      <c r="L61" s="44">
        <f t="shared" si="6"/>
        <v>0</v>
      </c>
      <c r="M61" s="44">
        <f t="shared" si="7"/>
        <v>0</v>
      </c>
      <c r="O61" s="7">
        <f t="shared" si="3"/>
        <v>3100</v>
      </c>
      <c r="P61" s="7">
        <f t="shared" si="4"/>
        <v>0</v>
      </c>
      <c r="Q61" s="7">
        <f t="shared" si="5"/>
        <v>0</v>
      </c>
    </row>
    <row r="62" spans="1:17" ht="12">
      <c r="A62" s="9" t="s">
        <v>44</v>
      </c>
      <c r="B62" s="12">
        <v>809268</v>
      </c>
      <c r="C62" s="10">
        <v>100</v>
      </c>
      <c r="D62" s="10">
        <v>0</v>
      </c>
      <c r="E62" s="10">
        <v>0</v>
      </c>
      <c r="F62" s="12">
        <v>72706</v>
      </c>
      <c r="G62" s="10">
        <v>100</v>
      </c>
      <c r="H62" s="10">
        <v>0</v>
      </c>
      <c r="I62" s="10">
        <v>0</v>
      </c>
      <c r="J62" s="106"/>
      <c r="K62" s="44">
        <f t="shared" si="0"/>
        <v>80926800</v>
      </c>
      <c r="L62" s="44">
        <f t="shared" si="6"/>
        <v>0</v>
      </c>
      <c r="M62" s="44">
        <f t="shared" si="7"/>
        <v>0</v>
      </c>
      <c r="O62" s="7">
        <f t="shared" si="3"/>
        <v>7270600</v>
      </c>
      <c r="P62" s="7">
        <f t="shared" si="4"/>
        <v>0</v>
      </c>
      <c r="Q62" s="7">
        <f t="shared" si="5"/>
        <v>0</v>
      </c>
    </row>
    <row r="63" spans="1:17" ht="12">
      <c r="A63" s="9" t="s">
        <v>20</v>
      </c>
      <c r="B63" s="10">
        <v>410</v>
      </c>
      <c r="C63" s="10">
        <v>87.8</v>
      </c>
      <c r="D63" s="10">
        <v>0</v>
      </c>
      <c r="E63" s="10">
        <v>12.2</v>
      </c>
      <c r="F63" s="10">
        <v>142</v>
      </c>
      <c r="G63" s="10">
        <v>47.2</v>
      </c>
      <c r="H63" s="10">
        <v>52.8</v>
      </c>
      <c r="I63" s="10">
        <v>0</v>
      </c>
      <c r="J63" s="106"/>
      <c r="K63" s="44">
        <f t="shared" si="0"/>
        <v>35998</v>
      </c>
      <c r="L63" s="44">
        <f t="shared" si="6"/>
        <v>0</v>
      </c>
      <c r="M63" s="44">
        <f t="shared" si="7"/>
        <v>5002</v>
      </c>
      <c r="O63" s="7">
        <f t="shared" si="3"/>
        <v>6702.400000000001</v>
      </c>
      <c r="P63" s="7">
        <f t="shared" si="4"/>
        <v>7497.599999999999</v>
      </c>
      <c r="Q63" s="7">
        <f t="shared" si="5"/>
        <v>0</v>
      </c>
    </row>
    <row r="64" spans="1:13" ht="12">
      <c r="A64" s="9" t="s">
        <v>21</v>
      </c>
      <c r="B64" s="12">
        <v>4127</v>
      </c>
      <c r="C64" s="10">
        <v>100</v>
      </c>
      <c r="D64" s="10">
        <v>0</v>
      </c>
      <c r="E64" s="10">
        <v>0</v>
      </c>
      <c r="F64" s="10">
        <v>0</v>
      </c>
      <c r="G64" s="10" t="s">
        <v>12</v>
      </c>
      <c r="H64" s="10" t="s">
        <v>12</v>
      </c>
      <c r="I64" s="10" t="s">
        <v>12</v>
      </c>
      <c r="J64" s="106"/>
      <c r="K64" s="44">
        <f t="shared" si="0"/>
        <v>412700</v>
      </c>
      <c r="L64" s="44">
        <f t="shared" si="6"/>
        <v>0</v>
      </c>
      <c r="M64" s="44">
        <f t="shared" si="7"/>
        <v>0</v>
      </c>
    </row>
    <row r="65" spans="1:17" ht="12">
      <c r="A65" s="9" t="s">
        <v>49</v>
      </c>
      <c r="B65" s="12">
        <v>9510</v>
      </c>
      <c r="C65" s="10">
        <v>100</v>
      </c>
      <c r="D65" s="10">
        <v>0</v>
      </c>
      <c r="E65" s="10">
        <v>0</v>
      </c>
      <c r="F65" s="10">
        <v>41</v>
      </c>
      <c r="G65" s="10">
        <v>100</v>
      </c>
      <c r="H65" s="10">
        <v>0</v>
      </c>
      <c r="I65" s="10">
        <v>0</v>
      </c>
      <c r="J65" s="106"/>
      <c r="K65" s="44">
        <f t="shared" si="0"/>
        <v>951000</v>
      </c>
      <c r="L65" s="44">
        <f t="shared" si="6"/>
        <v>0</v>
      </c>
      <c r="M65" s="44">
        <f t="shared" si="7"/>
        <v>0</v>
      </c>
      <c r="O65" s="7">
        <f t="shared" si="3"/>
        <v>4100</v>
      </c>
      <c r="P65" s="7">
        <f t="shared" si="4"/>
        <v>0</v>
      </c>
      <c r="Q65" s="7">
        <f t="shared" si="5"/>
        <v>0</v>
      </c>
    </row>
    <row r="66" spans="1:13" ht="12">
      <c r="A66" s="9" t="s">
        <v>22</v>
      </c>
      <c r="B66" s="12">
        <v>3212</v>
      </c>
      <c r="C66" s="10">
        <v>100</v>
      </c>
      <c r="D66" s="10">
        <v>0</v>
      </c>
      <c r="E66" s="10">
        <v>0</v>
      </c>
      <c r="F66" s="10" t="s">
        <v>12</v>
      </c>
      <c r="G66" s="10" t="s">
        <v>12</v>
      </c>
      <c r="H66" s="10" t="s">
        <v>12</v>
      </c>
      <c r="I66" s="10" t="s">
        <v>12</v>
      </c>
      <c r="J66" s="106"/>
      <c r="K66" s="44">
        <f t="shared" si="0"/>
        <v>321200</v>
      </c>
      <c r="L66" s="44">
        <f t="shared" si="6"/>
        <v>0</v>
      </c>
      <c r="M66" s="44">
        <f t="shared" si="7"/>
        <v>0</v>
      </c>
    </row>
    <row r="67" spans="1:17" ht="12">
      <c r="A67" s="39" t="s">
        <v>398</v>
      </c>
      <c r="B67" s="62">
        <f>SUM(B55:B66)</f>
        <v>842925</v>
      </c>
      <c r="C67" s="103">
        <f>K67/B67</f>
        <v>99.9939548595664</v>
      </c>
      <c r="D67" s="103">
        <f>L67/B67</f>
        <v>0</v>
      </c>
      <c r="E67" s="103">
        <f>M67/B67</f>
        <v>0.00593409852596613</v>
      </c>
      <c r="F67" s="62">
        <f>SUM(F55:F66)</f>
        <v>89053</v>
      </c>
      <c r="G67" s="103">
        <f>O67/F67</f>
        <v>99.91525159174874</v>
      </c>
      <c r="H67" s="103">
        <f>P67/F67</f>
        <v>0.08419255948704703</v>
      </c>
      <c r="I67" s="103">
        <f>Q67/F67</f>
        <v>0</v>
      </c>
      <c r="J67" s="106" t="s">
        <v>8</v>
      </c>
      <c r="K67" s="44">
        <f>SUM(K55:K66)</f>
        <v>84287404.4</v>
      </c>
      <c r="L67" s="44">
        <f>SUM(L55:L66)</f>
        <v>0</v>
      </c>
      <c r="M67" s="44">
        <f>SUM(M55:M66)</f>
        <v>5002</v>
      </c>
      <c r="O67" s="7">
        <f>SUM(O55:O66)</f>
        <v>8897752.9</v>
      </c>
      <c r="P67" s="7">
        <f>SUM(P55:P66)</f>
        <v>7497.599999999999</v>
      </c>
      <c r="Q67" s="7">
        <f>SUM(Q55:Q66)</f>
        <v>0</v>
      </c>
    </row>
    <row r="68" spans="1:13" ht="12">
      <c r="A68" s="37" t="s">
        <v>168</v>
      </c>
      <c r="B68" s="63"/>
      <c r="C68" s="63"/>
      <c r="D68" s="63"/>
      <c r="E68" s="63"/>
      <c r="F68" s="63"/>
      <c r="G68" s="63"/>
      <c r="H68" s="63"/>
      <c r="I68" s="63"/>
      <c r="J68" s="106"/>
      <c r="K68" s="44"/>
      <c r="L68" s="44"/>
      <c r="M68" s="44"/>
    </row>
    <row r="69" spans="1:17" ht="12">
      <c r="A69" s="9" t="s">
        <v>51</v>
      </c>
      <c r="B69" s="12">
        <v>310134</v>
      </c>
      <c r="C69" s="10">
        <v>92.1</v>
      </c>
      <c r="D69" s="10">
        <v>7.9</v>
      </c>
      <c r="E69" s="10" t="s">
        <v>13</v>
      </c>
      <c r="F69" s="12">
        <v>91951</v>
      </c>
      <c r="G69" s="10">
        <v>97.9</v>
      </c>
      <c r="H69" s="10">
        <v>2.1</v>
      </c>
      <c r="I69" s="10">
        <v>0</v>
      </c>
      <c r="J69" s="106"/>
      <c r="K69" s="44">
        <f t="shared" si="0"/>
        <v>28563341.4</v>
      </c>
      <c r="L69" s="44">
        <f t="shared" si="6"/>
        <v>2450058.6</v>
      </c>
      <c r="M69" s="44"/>
      <c r="O69" s="7">
        <f t="shared" si="3"/>
        <v>9002002.9</v>
      </c>
      <c r="P69" s="7">
        <f t="shared" si="4"/>
        <v>193097.1</v>
      </c>
      <c r="Q69" s="7">
        <f t="shared" si="5"/>
        <v>0</v>
      </c>
    </row>
    <row r="70" spans="1:13" ht="24">
      <c r="A70" s="9" t="s">
        <v>52</v>
      </c>
      <c r="B70" s="12">
        <v>302294</v>
      </c>
      <c r="C70" s="10">
        <v>42.4</v>
      </c>
      <c r="D70" s="10">
        <v>57.6</v>
      </c>
      <c r="E70" s="10" t="s">
        <v>12</v>
      </c>
      <c r="F70" s="10" t="s">
        <v>12</v>
      </c>
      <c r="G70" s="10" t="s">
        <v>12</v>
      </c>
      <c r="H70" s="10" t="s">
        <v>12</v>
      </c>
      <c r="I70" s="10" t="s">
        <v>12</v>
      </c>
      <c r="J70" s="106"/>
      <c r="K70" s="44">
        <f t="shared" si="0"/>
        <v>12817265.6</v>
      </c>
      <c r="L70" s="44">
        <f t="shared" si="6"/>
        <v>17412134.400000002</v>
      </c>
      <c r="M70" s="44"/>
    </row>
    <row r="71" spans="1:17" ht="24">
      <c r="A71" s="39" t="s">
        <v>169</v>
      </c>
      <c r="B71" s="62">
        <f>SUM(B69:B70)</f>
        <v>612428</v>
      </c>
      <c r="C71" s="103">
        <f>K71/B71</f>
        <v>67.5681173950244</v>
      </c>
      <c r="D71" s="103">
        <f>L71/B71</f>
        <v>32.43188260497561</v>
      </c>
      <c r="E71" s="62"/>
      <c r="F71" s="62">
        <f>SUM(F69:F70)</f>
        <v>91951</v>
      </c>
      <c r="G71" s="103">
        <f>O71/F71</f>
        <v>97.9</v>
      </c>
      <c r="H71" s="103">
        <f>P71/F71</f>
        <v>2.1</v>
      </c>
      <c r="I71" s="103">
        <f>Q71/F71</f>
        <v>0</v>
      </c>
      <c r="J71" s="106" t="s">
        <v>8</v>
      </c>
      <c r="K71" s="44">
        <f>SUM(K69:K70)</f>
        <v>41380607</v>
      </c>
      <c r="L71" s="44">
        <f>SUM(L69:L70)</f>
        <v>19862193.000000004</v>
      </c>
      <c r="M71" s="44"/>
      <c r="O71" s="7">
        <f>SUM(O69:O70)</f>
        <v>9002002.9</v>
      </c>
      <c r="P71" s="7">
        <f>SUM(P69:P70)</f>
        <v>193097.1</v>
      </c>
      <c r="Q71" s="7">
        <f>SUM(Q69:Q70)</f>
        <v>0</v>
      </c>
    </row>
    <row r="72" spans="1:17" s="50" customFormat="1" ht="24">
      <c r="A72" s="40" t="s">
        <v>170</v>
      </c>
      <c r="B72" s="64">
        <f>B53+B67+B71</f>
        <v>1636876</v>
      </c>
      <c r="C72" s="102">
        <f>K72/B72</f>
        <v>81.67606055681678</v>
      </c>
      <c r="D72" s="102">
        <f>L72/B72</f>
        <v>18.22566718554124</v>
      </c>
      <c r="E72" s="64"/>
      <c r="F72" s="64">
        <f>F53+F67+F71</f>
        <v>218839</v>
      </c>
      <c r="G72" s="102">
        <f>O72/F72</f>
        <v>91.42246902974334</v>
      </c>
      <c r="H72" s="102">
        <f>P72/F72</f>
        <v>7.822256544765788</v>
      </c>
      <c r="I72" s="102">
        <f>Q72/F72</f>
        <v>0.2099260186712606</v>
      </c>
      <c r="J72" s="106" t="s">
        <v>344</v>
      </c>
      <c r="K72" s="44">
        <f>K71+K67+K53</f>
        <v>133693583.30000001</v>
      </c>
      <c r="L72" s="44">
        <f>L71+L67+L53</f>
        <v>29833157.200000003</v>
      </c>
      <c r="M72" s="44"/>
      <c r="O72" s="50">
        <f>O53+O67+O71</f>
        <v>20006801.700000003</v>
      </c>
      <c r="P72" s="50">
        <f>P53+P67+P71</f>
        <v>1711814.8000000003</v>
      </c>
      <c r="Q72" s="50">
        <f>Q53+Q67+Q71</f>
        <v>45940</v>
      </c>
    </row>
    <row r="73" spans="1:13" ht="12">
      <c r="A73" s="22" t="s">
        <v>53</v>
      </c>
      <c r="B73" s="13">
        <v>3988610</v>
      </c>
      <c r="C73" s="11">
        <v>84.4</v>
      </c>
      <c r="D73" s="11">
        <v>13.3</v>
      </c>
      <c r="E73" s="11">
        <v>2.4</v>
      </c>
      <c r="F73" s="13">
        <v>1448649</v>
      </c>
      <c r="G73" s="11">
        <v>89.8</v>
      </c>
      <c r="H73" s="11">
        <v>3.8</v>
      </c>
      <c r="I73" s="11">
        <v>6.5</v>
      </c>
      <c r="J73" s="106"/>
      <c r="K73" s="44"/>
      <c r="L73" s="44"/>
      <c r="M73" s="44"/>
    </row>
    <row r="74" spans="1:13" ht="12">
      <c r="A74" s="1"/>
      <c r="B74" s="25"/>
      <c r="C74" s="25"/>
      <c r="D74" s="25"/>
      <c r="E74" s="25"/>
      <c r="F74" s="25"/>
      <c r="G74" s="25"/>
      <c r="H74" s="25"/>
      <c r="I74" s="25"/>
      <c r="J74" s="106"/>
      <c r="K74" s="44"/>
      <c r="L74" s="44"/>
      <c r="M74" s="44"/>
    </row>
    <row r="75" spans="1:13" ht="12">
      <c r="A75" s="3" t="s">
        <v>187</v>
      </c>
      <c r="B75" s="6"/>
      <c r="C75" s="6"/>
      <c r="D75" s="6"/>
      <c r="E75" s="6"/>
      <c r="F75" s="6"/>
      <c r="G75" s="6"/>
      <c r="H75" s="6"/>
      <c r="J75" s="106"/>
      <c r="K75" s="44"/>
      <c r="L75" s="44"/>
      <c r="M75" s="44"/>
    </row>
    <row r="76" spans="1:9" ht="13.5" customHeight="1">
      <c r="A76" s="144" t="s">
        <v>413</v>
      </c>
      <c r="B76" s="144"/>
      <c r="C76" s="144"/>
      <c r="D76" s="144"/>
      <c r="E76" s="144"/>
      <c r="F76" s="144"/>
      <c r="G76" s="144"/>
      <c r="H76" s="144"/>
      <c r="I76" s="144"/>
    </row>
    <row r="77" spans="1:8" ht="12">
      <c r="A77" s="1"/>
      <c r="B77" s="6"/>
      <c r="C77" s="6"/>
      <c r="D77" s="6"/>
      <c r="E77" s="6"/>
      <c r="F77" s="6"/>
      <c r="G77" s="6"/>
      <c r="H77" s="6"/>
    </row>
    <row r="78" spans="1:9" ht="12">
      <c r="A78" s="20" t="s">
        <v>188</v>
      </c>
      <c r="B78" s="52"/>
      <c r="C78" s="52"/>
      <c r="D78" s="52"/>
      <c r="E78" s="52"/>
      <c r="F78" s="52"/>
      <c r="G78" s="52"/>
      <c r="H78" s="52"/>
      <c r="I78" s="52"/>
    </row>
    <row r="79" spans="1:9" ht="12">
      <c r="A79" s="1"/>
      <c r="B79" s="52"/>
      <c r="C79" s="52"/>
      <c r="D79" s="52"/>
      <c r="E79" s="52"/>
      <c r="F79" s="52"/>
      <c r="G79" s="52"/>
      <c r="H79" s="52"/>
      <c r="I79" s="52"/>
    </row>
    <row r="80" spans="1:8" ht="12">
      <c r="A80" s="1"/>
      <c r="B80" s="6"/>
      <c r="C80" s="6"/>
      <c r="D80" s="6"/>
      <c r="E80" s="6"/>
      <c r="F80" s="6"/>
      <c r="G80" s="6"/>
      <c r="H80" s="6"/>
    </row>
    <row r="81" ht="12">
      <c r="A81" s="1"/>
    </row>
    <row r="82" ht="12">
      <c r="A82" s="1"/>
    </row>
    <row r="83" ht="12">
      <c r="A83" s="3"/>
    </row>
    <row r="84" ht="12">
      <c r="A84" s="3"/>
    </row>
    <row r="85" ht="12">
      <c r="A85" s="3"/>
    </row>
    <row r="86" ht="12">
      <c r="A86" s="3"/>
    </row>
    <row r="87" ht="12">
      <c r="A87" s="6"/>
    </row>
  </sheetData>
  <mergeCells count="9">
    <mergeCell ref="A2:I2"/>
    <mergeCell ref="A3:A5"/>
    <mergeCell ref="B3:E3"/>
    <mergeCell ref="F3:I3"/>
    <mergeCell ref="O3:Q3"/>
    <mergeCell ref="O4:Q4"/>
    <mergeCell ref="K4:M4"/>
    <mergeCell ref="A76:I76"/>
    <mergeCell ref="K3:M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2:P87"/>
  <sheetViews>
    <sheetView workbookViewId="0" topLeftCell="A1">
      <pane ySplit="5" topLeftCell="BM6" activePane="bottomLeft" state="frozen"/>
      <selection pane="topLeft" activeCell="K5" sqref="K5"/>
      <selection pane="bottomLeft" activeCell="K6" sqref="K6"/>
    </sheetView>
  </sheetViews>
  <sheetFormatPr defaultColWidth="9.140625" defaultRowHeight="12.75"/>
  <cols>
    <col min="1" max="1" width="18.421875" style="7" customWidth="1"/>
    <col min="2" max="2" width="11.8515625" style="7" customWidth="1"/>
    <col min="3" max="8" width="10.421875" style="7" customWidth="1"/>
    <col min="9" max="16384" width="9.140625" style="7" customWidth="1"/>
  </cols>
  <sheetData>
    <row r="1" ht="5.25" customHeight="1"/>
    <row r="2" spans="1:8" s="49" customFormat="1" ht="26.25" customHeight="1">
      <c r="A2" s="145" t="s">
        <v>355</v>
      </c>
      <c r="B2" s="146"/>
      <c r="C2" s="146"/>
      <c r="D2" s="146"/>
      <c r="E2" s="146"/>
      <c r="F2" s="146"/>
      <c r="G2" s="146"/>
      <c r="H2" s="147"/>
    </row>
    <row r="3" spans="1:8" ht="12">
      <c r="A3" s="148" t="s">
        <v>1</v>
      </c>
      <c r="B3" s="148" t="s">
        <v>5</v>
      </c>
      <c r="C3" s="148"/>
      <c r="D3" s="148"/>
      <c r="E3" s="148"/>
      <c r="F3" s="148"/>
      <c r="G3" s="148"/>
      <c r="H3" s="148"/>
    </row>
    <row r="4" spans="1:15" ht="24">
      <c r="A4" s="148"/>
      <c r="B4" s="28" t="s">
        <v>4</v>
      </c>
      <c r="C4" s="28" t="s">
        <v>66</v>
      </c>
      <c r="D4" s="28" t="s">
        <v>67</v>
      </c>
      <c r="E4" s="28" t="s">
        <v>158</v>
      </c>
      <c r="F4" s="28" t="s">
        <v>69</v>
      </c>
      <c r="G4" s="28" t="s">
        <v>70</v>
      </c>
      <c r="H4" s="28" t="s">
        <v>71</v>
      </c>
      <c r="J4" s="113" t="s">
        <v>66</v>
      </c>
      <c r="K4" s="113" t="s">
        <v>67</v>
      </c>
      <c r="L4" s="113" t="s">
        <v>158</v>
      </c>
      <c r="M4" s="113" t="s">
        <v>69</v>
      </c>
      <c r="N4" s="113" t="s">
        <v>70</v>
      </c>
      <c r="O4" s="113" t="s">
        <v>71</v>
      </c>
    </row>
    <row r="5" spans="1:8" ht="13.5">
      <c r="A5" s="148"/>
      <c r="B5" s="28" t="s">
        <v>10</v>
      </c>
      <c r="C5" s="28" t="s">
        <v>406</v>
      </c>
      <c r="D5" s="28" t="s">
        <v>406</v>
      </c>
      <c r="E5" s="28" t="s">
        <v>406</v>
      </c>
      <c r="F5" s="28" t="s">
        <v>406</v>
      </c>
      <c r="G5" s="28" t="s">
        <v>406</v>
      </c>
      <c r="H5" s="28" t="s">
        <v>406</v>
      </c>
    </row>
    <row r="6" spans="1:8" ht="12">
      <c r="A6" s="37" t="s">
        <v>162</v>
      </c>
      <c r="B6" s="38"/>
      <c r="C6" s="38"/>
      <c r="D6" s="38"/>
      <c r="E6" s="38"/>
      <c r="F6" s="38"/>
      <c r="G6" s="38"/>
      <c r="H6" s="38"/>
    </row>
    <row r="7" spans="1:8" ht="12">
      <c r="A7" s="71" t="s">
        <v>193</v>
      </c>
      <c r="B7" s="38"/>
      <c r="C7" s="38"/>
      <c r="D7" s="38"/>
      <c r="E7" s="38"/>
      <c r="F7" s="38"/>
      <c r="G7" s="38"/>
      <c r="H7" s="38"/>
    </row>
    <row r="8" spans="1:8" ht="13.5" customHeight="1">
      <c r="A8" s="37" t="s">
        <v>163</v>
      </c>
      <c r="B8" s="38"/>
      <c r="C8" s="38"/>
      <c r="D8" s="38"/>
      <c r="E8" s="38"/>
      <c r="F8" s="38"/>
      <c r="G8" s="38"/>
      <c r="H8" s="38"/>
    </row>
    <row r="9" spans="1:13" ht="12">
      <c r="A9" s="9" t="s">
        <v>23</v>
      </c>
      <c r="B9" s="12">
        <v>3862</v>
      </c>
      <c r="C9" s="10" t="s">
        <v>12</v>
      </c>
      <c r="D9" s="10" t="s">
        <v>12</v>
      </c>
      <c r="E9" s="10" t="s">
        <v>12</v>
      </c>
      <c r="F9" s="10" t="s">
        <v>12</v>
      </c>
      <c r="G9" s="10" t="s">
        <v>12</v>
      </c>
      <c r="H9" s="10" t="s">
        <v>12</v>
      </c>
      <c r="I9" s="44"/>
      <c r="J9" s="44"/>
      <c r="K9" s="44"/>
      <c r="L9" s="44"/>
      <c r="M9" s="44"/>
    </row>
    <row r="10" spans="1:14" ht="12">
      <c r="A10" s="9" t="s">
        <v>25</v>
      </c>
      <c r="B10" s="10">
        <v>667</v>
      </c>
      <c r="C10" s="10" t="s">
        <v>12</v>
      </c>
      <c r="D10" s="10" t="s">
        <v>12</v>
      </c>
      <c r="E10" s="10" t="s">
        <v>12</v>
      </c>
      <c r="F10" s="10" t="s">
        <v>12</v>
      </c>
      <c r="G10" s="10">
        <v>100</v>
      </c>
      <c r="H10" s="10" t="s">
        <v>12</v>
      </c>
      <c r="I10" s="44"/>
      <c r="J10" s="44"/>
      <c r="K10" s="44"/>
      <c r="L10" s="44"/>
      <c r="M10" s="44"/>
      <c r="N10" s="7">
        <f aca="true" t="shared" si="0" ref="N10:N33">G10*B10</f>
        <v>66700</v>
      </c>
    </row>
    <row r="11" spans="1:15" ht="12">
      <c r="A11" s="9" t="s">
        <v>16</v>
      </c>
      <c r="B11" s="10">
        <v>174</v>
      </c>
      <c r="C11" s="10">
        <v>24.7</v>
      </c>
      <c r="D11" s="10" t="s">
        <v>12</v>
      </c>
      <c r="E11" s="10">
        <v>2.9</v>
      </c>
      <c r="F11" s="10">
        <v>10.3</v>
      </c>
      <c r="G11" s="10">
        <v>55.6</v>
      </c>
      <c r="H11" s="10">
        <v>5.7</v>
      </c>
      <c r="I11" s="44"/>
      <c r="J11" s="44">
        <f aca="true" t="shared" si="1" ref="J11:J33">C11*B11</f>
        <v>4297.8</v>
      </c>
      <c r="K11" s="44"/>
      <c r="L11" s="44">
        <f aca="true" t="shared" si="2" ref="L11:L33">E11*B11</f>
        <v>504.59999999999997</v>
      </c>
      <c r="M11" s="44">
        <f aca="true" t="shared" si="3" ref="M11:M33">F11*B11</f>
        <v>1792.2</v>
      </c>
      <c r="N11" s="7">
        <f t="shared" si="0"/>
        <v>9674.4</v>
      </c>
      <c r="O11" s="7">
        <f aca="true" t="shared" si="4" ref="O11:O33">H11*B11</f>
        <v>991.8000000000001</v>
      </c>
    </row>
    <row r="12" spans="1:15" ht="12">
      <c r="A12" s="9" t="s">
        <v>26</v>
      </c>
      <c r="B12" s="12">
        <v>2648</v>
      </c>
      <c r="C12" s="10">
        <v>75.2</v>
      </c>
      <c r="D12" s="10">
        <v>6.3</v>
      </c>
      <c r="E12" s="10">
        <v>7</v>
      </c>
      <c r="F12" s="10">
        <v>11.5</v>
      </c>
      <c r="G12" s="10" t="s">
        <v>12</v>
      </c>
      <c r="H12" s="10">
        <v>0</v>
      </c>
      <c r="I12" s="44"/>
      <c r="J12" s="44">
        <f t="shared" si="1"/>
        <v>199129.6</v>
      </c>
      <c r="K12" s="44">
        <f aca="true" t="shared" si="5" ref="K12:K33">D12*B12</f>
        <v>16682.399999999998</v>
      </c>
      <c r="L12" s="44">
        <f t="shared" si="2"/>
        <v>18536</v>
      </c>
      <c r="M12" s="44">
        <f t="shared" si="3"/>
        <v>30452</v>
      </c>
      <c r="O12" s="7">
        <f t="shared" si="4"/>
        <v>0</v>
      </c>
    </row>
    <row r="13" spans="1:14" ht="12">
      <c r="A13" s="9" t="s">
        <v>27</v>
      </c>
      <c r="B13" s="10">
        <v>500</v>
      </c>
      <c r="C13" s="10">
        <v>38.6</v>
      </c>
      <c r="D13" s="10">
        <v>6.8</v>
      </c>
      <c r="E13" s="10">
        <v>16.2</v>
      </c>
      <c r="F13" s="10" t="s">
        <v>12</v>
      </c>
      <c r="G13" s="10">
        <v>38.6</v>
      </c>
      <c r="H13" s="10" t="s">
        <v>12</v>
      </c>
      <c r="I13" s="44"/>
      <c r="J13" s="44">
        <f t="shared" si="1"/>
        <v>19300</v>
      </c>
      <c r="K13" s="44">
        <f t="shared" si="5"/>
        <v>3400</v>
      </c>
      <c r="L13" s="44">
        <f t="shared" si="2"/>
        <v>8100</v>
      </c>
      <c r="M13" s="44"/>
      <c r="N13" s="7">
        <f t="shared" si="0"/>
        <v>19300</v>
      </c>
    </row>
    <row r="14" spans="1:15" ht="12">
      <c r="A14" s="9" t="s">
        <v>28</v>
      </c>
      <c r="B14" s="12">
        <v>2284</v>
      </c>
      <c r="C14" s="10">
        <v>71.8</v>
      </c>
      <c r="D14" s="10">
        <v>22</v>
      </c>
      <c r="E14" s="10">
        <v>6.2</v>
      </c>
      <c r="F14" s="10">
        <v>0</v>
      </c>
      <c r="G14" s="10">
        <v>0</v>
      </c>
      <c r="H14" s="10">
        <v>0</v>
      </c>
      <c r="I14" s="44"/>
      <c r="J14" s="44">
        <f t="shared" si="1"/>
        <v>163991.19999999998</v>
      </c>
      <c r="K14" s="44">
        <f t="shared" si="5"/>
        <v>50248</v>
      </c>
      <c r="L14" s="44">
        <f t="shared" si="2"/>
        <v>14160.800000000001</v>
      </c>
      <c r="M14" s="44">
        <f t="shared" si="3"/>
        <v>0</v>
      </c>
      <c r="N14" s="7">
        <f t="shared" si="0"/>
        <v>0</v>
      </c>
      <c r="O14" s="7">
        <f t="shared" si="4"/>
        <v>0</v>
      </c>
    </row>
    <row r="15" spans="1:15" ht="12">
      <c r="A15" s="9" t="s">
        <v>29</v>
      </c>
      <c r="B15" s="12">
        <v>22500</v>
      </c>
      <c r="C15" s="10">
        <v>91.2</v>
      </c>
      <c r="D15" s="10">
        <v>0</v>
      </c>
      <c r="E15" s="10">
        <v>7.2</v>
      </c>
      <c r="F15" s="10">
        <v>0.2</v>
      </c>
      <c r="G15" s="10">
        <v>1.5</v>
      </c>
      <c r="H15" s="10">
        <v>0</v>
      </c>
      <c r="I15" s="44"/>
      <c r="J15" s="44">
        <f t="shared" si="1"/>
        <v>2052000</v>
      </c>
      <c r="K15" s="44">
        <f t="shared" si="5"/>
        <v>0</v>
      </c>
      <c r="L15" s="44">
        <f t="shared" si="2"/>
        <v>162000</v>
      </c>
      <c r="M15" s="44">
        <f t="shared" si="3"/>
        <v>4500</v>
      </c>
      <c r="N15" s="7">
        <f t="shared" si="0"/>
        <v>33750</v>
      </c>
      <c r="O15" s="7">
        <f t="shared" si="4"/>
        <v>0</v>
      </c>
    </row>
    <row r="16" spans="1:13" ht="12">
      <c r="A16" s="9" t="s">
        <v>30</v>
      </c>
      <c r="B16" s="12">
        <v>15554</v>
      </c>
      <c r="C16" s="10">
        <v>96.9</v>
      </c>
      <c r="D16" s="10">
        <v>1.5</v>
      </c>
      <c r="E16" s="10">
        <v>1.2</v>
      </c>
      <c r="F16" s="10">
        <v>0.3</v>
      </c>
      <c r="G16" s="10" t="s">
        <v>12</v>
      </c>
      <c r="H16" s="10" t="s">
        <v>12</v>
      </c>
      <c r="I16" s="44"/>
      <c r="J16" s="44">
        <f t="shared" si="1"/>
        <v>1507182.6</v>
      </c>
      <c r="K16" s="44">
        <f t="shared" si="5"/>
        <v>23331</v>
      </c>
      <c r="L16" s="44">
        <f t="shared" si="2"/>
        <v>18664.8</v>
      </c>
      <c r="M16" s="44">
        <f t="shared" si="3"/>
        <v>4666.2</v>
      </c>
    </row>
    <row r="17" spans="1:15" ht="12">
      <c r="A17" s="9" t="s">
        <v>31</v>
      </c>
      <c r="B17" s="12">
        <v>11076</v>
      </c>
      <c r="C17" s="10" t="s">
        <v>12</v>
      </c>
      <c r="D17" s="10">
        <v>21.9</v>
      </c>
      <c r="E17" s="10">
        <v>19.3</v>
      </c>
      <c r="F17" s="10">
        <v>42.3</v>
      </c>
      <c r="G17" s="10" t="s">
        <v>12</v>
      </c>
      <c r="H17" s="10">
        <v>16.5</v>
      </c>
      <c r="I17" s="44"/>
      <c r="J17" s="44"/>
      <c r="K17" s="44">
        <f t="shared" si="5"/>
        <v>242564.4</v>
      </c>
      <c r="L17" s="44">
        <f t="shared" si="2"/>
        <v>213766.80000000002</v>
      </c>
      <c r="M17" s="44">
        <f t="shared" si="3"/>
        <v>468514.8</v>
      </c>
      <c r="O17" s="7">
        <f t="shared" si="4"/>
        <v>182754</v>
      </c>
    </row>
    <row r="18" spans="1:15" ht="12">
      <c r="A18" s="9" t="s">
        <v>32</v>
      </c>
      <c r="B18" s="12">
        <v>3752</v>
      </c>
      <c r="C18" s="10">
        <v>92.1</v>
      </c>
      <c r="D18" s="10" t="s">
        <v>12</v>
      </c>
      <c r="E18" s="10">
        <v>4.2</v>
      </c>
      <c r="F18" s="10" t="s">
        <v>12</v>
      </c>
      <c r="G18" s="10" t="s">
        <v>12</v>
      </c>
      <c r="H18" s="10">
        <v>3.7</v>
      </c>
      <c r="I18" s="44"/>
      <c r="J18" s="44">
        <f t="shared" si="1"/>
        <v>345559.19999999995</v>
      </c>
      <c r="K18" s="44"/>
      <c r="L18" s="44">
        <f t="shared" si="2"/>
        <v>15758.400000000001</v>
      </c>
      <c r="M18" s="44"/>
      <c r="O18" s="7">
        <f t="shared" si="4"/>
        <v>13882.400000000001</v>
      </c>
    </row>
    <row r="19" spans="1:14" ht="12">
      <c r="A19" s="9" t="s">
        <v>33</v>
      </c>
      <c r="B19" s="12">
        <v>1976</v>
      </c>
      <c r="C19" s="10">
        <v>64.5</v>
      </c>
      <c r="D19" s="10">
        <v>13.3</v>
      </c>
      <c r="E19" s="10">
        <v>20.6</v>
      </c>
      <c r="F19" s="10">
        <v>1.5</v>
      </c>
      <c r="G19" s="10">
        <v>0</v>
      </c>
      <c r="H19" s="10" t="s">
        <v>13</v>
      </c>
      <c r="I19" s="44"/>
      <c r="J19" s="44">
        <f t="shared" si="1"/>
        <v>127452</v>
      </c>
      <c r="K19" s="44">
        <f t="shared" si="5"/>
        <v>26280.800000000003</v>
      </c>
      <c r="L19" s="44">
        <f t="shared" si="2"/>
        <v>40705.600000000006</v>
      </c>
      <c r="M19" s="44">
        <f t="shared" si="3"/>
        <v>2964</v>
      </c>
      <c r="N19" s="7">
        <f t="shared" si="0"/>
        <v>0</v>
      </c>
    </row>
    <row r="20" spans="1:15" ht="12">
      <c r="A20" s="9" t="s">
        <v>34</v>
      </c>
      <c r="B20" s="10">
        <v>669</v>
      </c>
      <c r="C20" s="10">
        <v>90.1</v>
      </c>
      <c r="D20" s="10">
        <v>0</v>
      </c>
      <c r="E20" s="10">
        <v>0.9</v>
      </c>
      <c r="F20" s="10" t="s">
        <v>12</v>
      </c>
      <c r="G20" s="10" t="s">
        <v>12</v>
      </c>
      <c r="H20" s="10">
        <v>9</v>
      </c>
      <c r="I20" s="44"/>
      <c r="J20" s="44">
        <f t="shared" si="1"/>
        <v>60276.899999999994</v>
      </c>
      <c r="K20" s="44">
        <f t="shared" si="5"/>
        <v>0</v>
      </c>
      <c r="L20" s="44">
        <f t="shared" si="2"/>
        <v>602.1</v>
      </c>
      <c r="M20" s="44"/>
      <c r="O20" s="7">
        <f t="shared" si="4"/>
        <v>6021</v>
      </c>
    </row>
    <row r="21" spans="1:15" ht="12">
      <c r="A21" s="9" t="s">
        <v>35</v>
      </c>
      <c r="B21" s="12">
        <v>9979</v>
      </c>
      <c r="C21" s="10" t="s">
        <v>12</v>
      </c>
      <c r="D21" s="10" t="s">
        <v>12</v>
      </c>
      <c r="E21" s="10">
        <v>29.9</v>
      </c>
      <c r="F21" s="10" t="s">
        <v>12</v>
      </c>
      <c r="G21" s="10" t="s">
        <v>12</v>
      </c>
      <c r="H21" s="10">
        <v>70.1</v>
      </c>
      <c r="I21" s="44"/>
      <c r="J21" s="44"/>
      <c r="K21" s="44"/>
      <c r="L21" s="44">
        <f t="shared" si="2"/>
        <v>298372.1</v>
      </c>
      <c r="M21" s="44"/>
      <c r="O21" s="7">
        <f t="shared" si="4"/>
        <v>699527.8999999999</v>
      </c>
    </row>
    <row r="22" spans="1:15" ht="12">
      <c r="A22" s="9" t="s">
        <v>36</v>
      </c>
      <c r="B22" s="12">
        <v>2941</v>
      </c>
      <c r="C22" s="10" t="s">
        <v>13</v>
      </c>
      <c r="D22" s="10">
        <v>5.9</v>
      </c>
      <c r="E22" s="10">
        <v>13.6</v>
      </c>
      <c r="F22" s="10">
        <v>1.5</v>
      </c>
      <c r="G22" s="10">
        <v>79</v>
      </c>
      <c r="H22" s="10">
        <v>0</v>
      </c>
      <c r="I22" s="44"/>
      <c r="J22" s="44"/>
      <c r="K22" s="44">
        <f t="shared" si="5"/>
        <v>17351.9</v>
      </c>
      <c r="L22" s="44">
        <f t="shared" si="2"/>
        <v>39997.6</v>
      </c>
      <c r="M22" s="44">
        <f t="shared" si="3"/>
        <v>4411.5</v>
      </c>
      <c r="N22" s="7">
        <f t="shared" si="0"/>
        <v>232339</v>
      </c>
      <c r="O22" s="7">
        <f t="shared" si="4"/>
        <v>0</v>
      </c>
    </row>
    <row r="23" spans="1:14" ht="12">
      <c r="A23" s="9" t="s">
        <v>37</v>
      </c>
      <c r="B23" s="12">
        <v>2099</v>
      </c>
      <c r="C23" s="10">
        <v>70.3</v>
      </c>
      <c r="D23" s="10">
        <v>9.8</v>
      </c>
      <c r="E23" s="10">
        <v>8.9</v>
      </c>
      <c r="F23" s="10">
        <v>3.2</v>
      </c>
      <c r="G23" s="10">
        <v>7.8</v>
      </c>
      <c r="H23" s="10" t="s">
        <v>12</v>
      </c>
      <c r="I23" s="44"/>
      <c r="J23" s="44">
        <f t="shared" si="1"/>
        <v>147559.69999999998</v>
      </c>
      <c r="K23" s="44">
        <f t="shared" si="5"/>
        <v>20570.2</v>
      </c>
      <c r="L23" s="44">
        <f t="shared" si="2"/>
        <v>18681.100000000002</v>
      </c>
      <c r="M23" s="44">
        <f t="shared" si="3"/>
        <v>6716.8</v>
      </c>
      <c r="N23" s="7">
        <f t="shared" si="0"/>
        <v>16372.199999999999</v>
      </c>
    </row>
    <row r="24" spans="1:14" ht="12">
      <c r="A24" s="9" t="s">
        <v>38</v>
      </c>
      <c r="B24" s="10">
        <v>87</v>
      </c>
      <c r="C24" s="10">
        <v>32.6</v>
      </c>
      <c r="D24" s="10" t="s">
        <v>12</v>
      </c>
      <c r="E24" s="10" t="s">
        <v>12</v>
      </c>
      <c r="F24" s="10" t="s">
        <v>12</v>
      </c>
      <c r="G24" s="10">
        <v>67.4</v>
      </c>
      <c r="H24" s="10" t="s">
        <v>12</v>
      </c>
      <c r="I24" s="44"/>
      <c r="J24" s="44">
        <f t="shared" si="1"/>
        <v>2836.2000000000003</v>
      </c>
      <c r="K24" s="44"/>
      <c r="L24" s="44"/>
      <c r="M24" s="44"/>
      <c r="N24" s="7">
        <f t="shared" si="0"/>
        <v>5863.8</v>
      </c>
    </row>
    <row r="25" spans="1:13" ht="12">
      <c r="A25" s="9" t="s">
        <v>39</v>
      </c>
      <c r="B25" s="10" t="s">
        <v>13</v>
      </c>
      <c r="C25" s="10" t="s">
        <v>12</v>
      </c>
      <c r="D25" s="10" t="s">
        <v>12</v>
      </c>
      <c r="E25" s="10" t="s">
        <v>12</v>
      </c>
      <c r="F25" s="10" t="s">
        <v>12</v>
      </c>
      <c r="G25" s="10">
        <v>100</v>
      </c>
      <c r="H25" s="10" t="s">
        <v>12</v>
      </c>
      <c r="I25" s="44"/>
      <c r="J25" s="44"/>
      <c r="K25" s="44"/>
      <c r="L25" s="44"/>
      <c r="M25" s="44"/>
    </row>
    <row r="26" spans="1:14" ht="12">
      <c r="A26" s="9" t="s">
        <v>40</v>
      </c>
      <c r="B26" s="10">
        <v>365</v>
      </c>
      <c r="C26" s="10">
        <v>1.1</v>
      </c>
      <c r="D26" s="10">
        <v>0</v>
      </c>
      <c r="E26" s="10">
        <v>24.7</v>
      </c>
      <c r="F26" s="10" t="s">
        <v>12</v>
      </c>
      <c r="G26" s="10">
        <v>74.2</v>
      </c>
      <c r="H26" s="10" t="s">
        <v>12</v>
      </c>
      <c r="I26" s="44"/>
      <c r="J26" s="44">
        <f t="shared" si="1"/>
        <v>401.50000000000006</v>
      </c>
      <c r="K26" s="44">
        <f t="shared" si="5"/>
        <v>0</v>
      </c>
      <c r="L26" s="44">
        <f t="shared" si="2"/>
        <v>9015.5</v>
      </c>
      <c r="M26" s="44"/>
      <c r="N26" s="7">
        <f t="shared" si="0"/>
        <v>27083</v>
      </c>
    </row>
    <row r="27" spans="1:15" ht="12">
      <c r="A27" s="9" t="s">
        <v>41</v>
      </c>
      <c r="B27" s="12">
        <v>9192</v>
      </c>
      <c r="C27" s="10">
        <v>63.5</v>
      </c>
      <c r="D27" s="10">
        <v>20.7</v>
      </c>
      <c r="E27" s="10">
        <v>4.8</v>
      </c>
      <c r="F27" s="10">
        <v>11</v>
      </c>
      <c r="G27" s="10">
        <v>0</v>
      </c>
      <c r="H27" s="10">
        <v>0</v>
      </c>
      <c r="I27" s="44"/>
      <c r="J27" s="44">
        <f t="shared" si="1"/>
        <v>583692</v>
      </c>
      <c r="K27" s="44">
        <f t="shared" si="5"/>
        <v>190274.4</v>
      </c>
      <c r="L27" s="44">
        <f t="shared" si="2"/>
        <v>44121.6</v>
      </c>
      <c r="M27" s="44">
        <f t="shared" si="3"/>
        <v>101112</v>
      </c>
      <c r="N27" s="7">
        <f t="shared" si="0"/>
        <v>0</v>
      </c>
      <c r="O27" s="7">
        <f t="shared" si="4"/>
        <v>0</v>
      </c>
    </row>
    <row r="28" spans="1:15" ht="12">
      <c r="A28" s="9" t="s">
        <v>42</v>
      </c>
      <c r="B28" s="12">
        <v>3783</v>
      </c>
      <c r="C28" s="10">
        <v>78</v>
      </c>
      <c r="D28" s="10">
        <v>5.7</v>
      </c>
      <c r="E28" s="10">
        <v>16.3</v>
      </c>
      <c r="F28" s="10" t="s">
        <v>12</v>
      </c>
      <c r="G28" s="10" t="s">
        <v>12</v>
      </c>
      <c r="H28" s="10">
        <v>0</v>
      </c>
      <c r="I28" s="44"/>
      <c r="J28" s="44">
        <f t="shared" si="1"/>
        <v>295074</v>
      </c>
      <c r="K28" s="44">
        <f t="shared" si="5"/>
        <v>21563.100000000002</v>
      </c>
      <c r="L28" s="44">
        <f t="shared" si="2"/>
        <v>61662.9</v>
      </c>
      <c r="M28" s="44"/>
      <c r="O28" s="7">
        <f t="shared" si="4"/>
        <v>0</v>
      </c>
    </row>
    <row r="29" spans="1:15" ht="12">
      <c r="A29" s="9" t="s">
        <v>45</v>
      </c>
      <c r="B29" s="12">
        <v>1929</v>
      </c>
      <c r="C29" s="10">
        <v>9.5</v>
      </c>
      <c r="D29" s="10">
        <v>17.8</v>
      </c>
      <c r="E29" s="10">
        <v>5</v>
      </c>
      <c r="F29" s="10">
        <v>12.6</v>
      </c>
      <c r="G29" s="10">
        <v>55.1</v>
      </c>
      <c r="H29" s="10">
        <v>0</v>
      </c>
      <c r="I29" s="44"/>
      <c r="J29" s="44">
        <f t="shared" si="1"/>
        <v>18325.5</v>
      </c>
      <c r="K29" s="44">
        <f t="shared" si="5"/>
        <v>34336.200000000004</v>
      </c>
      <c r="L29" s="44">
        <f t="shared" si="2"/>
        <v>9645</v>
      </c>
      <c r="M29" s="44">
        <f t="shared" si="3"/>
        <v>24305.399999999998</v>
      </c>
      <c r="N29" s="7">
        <f t="shared" si="0"/>
        <v>106287.90000000001</v>
      </c>
      <c r="O29" s="7">
        <f t="shared" si="4"/>
        <v>0</v>
      </c>
    </row>
    <row r="30" spans="1:15" ht="12">
      <c r="A30" s="9" t="s">
        <v>46</v>
      </c>
      <c r="B30" s="12">
        <v>1264</v>
      </c>
      <c r="C30" s="10">
        <v>54.3</v>
      </c>
      <c r="D30" s="10">
        <v>12.7</v>
      </c>
      <c r="E30" s="10">
        <v>6.7</v>
      </c>
      <c r="F30" s="10">
        <v>13.9</v>
      </c>
      <c r="G30" s="10">
        <v>12.3</v>
      </c>
      <c r="H30" s="10">
        <v>0</v>
      </c>
      <c r="I30" s="44"/>
      <c r="J30" s="44">
        <f t="shared" si="1"/>
        <v>68635.2</v>
      </c>
      <c r="K30" s="44">
        <f t="shared" si="5"/>
        <v>16052.8</v>
      </c>
      <c r="L30" s="44">
        <f t="shared" si="2"/>
        <v>8468.800000000001</v>
      </c>
      <c r="M30" s="44">
        <f t="shared" si="3"/>
        <v>17569.600000000002</v>
      </c>
      <c r="N30" s="7">
        <f t="shared" si="0"/>
        <v>15547.2</v>
      </c>
      <c r="O30" s="7">
        <f t="shared" si="4"/>
        <v>0</v>
      </c>
    </row>
    <row r="31" spans="1:15" ht="12">
      <c r="A31" s="9" t="s">
        <v>47</v>
      </c>
      <c r="B31" s="12">
        <v>17915</v>
      </c>
      <c r="C31" s="10">
        <v>9.4</v>
      </c>
      <c r="D31" s="10">
        <v>13.1</v>
      </c>
      <c r="E31" s="10">
        <v>37.3</v>
      </c>
      <c r="F31" s="10">
        <v>0.1</v>
      </c>
      <c r="G31" s="10">
        <v>40.2</v>
      </c>
      <c r="H31" s="10">
        <v>0</v>
      </c>
      <c r="I31" s="44"/>
      <c r="J31" s="44">
        <f t="shared" si="1"/>
        <v>168401</v>
      </c>
      <c r="K31" s="44">
        <f t="shared" si="5"/>
        <v>234686.5</v>
      </c>
      <c r="L31" s="44">
        <f t="shared" si="2"/>
        <v>668229.5</v>
      </c>
      <c r="M31" s="44">
        <f t="shared" si="3"/>
        <v>1791.5</v>
      </c>
      <c r="N31" s="7">
        <f t="shared" si="0"/>
        <v>720183</v>
      </c>
      <c r="O31" s="7">
        <f t="shared" si="4"/>
        <v>0</v>
      </c>
    </row>
    <row r="32" spans="1:16" ht="12">
      <c r="A32" s="9" t="s">
        <v>48</v>
      </c>
      <c r="B32" s="12">
        <v>27528</v>
      </c>
      <c r="C32" s="10">
        <v>73.1</v>
      </c>
      <c r="D32" s="10">
        <v>0.1</v>
      </c>
      <c r="E32" s="10">
        <v>12.2</v>
      </c>
      <c r="F32" s="10" t="s">
        <v>12</v>
      </c>
      <c r="G32" s="10">
        <v>14.5</v>
      </c>
      <c r="H32" s="10" t="s">
        <v>12</v>
      </c>
      <c r="I32" s="44"/>
      <c r="J32" s="44">
        <f t="shared" si="1"/>
        <v>2012296.7999999998</v>
      </c>
      <c r="K32" s="44">
        <f t="shared" si="5"/>
        <v>2752.8</v>
      </c>
      <c r="L32" s="44">
        <f t="shared" si="2"/>
        <v>335841.6</v>
      </c>
      <c r="M32" s="44"/>
      <c r="N32" s="7">
        <f t="shared" si="0"/>
        <v>399156</v>
      </c>
      <c r="P32" s="44"/>
    </row>
    <row r="33" spans="1:16" ht="12">
      <c r="A33" s="9" t="s">
        <v>50</v>
      </c>
      <c r="B33" s="12">
        <v>2845</v>
      </c>
      <c r="C33" s="10">
        <v>33.7</v>
      </c>
      <c r="D33" s="10">
        <v>0.2</v>
      </c>
      <c r="E33" s="10">
        <v>5.1</v>
      </c>
      <c r="F33" s="10">
        <v>3.7</v>
      </c>
      <c r="G33" s="10">
        <v>53.1</v>
      </c>
      <c r="H33" s="10">
        <v>4.2</v>
      </c>
      <c r="I33" s="44"/>
      <c r="J33" s="44">
        <f t="shared" si="1"/>
        <v>95876.50000000001</v>
      </c>
      <c r="K33" s="44">
        <f t="shared" si="5"/>
        <v>569</v>
      </c>
      <c r="L33" s="44">
        <f t="shared" si="2"/>
        <v>14509.499999999998</v>
      </c>
      <c r="M33" s="44">
        <f t="shared" si="3"/>
        <v>10526.5</v>
      </c>
      <c r="N33" s="7">
        <f t="shared" si="0"/>
        <v>151069.5</v>
      </c>
      <c r="O33" s="7">
        <f t="shared" si="4"/>
        <v>11949</v>
      </c>
      <c r="P33" s="44"/>
    </row>
    <row r="34" spans="1:16" ht="12">
      <c r="A34" s="39" t="s">
        <v>164</v>
      </c>
      <c r="B34" s="62">
        <f>SUM(B9:B33)</f>
        <v>145589</v>
      </c>
      <c r="C34" s="103">
        <f aca="true" t="shared" si="6" ref="C34:H34">J34/$B$34</f>
        <v>54.07199513699525</v>
      </c>
      <c r="D34" s="103">
        <f t="shared" si="6"/>
        <v>6.186343061632403</v>
      </c>
      <c r="E34" s="103">
        <f t="shared" si="6"/>
        <v>13.746535109108516</v>
      </c>
      <c r="F34" s="103">
        <f t="shared" si="6"/>
        <v>4.666029026918243</v>
      </c>
      <c r="G34" s="103">
        <f t="shared" si="6"/>
        <v>12.386416556195867</v>
      </c>
      <c r="H34" s="103">
        <f t="shared" si="6"/>
        <v>6.2856816105612365</v>
      </c>
      <c r="I34" s="114">
        <f>SUM(C34:H34)</f>
        <v>97.34300050141152</v>
      </c>
      <c r="J34" s="44">
        <f aca="true" t="shared" si="7" ref="J34:O34">SUM(J9:J33)</f>
        <v>7872287.700000001</v>
      </c>
      <c r="K34" s="44">
        <f t="shared" si="7"/>
        <v>900663.5</v>
      </c>
      <c r="L34" s="44">
        <f t="shared" si="7"/>
        <v>2001344.2999999998</v>
      </c>
      <c r="M34" s="44">
        <f t="shared" si="7"/>
        <v>679322.5</v>
      </c>
      <c r="N34" s="44">
        <f t="shared" si="7"/>
        <v>1803326</v>
      </c>
      <c r="O34" s="44">
        <f t="shared" si="7"/>
        <v>915126.0999999999</v>
      </c>
      <c r="P34" s="44"/>
    </row>
    <row r="35" spans="1:16" ht="24">
      <c r="A35" s="37" t="s">
        <v>165</v>
      </c>
      <c r="B35" s="63"/>
      <c r="C35" s="63"/>
      <c r="D35" s="63"/>
      <c r="E35" s="63"/>
      <c r="F35" s="63"/>
      <c r="G35" s="63"/>
      <c r="H35" s="63"/>
      <c r="I35" s="44"/>
      <c r="J35" s="44"/>
      <c r="K35" s="44"/>
      <c r="L35" s="44"/>
      <c r="M35" s="44"/>
      <c r="N35" s="44"/>
      <c r="O35" s="44"/>
      <c r="P35" s="44"/>
    </row>
    <row r="36" spans="1:16" ht="12">
      <c r="A36" s="9" t="s">
        <v>171</v>
      </c>
      <c r="B36" s="10">
        <v>794</v>
      </c>
      <c r="C36" s="10">
        <v>68.3</v>
      </c>
      <c r="D36" s="10">
        <v>22.7</v>
      </c>
      <c r="E36" s="10">
        <v>9</v>
      </c>
      <c r="F36" s="10" t="s">
        <v>12</v>
      </c>
      <c r="G36" s="10" t="s">
        <v>12</v>
      </c>
      <c r="H36" s="10" t="s">
        <v>12</v>
      </c>
      <c r="I36" s="44"/>
      <c r="J36" s="44">
        <f>C36*$B36</f>
        <v>54230.2</v>
      </c>
      <c r="K36" s="44">
        <f>D36*$B36</f>
        <v>18023.8</v>
      </c>
      <c r="L36" s="44">
        <f>E36*$B36</f>
        <v>7146</v>
      </c>
      <c r="M36" s="44"/>
      <c r="N36" s="44"/>
      <c r="O36" s="44"/>
      <c r="P36" s="44"/>
    </row>
    <row r="37" spans="1:16" ht="12">
      <c r="A37" s="9" t="s">
        <v>172</v>
      </c>
      <c r="B37" s="10">
        <v>16</v>
      </c>
      <c r="C37" s="10" t="s">
        <v>12</v>
      </c>
      <c r="D37" s="10" t="s">
        <v>12</v>
      </c>
      <c r="E37" s="10" t="s">
        <v>12</v>
      </c>
      <c r="F37" s="10" t="s">
        <v>12</v>
      </c>
      <c r="G37" s="10" t="s">
        <v>12</v>
      </c>
      <c r="H37" s="10" t="s">
        <v>12</v>
      </c>
      <c r="I37" s="44"/>
      <c r="J37" s="44"/>
      <c r="K37" s="44"/>
      <c r="L37" s="44"/>
      <c r="M37" s="44"/>
      <c r="N37" s="44"/>
      <c r="O37" s="44"/>
      <c r="P37" s="44"/>
    </row>
    <row r="38" spans="1:16" ht="24">
      <c r="A38" s="9" t="s">
        <v>173</v>
      </c>
      <c r="B38" s="12">
        <v>2185</v>
      </c>
      <c r="C38" s="10">
        <v>56.1</v>
      </c>
      <c r="D38" s="10" t="s">
        <v>12</v>
      </c>
      <c r="E38" s="10" t="s">
        <v>12</v>
      </c>
      <c r="F38" s="10" t="s">
        <v>12</v>
      </c>
      <c r="G38" s="10" t="s">
        <v>12</v>
      </c>
      <c r="H38" s="10">
        <v>43.9</v>
      </c>
      <c r="I38" s="44"/>
      <c r="J38" s="44">
        <f aca="true" t="shared" si="8" ref="J38:J70">C38*$B38</f>
        <v>122578.5</v>
      </c>
      <c r="K38" s="44"/>
      <c r="L38" s="44"/>
      <c r="M38" s="44"/>
      <c r="N38" s="44"/>
      <c r="O38" s="44">
        <f aca="true" t="shared" si="9" ref="O38:O69">H38*$B38</f>
        <v>95921.5</v>
      </c>
      <c r="P38" s="44"/>
    </row>
    <row r="39" spans="1:16" ht="12">
      <c r="A39" s="9" t="s">
        <v>174</v>
      </c>
      <c r="B39" s="12">
        <v>3625</v>
      </c>
      <c r="C39" s="10" t="s">
        <v>12</v>
      </c>
      <c r="D39" s="10" t="s">
        <v>12</v>
      </c>
      <c r="E39" s="10" t="s">
        <v>12</v>
      </c>
      <c r="F39" s="10" t="s">
        <v>12</v>
      </c>
      <c r="G39" s="10" t="s">
        <v>12</v>
      </c>
      <c r="H39" s="10" t="s">
        <v>12</v>
      </c>
      <c r="I39" s="44"/>
      <c r="J39" s="44"/>
      <c r="K39" s="44"/>
      <c r="L39" s="44"/>
      <c r="M39" s="44"/>
      <c r="N39" s="44"/>
      <c r="O39" s="44"/>
      <c r="P39" s="44"/>
    </row>
    <row r="40" spans="1:16" ht="12">
      <c r="A40" s="9" t="s">
        <v>175</v>
      </c>
      <c r="B40" s="12">
        <v>2135</v>
      </c>
      <c r="C40" s="10">
        <v>94.7</v>
      </c>
      <c r="D40" s="10">
        <v>2.3</v>
      </c>
      <c r="E40" s="10">
        <v>0.3</v>
      </c>
      <c r="F40" s="10">
        <v>0.3</v>
      </c>
      <c r="G40" s="10">
        <v>2.4</v>
      </c>
      <c r="H40" s="10">
        <v>0</v>
      </c>
      <c r="I40" s="44"/>
      <c r="J40" s="44">
        <f t="shared" si="8"/>
        <v>202184.5</v>
      </c>
      <c r="K40" s="44">
        <f aca="true" t="shared" si="10" ref="K40:K66">D40*$B40</f>
        <v>4910.5</v>
      </c>
      <c r="L40" s="44">
        <f aca="true" t="shared" si="11" ref="L40:L70">E40*$B40</f>
        <v>640.5</v>
      </c>
      <c r="M40" s="44">
        <f>F40*$B40</f>
        <v>640.5</v>
      </c>
      <c r="N40" s="44">
        <f aca="true" t="shared" si="12" ref="N40:N70">G40*$B40</f>
        <v>5124</v>
      </c>
      <c r="O40" s="44">
        <f t="shared" si="9"/>
        <v>0</v>
      </c>
      <c r="P40" s="44"/>
    </row>
    <row r="41" spans="1:16" ht="12">
      <c r="A41" s="9" t="s">
        <v>176</v>
      </c>
      <c r="B41" s="10">
        <v>46</v>
      </c>
      <c r="C41" s="10">
        <v>19.8</v>
      </c>
      <c r="D41" s="10">
        <v>10.4</v>
      </c>
      <c r="E41" s="10">
        <v>0</v>
      </c>
      <c r="F41" s="10">
        <v>14.8</v>
      </c>
      <c r="G41" s="10">
        <v>54.1</v>
      </c>
      <c r="H41" s="10">
        <v>0</v>
      </c>
      <c r="I41" s="44"/>
      <c r="J41" s="44">
        <f t="shared" si="8"/>
        <v>910.8000000000001</v>
      </c>
      <c r="K41" s="44">
        <f t="shared" si="10"/>
        <v>478.40000000000003</v>
      </c>
      <c r="L41" s="44">
        <f t="shared" si="11"/>
        <v>0</v>
      </c>
      <c r="M41" s="44">
        <f>F41*$B41</f>
        <v>680.8000000000001</v>
      </c>
      <c r="N41" s="44">
        <f t="shared" si="12"/>
        <v>2488.6</v>
      </c>
      <c r="O41" s="44">
        <f t="shared" si="9"/>
        <v>0</v>
      </c>
      <c r="P41" s="44"/>
    </row>
    <row r="42" spans="1:16" ht="12">
      <c r="A42" s="9" t="s">
        <v>177</v>
      </c>
      <c r="B42" s="10">
        <v>171</v>
      </c>
      <c r="C42" s="10" t="s">
        <v>12</v>
      </c>
      <c r="D42" s="10">
        <v>12.9</v>
      </c>
      <c r="E42" s="10">
        <v>4.1</v>
      </c>
      <c r="F42" s="10" t="s">
        <v>12</v>
      </c>
      <c r="G42" s="10">
        <v>83</v>
      </c>
      <c r="H42" s="10" t="s">
        <v>12</v>
      </c>
      <c r="I42" s="44"/>
      <c r="J42" s="44"/>
      <c r="K42" s="44">
        <f t="shared" si="10"/>
        <v>2205.9</v>
      </c>
      <c r="L42" s="44">
        <f t="shared" si="11"/>
        <v>701.0999999999999</v>
      </c>
      <c r="M42" s="44"/>
      <c r="N42" s="44">
        <f t="shared" si="12"/>
        <v>14193</v>
      </c>
      <c r="O42" s="44"/>
      <c r="P42" s="44"/>
    </row>
    <row r="43" spans="1:16" ht="12">
      <c r="A43" s="9" t="s">
        <v>178</v>
      </c>
      <c r="B43" s="10">
        <v>7</v>
      </c>
      <c r="C43" s="10">
        <v>40</v>
      </c>
      <c r="D43" s="10">
        <v>32</v>
      </c>
      <c r="E43" s="10">
        <v>20</v>
      </c>
      <c r="F43" s="10">
        <v>8</v>
      </c>
      <c r="G43" s="10" t="s">
        <v>12</v>
      </c>
      <c r="H43" s="10" t="s">
        <v>12</v>
      </c>
      <c r="I43" s="44"/>
      <c r="J43" s="44">
        <f t="shared" si="8"/>
        <v>280</v>
      </c>
      <c r="K43" s="44">
        <f t="shared" si="10"/>
        <v>224</v>
      </c>
      <c r="L43" s="44">
        <f t="shared" si="11"/>
        <v>140</v>
      </c>
      <c r="M43" s="44">
        <f>F43*$B43</f>
        <v>56</v>
      </c>
      <c r="N43" s="44"/>
      <c r="O43" s="44"/>
      <c r="P43" s="44"/>
    </row>
    <row r="44" spans="1:16" ht="12">
      <c r="A44" s="9" t="s">
        <v>179</v>
      </c>
      <c r="B44" s="10">
        <v>0</v>
      </c>
      <c r="C44" s="10" t="s">
        <v>12</v>
      </c>
      <c r="D44" s="10" t="s">
        <v>12</v>
      </c>
      <c r="E44" s="10" t="s">
        <v>12</v>
      </c>
      <c r="F44" s="10" t="s">
        <v>12</v>
      </c>
      <c r="G44" s="10" t="s">
        <v>12</v>
      </c>
      <c r="H44" s="10" t="s">
        <v>12</v>
      </c>
      <c r="I44" s="44"/>
      <c r="J44" s="44"/>
      <c r="K44" s="44"/>
      <c r="L44" s="44"/>
      <c r="M44" s="44"/>
      <c r="N44" s="44"/>
      <c r="O44" s="44"/>
      <c r="P44" s="44"/>
    </row>
    <row r="45" spans="1:16" ht="12">
      <c r="A45" s="9" t="s">
        <v>180</v>
      </c>
      <c r="B45" s="12">
        <v>9387</v>
      </c>
      <c r="C45" s="10">
        <v>62.9</v>
      </c>
      <c r="D45" s="10">
        <v>27.6</v>
      </c>
      <c r="E45" s="10">
        <v>1.5</v>
      </c>
      <c r="F45" s="10" t="s">
        <v>12</v>
      </c>
      <c r="G45" s="10">
        <v>8</v>
      </c>
      <c r="H45" s="10">
        <v>0</v>
      </c>
      <c r="I45" s="44"/>
      <c r="J45" s="44">
        <f t="shared" si="8"/>
        <v>590442.2999999999</v>
      </c>
      <c r="K45" s="44">
        <f t="shared" si="10"/>
        <v>259081.2</v>
      </c>
      <c r="L45" s="44">
        <f t="shared" si="11"/>
        <v>14080.5</v>
      </c>
      <c r="M45" s="44"/>
      <c r="N45" s="44">
        <f t="shared" si="12"/>
        <v>75096</v>
      </c>
      <c r="O45" s="44">
        <f t="shared" si="9"/>
        <v>0</v>
      </c>
      <c r="P45" s="44"/>
    </row>
    <row r="46" spans="1:16" ht="12">
      <c r="A46" s="9" t="s">
        <v>181</v>
      </c>
      <c r="B46" s="12">
        <v>6370</v>
      </c>
      <c r="C46" s="10">
        <v>51.3</v>
      </c>
      <c r="D46" s="10">
        <v>38.9</v>
      </c>
      <c r="E46" s="10">
        <v>4.4</v>
      </c>
      <c r="F46" s="10">
        <v>5.4</v>
      </c>
      <c r="G46" s="10">
        <v>0</v>
      </c>
      <c r="H46" s="10">
        <v>0</v>
      </c>
      <c r="I46" s="44"/>
      <c r="J46" s="44">
        <f t="shared" si="8"/>
        <v>326781</v>
      </c>
      <c r="K46" s="44">
        <f t="shared" si="10"/>
        <v>247793</v>
      </c>
      <c r="L46" s="44">
        <f t="shared" si="11"/>
        <v>28028.000000000004</v>
      </c>
      <c r="M46" s="44">
        <f>F46*$B46</f>
        <v>34398</v>
      </c>
      <c r="N46" s="44">
        <f t="shared" si="12"/>
        <v>0</v>
      </c>
      <c r="O46" s="44">
        <f t="shared" si="9"/>
        <v>0</v>
      </c>
      <c r="P46" s="44"/>
    </row>
    <row r="47" spans="1:16" ht="12">
      <c r="A47" s="9" t="s">
        <v>182</v>
      </c>
      <c r="B47" s="10" t="s">
        <v>13</v>
      </c>
      <c r="C47" s="10" t="s">
        <v>12</v>
      </c>
      <c r="D47" s="10" t="s">
        <v>12</v>
      </c>
      <c r="E47" s="10" t="s">
        <v>12</v>
      </c>
      <c r="F47" s="10" t="s">
        <v>12</v>
      </c>
      <c r="G47" s="10" t="s">
        <v>12</v>
      </c>
      <c r="H47" s="10" t="s">
        <v>12</v>
      </c>
      <c r="I47" s="44"/>
      <c r="J47" s="44"/>
      <c r="K47" s="44"/>
      <c r="L47" s="44"/>
      <c r="M47" s="44"/>
      <c r="N47" s="44"/>
      <c r="O47" s="44"/>
      <c r="P47" s="44"/>
    </row>
    <row r="48" spans="1:16" ht="24">
      <c r="A48" s="9" t="s">
        <v>183</v>
      </c>
      <c r="B48" s="12">
        <v>2694</v>
      </c>
      <c r="C48" s="10" t="s">
        <v>12</v>
      </c>
      <c r="D48" s="10" t="s">
        <v>12</v>
      </c>
      <c r="E48" s="10" t="s">
        <v>12</v>
      </c>
      <c r="F48" s="10" t="s">
        <v>12</v>
      </c>
      <c r="G48" s="10" t="s">
        <v>12</v>
      </c>
      <c r="H48" s="10" t="s">
        <v>12</v>
      </c>
      <c r="I48" s="44"/>
      <c r="J48" s="44"/>
      <c r="K48" s="44"/>
      <c r="L48" s="44"/>
      <c r="M48" s="44"/>
      <c r="N48" s="44"/>
      <c r="O48" s="44"/>
      <c r="P48" s="44"/>
    </row>
    <row r="49" spans="1:16" ht="12">
      <c r="A49" s="9" t="s">
        <v>184</v>
      </c>
      <c r="B49" s="12">
        <v>1221</v>
      </c>
      <c r="C49" s="10">
        <v>62.7</v>
      </c>
      <c r="D49" s="10">
        <v>35</v>
      </c>
      <c r="E49" s="10">
        <v>2.4</v>
      </c>
      <c r="F49" s="10">
        <v>0</v>
      </c>
      <c r="G49" s="10">
        <v>0</v>
      </c>
      <c r="H49" s="10" t="s">
        <v>12</v>
      </c>
      <c r="I49" s="44"/>
      <c r="J49" s="44">
        <f t="shared" si="8"/>
        <v>76556.7</v>
      </c>
      <c r="K49" s="44">
        <f t="shared" si="10"/>
        <v>42735</v>
      </c>
      <c r="L49" s="44">
        <f t="shared" si="11"/>
        <v>2930.4</v>
      </c>
      <c r="M49" s="44">
        <f>F49*$B49</f>
        <v>0</v>
      </c>
      <c r="N49" s="44">
        <f t="shared" si="12"/>
        <v>0</v>
      </c>
      <c r="O49" s="44"/>
      <c r="P49" s="44"/>
    </row>
    <row r="50" spans="1:16" ht="24">
      <c r="A50" s="9" t="s">
        <v>185</v>
      </c>
      <c r="B50" s="10">
        <v>906</v>
      </c>
      <c r="C50" s="10">
        <v>82.2</v>
      </c>
      <c r="D50" s="10" t="s">
        <v>12</v>
      </c>
      <c r="E50" s="10" t="s">
        <v>12</v>
      </c>
      <c r="F50" s="10" t="s">
        <v>12</v>
      </c>
      <c r="G50" s="10" t="s">
        <v>12</v>
      </c>
      <c r="H50" s="10">
        <v>17.8</v>
      </c>
      <c r="I50" s="44"/>
      <c r="J50" s="44">
        <f t="shared" si="8"/>
        <v>74473.2</v>
      </c>
      <c r="K50" s="44"/>
      <c r="L50" s="44"/>
      <c r="M50" s="44"/>
      <c r="N50" s="44"/>
      <c r="O50" s="44">
        <f t="shared" si="9"/>
        <v>16126.800000000001</v>
      </c>
      <c r="P50" s="44"/>
    </row>
    <row r="51" spans="1:16" ht="12">
      <c r="A51" s="9" t="s">
        <v>186</v>
      </c>
      <c r="B51" s="12">
        <v>10175</v>
      </c>
      <c r="C51" s="10">
        <v>78.3</v>
      </c>
      <c r="D51" s="10">
        <v>13.9</v>
      </c>
      <c r="E51" s="10">
        <v>7.6</v>
      </c>
      <c r="F51" s="10">
        <v>0.2</v>
      </c>
      <c r="G51" s="10">
        <v>0</v>
      </c>
      <c r="H51" s="10">
        <v>0</v>
      </c>
      <c r="I51" s="44"/>
      <c r="J51" s="44">
        <f t="shared" si="8"/>
        <v>796702.5</v>
      </c>
      <c r="K51" s="44">
        <f t="shared" si="10"/>
        <v>141432.5</v>
      </c>
      <c r="L51" s="44">
        <f t="shared" si="11"/>
        <v>77330</v>
      </c>
      <c r="M51" s="44">
        <f>F51*$B51</f>
        <v>2035</v>
      </c>
      <c r="N51" s="44">
        <f t="shared" si="12"/>
        <v>0</v>
      </c>
      <c r="O51" s="44">
        <f t="shared" si="9"/>
        <v>0</v>
      </c>
      <c r="P51" s="44"/>
    </row>
    <row r="52" spans="1:16" ht="24.75" customHeight="1">
      <c r="A52" s="39" t="s">
        <v>166</v>
      </c>
      <c r="B52" s="62">
        <f>SUM(B36:B51)</f>
        <v>39732</v>
      </c>
      <c r="C52" s="103">
        <f aca="true" t="shared" si="13" ref="C52:H53">J52/$B52</f>
        <v>56.50709000302023</v>
      </c>
      <c r="D52" s="103">
        <f t="shared" si="13"/>
        <v>18.042995570321153</v>
      </c>
      <c r="E52" s="103">
        <f t="shared" si="13"/>
        <v>3.297002416188463</v>
      </c>
      <c r="F52" s="103">
        <f t="shared" si="13"/>
        <v>0.9516334440753046</v>
      </c>
      <c r="G52" s="103">
        <f t="shared" si="13"/>
        <v>2.4388804993456157</v>
      </c>
      <c r="H52" s="103">
        <f t="shared" si="13"/>
        <v>2.8201021846370686</v>
      </c>
      <c r="I52" s="90">
        <f>SUM(C52:H52)</f>
        <v>84.05770411758783</v>
      </c>
      <c r="J52" s="44">
        <f aca="true" t="shared" si="14" ref="J52:O52">SUM(J36:J51)</f>
        <v>2245139.6999999997</v>
      </c>
      <c r="K52" s="44">
        <f t="shared" si="14"/>
        <v>716884.3</v>
      </c>
      <c r="L52" s="44">
        <f t="shared" si="14"/>
        <v>130996.5</v>
      </c>
      <c r="M52" s="44">
        <f t="shared" si="14"/>
        <v>37810.3</v>
      </c>
      <c r="N52" s="44">
        <f t="shared" si="14"/>
        <v>96901.6</v>
      </c>
      <c r="O52" s="44">
        <f t="shared" si="14"/>
        <v>112048.3</v>
      </c>
      <c r="P52" s="44"/>
    </row>
    <row r="53" spans="1:16" ht="12">
      <c r="A53" s="39" t="s">
        <v>167</v>
      </c>
      <c r="B53" s="62">
        <f>B34+B52</f>
        <v>185321</v>
      </c>
      <c r="C53" s="103">
        <f t="shared" si="13"/>
        <v>54.594068670037394</v>
      </c>
      <c r="D53" s="103">
        <f t="shared" si="13"/>
        <v>8.728356743164563</v>
      </c>
      <c r="E53" s="103">
        <f t="shared" si="13"/>
        <v>11.50620167169398</v>
      </c>
      <c r="F53" s="103">
        <f t="shared" si="13"/>
        <v>3.8696790973500037</v>
      </c>
      <c r="G53" s="103">
        <f t="shared" si="13"/>
        <v>10.253708969841519</v>
      </c>
      <c r="H53" s="103">
        <f t="shared" si="13"/>
        <v>5.542676760863582</v>
      </c>
      <c r="I53" s="90">
        <f>SUM(C53:H53)</f>
        <v>94.49469191295104</v>
      </c>
      <c r="J53" s="44">
        <f aca="true" t="shared" si="15" ref="J53:O53">J34+J52</f>
        <v>10117427.4</v>
      </c>
      <c r="K53" s="44">
        <f t="shared" si="15"/>
        <v>1617547.8</v>
      </c>
      <c r="L53" s="44">
        <f t="shared" si="15"/>
        <v>2132340.8</v>
      </c>
      <c r="M53" s="44">
        <f t="shared" si="15"/>
        <v>717132.8</v>
      </c>
      <c r="N53" s="44">
        <f t="shared" si="15"/>
        <v>1900227.6</v>
      </c>
      <c r="O53" s="44">
        <f t="shared" si="15"/>
        <v>1027174.3999999999</v>
      </c>
      <c r="P53" s="44"/>
    </row>
    <row r="54" spans="1:16" ht="12">
      <c r="A54" s="37" t="s">
        <v>399</v>
      </c>
      <c r="B54" s="63"/>
      <c r="C54" s="63"/>
      <c r="D54" s="63"/>
      <c r="E54" s="63"/>
      <c r="F54" s="63"/>
      <c r="G54" s="63"/>
      <c r="H54" s="63"/>
      <c r="I54" s="44"/>
      <c r="J54" s="44"/>
      <c r="K54" s="44"/>
      <c r="L54" s="44"/>
      <c r="M54" s="44"/>
      <c r="N54" s="44"/>
      <c r="O54" s="44"/>
      <c r="P54" s="44"/>
    </row>
    <row r="55" spans="1:16" ht="12">
      <c r="A55" s="9" t="s">
        <v>14</v>
      </c>
      <c r="B55" s="10">
        <v>283</v>
      </c>
      <c r="C55" s="89">
        <v>0</v>
      </c>
      <c r="D55" s="89">
        <v>61.8</v>
      </c>
      <c r="E55" s="89">
        <v>17</v>
      </c>
      <c r="F55" s="89">
        <v>21.2</v>
      </c>
      <c r="G55" s="89">
        <v>0</v>
      </c>
      <c r="H55" s="89">
        <v>0</v>
      </c>
      <c r="I55" s="44"/>
      <c r="J55" s="44">
        <f t="shared" si="8"/>
        <v>0</v>
      </c>
      <c r="K55" s="44">
        <f t="shared" si="10"/>
        <v>17489.399999999998</v>
      </c>
      <c r="L55" s="44">
        <f t="shared" si="11"/>
        <v>4811</v>
      </c>
      <c r="M55" s="44">
        <f>F55*$B55</f>
        <v>5999.599999999999</v>
      </c>
      <c r="N55" s="44">
        <f t="shared" si="12"/>
        <v>0</v>
      </c>
      <c r="O55" s="44">
        <f t="shared" si="9"/>
        <v>0</v>
      </c>
      <c r="P55" s="44"/>
    </row>
    <row r="56" spans="1:16" ht="12">
      <c r="A56" s="9" t="s">
        <v>15</v>
      </c>
      <c r="B56" s="10">
        <v>936</v>
      </c>
      <c r="C56" s="10">
        <v>0</v>
      </c>
      <c r="D56" s="10">
        <v>92.3</v>
      </c>
      <c r="E56" s="10">
        <v>7.7</v>
      </c>
      <c r="F56" s="10" t="s">
        <v>12</v>
      </c>
      <c r="G56" s="10">
        <v>0</v>
      </c>
      <c r="H56" s="10">
        <v>0</v>
      </c>
      <c r="I56" s="44"/>
      <c r="J56" s="44">
        <f t="shared" si="8"/>
        <v>0</v>
      </c>
      <c r="K56" s="44">
        <f t="shared" si="10"/>
        <v>86392.8</v>
      </c>
      <c r="L56" s="44">
        <f t="shared" si="11"/>
        <v>7207.2</v>
      </c>
      <c r="M56" s="44"/>
      <c r="N56" s="44">
        <f t="shared" si="12"/>
        <v>0</v>
      </c>
      <c r="O56" s="44">
        <f t="shared" si="9"/>
        <v>0</v>
      </c>
      <c r="P56" s="44"/>
    </row>
    <row r="57" spans="1:16" ht="12">
      <c r="A57" s="9" t="s">
        <v>24</v>
      </c>
      <c r="B57" s="12">
        <v>7894</v>
      </c>
      <c r="C57" s="10">
        <v>50.6</v>
      </c>
      <c r="D57" s="10">
        <v>28.3</v>
      </c>
      <c r="E57" s="10">
        <v>5.9</v>
      </c>
      <c r="F57" s="10">
        <v>15.2</v>
      </c>
      <c r="G57" s="10">
        <v>0</v>
      </c>
      <c r="H57" s="10">
        <v>0</v>
      </c>
      <c r="I57" s="44"/>
      <c r="J57" s="44">
        <f t="shared" si="8"/>
        <v>399436.4</v>
      </c>
      <c r="K57" s="44">
        <f t="shared" si="10"/>
        <v>223400.2</v>
      </c>
      <c r="L57" s="44">
        <f t="shared" si="11"/>
        <v>46574.600000000006</v>
      </c>
      <c r="M57" s="44">
        <f>F57*$B57</f>
        <v>119988.79999999999</v>
      </c>
      <c r="N57" s="44">
        <f t="shared" si="12"/>
        <v>0</v>
      </c>
      <c r="O57" s="44">
        <f t="shared" si="9"/>
        <v>0</v>
      </c>
      <c r="P57" s="44"/>
    </row>
    <row r="58" spans="1:16" ht="12">
      <c r="A58" s="9" t="s">
        <v>17</v>
      </c>
      <c r="B58" s="12">
        <v>2760</v>
      </c>
      <c r="C58" s="10">
        <v>0</v>
      </c>
      <c r="D58" s="10">
        <v>78.4</v>
      </c>
      <c r="E58" s="10">
        <v>8.2</v>
      </c>
      <c r="F58" s="10">
        <v>13.4</v>
      </c>
      <c r="G58" s="10">
        <v>0</v>
      </c>
      <c r="H58" s="10">
        <v>0</v>
      </c>
      <c r="I58" s="44"/>
      <c r="J58" s="44">
        <f t="shared" si="8"/>
        <v>0</v>
      </c>
      <c r="K58" s="44">
        <f t="shared" si="10"/>
        <v>216384.00000000003</v>
      </c>
      <c r="L58" s="44">
        <f t="shared" si="11"/>
        <v>22631.999999999996</v>
      </c>
      <c r="M58" s="44">
        <f>F58*$B58</f>
        <v>36984</v>
      </c>
      <c r="N58" s="44">
        <f t="shared" si="12"/>
        <v>0</v>
      </c>
      <c r="O58" s="44">
        <f t="shared" si="9"/>
        <v>0</v>
      </c>
      <c r="P58" s="44"/>
    </row>
    <row r="59" spans="1:16" ht="12">
      <c r="A59" s="9" t="s">
        <v>18</v>
      </c>
      <c r="B59" s="12">
        <v>3337</v>
      </c>
      <c r="C59" s="10">
        <v>0</v>
      </c>
      <c r="D59" s="10">
        <v>0</v>
      </c>
      <c r="E59" s="10">
        <v>15.9</v>
      </c>
      <c r="F59" s="10">
        <v>12.8</v>
      </c>
      <c r="G59" s="10">
        <v>71.3</v>
      </c>
      <c r="H59" s="10">
        <v>0</v>
      </c>
      <c r="I59" s="44"/>
      <c r="J59" s="44">
        <f t="shared" si="8"/>
        <v>0</v>
      </c>
      <c r="K59" s="44">
        <f t="shared" si="10"/>
        <v>0</v>
      </c>
      <c r="L59" s="44">
        <f t="shared" si="11"/>
        <v>53058.3</v>
      </c>
      <c r="M59" s="44">
        <f>F59*$B59</f>
        <v>42713.600000000006</v>
      </c>
      <c r="N59" s="44">
        <f t="shared" si="12"/>
        <v>237928.09999999998</v>
      </c>
      <c r="O59" s="44">
        <f t="shared" si="9"/>
        <v>0</v>
      </c>
      <c r="P59" s="44"/>
    </row>
    <row r="60" spans="1:16" ht="12">
      <c r="A60" s="9" t="s">
        <v>19</v>
      </c>
      <c r="B60" s="10">
        <v>869</v>
      </c>
      <c r="C60" s="10">
        <v>0</v>
      </c>
      <c r="D60" s="10">
        <v>78</v>
      </c>
      <c r="E60" s="10">
        <v>7.4</v>
      </c>
      <c r="F60" s="10">
        <v>1.5</v>
      </c>
      <c r="G60" s="10">
        <v>13.1</v>
      </c>
      <c r="H60" s="10">
        <v>0</v>
      </c>
      <c r="I60" s="44"/>
      <c r="J60" s="44">
        <f t="shared" si="8"/>
        <v>0</v>
      </c>
      <c r="K60" s="44">
        <f t="shared" si="10"/>
        <v>67782</v>
      </c>
      <c r="L60" s="44">
        <f t="shared" si="11"/>
        <v>6430.6</v>
      </c>
      <c r="M60" s="44">
        <f>F60*$B60</f>
        <v>1303.5</v>
      </c>
      <c r="N60" s="44">
        <f t="shared" si="12"/>
        <v>11383.9</v>
      </c>
      <c r="O60" s="44">
        <f t="shared" si="9"/>
        <v>0</v>
      </c>
      <c r="P60" s="44"/>
    </row>
    <row r="61" spans="1:16" ht="12">
      <c r="A61" s="9" t="s">
        <v>43</v>
      </c>
      <c r="B61" s="10">
        <v>329</v>
      </c>
      <c r="C61" s="10">
        <v>64.1</v>
      </c>
      <c r="D61" s="10">
        <v>6.7</v>
      </c>
      <c r="E61" s="10">
        <v>13.4</v>
      </c>
      <c r="F61" s="10" t="s">
        <v>12</v>
      </c>
      <c r="G61" s="10" t="s">
        <v>12</v>
      </c>
      <c r="H61" s="10">
        <v>15.8</v>
      </c>
      <c r="I61" s="44"/>
      <c r="J61" s="44">
        <f t="shared" si="8"/>
        <v>21088.899999999998</v>
      </c>
      <c r="K61" s="44">
        <f t="shared" si="10"/>
        <v>2204.3</v>
      </c>
      <c r="L61" s="44">
        <f t="shared" si="11"/>
        <v>4408.6</v>
      </c>
      <c r="M61" s="44"/>
      <c r="N61" s="44"/>
      <c r="O61" s="44">
        <f t="shared" si="9"/>
        <v>5198.2</v>
      </c>
      <c r="P61" s="44"/>
    </row>
    <row r="62" spans="1:16" ht="12">
      <c r="A62" s="9" t="s">
        <v>44</v>
      </c>
      <c r="B62" s="12">
        <v>808790</v>
      </c>
      <c r="C62" s="10">
        <v>76.9</v>
      </c>
      <c r="D62" s="10">
        <v>8.7</v>
      </c>
      <c r="E62" s="10">
        <v>2</v>
      </c>
      <c r="F62" s="10">
        <v>1.5</v>
      </c>
      <c r="G62" s="10">
        <v>10.8</v>
      </c>
      <c r="H62" s="10" t="s">
        <v>12</v>
      </c>
      <c r="I62" s="44"/>
      <c r="J62" s="44">
        <f t="shared" si="8"/>
        <v>62195951.00000001</v>
      </c>
      <c r="K62" s="44">
        <f t="shared" si="10"/>
        <v>7036472.999999999</v>
      </c>
      <c r="L62" s="44">
        <f t="shared" si="11"/>
        <v>1617580</v>
      </c>
      <c r="M62" s="44">
        <f>F62*$B62</f>
        <v>1213185</v>
      </c>
      <c r="N62" s="44">
        <f t="shared" si="12"/>
        <v>8734932</v>
      </c>
      <c r="O62" s="44"/>
      <c r="P62" s="44"/>
    </row>
    <row r="63" spans="1:16" ht="12">
      <c r="A63" s="9" t="s">
        <v>20</v>
      </c>
      <c r="B63" s="10">
        <v>410</v>
      </c>
      <c r="C63" s="10">
        <v>5.4</v>
      </c>
      <c r="D63" s="10">
        <v>10.7</v>
      </c>
      <c r="E63" s="10">
        <v>83.9</v>
      </c>
      <c r="F63" s="10">
        <v>0</v>
      </c>
      <c r="G63" s="10">
        <v>0</v>
      </c>
      <c r="H63" s="10">
        <v>0</v>
      </c>
      <c r="I63" s="44"/>
      <c r="J63" s="44">
        <f t="shared" si="8"/>
        <v>2214</v>
      </c>
      <c r="K63" s="44">
        <f t="shared" si="10"/>
        <v>4387</v>
      </c>
      <c r="L63" s="44">
        <f t="shared" si="11"/>
        <v>34399</v>
      </c>
      <c r="M63" s="44">
        <f>F63*$B63</f>
        <v>0</v>
      </c>
      <c r="N63" s="44">
        <f t="shared" si="12"/>
        <v>0</v>
      </c>
      <c r="O63" s="44">
        <f t="shared" si="9"/>
        <v>0</v>
      </c>
      <c r="P63" s="44"/>
    </row>
    <row r="64" spans="1:16" ht="12">
      <c r="A64" s="9" t="s">
        <v>21</v>
      </c>
      <c r="B64" s="12">
        <v>4127</v>
      </c>
      <c r="C64" s="10">
        <v>0</v>
      </c>
      <c r="D64" s="10">
        <v>97.5</v>
      </c>
      <c r="E64" s="10">
        <v>2.5</v>
      </c>
      <c r="F64" s="10" t="s">
        <v>12</v>
      </c>
      <c r="G64" s="10">
        <v>0</v>
      </c>
      <c r="H64" s="10">
        <v>0</v>
      </c>
      <c r="I64" s="44"/>
      <c r="J64" s="44">
        <f t="shared" si="8"/>
        <v>0</v>
      </c>
      <c r="K64" s="44">
        <f t="shared" si="10"/>
        <v>402382.5</v>
      </c>
      <c r="L64" s="44">
        <f t="shared" si="11"/>
        <v>10317.5</v>
      </c>
      <c r="M64" s="44"/>
      <c r="N64" s="44">
        <f t="shared" si="12"/>
        <v>0</v>
      </c>
      <c r="O64" s="44">
        <f t="shared" si="9"/>
        <v>0</v>
      </c>
      <c r="P64" s="44"/>
    </row>
    <row r="65" spans="1:16" ht="12">
      <c r="A65" s="9" t="s">
        <v>49</v>
      </c>
      <c r="B65" s="12">
        <v>9575</v>
      </c>
      <c r="C65" s="10">
        <v>47.9</v>
      </c>
      <c r="D65" s="10">
        <v>30.4</v>
      </c>
      <c r="E65" s="10">
        <v>2.6</v>
      </c>
      <c r="F65" s="10">
        <v>19</v>
      </c>
      <c r="G65" s="10">
        <v>0</v>
      </c>
      <c r="H65" s="10">
        <v>0</v>
      </c>
      <c r="I65" s="44"/>
      <c r="J65" s="44">
        <f t="shared" si="8"/>
        <v>458642.5</v>
      </c>
      <c r="K65" s="44">
        <f t="shared" si="10"/>
        <v>291080</v>
      </c>
      <c r="L65" s="44">
        <f t="shared" si="11"/>
        <v>24895</v>
      </c>
      <c r="M65" s="44">
        <f>F65*$B65</f>
        <v>181925</v>
      </c>
      <c r="N65" s="44">
        <f t="shared" si="12"/>
        <v>0</v>
      </c>
      <c r="O65" s="44">
        <f t="shared" si="9"/>
        <v>0</v>
      </c>
      <c r="P65" s="44"/>
    </row>
    <row r="66" spans="1:16" ht="12">
      <c r="A66" s="9" t="s">
        <v>22</v>
      </c>
      <c r="B66" s="12">
        <v>3295</v>
      </c>
      <c r="C66" s="10">
        <v>0.2</v>
      </c>
      <c r="D66" s="10">
        <v>91.5</v>
      </c>
      <c r="E66" s="10">
        <v>8.3</v>
      </c>
      <c r="F66" s="10" t="s">
        <v>12</v>
      </c>
      <c r="G66" s="10" t="s">
        <v>12</v>
      </c>
      <c r="H66" s="10" t="s">
        <v>12</v>
      </c>
      <c r="I66" s="44"/>
      <c r="J66" s="44">
        <f t="shared" si="8"/>
        <v>659</v>
      </c>
      <c r="K66" s="44">
        <f t="shared" si="10"/>
        <v>301492.5</v>
      </c>
      <c r="L66" s="44">
        <f t="shared" si="11"/>
        <v>27348.500000000004</v>
      </c>
      <c r="M66" s="44"/>
      <c r="N66" s="44"/>
      <c r="O66" s="44"/>
      <c r="P66" s="44"/>
    </row>
    <row r="67" spans="1:16" ht="12">
      <c r="A67" s="39" t="s">
        <v>398</v>
      </c>
      <c r="B67" s="62">
        <f>SUM(B55:B66)</f>
        <v>842605</v>
      </c>
      <c r="C67" s="103">
        <f aca="true" t="shared" si="16" ref="C67:H67">J67/$B67</f>
        <v>74.8606901217059</v>
      </c>
      <c r="D67" s="103">
        <f t="shared" si="16"/>
        <v>10.265151168103678</v>
      </c>
      <c r="E67" s="103">
        <f t="shared" si="16"/>
        <v>2.2070392414001816</v>
      </c>
      <c r="F67" s="103">
        <f t="shared" si="16"/>
        <v>1.9013648150675584</v>
      </c>
      <c r="G67" s="103">
        <f t="shared" si="16"/>
        <v>10.662462245061446</v>
      </c>
      <c r="H67" s="103">
        <f t="shared" si="16"/>
        <v>0.006169201464505907</v>
      </c>
      <c r="I67" s="114">
        <f>SUM(C67:H67)</f>
        <v>99.90287679280327</v>
      </c>
      <c r="J67" s="44">
        <f aca="true" t="shared" si="17" ref="J67:O67">SUM(J55:J66)</f>
        <v>63077991.800000004</v>
      </c>
      <c r="K67" s="44">
        <f t="shared" si="17"/>
        <v>8649467.7</v>
      </c>
      <c r="L67" s="44">
        <f t="shared" si="17"/>
        <v>1859662.3</v>
      </c>
      <c r="M67" s="44">
        <f t="shared" si="17"/>
        <v>1602099.5</v>
      </c>
      <c r="N67" s="44">
        <f t="shared" si="17"/>
        <v>8984244</v>
      </c>
      <c r="O67" s="44">
        <f t="shared" si="17"/>
        <v>5198.2</v>
      </c>
      <c r="P67" s="44"/>
    </row>
    <row r="68" spans="1:16" ht="12">
      <c r="A68" s="37" t="s">
        <v>168</v>
      </c>
      <c r="B68" s="63"/>
      <c r="C68" s="115"/>
      <c r="D68" s="63"/>
      <c r="E68" s="63"/>
      <c r="F68" s="63"/>
      <c r="G68" s="63"/>
      <c r="H68" s="63"/>
      <c r="I68" s="44"/>
      <c r="J68" s="44"/>
      <c r="K68" s="44"/>
      <c r="L68" s="44"/>
      <c r="M68" s="44"/>
      <c r="N68" s="44"/>
      <c r="O68" s="44"/>
      <c r="P68" s="44"/>
    </row>
    <row r="69" spans="1:16" ht="12">
      <c r="A69" s="9" t="s">
        <v>51</v>
      </c>
      <c r="B69" s="12">
        <v>310134</v>
      </c>
      <c r="C69" s="10">
        <v>1.3</v>
      </c>
      <c r="D69" s="10" t="s">
        <v>12</v>
      </c>
      <c r="E69" s="10">
        <v>4.9</v>
      </c>
      <c r="F69" s="10" t="s">
        <v>12</v>
      </c>
      <c r="G69" s="10">
        <v>86.7</v>
      </c>
      <c r="H69" s="10">
        <v>7.1</v>
      </c>
      <c r="I69" s="44"/>
      <c r="J69" s="44">
        <f t="shared" si="8"/>
        <v>403174.2</v>
      </c>
      <c r="K69" s="44"/>
      <c r="L69" s="44">
        <f t="shared" si="11"/>
        <v>1519656.6</v>
      </c>
      <c r="M69" s="44"/>
      <c r="N69" s="44">
        <f t="shared" si="12"/>
        <v>26888617.8</v>
      </c>
      <c r="O69" s="44">
        <f t="shared" si="9"/>
        <v>2201951.4</v>
      </c>
      <c r="P69" s="44"/>
    </row>
    <row r="70" spans="1:16" ht="24">
      <c r="A70" s="9" t="s">
        <v>52</v>
      </c>
      <c r="B70" s="12">
        <v>303089</v>
      </c>
      <c r="C70" s="10">
        <v>12</v>
      </c>
      <c r="D70" s="10" t="s">
        <v>12</v>
      </c>
      <c r="E70" s="10">
        <v>19.8</v>
      </c>
      <c r="F70" s="10" t="s">
        <v>12</v>
      </c>
      <c r="G70" s="10">
        <v>68.1</v>
      </c>
      <c r="H70" s="10" t="s">
        <v>12</v>
      </c>
      <c r="I70" s="44"/>
      <c r="J70" s="44">
        <f t="shared" si="8"/>
        <v>3637068</v>
      </c>
      <c r="K70" s="44"/>
      <c r="L70" s="44">
        <f t="shared" si="11"/>
        <v>6001162.2</v>
      </c>
      <c r="M70" s="44"/>
      <c r="N70" s="44">
        <f t="shared" si="12"/>
        <v>20640360.9</v>
      </c>
      <c r="O70" s="44"/>
      <c r="P70" s="44"/>
    </row>
    <row r="71" spans="1:16" ht="24">
      <c r="A71" s="39" t="s">
        <v>169</v>
      </c>
      <c r="B71" s="62">
        <f>SUM(B69:B70)</f>
        <v>613223</v>
      </c>
      <c r="C71" s="103">
        <f>J71/$B71</f>
        <v>6.588536633492221</v>
      </c>
      <c r="D71" s="103">
        <f aca="true" t="shared" si="18" ref="D71:H72">K71/$B71</f>
        <v>0</v>
      </c>
      <c r="E71" s="103">
        <f t="shared" si="18"/>
        <v>12.264410826077953</v>
      </c>
      <c r="F71" s="103">
        <f t="shared" si="18"/>
        <v>0</v>
      </c>
      <c r="G71" s="103">
        <f t="shared" si="18"/>
        <v>77.50684286140606</v>
      </c>
      <c r="H71" s="103">
        <f t="shared" si="18"/>
        <v>3.5907841030098346</v>
      </c>
      <c r="I71" s="114">
        <f>SUM(C71:H71)</f>
        <v>99.95057442398607</v>
      </c>
      <c r="J71" s="44">
        <f aca="true" t="shared" si="19" ref="J71:O71">SUM(J69:J70)</f>
        <v>4040242.2</v>
      </c>
      <c r="K71" s="44">
        <f t="shared" si="19"/>
        <v>0</v>
      </c>
      <c r="L71" s="44">
        <f t="shared" si="19"/>
        <v>7520818.800000001</v>
      </c>
      <c r="M71" s="44">
        <f t="shared" si="19"/>
        <v>0</v>
      </c>
      <c r="N71" s="44">
        <f t="shared" si="19"/>
        <v>47528978.7</v>
      </c>
      <c r="O71" s="44">
        <f t="shared" si="19"/>
        <v>2201951.4</v>
      </c>
      <c r="P71" s="44"/>
    </row>
    <row r="72" spans="1:16" s="50" customFormat="1" ht="24">
      <c r="A72" s="40" t="s">
        <v>170</v>
      </c>
      <c r="B72" s="64">
        <f>B53+B67+B71</f>
        <v>1641149</v>
      </c>
      <c r="C72" s="102">
        <f>J72/$B72</f>
        <v>47.06194343109615</v>
      </c>
      <c r="D72" s="102">
        <f t="shared" si="18"/>
        <v>6.255992295641651</v>
      </c>
      <c r="E72" s="102">
        <f t="shared" si="18"/>
        <v>7.015098507204404</v>
      </c>
      <c r="F72" s="102">
        <f t="shared" si="18"/>
        <v>1.4131759517265037</v>
      </c>
      <c r="G72" s="102">
        <f t="shared" si="18"/>
        <v>35.59302068246089</v>
      </c>
      <c r="H72" s="102">
        <f t="shared" si="18"/>
        <v>1.970768041171155</v>
      </c>
      <c r="I72" s="114">
        <f>SUM(C72:H72)</f>
        <v>99.30999890930075</v>
      </c>
      <c r="J72" s="44">
        <f aca="true" t="shared" si="20" ref="J72:O72">J53+J67+J71</f>
        <v>77235661.4</v>
      </c>
      <c r="K72" s="44">
        <f t="shared" si="20"/>
        <v>10267015.5</v>
      </c>
      <c r="L72" s="44">
        <f t="shared" si="20"/>
        <v>11512821.9</v>
      </c>
      <c r="M72" s="44">
        <f t="shared" si="20"/>
        <v>2319232.3</v>
      </c>
      <c r="N72" s="44">
        <f t="shared" si="20"/>
        <v>58413450.300000004</v>
      </c>
      <c r="O72" s="44">
        <f t="shared" si="20"/>
        <v>3234324</v>
      </c>
      <c r="P72" s="44"/>
    </row>
    <row r="73" spans="1:16" ht="12">
      <c r="A73" s="22" t="s">
        <v>53</v>
      </c>
      <c r="B73" s="13">
        <v>3952025</v>
      </c>
      <c r="C73" s="11">
        <v>34.1</v>
      </c>
      <c r="D73" s="11">
        <v>9.3</v>
      </c>
      <c r="E73" s="11">
        <v>11.2</v>
      </c>
      <c r="F73" s="11">
        <v>3.7</v>
      </c>
      <c r="G73" s="11">
        <v>33.8</v>
      </c>
      <c r="H73" s="11">
        <v>7.8</v>
      </c>
      <c r="I73" s="44"/>
      <c r="J73" s="44"/>
      <c r="K73" s="44"/>
      <c r="L73" s="44"/>
      <c r="M73" s="44"/>
      <c r="N73" s="44"/>
      <c r="O73" s="44"/>
      <c r="P73" s="44"/>
    </row>
    <row r="74" spans="1:16" ht="12">
      <c r="A74" s="1"/>
      <c r="B74" s="25"/>
      <c r="C74" s="25"/>
      <c r="D74" s="25"/>
      <c r="E74" s="25"/>
      <c r="F74" s="25"/>
      <c r="G74" s="25"/>
      <c r="H74" s="25"/>
      <c r="I74" s="44"/>
      <c r="J74" s="44"/>
      <c r="K74" s="44"/>
      <c r="L74" s="44"/>
      <c r="M74" s="44"/>
      <c r="N74" s="44"/>
      <c r="O74" s="44"/>
      <c r="P74" s="44"/>
    </row>
    <row r="75" spans="1:16" ht="12">
      <c r="A75" s="3" t="s">
        <v>314</v>
      </c>
      <c r="B75" s="6"/>
      <c r="C75" s="6"/>
      <c r="D75" s="6"/>
      <c r="E75" s="6"/>
      <c r="F75" s="6"/>
      <c r="G75" s="6"/>
      <c r="H75" s="6"/>
      <c r="I75" s="44"/>
      <c r="J75" s="44"/>
      <c r="K75" s="44"/>
      <c r="L75" s="44"/>
      <c r="M75" s="44"/>
      <c r="N75" s="44"/>
      <c r="O75" s="44"/>
      <c r="P75" s="44"/>
    </row>
    <row r="76" spans="1:8" ht="24.75" customHeight="1">
      <c r="A76" s="144" t="s">
        <v>354</v>
      </c>
      <c r="B76" s="144"/>
      <c r="C76" s="144"/>
      <c r="D76" s="144"/>
      <c r="E76" s="144"/>
      <c r="F76" s="144"/>
      <c r="G76" s="144"/>
      <c r="H76" s="144"/>
    </row>
    <row r="77" spans="1:8" ht="12">
      <c r="A77" s="144" t="s">
        <v>405</v>
      </c>
      <c r="B77" s="144"/>
      <c r="C77" s="144"/>
      <c r="D77" s="144"/>
      <c r="E77" s="144"/>
      <c r="F77" s="144"/>
      <c r="G77" s="144"/>
      <c r="H77" s="144"/>
    </row>
    <row r="78" spans="1:8" ht="23.25" customHeight="1">
      <c r="A78" s="20" t="s">
        <v>188</v>
      </c>
      <c r="B78" s="52"/>
      <c r="C78" s="52"/>
      <c r="D78" s="52"/>
      <c r="E78" s="52"/>
      <c r="F78" s="52"/>
      <c r="G78" s="52"/>
      <c r="H78" s="52"/>
    </row>
    <row r="79" spans="1:8" ht="12">
      <c r="A79" s="1"/>
      <c r="B79" s="52"/>
      <c r="C79" s="52"/>
      <c r="D79" s="52"/>
      <c r="E79" s="52"/>
      <c r="F79" s="52"/>
      <c r="G79" s="52"/>
      <c r="H79" s="52"/>
    </row>
    <row r="80" spans="1:8" ht="12">
      <c r="A80" s="1"/>
      <c r="B80" s="6"/>
      <c r="C80" s="6"/>
      <c r="D80" s="6"/>
      <c r="E80" s="6"/>
      <c r="F80" s="6"/>
      <c r="G80" s="6"/>
      <c r="H80" s="6"/>
    </row>
    <row r="81" ht="12">
      <c r="A81" s="1"/>
    </row>
    <row r="82" ht="12">
      <c r="A82" s="1"/>
    </row>
    <row r="83" ht="12">
      <c r="A83" s="3"/>
    </row>
    <row r="84" ht="12">
      <c r="A84" s="3"/>
    </row>
    <row r="85" ht="12">
      <c r="A85" s="3"/>
    </row>
    <row r="86" ht="12">
      <c r="A86" s="3"/>
    </row>
    <row r="87" ht="12">
      <c r="A87" s="6"/>
    </row>
  </sheetData>
  <mergeCells count="5">
    <mergeCell ref="A77:H77"/>
    <mergeCell ref="A2:H2"/>
    <mergeCell ref="A3:A5"/>
    <mergeCell ref="B3:H3"/>
    <mergeCell ref="A76:H7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2:P87"/>
  <sheetViews>
    <sheetView workbookViewId="0" topLeftCell="A1">
      <pane ySplit="5" topLeftCell="BM6" activePane="bottomLeft" state="frozen"/>
      <selection pane="topLeft" activeCell="K5" sqref="K5"/>
      <selection pane="bottomLeft" activeCell="C71" sqref="C71:F72"/>
    </sheetView>
  </sheetViews>
  <sheetFormatPr defaultColWidth="9.140625" defaultRowHeight="12.75"/>
  <cols>
    <col min="1" max="1" width="23.28125" style="7" customWidth="1"/>
    <col min="2" max="6" width="12.421875" style="7" customWidth="1"/>
    <col min="7" max="16384" width="9.140625" style="7" customWidth="1"/>
  </cols>
  <sheetData>
    <row r="1" ht="6" customHeight="1"/>
    <row r="2" spans="1:8" s="49" customFormat="1" ht="26.25" customHeight="1">
      <c r="A2" s="137" t="s">
        <v>357</v>
      </c>
      <c r="B2" s="138"/>
      <c r="C2" s="138"/>
      <c r="D2" s="138"/>
      <c r="E2" s="138"/>
      <c r="F2" s="138"/>
      <c r="G2" s="48"/>
      <c r="H2" s="48"/>
    </row>
    <row r="3" spans="1:8" ht="12">
      <c r="A3" s="148" t="s">
        <v>1</v>
      </c>
      <c r="B3" s="148" t="s">
        <v>5</v>
      </c>
      <c r="C3" s="148"/>
      <c r="D3" s="148"/>
      <c r="E3" s="148"/>
      <c r="F3" s="148"/>
      <c r="G3" s="6"/>
      <c r="H3" s="6"/>
    </row>
    <row r="4" spans="1:6" ht="24">
      <c r="A4" s="148"/>
      <c r="B4" s="28" t="s">
        <v>4</v>
      </c>
      <c r="C4" s="28" t="s">
        <v>66</v>
      </c>
      <c r="D4" s="28" t="s">
        <v>67</v>
      </c>
      <c r="E4" s="28" t="s">
        <v>68</v>
      </c>
      <c r="F4" s="28" t="s">
        <v>69</v>
      </c>
    </row>
    <row r="5" spans="1:6" ht="12">
      <c r="A5" s="148"/>
      <c r="B5" s="28" t="s">
        <v>10</v>
      </c>
      <c r="C5" s="28" t="s">
        <v>10</v>
      </c>
      <c r="D5" s="28" t="s">
        <v>10</v>
      </c>
      <c r="E5" s="28" t="s">
        <v>10</v>
      </c>
      <c r="F5" s="28" t="s">
        <v>10</v>
      </c>
    </row>
    <row r="6" spans="1:6" ht="12">
      <c r="A6" s="37" t="s">
        <v>162</v>
      </c>
      <c r="B6" s="38"/>
      <c r="C6" s="38"/>
      <c r="D6" s="38"/>
      <c r="E6" s="38"/>
      <c r="F6" s="38"/>
    </row>
    <row r="7" spans="1:6" ht="12">
      <c r="A7" s="71" t="s">
        <v>193</v>
      </c>
      <c r="B7" s="38"/>
      <c r="C7" s="38"/>
      <c r="D7" s="38"/>
      <c r="E7" s="38"/>
      <c r="F7" s="38"/>
    </row>
    <row r="8" spans="1:6" ht="13.5" customHeight="1">
      <c r="A8" s="37" t="s">
        <v>163</v>
      </c>
      <c r="B8" s="38"/>
      <c r="C8" s="38"/>
      <c r="D8" s="38"/>
      <c r="E8" s="38"/>
      <c r="F8" s="38"/>
    </row>
    <row r="9" spans="1:6" ht="12">
      <c r="A9" s="9" t="s">
        <v>23</v>
      </c>
      <c r="B9" s="12">
        <v>3862</v>
      </c>
      <c r="C9" s="10" t="s">
        <v>12</v>
      </c>
      <c r="D9" s="12">
        <v>3862</v>
      </c>
      <c r="E9" s="12">
        <v>3862</v>
      </c>
      <c r="F9" s="10" t="s">
        <v>12</v>
      </c>
    </row>
    <row r="10" spans="1:6" ht="12">
      <c r="A10" s="9" t="s">
        <v>25</v>
      </c>
      <c r="B10" s="10">
        <v>667</v>
      </c>
      <c r="C10" s="10">
        <v>667</v>
      </c>
      <c r="D10" s="10">
        <v>99</v>
      </c>
      <c r="E10" s="10">
        <v>209</v>
      </c>
      <c r="F10" s="10" t="s">
        <v>12</v>
      </c>
    </row>
    <row r="11" spans="1:6" ht="12">
      <c r="A11" s="9" t="s">
        <v>16</v>
      </c>
      <c r="B11" s="10">
        <v>174</v>
      </c>
      <c r="C11" s="10">
        <v>43</v>
      </c>
      <c r="D11" s="10">
        <v>163</v>
      </c>
      <c r="E11" s="10">
        <v>163</v>
      </c>
      <c r="F11" s="10">
        <v>115</v>
      </c>
    </row>
    <row r="12" spans="1:6" ht="12">
      <c r="A12" s="9" t="s">
        <v>26</v>
      </c>
      <c r="B12" s="12">
        <v>2648</v>
      </c>
      <c r="C12" s="12">
        <v>2860</v>
      </c>
      <c r="D12" s="10">
        <v>726</v>
      </c>
      <c r="E12" s="10">
        <v>656</v>
      </c>
      <c r="F12" s="10">
        <v>605</v>
      </c>
    </row>
    <row r="13" spans="1:6" ht="12">
      <c r="A13" s="9" t="s">
        <v>27</v>
      </c>
      <c r="B13" s="10">
        <v>500</v>
      </c>
      <c r="C13" s="10">
        <v>494</v>
      </c>
      <c r="D13" s="10">
        <v>322</v>
      </c>
      <c r="E13" s="10">
        <v>81</v>
      </c>
      <c r="F13" s="10" t="s">
        <v>12</v>
      </c>
    </row>
    <row r="14" spans="1:6" ht="12">
      <c r="A14" s="9" t="s">
        <v>28</v>
      </c>
      <c r="B14" s="12">
        <v>2284</v>
      </c>
      <c r="C14" s="12">
        <v>1639</v>
      </c>
      <c r="D14" s="10">
        <v>503</v>
      </c>
      <c r="E14" s="10">
        <v>142</v>
      </c>
      <c r="F14" s="10" t="s">
        <v>12</v>
      </c>
    </row>
    <row r="15" spans="1:6" ht="12">
      <c r="A15" s="9" t="s">
        <v>29</v>
      </c>
      <c r="B15" s="12">
        <v>22500</v>
      </c>
      <c r="C15" s="12">
        <v>20888</v>
      </c>
      <c r="D15" s="10">
        <v>0</v>
      </c>
      <c r="E15" s="12">
        <v>22500</v>
      </c>
      <c r="F15" s="12">
        <v>22500</v>
      </c>
    </row>
    <row r="16" spans="1:6" ht="12">
      <c r="A16" s="9" t="s">
        <v>30</v>
      </c>
      <c r="B16" s="12">
        <v>15554</v>
      </c>
      <c r="C16" s="10" t="s">
        <v>12</v>
      </c>
      <c r="D16" s="10" t="s">
        <v>12</v>
      </c>
      <c r="E16" s="10" t="s">
        <v>12</v>
      </c>
      <c r="F16" s="10" t="s">
        <v>12</v>
      </c>
    </row>
    <row r="17" spans="1:6" ht="12">
      <c r="A17" s="9" t="s">
        <v>31</v>
      </c>
      <c r="B17" s="12">
        <v>11076</v>
      </c>
      <c r="C17" s="10" t="s">
        <v>12</v>
      </c>
      <c r="D17" s="10" t="s">
        <v>12</v>
      </c>
      <c r="E17" s="10" t="s">
        <v>12</v>
      </c>
      <c r="F17" s="10" t="s">
        <v>12</v>
      </c>
    </row>
    <row r="18" spans="1:6" ht="12">
      <c r="A18" s="9" t="s">
        <v>32</v>
      </c>
      <c r="B18" s="12">
        <v>3752</v>
      </c>
      <c r="C18" s="10" t="s">
        <v>12</v>
      </c>
      <c r="D18" s="10" t="s">
        <v>12</v>
      </c>
      <c r="E18" s="10" t="s">
        <v>12</v>
      </c>
      <c r="F18" s="10" t="s">
        <v>12</v>
      </c>
    </row>
    <row r="19" spans="1:6" ht="12">
      <c r="A19" s="9" t="s">
        <v>33</v>
      </c>
      <c r="B19" s="12">
        <v>1976</v>
      </c>
      <c r="C19" s="12">
        <v>1338</v>
      </c>
      <c r="D19" s="10">
        <v>292</v>
      </c>
      <c r="E19" s="10">
        <v>425</v>
      </c>
      <c r="F19" s="10">
        <v>34</v>
      </c>
    </row>
    <row r="20" spans="1:6" ht="12">
      <c r="A20" s="9" t="s">
        <v>34</v>
      </c>
      <c r="B20" s="10">
        <v>669</v>
      </c>
      <c r="C20" s="10" t="s">
        <v>12</v>
      </c>
      <c r="D20" s="10" t="s">
        <v>12</v>
      </c>
      <c r="E20" s="10" t="s">
        <v>12</v>
      </c>
      <c r="F20" s="10" t="s">
        <v>12</v>
      </c>
    </row>
    <row r="21" spans="1:6" ht="12">
      <c r="A21" s="9" t="s">
        <v>35</v>
      </c>
      <c r="B21" s="12">
        <v>9979</v>
      </c>
      <c r="C21" s="10" t="s">
        <v>12</v>
      </c>
      <c r="D21" s="12">
        <v>8921</v>
      </c>
      <c r="E21" s="12">
        <v>2980</v>
      </c>
      <c r="F21" s="12">
        <v>9979</v>
      </c>
    </row>
    <row r="22" spans="1:6" ht="12">
      <c r="A22" s="9" t="s">
        <v>36</v>
      </c>
      <c r="B22" s="12">
        <v>2941</v>
      </c>
      <c r="C22" s="10" t="s">
        <v>12</v>
      </c>
      <c r="D22" s="10" t="s">
        <v>12</v>
      </c>
      <c r="E22" s="10" t="s">
        <v>12</v>
      </c>
      <c r="F22" s="10" t="s">
        <v>12</v>
      </c>
    </row>
    <row r="23" spans="1:6" ht="12">
      <c r="A23" s="9" t="s">
        <v>37</v>
      </c>
      <c r="B23" s="12">
        <v>2099</v>
      </c>
      <c r="C23" s="12">
        <v>1823</v>
      </c>
      <c r="D23" s="10">
        <v>206</v>
      </c>
      <c r="E23" s="12">
        <v>2099</v>
      </c>
      <c r="F23" s="12">
        <v>2099</v>
      </c>
    </row>
    <row r="24" spans="1:6" ht="12">
      <c r="A24" s="9" t="s">
        <v>38</v>
      </c>
      <c r="B24" s="10">
        <v>87</v>
      </c>
      <c r="C24" s="10" t="s">
        <v>12</v>
      </c>
      <c r="D24" s="10" t="s">
        <v>12</v>
      </c>
      <c r="E24" s="10" t="s">
        <v>12</v>
      </c>
      <c r="F24" s="10" t="s">
        <v>12</v>
      </c>
    </row>
    <row r="25" spans="1:6" ht="12">
      <c r="A25" s="9" t="s">
        <v>39</v>
      </c>
      <c r="B25" s="10" t="s">
        <v>13</v>
      </c>
      <c r="C25" s="10" t="s">
        <v>12</v>
      </c>
      <c r="D25" s="10" t="s">
        <v>12</v>
      </c>
      <c r="E25" s="10" t="s">
        <v>12</v>
      </c>
      <c r="F25" s="10" t="s">
        <v>12</v>
      </c>
    </row>
    <row r="26" spans="1:6" ht="12">
      <c r="A26" s="9" t="s">
        <v>40</v>
      </c>
      <c r="B26" s="10">
        <v>365</v>
      </c>
      <c r="C26" s="10">
        <v>279</v>
      </c>
      <c r="D26" s="10">
        <v>0</v>
      </c>
      <c r="E26" s="10">
        <v>301</v>
      </c>
      <c r="F26" s="10">
        <v>301</v>
      </c>
    </row>
    <row r="27" spans="1:6" ht="12">
      <c r="A27" s="9" t="s">
        <v>41</v>
      </c>
      <c r="B27" s="12">
        <v>9192</v>
      </c>
      <c r="C27" s="12">
        <v>8701</v>
      </c>
      <c r="D27" s="10" t="s">
        <v>12</v>
      </c>
      <c r="E27" s="10" t="s">
        <v>12</v>
      </c>
      <c r="F27" s="10" t="s">
        <v>12</v>
      </c>
    </row>
    <row r="28" spans="1:6" ht="12">
      <c r="A28" s="9" t="s">
        <v>42</v>
      </c>
      <c r="B28" s="12">
        <v>3783</v>
      </c>
      <c r="C28" s="10" t="s">
        <v>12</v>
      </c>
      <c r="D28" s="10" t="s">
        <v>12</v>
      </c>
      <c r="E28" s="10" t="s">
        <v>12</v>
      </c>
      <c r="F28" s="10" t="s">
        <v>12</v>
      </c>
    </row>
    <row r="29" spans="1:6" ht="12">
      <c r="A29" s="9" t="s">
        <v>45</v>
      </c>
      <c r="B29" s="12">
        <v>1929</v>
      </c>
      <c r="C29" s="10" t="s">
        <v>12</v>
      </c>
      <c r="D29" s="10" t="s">
        <v>12</v>
      </c>
      <c r="E29" s="10" t="s">
        <v>12</v>
      </c>
      <c r="F29" s="10" t="s">
        <v>12</v>
      </c>
    </row>
    <row r="30" spans="1:6" ht="12">
      <c r="A30" s="9" t="s">
        <v>46</v>
      </c>
      <c r="B30" s="12">
        <v>1264</v>
      </c>
      <c r="C30" s="12">
        <v>1171</v>
      </c>
      <c r="D30" s="10">
        <v>443</v>
      </c>
      <c r="E30" s="10">
        <v>281</v>
      </c>
      <c r="F30" s="10">
        <v>441</v>
      </c>
    </row>
    <row r="31" spans="1:6" ht="12">
      <c r="A31" s="9" t="s">
        <v>47</v>
      </c>
      <c r="B31" s="12">
        <v>17915</v>
      </c>
      <c r="C31" s="12">
        <v>1971</v>
      </c>
      <c r="D31" s="12">
        <v>10991</v>
      </c>
      <c r="E31" s="12">
        <v>13872</v>
      </c>
      <c r="F31" s="10">
        <v>913</v>
      </c>
    </row>
    <row r="32" spans="1:6" ht="12">
      <c r="A32" s="9" t="s">
        <v>48</v>
      </c>
      <c r="B32" s="12">
        <v>27528</v>
      </c>
      <c r="C32" s="12">
        <v>20126</v>
      </c>
      <c r="D32" s="10">
        <v>35</v>
      </c>
      <c r="E32" s="12">
        <v>27528</v>
      </c>
      <c r="F32" s="12">
        <v>27528</v>
      </c>
    </row>
    <row r="33" spans="1:6" ht="12">
      <c r="A33" s="9" t="s">
        <v>50</v>
      </c>
      <c r="B33" s="12">
        <v>2845</v>
      </c>
      <c r="C33" s="12">
        <v>2361</v>
      </c>
      <c r="D33" s="10">
        <v>280</v>
      </c>
      <c r="E33" s="10">
        <v>521</v>
      </c>
      <c r="F33" s="12">
        <v>1562</v>
      </c>
    </row>
    <row r="34" spans="1:6" ht="12">
      <c r="A34" s="39" t="s">
        <v>164</v>
      </c>
      <c r="B34" s="62">
        <f>SUM(B9:B33)</f>
        <v>145589</v>
      </c>
      <c r="C34" s="62"/>
      <c r="D34" s="62"/>
      <c r="E34" s="62"/>
      <c r="F34" s="62"/>
    </row>
    <row r="35" spans="1:6" ht="12">
      <c r="A35" s="37" t="s">
        <v>165</v>
      </c>
      <c r="B35" s="63"/>
      <c r="C35" s="63"/>
      <c r="D35" s="63"/>
      <c r="E35" s="63"/>
      <c r="F35" s="63"/>
    </row>
    <row r="36" spans="1:6" ht="12">
      <c r="A36" s="9" t="s">
        <v>171</v>
      </c>
      <c r="B36" s="10">
        <v>794</v>
      </c>
      <c r="C36" s="10">
        <v>542</v>
      </c>
      <c r="D36" s="10">
        <v>180</v>
      </c>
      <c r="E36" s="10">
        <v>71</v>
      </c>
      <c r="F36" s="10" t="s">
        <v>12</v>
      </c>
    </row>
    <row r="37" spans="1:6" ht="12">
      <c r="A37" s="9" t="s">
        <v>172</v>
      </c>
      <c r="B37" s="10">
        <v>16</v>
      </c>
      <c r="C37" s="10" t="s">
        <v>12</v>
      </c>
      <c r="D37" s="10" t="s">
        <v>12</v>
      </c>
      <c r="E37" s="10" t="s">
        <v>12</v>
      </c>
      <c r="F37" s="10" t="s">
        <v>12</v>
      </c>
    </row>
    <row r="38" spans="1:6" ht="12">
      <c r="A38" s="9" t="s">
        <v>173</v>
      </c>
      <c r="B38" s="12">
        <v>2185</v>
      </c>
      <c r="C38" s="10" t="s">
        <v>12</v>
      </c>
      <c r="D38" s="10" t="s">
        <v>12</v>
      </c>
      <c r="E38" s="10" t="s">
        <v>12</v>
      </c>
      <c r="F38" s="10" t="s">
        <v>12</v>
      </c>
    </row>
    <row r="39" spans="1:6" ht="12">
      <c r="A39" s="9" t="s">
        <v>174</v>
      </c>
      <c r="B39" s="12">
        <v>3625</v>
      </c>
      <c r="C39" s="10" t="s">
        <v>12</v>
      </c>
      <c r="D39" s="10" t="s">
        <v>12</v>
      </c>
      <c r="E39" s="10" t="s">
        <v>12</v>
      </c>
      <c r="F39" s="10" t="s">
        <v>12</v>
      </c>
    </row>
    <row r="40" spans="1:6" ht="12">
      <c r="A40" s="9" t="s">
        <v>175</v>
      </c>
      <c r="B40" s="12">
        <v>2135</v>
      </c>
      <c r="C40" s="12">
        <v>2049</v>
      </c>
      <c r="D40" s="10">
        <v>504</v>
      </c>
      <c r="E40" s="10">
        <v>482</v>
      </c>
      <c r="F40" s="10">
        <v>667</v>
      </c>
    </row>
    <row r="41" spans="1:6" ht="12">
      <c r="A41" s="9" t="s">
        <v>176</v>
      </c>
      <c r="B41" s="10">
        <v>46</v>
      </c>
      <c r="C41" s="10">
        <v>41</v>
      </c>
      <c r="D41" s="10">
        <v>36</v>
      </c>
      <c r="E41" s="10">
        <v>36</v>
      </c>
      <c r="F41" s="10">
        <v>36</v>
      </c>
    </row>
    <row r="42" spans="1:6" ht="12">
      <c r="A42" s="9" t="s">
        <v>177</v>
      </c>
      <c r="B42" s="10">
        <v>171</v>
      </c>
      <c r="C42" s="10">
        <v>60</v>
      </c>
      <c r="D42" s="10" t="s">
        <v>12</v>
      </c>
      <c r="E42" s="10" t="s">
        <v>12</v>
      </c>
      <c r="F42" s="10" t="s">
        <v>12</v>
      </c>
    </row>
    <row r="43" spans="1:6" ht="12">
      <c r="A43" s="9" t="s">
        <v>178</v>
      </c>
      <c r="B43" s="10">
        <v>7</v>
      </c>
      <c r="C43" s="10" t="s">
        <v>12</v>
      </c>
      <c r="D43" s="10" t="s">
        <v>12</v>
      </c>
      <c r="E43" s="10" t="s">
        <v>12</v>
      </c>
      <c r="F43" s="10" t="s">
        <v>12</v>
      </c>
    </row>
    <row r="44" spans="1:6" ht="12">
      <c r="A44" s="9" t="s">
        <v>179</v>
      </c>
      <c r="B44" s="10">
        <v>0</v>
      </c>
      <c r="C44" s="10" t="s">
        <v>12</v>
      </c>
      <c r="D44" s="10" t="s">
        <v>12</v>
      </c>
      <c r="E44" s="10" t="s">
        <v>12</v>
      </c>
      <c r="F44" s="10" t="s">
        <v>12</v>
      </c>
    </row>
    <row r="45" spans="1:6" ht="12">
      <c r="A45" s="9" t="s">
        <v>180</v>
      </c>
      <c r="B45" s="12">
        <v>9387</v>
      </c>
      <c r="C45" s="12">
        <v>6656</v>
      </c>
      <c r="D45" s="12">
        <v>2593</v>
      </c>
      <c r="E45" s="12">
        <v>9387</v>
      </c>
      <c r="F45" s="12">
        <v>9387</v>
      </c>
    </row>
    <row r="46" spans="1:6" ht="12">
      <c r="A46" s="9" t="s">
        <v>181</v>
      </c>
      <c r="B46" s="12">
        <v>6370</v>
      </c>
      <c r="C46" s="12">
        <v>5102</v>
      </c>
      <c r="D46" s="12">
        <v>2481</v>
      </c>
      <c r="E46" s="10">
        <v>854</v>
      </c>
      <c r="F46" s="12">
        <v>1000</v>
      </c>
    </row>
    <row r="47" spans="1:6" ht="12">
      <c r="A47" s="9" t="s">
        <v>182</v>
      </c>
      <c r="B47" s="10" t="s">
        <v>13</v>
      </c>
      <c r="C47" s="10" t="s">
        <v>12</v>
      </c>
      <c r="D47" s="10" t="s">
        <v>12</v>
      </c>
      <c r="E47" s="10" t="s">
        <v>12</v>
      </c>
      <c r="F47" s="10" t="s">
        <v>12</v>
      </c>
    </row>
    <row r="48" spans="1:6" ht="12">
      <c r="A48" s="9" t="s">
        <v>183</v>
      </c>
      <c r="B48" s="12">
        <v>2694</v>
      </c>
      <c r="C48" s="10" t="s">
        <v>12</v>
      </c>
      <c r="D48" s="10" t="s">
        <v>12</v>
      </c>
      <c r="E48" s="10" t="s">
        <v>12</v>
      </c>
      <c r="F48" s="10" t="s">
        <v>12</v>
      </c>
    </row>
    <row r="49" spans="1:6" ht="12">
      <c r="A49" s="9" t="s">
        <v>184</v>
      </c>
      <c r="B49" s="12">
        <v>1221</v>
      </c>
      <c r="C49" s="12">
        <v>1192</v>
      </c>
      <c r="D49" s="10">
        <v>427</v>
      </c>
      <c r="E49" s="10">
        <v>29</v>
      </c>
      <c r="F49" s="10" t="s">
        <v>12</v>
      </c>
    </row>
    <row r="50" spans="1:6" ht="12">
      <c r="A50" s="9" t="s">
        <v>185</v>
      </c>
      <c r="B50" s="10">
        <v>906</v>
      </c>
      <c r="C50" s="10" t="s">
        <v>12</v>
      </c>
      <c r="D50" s="10" t="s">
        <v>12</v>
      </c>
      <c r="E50" s="10" t="s">
        <v>12</v>
      </c>
      <c r="F50" s="10" t="s">
        <v>12</v>
      </c>
    </row>
    <row r="51" spans="1:6" ht="12">
      <c r="A51" s="9" t="s">
        <v>186</v>
      </c>
      <c r="B51" s="12">
        <v>10175</v>
      </c>
      <c r="C51" s="10" t="s">
        <v>12</v>
      </c>
      <c r="D51" s="10" t="s">
        <v>12</v>
      </c>
      <c r="E51" s="10" t="s">
        <v>12</v>
      </c>
      <c r="F51" s="10" t="s">
        <v>12</v>
      </c>
    </row>
    <row r="52" spans="1:6" ht="15" customHeight="1">
      <c r="A52" s="39" t="s">
        <v>166</v>
      </c>
      <c r="B52" s="62">
        <f>SUM(B36:B51)</f>
        <v>39732</v>
      </c>
      <c r="C52" s="62"/>
      <c r="D52" s="62"/>
      <c r="E52" s="62"/>
      <c r="F52" s="62"/>
    </row>
    <row r="53" spans="1:6" ht="12">
      <c r="A53" s="39" t="s">
        <v>167</v>
      </c>
      <c r="B53" s="62">
        <f>B34+B52</f>
        <v>185321</v>
      </c>
      <c r="C53" s="62"/>
      <c r="D53" s="62"/>
      <c r="E53" s="62"/>
      <c r="F53" s="62"/>
    </row>
    <row r="54" spans="1:6" ht="12">
      <c r="A54" s="37" t="s">
        <v>399</v>
      </c>
      <c r="B54" s="63"/>
      <c r="C54" s="63"/>
      <c r="D54" s="63"/>
      <c r="E54" s="63"/>
      <c r="F54" s="63"/>
    </row>
    <row r="55" spans="1:6" ht="12">
      <c r="A55" s="9" t="s">
        <v>14</v>
      </c>
      <c r="B55" s="10">
        <v>283</v>
      </c>
      <c r="C55" s="10">
        <v>9</v>
      </c>
      <c r="D55" s="10">
        <v>241</v>
      </c>
      <c r="E55" s="10">
        <v>131</v>
      </c>
      <c r="F55" s="10">
        <v>110</v>
      </c>
    </row>
    <row r="56" spans="1:6" ht="12">
      <c r="A56" s="9" t="s">
        <v>15</v>
      </c>
      <c r="B56" s="10">
        <v>936</v>
      </c>
      <c r="C56" s="10">
        <v>151</v>
      </c>
      <c r="D56" s="10">
        <v>889</v>
      </c>
      <c r="E56" s="10">
        <v>72</v>
      </c>
      <c r="F56" s="10" t="s">
        <v>12</v>
      </c>
    </row>
    <row r="57" spans="1:6" ht="12">
      <c r="A57" s="9" t="s">
        <v>24</v>
      </c>
      <c r="B57" s="12">
        <v>7894</v>
      </c>
      <c r="C57" s="12">
        <v>3996</v>
      </c>
      <c r="D57" s="12">
        <v>7894</v>
      </c>
      <c r="E57" s="10">
        <v>466</v>
      </c>
      <c r="F57" s="12">
        <v>7894</v>
      </c>
    </row>
    <row r="58" spans="1:6" ht="12">
      <c r="A58" s="9" t="s">
        <v>17</v>
      </c>
      <c r="B58" s="12">
        <v>2760</v>
      </c>
      <c r="C58" s="10">
        <v>550</v>
      </c>
      <c r="D58" s="12">
        <v>2760</v>
      </c>
      <c r="E58" s="12">
        <v>2700</v>
      </c>
      <c r="F58" s="10">
        <v>370</v>
      </c>
    </row>
    <row r="59" spans="1:6" ht="12">
      <c r="A59" s="9" t="s">
        <v>18</v>
      </c>
      <c r="B59" s="12">
        <v>3337</v>
      </c>
      <c r="C59" s="10" t="s">
        <v>12</v>
      </c>
      <c r="D59" s="10" t="s">
        <v>12</v>
      </c>
      <c r="E59" s="10">
        <v>530</v>
      </c>
      <c r="F59" s="10">
        <v>428</v>
      </c>
    </row>
    <row r="60" spans="1:6" ht="12">
      <c r="A60" s="9" t="s">
        <v>19</v>
      </c>
      <c r="B60" s="10">
        <v>869</v>
      </c>
      <c r="C60" s="10">
        <v>562</v>
      </c>
      <c r="D60" s="10">
        <v>869</v>
      </c>
      <c r="E60" s="10">
        <v>64</v>
      </c>
      <c r="F60" s="10">
        <v>869</v>
      </c>
    </row>
    <row r="61" spans="1:6" ht="12">
      <c r="A61" s="9" t="s">
        <v>43</v>
      </c>
      <c r="B61" s="10">
        <v>329</v>
      </c>
      <c r="C61" s="10" t="s">
        <v>12</v>
      </c>
      <c r="D61" s="10" t="s">
        <v>12</v>
      </c>
      <c r="E61" s="10" t="s">
        <v>12</v>
      </c>
      <c r="F61" s="10" t="s">
        <v>12</v>
      </c>
    </row>
    <row r="62" spans="1:6" ht="12">
      <c r="A62" s="9" t="s">
        <v>44</v>
      </c>
      <c r="B62" s="12">
        <v>808790</v>
      </c>
      <c r="C62" s="10" t="s">
        <v>12</v>
      </c>
      <c r="D62" s="10" t="s">
        <v>12</v>
      </c>
      <c r="E62" s="10" t="s">
        <v>12</v>
      </c>
      <c r="F62" s="10" t="s">
        <v>12</v>
      </c>
    </row>
    <row r="63" spans="1:6" ht="12">
      <c r="A63" s="9" t="s">
        <v>20</v>
      </c>
      <c r="B63" s="10">
        <v>410</v>
      </c>
      <c r="C63" s="10">
        <v>22</v>
      </c>
      <c r="D63" s="10">
        <v>44</v>
      </c>
      <c r="E63" s="10">
        <v>344</v>
      </c>
      <c r="F63" s="10" t="s">
        <v>12</v>
      </c>
    </row>
    <row r="64" spans="1:6" ht="12">
      <c r="A64" s="9" t="s">
        <v>21</v>
      </c>
      <c r="B64" s="12">
        <v>4127</v>
      </c>
      <c r="C64" s="12">
        <v>4023</v>
      </c>
      <c r="D64" s="12">
        <v>4023</v>
      </c>
      <c r="E64" s="10">
        <v>104</v>
      </c>
      <c r="F64" s="10" t="s">
        <v>12</v>
      </c>
    </row>
    <row r="65" spans="1:6" ht="12">
      <c r="A65" s="9" t="s">
        <v>49</v>
      </c>
      <c r="B65" s="12">
        <v>9575</v>
      </c>
      <c r="C65" s="12">
        <v>5451</v>
      </c>
      <c r="D65" s="12">
        <v>9575</v>
      </c>
      <c r="E65" s="12">
        <v>1436</v>
      </c>
      <c r="F65" s="12">
        <v>4788</v>
      </c>
    </row>
    <row r="66" spans="1:6" ht="12">
      <c r="A66" s="9" t="s">
        <v>22</v>
      </c>
      <c r="B66" s="12">
        <v>3295</v>
      </c>
      <c r="C66" s="12">
        <v>3020</v>
      </c>
      <c r="D66" s="12">
        <v>3289</v>
      </c>
      <c r="E66" s="12">
        <v>3289</v>
      </c>
      <c r="F66" s="10" t="s">
        <v>12</v>
      </c>
    </row>
    <row r="67" spans="1:6" ht="12">
      <c r="A67" s="39" t="s">
        <v>398</v>
      </c>
      <c r="B67" s="62">
        <f>SUM(B55:B66)</f>
        <v>842605</v>
      </c>
      <c r="C67" s="62"/>
      <c r="D67" s="62"/>
      <c r="E67" s="62"/>
      <c r="F67" s="62"/>
    </row>
    <row r="68" spans="1:6" ht="12">
      <c r="A68" s="37" t="s">
        <v>168</v>
      </c>
      <c r="B68" s="63"/>
      <c r="C68" s="63"/>
      <c r="D68" s="63"/>
      <c r="E68" s="63"/>
      <c r="F68" s="63"/>
    </row>
    <row r="69" spans="1:6" ht="12">
      <c r="A69" s="9" t="s">
        <v>51</v>
      </c>
      <c r="B69" s="12">
        <v>310134</v>
      </c>
      <c r="C69" s="12">
        <v>272827</v>
      </c>
      <c r="D69" s="12">
        <v>310134</v>
      </c>
      <c r="E69" s="12">
        <v>310134</v>
      </c>
      <c r="F69" s="10" t="s">
        <v>12</v>
      </c>
    </row>
    <row r="70" spans="1:6" ht="12">
      <c r="A70" s="9" t="s">
        <v>52</v>
      </c>
      <c r="B70" s="12">
        <v>303089</v>
      </c>
      <c r="C70" s="10" t="s">
        <v>12</v>
      </c>
      <c r="D70" s="12">
        <v>303089</v>
      </c>
      <c r="E70" s="10" t="s">
        <v>12</v>
      </c>
      <c r="F70" s="10" t="s">
        <v>12</v>
      </c>
    </row>
    <row r="71" spans="1:6" ht="12">
      <c r="A71" s="39" t="s">
        <v>169</v>
      </c>
      <c r="B71" s="62">
        <f>SUM(B69:B70)</f>
        <v>613223</v>
      </c>
      <c r="C71" s="62"/>
      <c r="D71" s="62"/>
      <c r="E71" s="62"/>
      <c r="F71" s="62"/>
    </row>
    <row r="72" spans="1:16" s="50" customFormat="1" ht="24">
      <c r="A72" s="40" t="s">
        <v>170</v>
      </c>
      <c r="B72" s="64">
        <f>B53+B67+B71</f>
        <v>1641149</v>
      </c>
      <c r="C72" s="64"/>
      <c r="D72" s="64"/>
      <c r="E72" s="64"/>
      <c r="F72" s="64"/>
      <c r="G72" s="7"/>
      <c r="H72" s="7"/>
      <c r="I72" s="7"/>
      <c r="J72" s="7"/>
      <c r="K72" s="7"/>
      <c r="L72" s="7"/>
      <c r="M72" s="7"/>
      <c r="N72" s="7"/>
      <c r="O72" s="7"/>
      <c r="P72" s="7"/>
    </row>
    <row r="73" spans="1:6" ht="12">
      <c r="A73" s="22" t="s">
        <v>53</v>
      </c>
      <c r="B73" s="13">
        <v>3952025</v>
      </c>
      <c r="C73" s="11"/>
      <c r="D73" s="11"/>
      <c r="E73" s="11"/>
      <c r="F73" s="11"/>
    </row>
    <row r="74" spans="1:6" ht="12">
      <c r="A74" s="1"/>
      <c r="B74" s="25"/>
      <c r="C74" s="25"/>
      <c r="D74" s="25"/>
      <c r="E74" s="25"/>
      <c r="F74" s="25"/>
    </row>
    <row r="75" spans="1:6" ht="12">
      <c r="A75" s="3" t="s">
        <v>187</v>
      </c>
      <c r="B75" s="6"/>
      <c r="C75" s="6"/>
      <c r="D75" s="6"/>
      <c r="E75" s="6"/>
      <c r="F75" s="6"/>
    </row>
    <row r="76" spans="1:6" ht="24.75" customHeight="1">
      <c r="A76" s="144" t="s">
        <v>356</v>
      </c>
      <c r="B76" s="144"/>
      <c r="C76" s="144"/>
      <c r="D76" s="144"/>
      <c r="E76" s="144"/>
      <c r="F76" s="144"/>
    </row>
    <row r="77" spans="1:8" ht="12">
      <c r="A77" s="1"/>
      <c r="B77" s="6"/>
      <c r="C77" s="6"/>
      <c r="D77" s="6"/>
      <c r="E77" s="6"/>
      <c r="F77" s="6"/>
      <c r="G77" s="6"/>
      <c r="H77" s="6"/>
    </row>
    <row r="78" spans="1:6" ht="12">
      <c r="A78" s="20" t="s">
        <v>188</v>
      </c>
      <c r="B78" s="52"/>
      <c r="C78" s="52"/>
      <c r="D78" s="52"/>
      <c r="E78" s="52"/>
      <c r="F78" s="52"/>
    </row>
    <row r="79" spans="1:6" ht="12">
      <c r="A79" s="1"/>
      <c r="B79" s="52"/>
      <c r="C79" s="52"/>
      <c r="D79" s="52"/>
      <c r="E79" s="52"/>
      <c r="F79" s="52"/>
    </row>
    <row r="80" spans="1:8" ht="12">
      <c r="A80" s="1"/>
      <c r="B80" s="6"/>
      <c r="C80" s="6"/>
      <c r="D80" s="6"/>
      <c r="E80" s="6"/>
      <c r="F80" s="6"/>
      <c r="G80" s="6"/>
      <c r="H80" s="6"/>
    </row>
    <row r="81" ht="12">
      <c r="A81" s="1"/>
    </row>
    <row r="82" ht="12">
      <c r="A82" s="1"/>
    </row>
    <row r="83" ht="12">
      <c r="A83" s="3"/>
    </row>
    <row r="84" ht="12">
      <c r="A84" s="3"/>
    </row>
    <row r="85" ht="12">
      <c r="A85" s="3"/>
    </row>
    <row r="86" ht="12">
      <c r="A86" s="3"/>
    </row>
    <row r="87" ht="12">
      <c r="A87" s="6"/>
    </row>
  </sheetData>
  <mergeCells count="4">
    <mergeCell ref="A76:F76"/>
    <mergeCell ref="A2:F2"/>
    <mergeCell ref="A3:A5"/>
    <mergeCell ref="B3:F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6"/>
  <dimension ref="A2:M85"/>
  <sheetViews>
    <sheetView workbookViewId="0" topLeftCell="A1">
      <pane ySplit="5" topLeftCell="BM6" activePane="bottomLeft" state="frozen"/>
      <selection pane="topLeft" activeCell="K5" sqref="K5"/>
      <selection pane="bottomLeft" activeCell="F70" sqref="F70"/>
    </sheetView>
  </sheetViews>
  <sheetFormatPr defaultColWidth="9.140625" defaultRowHeight="12.75"/>
  <cols>
    <col min="1" max="1" width="16.7109375" style="7" customWidth="1"/>
    <col min="2" max="5" width="9.140625" style="7" customWidth="1"/>
    <col min="6" max="6" width="11.7109375" style="7" customWidth="1"/>
    <col min="7" max="7" width="11.140625" style="7" customWidth="1"/>
    <col min="8" max="11" width="9.140625" style="7" customWidth="1"/>
    <col min="12" max="12" width="11.140625" style="7" customWidth="1"/>
    <col min="13" max="13" width="11.28125" style="7" customWidth="1"/>
    <col min="14" max="16384" width="9.140625" style="7" customWidth="1"/>
  </cols>
  <sheetData>
    <row r="1" ht="4.5" customHeight="1"/>
    <row r="2" spans="1:13" s="49" customFormat="1" ht="21.75" customHeight="1">
      <c r="A2" s="145" t="s">
        <v>359</v>
      </c>
      <c r="B2" s="146"/>
      <c r="C2" s="146"/>
      <c r="D2" s="146"/>
      <c r="E2" s="146"/>
      <c r="F2" s="146"/>
      <c r="G2" s="146"/>
      <c r="H2" s="146"/>
      <c r="I2" s="146"/>
      <c r="J2" s="146"/>
      <c r="K2" s="146"/>
      <c r="L2" s="146"/>
      <c r="M2" s="147"/>
    </row>
    <row r="3" spans="1:13" ht="12.75" customHeight="1">
      <c r="A3" s="148" t="s">
        <v>1</v>
      </c>
      <c r="B3" s="148" t="s">
        <v>5</v>
      </c>
      <c r="C3" s="148"/>
      <c r="D3" s="148"/>
      <c r="E3" s="148"/>
      <c r="F3" s="148"/>
      <c r="G3" s="148"/>
      <c r="H3" s="148" t="s">
        <v>6</v>
      </c>
      <c r="I3" s="148"/>
      <c r="J3" s="148"/>
      <c r="K3" s="148"/>
      <c r="L3" s="148"/>
      <c r="M3" s="148"/>
    </row>
    <row r="4" spans="1:13" ht="24">
      <c r="A4" s="148"/>
      <c r="B4" s="28" t="s">
        <v>4</v>
      </c>
      <c r="C4" s="28" t="s">
        <v>74</v>
      </c>
      <c r="D4" s="28" t="s">
        <v>75</v>
      </c>
      <c r="E4" s="28" t="s">
        <v>76</v>
      </c>
      <c r="F4" s="28" t="s">
        <v>77</v>
      </c>
      <c r="G4" s="28" t="s">
        <v>78</v>
      </c>
      <c r="H4" s="28" t="s">
        <v>4</v>
      </c>
      <c r="I4" s="28" t="s">
        <v>74</v>
      </c>
      <c r="J4" s="28" t="s">
        <v>75</v>
      </c>
      <c r="K4" s="28" t="s">
        <v>76</v>
      </c>
      <c r="L4" s="28" t="s">
        <v>77</v>
      </c>
      <c r="M4" s="28" t="s">
        <v>78</v>
      </c>
    </row>
    <row r="5" spans="1:13" ht="12">
      <c r="A5" s="148"/>
      <c r="B5" s="28" t="s">
        <v>10</v>
      </c>
      <c r="C5" s="28" t="s">
        <v>10</v>
      </c>
      <c r="D5" s="28" t="s">
        <v>10</v>
      </c>
      <c r="E5" s="28" t="s">
        <v>10</v>
      </c>
      <c r="F5" s="28" t="s">
        <v>10</v>
      </c>
      <c r="G5" s="28" t="s">
        <v>10</v>
      </c>
      <c r="H5" s="28" t="s">
        <v>10</v>
      </c>
      <c r="I5" s="28" t="s">
        <v>10</v>
      </c>
      <c r="J5" s="28" t="s">
        <v>10</v>
      </c>
      <c r="K5" s="28" t="s">
        <v>10</v>
      </c>
      <c r="L5" s="28" t="s">
        <v>10</v>
      </c>
      <c r="M5" s="28" t="s">
        <v>10</v>
      </c>
    </row>
    <row r="6" spans="1:13" ht="12">
      <c r="A6" s="37" t="s">
        <v>162</v>
      </c>
      <c r="B6" s="38"/>
      <c r="C6" s="38"/>
      <c r="D6" s="38"/>
      <c r="E6" s="38"/>
      <c r="F6" s="38"/>
      <c r="G6" s="38"/>
      <c r="H6" s="38"/>
      <c r="I6" s="38"/>
      <c r="J6" s="38"/>
      <c r="K6" s="38"/>
      <c r="L6" s="38"/>
      <c r="M6" s="38"/>
    </row>
    <row r="7" spans="1:13" ht="12">
      <c r="A7" s="71" t="s">
        <v>193</v>
      </c>
      <c r="B7" s="38"/>
      <c r="C7" s="38"/>
      <c r="D7" s="38"/>
      <c r="E7" s="38"/>
      <c r="F7" s="38"/>
      <c r="G7" s="38"/>
      <c r="H7" s="38"/>
      <c r="I7" s="38"/>
      <c r="J7" s="38"/>
      <c r="K7" s="38"/>
      <c r="L7" s="38"/>
      <c r="M7" s="38"/>
    </row>
    <row r="8" spans="1:13" ht="13.5" customHeight="1">
      <c r="A8" s="37" t="s">
        <v>163</v>
      </c>
      <c r="B8" s="38"/>
      <c r="C8" s="38"/>
      <c r="D8" s="38"/>
      <c r="E8" s="38"/>
      <c r="F8" s="38"/>
      <c r="G8" s="38"/>
      <c r="H8" s="38"/>
      <c r="I8" s="38"/>
      <c r="J8" s="38"/>
      <c r="K8" s="38"/>
      <c r="L8" s="38"/>
      <c r="M8" s="38"/>
    </row>
    <row r="9" spans="1:13" ht="12">
      <c r="A9" s="9" t="s">
        <v>23</v>
      </c>
      <c r="B9" s="12">
        <v>3862</v>
      </c>
      <c r="C9" s="12" t="s">
        <v>12</v>
      </c>
      <c r="D9" s="12" t="s">
        <v>12</v>
      </c>
      <c r="E9" s="12" t="s">
        <v>12</v>
      </c>
      <c r="F9" s="12" t="s">
        <v>12</v>
      </c>
      <c r="G9" s="12" t="s">
        <v>12</v>
      </c>
      <c r="H9" s="12">
        <v>118</v>
      </c>
      <c r="I9" s="12" t="s">
        <v>12</v>
      </c>
      <c r="J9" s="12">
        <v>118</v>
      </c>
      <c r="K9" s="12" t="s">
        <v>12</v>
      </c>
      <c r="L9" s="12" t="s">
        <v>12</v>
      </c>
      <c r="M9" s="12" t="s">
        <v>12</v>
      </c>
    </row>
    <row r="10" spans="1:13" ht="12">
      <c r="A10" s="9" t="s">
        <v>25</v>
      </c>
      <c r="B10" s="12">
        <v>667</v>
      </c>
      <c r="C10" s="12">
        <v>0</v>
      </c>
      <c r="D10" s="12">
        <v>0</v>
      </c>
      <c r="E10" s="12">
        <v>392</v>
      </c>
      <c r="F10" s="12">
        <v>275</v>
      </c>
      <c r="G10" s="12">
        <v>0</v>
      </c>
      <c r="H10" s="12">
        <v>27</v>
      </c>
      <c r="I10" s="12">
        <v>0</v>
      </c>
      <c r="J10" s="12">
        <v>0</v>
      </c>
      <c r="K10" s="12">
        <v>27</v>
      </c>
      <c r="L10" s="12">
        <v>0</v>
      </c>
      <c r="M10" s="12">
        <v>0</v>
      </c>
    </row>
    <row r="11" spans="1:13" ht="12">
      <c r="A11" s="9" t="s">
        <v>16</v>
      </c>
      <c r="B11" s="12">
        <v>174</v>
      </c>
      <c r="C11" s="12">
        <v>22</v>
      </c>
      <c r="D11" s="12">
        <v>111</v>
      </c>
      <c r="E11" s="12">
        <v>36</v>
      </c>
      <c r="F11" s="12">
        <v>0</v>
      </c>
      <c r="G11" s="12">
        <v>5</v>
      </c>
      <c r="H11" s="12">
        <v>214</v>
      </c>
      <c r="I11" s="12" t="s">
        <v>12</v>
      </c>
      <c r="J11" s="12">
        <v>214</v>
      </c>
      <c r="K11" s="12" t="s">
        <v>12</v>
      </c>
      <c r="L11" s="12" t="s">
        <v>12</v>
      </c>
      <c r="M11" s="12" t="s">
        <v>12</v>
      </c>
    </row>
    <row r="12" spans="1:13" ht="12">
      <c r="A12" s="9" t="s">
        <v>26</v>
      </c>
      <c r="B12" s="12">
        <v>2648</v>
      </c>
      <c r="C12" s="12">
        <v>0</v>
      </c>
      <c r="D12" s="12">
        <v>14</v>
      </c>
      <c r="E12" s="12">
        <v>2634</v>
      </c>
      <c r="F12" s="12">
        <v>0</v>
      </c>
      <c r="G12" s="12">
        <v>0</v>
      </c>
      <c r="H12" s="12">
        <v>0</v>
      </c>
      <c r="I12" s="12" t="s">
        <v>12</v>
      </c>
      <c r="J12" s="12" t="s">
        <v>12</v>
      </c>
      <c r="K12" s="12" t="s">
        <v>12</v>
      </c>
      <c r="L12" s="12" t="s">
        <v>12</v>
      </c>
      <c r="M12" s="12" t="s">
        <v>12</v>
      </c>
    </row>
    <row r="13" spans="1:13" ht="12">
      <c r="A13" s="9" t="s">
        <v>27</v>
      </c>
      <c r="B13" s="12">
        <v>500</v>
      </c>
      <c r="C13" s="12">
        <v>0</v>
      </c>
      <c r="D13" s="12">
        <v>6</v>
      </c>
      <c r="E13" s="12">
        <v>179</v>
      </c>
      <c r="F13" s="12">
        <v>281</v>
      </c>
      <c r="G13" s="12">
        <v>34</v>
      </c>
      <c r="H13" s="12">
        <v>136</v>
      </c>
      <c r="I13" s="12" t="s">
        <v>12</v>
      </c>
      <c r="J13" s="12" t="s">
        <v>12</v>
      </c>
      <c r="K13" s="12" t="s">
        <v>12</v>
      </c>
      <c r="L13" s="12" t="s">
        <v>12</v>
      </c>
      <c r="M13" s="12" t="s">
        <v>12</v>
      </c>
    </row>
    <row r="14" spans="1:13" ht="12">
      <c r="A14" s="9" t="s">
        <v>28</v>
      </c>
      <c r="B14" s="12">
        <v>2284</v>
      </c>
      <c r="C14" s="12">
        <v>142</v>
      </c>
      <c r="D14" s="12">
        <v>1390</v>
      </c>
      <c r="E14" s="12">
        <v>751</v>
      </c>
      <c r="F14" s="12">
        <v>1</v>
      </c>
      <c r="G14" s="12">
        <v>0</v>
      </c>
      <c r="H14" s="12">
        <v>82</v>
      </c>
      <c r="I14" s="12">
        <v>0</v>
      </c>
      <c r="J14" s="12">
        <v>82</v>
      </c>
      <c r="K14" s="12">
        <v>0</v>
      </c>
      <c r="L14" s="12">
        <v>0</v>
      </c>
      <c r="M14" s="12">
        <v>0</v>
      </c>
    </row>
    <row r="15" spans="1:13" ht="12">
      <c r="A15" s="9" t="s">
        <v>29</v>
      </c>
      <c r="B15" s="12">
        <v>22500</v>
      </c>
      <c r="C15" s="12">
        <v>1419</v>
      </c>
      <c r="D15" s="12">
        <v>0</v>
      </c>
      <c r="E15" s="12">
        <v>21081</v>
      </c>
      <c r="F15" s="12">
        <v>0</v>
      </c>
      <c r="G15" s="12">
        <v>0</v>
      </c>
      <c r="H15" s="12">
        <v>802</v>
      </c>
      <c r="I15" s="12">
        <v>326</v>
      </c>
      <c r="J15" s="12">
        <v>0</v>
      </c>
      <c r="K15" s="12">
        <v>476</v>
      </c>
      <c r="L15" s="12">
        <v>0</v>
      </c>
      <c r="M15" s="12">
        <v>0</v>
      </c>
    </row>
    <row r="16" spans="1:13" ht="12">
      <c r="A16" s="9" t="s">
        <v>30</v>
      </c>
      <c r="B16" s="12">
        <v>15554</v>
      </c>
      <c r="C16" s="12">
        <v>30</v>
      </c>
      <c r="D16" s="12" t="s">
        <v>12</v>
      </c>
      <c r="E16" s="12">
        <v>13556</v>
      </c>
      <c r="F16" s="12">
        <v>1968</v>
      </c>
      <c r="G16" s="12" t="s">
        <v>12</v>
      </c>
      <c r="H16" s="12">
        <v>1708</v>
      </c>
      <c r="I16" s="12" t="s">
        <v>12</v>
      </c>
      <c r="J16" s="12" t="s">
        <v>12</v>
      </c>
      <c r="K16" s="12">
        <v>1708</v>
      </c>
      <c r="L16" s="12" t="s">
        <v>12</v>
      </c>
      <c r="M16" s="12" t="s">
        <v>12</v>
      </c>
    </row>
    <row r="17" spans="1:13" ht="12">
      <c r="A17" s="9" t="s">
        <v>31</v>
      </c>
      <c r="B17" s="12">
        <v>11076</v>
      </c>
      <c r="C17" s="12">
        <v>0</v>
      </c>
      <c r="D17" s="12">
        <v>0</v>
      </c>
      <c r="E17" s="12">
        <v>11076</v>
      </c>
      <c r="F17" s="12">
        <v>0</v>
      </c>
      <c r="G17" s="12">
        <v>0</v>
      </c>
      <c r="H17" s="12" t="s">
        <v>12</v>
      </c>
      <c r="I17" s="12" t="s">
        <v>12</v>
      </c>
      <c r="J17" s="12" t="s">
        <v>12</v>
      </c>
      <c r="K17" s="12" t="s">
        <v>12</v>
      </c>
      <c r="L17" s="12" t="s">
        <v>12</v>
      </c>
      <c r="M17" s="12" t="s">
        <v>12</v>
      </c>
    </row>
    <row r="18" spans="1:13" ht="12">
      <c r="A18" s="9" t="s">
        <v>32</v>
      </c>
      <c r="B18" s="12">
        <v>3752</v>
      </c>
      <c r="C18" s="12">
        <v>0</v>
      </c>
      <c r="D18" s="12">
        <v>3618</v>
      </c>
      <c r="E18" s="12">
        <v>0</v>
      </c>
      <c r="F18" s="12">
        <v>0</v>
      </c>
      <c r="G18" s="12">
        <v>134</v>
      </c>
      <c r="H18" s="12">
        <v>2780</v>
      </c>
      <c r="I18" s="12">
        <v>0</v>
      </c>
      <c r="J18" s="12">
        <v>2780</v>
      </c>
      <c r="K18" s="12">
        <v>0</v>
      </c>
      <c r="L18" s="12">
        <v>0</v>
      </c>
      <c r="M18" s="12">
        <v>0</v>
      </c>
    </row>
    <row r="19" spans="1:13" ht="12">
      <c r="A19" s="9" t="s">
        <v>33</v>
      </c>
      <c r="B19" s="12">
        <v>1976</v>
      </c>
      <c r="C19" s="12">
        <v>0</v>
      </c>
      <c r="D19" s="12">
        <v>415</v>
      </c>
      <c r="E19" s="12">
        <v>1016</v>
      </c>
      <c r="F19" s="12">
        <v>454</v>
      </c>
      <c r="G19" s="12">
        <v>91</v>
      </c>
      <c r="H19" s="12">
        <v>0</v>
      </c>
      <c r="I19" s="12">
        <v>0</v>
      </c>
      <c r="J19" s="12">
        <v>0</v>
      </c>
      <c r="K19" s="12">
        <v>0</v>
      </c>
      <c r="L19" s="12">
        <v>0</v>
      </c>
      <c r="M19" s="12">
        <v>0</v>
      </c>
    </row>
    <row r="20" spans="1:13" ht="12">
      <c r="A20" s="9" t="s">
        <v>34</v>
      </c>
      <c r="B20" s="12">
        <v>669</v>
      </c>
      <c r="C20" s="12">
        <v>0</v>
      </c>
      <c r="D20" s="12">
        <v>0</v>
      </c>
      <c r="E20" s="12">
        <v>90</v>
      </c>
      <c r="F20" s="12">
        <v>579</v>
      </c>
      <c r="G20" s="12">
        <v>0</v>
      </c>
      <c r="H20" s="12">
        <v>41</v>
      </c>
      <c r="I20" s="12">
        <v>1</v>
      </c>
      <c r="J20" s="12">
        <v>40</v>
      </c>
      <c r="K20" s="12">
        <v>0</v>
      </c>
      <c r="L20" s="12">
        <v>0</v>
      </c>
      <c r="M20" s="12">
        <v>0</v>
      </c>
    </row>
    <row r="21" spans="1:13" ht="12">
      <c r="A21" s="9" t="s">
        <v>35</v>
      </c>
      <c r="B21" s="12">
        <v>9979</v>
      </c>
      <c r="C21" s="12" t="s">
        <v>12</v>
      </c>
      <c r="D21" s="12" t="s">
        <v>12</v>
      </c>
      <c r="E21" s="12" t="s">
        <v>12</v>
      </c>
      <c r="F21" s="12">
        <v>146</v>
      </c>
      <c r="G21" s="12" t="s">
        <v>12</v>
      </c>
      <c r="H21" s="12">
        <v>1047</v>
      </c>
      <c r="I21" s="12" t="s">
        <v>12</v>
      </c>
      <c r="J21" s="12" t="s">
        <v>12</v>
      </c>
      <c r="K21" s="12" t="s">
        <v>12</v>
      </c>
      <c r="L21" s="12" t="s">
        <v>12</v>
      </c>
      <c r="M21" s="12" t="s">
        <v>12</v>
      </c>
    </row>
    <row r="22" spans="1:13" ht="12">
      <c r="A22" s="9" t="s">
        <v>36</v>
      </c>
      <c r="B22" s="12">
        <v>2941</v>
      </c>
      <c r="C22" s="12">
        <v>14</v>
      </c>
      <c r="D22" s="12">
        <v>2282</v>
      </c>
      <c r="E22" s="12">
        <v>644</v>
      </c>
      <c r="F22" s="12">
        <v>1</v>
      </c>
      <c r="G22" s="12">
        <v>0</v>
      </c>
      <c r="H22" s="12">
        <v>115</v>
      </c>
      <c r="I22" s="12" t="s">
        <v>12</v>
      </c>
      <c r="J22" s="12" t="s">
        <v>12</v>
      </c>
      <c r="K22" s="12" t="s">
        <v>12</v>
      </c>
      <c r="L22" s="12" t="s">
        <v>12</v>
      </c>
      <c r="M22" s="12" t="s">
        <v>12</v>
      </c>
    </row>
    <row r="23" spans="1:13" ht="12">
      <c r="A23" s="9" t="s">
        <v>37</v>
      </c>
      <c r="B23" s="12">
        <v>2099</v>
      </c>
      <c r="C23" s="12">
        <v>26</v>
      </c>
      <c r="D23" s="12">
        <v>1548</v>
      </c>
      <c r="E23" s="12">
        <v>384</v>
      </c>
      <c r="F23" s="12">
        <v>100</v>
      </c>
      <c r="G23" s="12">
        <v>41</v>
      </c>
      <c r="H23" s="12">
        <v>77</v>
      </c>
      <c r="I23" s="12" t="s">
        <v>12</v>
      </c>
      <c r="J23" s="12">
        <v>77</v>
      </c>
      <c r="K23" s="12" t="s">
        <v>12</v>
      </c>
      <c r="L23" s="12" t="s">
        <v>12</v>
      </c>
      <c r="M23" s="12" t="s">
        <v>12</v>
      </c>
    </row>
    <row r="24" spans="1:13" ht="12">
      <c r="A24" s="9" t="s">
        <v>38</v>
      </c>
      <c r="B24" s="12">
        <v>87</v>
      </c>
      <c r="C24" s="12" t="s">
        <v>12</v>
      </c>
      <c r="D24" s="12" t="s">
        <v>12</v>
      </c>
      <c r="E24" s="12">
        <v>58</v>
      </c>
      <c r="F24" s="12">
        <v>28</v>
      </c>
      <c r="G24" s="12" t="s">
        <v>12</v>
      </c>
      <c r="H24" s="12">
        <v>1</v>
      </c>
      <c r="I24" s="12" t="s">
        <v>12</v>
      </c>
      <c r="J24" s="12" t="s">
        <v>12</v>
      </c>
      <c r="K24" s="12" t="s">
        <v>12</v>
      </c>
      <c r="L24" s="12" t="s">
        <v>12</v>
      </c>
      <c r="M24" s="12" t="s">
        <v>12</v>
      </c>
    </row>
    <row r="25" spans="1:13" ht="12">
      <c r="A25" s="9" t="s">
        <v>39</v>
      </c>
      <c r="B25" s="12" t="s">
        <v>13</v>
      </c>
      <c r="C25" s="12">
        <v>0</v>
      </c>
      <c r="D25" s="12">
        <v>0</v>
      </c>
      <c r="E25" s="12">
        <v>0</v>
      </c>
      <c r="F25" s="12">
        <v>0</v>
      </c>
      <c r="G25" s="12" t="s">
        <v>13</v>
      </c>
      <c r="H25" s="12">
        <v>0</v>
      </c>
      <c r="I25" s="12" t="s">
        <v>12</v>
      </c>
      <c r="J25" s="12" t="s">
        <v>12</v>
      </c>
      <c r="K25" s="12" t="s">
        <v>12</v>
      </c>
      <c r="L25" s="12" t="s">
        <v>12</v>
      </c>
      <c r="M25" s="12" t="s">
        <v>12</v>
      </c>
    </row>
    <row r="26" spans="1:13" ht="12">
      <c r="A26" s="9" t="s">
        <v>40</v>
      </c>
      <c r="B26" s="12">
        <v>365</v>
      </c>
      <c r="C26" s="12">
        <v>0</v>
      </c>
      <c r="D26" s="12">
        <v>0</v>
      </c>
      <c r="E26" s="12">
        <v>361</v>
      </c>
      <c r="F26" s="12">
        <v>4</v>
      </c>
      <c r="G26" s="12">
        <v>0</v>
      </c>
      <c r="H26" s="12">
        <v>0</v>
      </c>
      <c r="I26" s="12" t="s">
        <v>12</v>
      </c>
      <c r="J26" s="12" t="s">
        <v>12</v>
      </c>
      <c r="K26" s="12" t="s">
        <v>12</v>
      </c>
      <c r="L26" s="12" t="s">
        <v>12</v>
      </c>
      <c r="M26" s="12" t="s">
        <v>12</v>
      </c>
    </row>
    <row r="27" spans="1:13" ht="12">
      <c r="A27" s="9" t="s">
        <v>41</v>
      </c>
      <c r="B27" s="12">
        <v>9192</v>
      </c>
      <c r="C27" s="12">
        <v>53</v>
      </c>
      <c r="D27" s="12" t="s">
        <v>12</v>
      </c>
      <c r="E27" s="12">
        <v>9107</v>
      </c>
      <c r="F27" s="12">
        <v>32</v>
      </c>
      <c r="G27" s="12" t="s">
        <v>12</v>
      </c>
      <c r="H27" s="12" t="s">
        <v>12</v>
      </c>
      <c r="I27" s="12" t="s">
        <v>12</v>
      </c>
      <c r="J27" s="12" t="s">
        <v>12</v>
      </c>
      <c r="K27" s="12" t="s">
        <v>12</v>
      </c>
      <c r="L27" s="12" t="s">
        <v>12</v>
      </c>
      <c r="M27" s="12" t="s">
        <v>12</v>
      </c>
    </row>
    <row r="28" spans="1:13" ht="12">
      <c r="A28" s="9" t="s">
        <v>42</v>
      </c>
      <c r="B28" s="12">
        <v>3783</v>
      </c>
      <c r="C28" s="12">
        <v>55</v>
      </c>
      <c r="D28" s="12" t="s">
        <v>12</v>
      </c>
      <c r="E28" s="12">
        <v>2494</v>
      </c>
      <c r="F28" s="12">
        <v>1067</v>
      </c>
      <c r="G28" s="12">
        <v>167</v>
      </c>
      <c r="H28" s="12">
        <v>84</v>
      </c>
      <c r="I28" s="12">
        <v>44</v>
      </c>
      <c r="J28" s="12">
        <v>40</v>
      </c>
      <c r="K28" s="12" t="s">
        <v>12</v>
      </c>
      <c r="L28" s="12">
        <v>0</v>
      </c>
      <c r="M28" s="12" t="s">
        <v>12</v>
      </c>
    </row>
    <row r="29" spans="1:13" ht="12">
      <c r="A29" s="9" t="s">
        <v>45</v>
      </c>
      <c r="B29" s="12">
        <v>1929</v>
      </c>
      <c r="C29" s="12">
        <v>24</v>
      </c>
      <c r="D29" s="12">
        <v>946</v>
      </c>
      <c r="E29" s="12">
        <v>940</v>
      </c>
      <c r="F29" s="12">
        <v>17</v>
      </c>
      <c r="G29" s="12">
        <v>2</v>
      </c>
      <c r="H29" s="12" t="s">
        <v>12</v>
      </c>
      <c r="I29" s="12" t="s">
        <v>12</v>
      </c>
      <c r="J29" s="12" t="s">
        <v>12</v>
      </c>
      <c r="K29" s="12" t="s">
        <v>12</v>
      </c>
      <c r="L29" s="12" t="s">
        <v>12</v>
      </c>
      <c r="M29" s="12" t="s">
        <v>12</v>
      </c>
    </row>
    <row r="30" spans="1:13" ht="12">
      <c r="A30" s="9" t="s">
        <v>46</v>
      </c>
      <c r="B30" s="12">
        <v>1264</v>
      </c>
      <c r="C30" s="12">
        <v>119</v>
      </c>
      <c r="D30" s="12">
        <v>1107</v>
      </c>
      <c r="E30" s="12">
        <v>38</v>
      </c>
      <c r="F30" s="12">
        <v>0</v>
      </c>
      <c r="G30" s="12">
        <v>0</v>
      </c>
      <c r="H30" s="12">
        <v>44</v>
      </c>
      <c r="I30" s="12" t="s">
        <v>12</v>
      </c>
      <c r="J30" s="12" t="s">
        <v>12</v>
      </c>
      <c r="K30" s="12" t="s">
        <v>12</v>
      </c>
      <c r="L30" s="12" t="s">
        <v>12</v>
      </c>
      <c r="M30" s="12" t="s">
        <v>12</v>
      </c>
    </row>
    <row r="31" spans="1:13" ht="12">
      <c r="A31" s="9" t="s">
        <v>47</v>
      </c>
      <c r="B31" s="12">
        <v>17915</v>
      </c>
      <c r="C31" s="12">
        <v>812</v>
      </c>
      <c r="D31" s="12">
        <v>11582</v>
      </c>
      <c r="E31" s="12">
        <v>4050</v>
      </c>
      <c r="F31" s="12">
        <v>1471</v>
      </c>
      <c r="G31" s="12">
        <v>0</v>
      </c>
      <c r="H31" s="12">
        <v>10299</v>
      </c>
      <c r="I31" s="12">
        <v>0</v>
      </c>
      <c r="J31" s="12">
        <v>10299</v>
      </c>
      <c r="K31" s="12">
        <v>0</v>
      </c>
      <c r="L31" s="12">
        <v>0</v>
      </c>
      <c r="M31" s="12">
        <v>0</v>
      </c>
    </row>
    <row r="32" spans="1:13" ht="12">
      <c r="A32" s="9" t="s">
        <v>48</v>
      </c>
      <c r="B32" s="12">
        <v>27528</v>
      </c>
      <c r="C32" s="12">
        <v>4726</v>
      </c>
      <c r="D32" s="12" t="s">
        <v>12</v>
      </c>
      <c r="E32" s="12">
        <v>22135</v>
      </c>
      <c r="F32" s="12">
        <v>667</v>
      </c>
      <c r="G32" s="12">
        <v>0</v>
      </c>
      <c r="H32" s="12">
        <v>3257</v>
      </c>
      <c r="I32" s="12">
        <v>3166</v>
      </c>
      <c r="J32" s="12">
        <v>91</v>
      </c>
      <c r="K32" s="12">
        <v>0</v>
      </c>
      <c r="L32" s="12">
        <v>0</v>
      </c>
      <c r="M32" s="12">
        <v>0</v>
      </c>
    </row>
    <row r="33" spans="1:13" ht="12">
      <c r="A33" s="9" t="s">
        <v>50</v>
      </c>
      <c r="B33" s="12">
        <v>2845</v>
      </c>
      <c r="C33" s="12">
        <v>0</v>
      </c>
      <c r="D33" s="12">
        <v>646</v>
      </c>
      <c r="E33" s="12">
        <v>275</v>
      </c>
      <c r="F33" s="12">
        <v>1902</v>
      </c>
      <c r="G33" s="12">
        <v>22</v>
      </c>
      <c r="H33" s="12">
        <v>20</v>
      </c>
      <c r="I33" s="12">
        <v>0</v>
      </c>
      <c r="J33" s="12">
        <v>10</v>
      </c>
      <c r="K33" s="12">
        <v>10</v>
      </c>
      <c r="L33" s="12">
        <v>0</v>
      </c>
      <c r="M33" s="12">
        <v>0</v>
      </c>
    </row>
    <row r="34" spans="1:13" ht="12">
      <c r="A34" s="39" t="s">
        <v>164</v>
      </c>
      <c r="B34" s="62">
        <f>SUM(B9:B33)</f>
        <v>145589</v>
      </c>
      <c r="C34" s="62"/>
      <c r="D34" s="62"/>
      <c r="E34" s="62"/>
      <c r="F34" s="62"/>
      <c r="G34" s="62"/>
      <c r="H34" s="62">
        <f>SUM(H9:H33)</f>
        <v>20852</v>
      </c>
      <c r="I34" s="62"/>
      <c r="J34" s="62"/>
      <c r="K34" s="62"/>
      <c r="L34" s="62"/>
      <c r="M34" s="62"/>
    </row>
    <row r="35" spans="1:13" ht="24">
      <c r="A35" s="37" t="s">
        <v>165</v>
      </c>
      <c r="B35" s="108"/>
      <c r="C35" s="108"/>
      <c r="D35" s="108"/>
      <c r="E35" s="108"/>
      <c r="F35" s="108"/>
      <c r="G35" s="108"/>
      <c r="H35" s="108"/>
      <c r="I35" s="108"/>
      <c r="J35" s="108"/>
      <c r="K35" s="108"/>
      <c r="L35" s="108"/>
      <c r="M35" s="108"/>
    </row>
    <row r="36" spans="1:13" ht="12">
      <c r="A36" s="9" t="s">
        <v>171</v>
      </c>
      <c r="B36" s="12">
        <v>794</v>
      </c>
      <c r="C36" s="12">
        <v>85</v>
      </c>
      <c r="D36" s="12">
        <v>621</v>
      </c>
      <c r="E36" s="12">
        <v>0</v>
      </c>
      <c r="F36" s="12">
        <v>3</v>
      </c>
      <c r="G36" s="12">
        <v>86</v>
      </c>
      <c r="H36" s="12">
        <v>261</v>
      </c>
      <c r="I36" s="12">
        <v>0</v>
      </c>
      <c r="J36" s="12">
        <v>261</v>
      </c>
      <c r="K36" s="12">
        <v>0</v>
      </c>
      <c r="L36" s="12" t="s">
        <v>13</v>
      </c>
      <c r="M36" s="12">
        <v>0</v>
      </c>
    </row>
    <row r="37" spans="1:13" ht="12">
      <c r="A37" s="9" t="s">
        <v>172</v>
      </c>
      <c r="B37" s="12">
        <v>16</v>
      </c>
      <c r="C37" s="12" t="s">
        <v>12</v>
      </c>
      <c r="D37" s="12" t="s">
        <v>12</v>
      </c>
      <c r="E37" s="12" t="s">
        <v>12</v>
      </c>
      <c r="F37" s="12" t="s">
        <v>12</v>
      </c>
      <c r="G37" s="12" t="s">
        <v>12</v>
      </c>
      <c r="H37" s="12" t="s">
        <v>12</v>
      </c>
      <c r="I37" s="12" t="s">
        <v>12</v>
      </c>
      <c r="J37" s="12" t="s">
        <v>12</v>
      </c>
      <c r="K37" s="12" t="s">
        <v>12</v>
      </c>
      <c r="L37" s="12" t="s">
        <v>12</v>
      </c>
      <c r="M37" s="12" t="s">
        <v>12</v>
      </c>
    </row>
    <row r="38" spans="1:13" ht="24">
      <c r="A38" s="9" t="s">
        <v>173</v>
      </c>
      <c r="B38" s="12">
        <v>2185</v>
      </c>
      <c r="C38" s="12">
        <v>2</v>
      </c>
      <c r="D38" s="12">
        <v>1184</v>
      </c>
      <c r="E38" s="12">
        <v>857</v>
      </c>
      <c r="F38" s="12">
        <v>142</v>
      </c>
      <c r="G38" s="12" t="s">
        <v>12</v>
      </c>
      <c r="H38" s="12">
        <v>549</v>
      </c>
      <c r="I38" s="12" t="s">
        <v>12</v>
      </c>
      <c r="J38" s="12">
        <v>549</v>
      </c>
      <c r="K38" s="12" t="s">
        <v>12</v>
      </c>
      <c r="L38" s="12" t="s">
        <v>12</v>
      </c>
      <c r="M38" s="12" t="s">
        <v>12</v>
      </c>
    </row>
    <row r="39" spans="1:13" ht="12">
      <c r="A39" s="9" t="s">
        <v>174</v>
      </c>
      <c r="B39" s="12">
        <v>3625</v>
      </c>
      <c r="C39" s="12" t="s">
        <v>12</v>
      </c>
      <c r="D39" s="12" t="s">
        <v>12</v>
      </c>
      <c r="E39" s="12" t="s">
        <v>12</v>
      </c>
      <c r="F39" s="12" t="s">
        <v>12</v>
      </c>
      <c r="G39" s="12" t="s">
        <v>12</v>
      </c>
      <c r="H39" s="12">
        <v>27</v>
      </c>
      <c r="I39" s="12">
        <v>0</v>
      </c>
      <c r="J39" s="12">
        <v>0</v>
      </c>
      <c r="K39" s="12">
        <v>27</v>
      </c>
      <c r="L39" s="12">
        <v>0</v>
      </c>
      <c r="M39" s="12">
        <v>0</v>
      </c>
    </row>
    <row r="40" spans="1:13" ht="12">
      <c r="A40" s="9" t="s">
        <v>175</v>
      </c>
      <c r="B40" s="12">
        <v>2135</v>
      </c>
      <c r="C40" s="12">
        <v>10</v>
      </c>
      <c r="D40" s="12">
        <v>2063</v>
      </c>
      <c r="E40" s="12">
        <v>0</v>
      </c>
      <c r="F40" s="12">
        <v>61</v>
      </c>
      <c r="G40" s="12">
        <v>0</v>
      </c>
      <c r="H40" s="12">
        <v>346</v>
      </c>
      <c r="I40" s="12">
        <v>2</v>
      </c>
      <c r="J40" s="12">
        <v>344</v>
      </c>
      <c r="K40" s="12">
        <v>0</v>
      </c>
      <c r="L40" s="12">
        <v>0</v>
      </c>
      <c r="M40" s="12">
        <v>0</v>
      </c>
    </row>
    <row r="41" spans="1:13" ht="12">
      <c r="A41" s="9" t="s">
        <v>176</v>
      </c>
      <c r="B41" s="12">
        <v>46</v>
      </c>
      <c r="C41" s="12">
        <v>0</v>
      </c>
      <c r="D41" s="12">
        <v>17</v>
      </c>
      <c r="E41" s="12">
        <v>0</v>
      </c>
      <c r="F41" s="12">
        <v>17</v>
      </c>
      <c r="G41" s="12">
        <v>12</v>
      </c>
      <c r="H41" s="12">
        <v>104</v>
      </c>
      <c r="I41" s="12">
        <v>0</v>
      </c>
      <c r="J41" s="12">
        <v>104</v>
      </c>
      <c r="K41" s="12">
        <v>0</v>
      </c>
      <c r="L41" s="12">
        <v>0</v>
      </c>
      <c r="M41" s="12">
        <v>0</v>
      </c>
    </row>
    <row r="42" spans="1:13" ht="12">
      <c r="A42" s="9" t="s">
        <v>177</v>
      </c>
      <c r="B42" s="12">
        <v>171</v>
      </c>
      <c r="C42" s="12" t="s">
        <v>12</v>
      </c>
      <c r="D42" s="12">
        <v>70</v>
      </c>
      <c r="E42" s="12" t="s">
        <v>12</v>
      </c>
      <c r="F42" s="12" t="s">
        <v>12</v>
      </c>
      <c r="G42" s="12">
        <v>101</v>
      </c>
      <c r="H42" s="12">
        <v>85</v>
      </c>
      <c r="I42" s="12" t="s">
        <v>12</v>
      </c>
      <c r="J42" s="12">
        <v>85</v>
      </c>
      <c r="K42" s="12" t="s">
        <v>12</v>
      </c>
      <c r="L42" s="12" t="s">
        <v>12</v>
      </c>
      <c r="M42" s="12" t="s">
        <v>12</v>
      </c>
    </row>
    <row r="43" spans="1:13" ht="12">
      <c r="A43" s="9" t="s">
        <v>178</v>
      </c>
      <c r="B43" s="12">
        <v>7</v>
      </c>
      <c r="C43" s="12">
        <v>2</v>
      </c>
      <c r="D43" s="12">
        <v>5</v>
      </c>
      <c r="E43" s="12" t="s">
        <v>12</v>
      </c>
      <c r="F43" s="12" t="s">
        <v>13</v>
      </c>
      <c r="G43" s="12" t="s">
        <v>12</v>
      </c>
      <c r="H43" s="12">
        <v>0</v>
      </c>
      <c r="I43" s="12" t="s">
        <v>13</v>
      </c>
      <c r="J43" s="12" t="s">
        <v>13</v>
      </c>
      <c r="K43" s="12" t="s">
        <v>12</v>
      </c>
      <c r="L43" s="12" t="s">
        <v>12</v>
      </c>
      <c r="M43" s="12" t="s">
        <v>12</v>
      </c>
    </row>
    <row r="44" spans="1:13" ht="12">
      <c r="A44" s="9" t="s">
        <v>179</v>
      </c>
      <c r="B44" s="12">
        <v>0</v>
      </c>
      <c r="C44" s="12" t="s">
        <v>12</v>
      </c>
      <c r="D44" s="12" t="s">
        <v>12</v>
      </c>
      <c r="E44" s="12" t="s">
        <v>12</v>
      </c>
      <c r="F44" s="12" t="s">
        <v>12</v>
      </c>
      <c r="G44" s="12" t="s">
        <v>12</v>
      </c>
      <c r="H44" s="12">
        <v>0</v>
      </c>
      <c r="I44" s="12" t="s">
        <v>12</v>
      </c>
      <c r="J44" s="12" t="s">
        <v>12</v>
      </c>
      <c r="K44" s="12" t="s">
        <v>12</v>
      </c>
      <c r="L44" s="12" t="s">
        <v>12</v>
      </c>
      <c r="M44" s="12" t="s">
        <v>12</v>
      </c>
    </row>
    <row r="45" spans="1:13" ht="12">
      <c r="A45" s="9" t="s">
        <v>180</v>
      </c>
      <c r="B45" s="12">
        <v>9387</v>
      </c>
      <c r="C45" s="12">
        <v>250</v>
      </c>
      <c r="D45" s="12" t="s">
        <v>12</v>
      </c>
      <c r="E45" s="12">
        <v>8875</v>
      </c>
      <c r="F45" s="12">
        <v>262</v>
      </c>
      <c r="G45" s="12" t="s">
        <v>12</v>
      </c>
      <c r="H45" s="12">
        <v>2613</v>
      </c>
      <c r="I45" s="12">
        <v>261</v>
      </c>
      <c r="J45" s="12">
        <v>2352</v>
      </c>
      <c r="K45" s="12">
        <v>0</v>
      </c>
      <c r="L45" s="12">
        <v>0</v>
      </c>
      <c r="M45" s="12" t="s">
        <v>12</v>
      </c>
    </row>
    <row r="46" spans="1:13" ht="12">
      <c r="A46" s="9" t="s">
        <v>181</v>
      </c>
      <c r="B46" s="12">
        <v>6370</v>
      </c>
      <c r="C46" s="12">
        <v>233</v>
      </c>
      <c r="D46" s="12">
        <v>651</v>
      </c>
      <c r="E46" s="12">
        <v>5339</v>
      </c>
      <c r="F46" s="12">
        <v>92</v>
      </c>
      <c r="G46" s="12">
        <v>57</v>
      </c>
      <c r="H46" s="12">
        <v>258</v>
      </c>
      <c r="I46" s="12" t="s">
        <v>12</v>
      </c>
      <c r="J46" s="12" t="s">
        <v>12</v>
      </c>
      <c r="K46" s="12" t="s">
        <v>12</v>
      </c>
      <c r="L46" s="12" t="s">
        <v>12</v>
      </c>
      <c r="M46" s="12" t="s">
        <v>12</v>
      </c>
    </row>
    <row r="47" spans="1:13" ht="12">
      <c r="A47" s="9" t="s">
        <v>182</v>
      </c>
      <c r="B47" s="12" t="s">
        <v>13</v>
      </c>
      <c r="C47" s="12" t="s">
        <v>12</v>
      </c>
      <c r="D47" s="12" t="s">
        <v>12</v>
      </c>
      <c r="E47" s="12" t="s">
        <v>12</v>
      </c>
      <c r="F47" s="12" t="s">
        <v>12</v>
      </c>
      <c r="G47" s="12" t="s">
        <v>12</v>
      </c>
      <c r="H47" s="12">
        <v>0</v>
      </c>
      <c r="I47" s="12" t="s">
        <v>12</v>
      </c>
      <c r="J47" s="12" t="s">
        <v>12</v>
      </c>
      <c r="K47" s="12" t="s">
        <v>12</v>
      </c>
      <c r="L47" s="12" t="s">
        <v>12</v>
      </c>
      <c r="M47" s="12" t="s">
        <v>12</v>
      </c>
    </row>
    <row r="48" spans="1:13" ht="24">
      <c r="A48" s="9" t="s">
        <v>183</v>
      </c>
      <c r="B48" s="12">
        <v>2694</v>
      </c>
      <c r="C48" s="12">
        <v>4</v>
      </c>
      <c r="D48" s="12">
        <v>115</v>
      </c>
      <c r="E48" s="12">
        <v>2536</v>
      </c>
      <c r="F48" s="12">
        <v>39</v>
      </c>
      <c r="G48" s="12">
        <v>0</v>
      </c>
      <c r="H48" s="12">
        <v>808</v>
      </c>
      <c r="I48" s="12">
        <v>0</v>
      </c>
      <c r="J48" s="12">
        <v>686</v>
      </c>
      <c r="K48" s="12">
        <v>122</v>
      </c>
      <c r="L48" s="12">
        <v>0</v>
      </c>
      <c r="M48" s="12">
        <v>0</v>
      </c>
    </row>
    <row r="49" spans="1:13" ht="12">
      <c r="A49" s="9" t="s">
        <v>184</v>
      </c>
      <c r="B49" s="12">
        <v>1221</v>
      </c>
      <c r="C49" s="12">
        <v>14</v>
      </c>
      <c r="D49" s="12">
        <v>15</v>
      </c>
      <c r="E49" s="12">
        <v>1188</v>
      </c>
      <c r="F49" s="12">
        <v>4</v>
      </c>
      <c r="G49" s="12">
        <v>0</v>
      </c>
      <c r="H49" s="12">
        <v>67</v>
      </c>
      <c r="I49" s="12">
        <v>0</v>
      </c>
      <c r="J49" s="12">
        <v>0</v>
      </c>
      <c r="K49" s="12">
        <v>67</v>
      </c>
      <c r="L49" s="12">
        <v>0</v>
      </c>
      <c r="M49" s="12">
        <v>0</v>
      </c>
    </row>
    <row r="50" spans="1:13" ht="24">
      <c r="A50" s="9" t="s">
        <v>185</v>
      </c>
      <c r="B50" s="12">
        <v>906</v>
      </c>
      <c r="C50" s="12">
        <v>0</v>
      </c>
      <c r="D50" s="12">
        <v>876</v>
      </c>
      <c r="E50" s="12" t="s">
        <v>12</v>
      </c>
      <c r="F50" s="12">
        <v>30</v>
      </c>
      <c r="G50" s="12" t="s">
        <v>12</v>
      </c>
      <c r="H50" s="12">
        <v>82</v>
      </c>
      <c r="I50" s="12">
        <v>0</v>
      </c>
      <c r="J50" s="12">
        <v>82</v>
      </c>
      <c r="K50" s="12" t="s">
        <v>12</v>
      </c>
      <c r="L50" s="12" t="s">
        <v>12</v>
      </c>
      <c r="M50" s="12" t="s">
        <v>12</v>
      </c>
    </row>
    <row r="51" spans="1:13" ht="12">
      <c r="A51" s="9" t="s">
        <v>186</v>
      </c>
      <c r="B51" s="12">
        <v>10175</v>
      </c>
      <c r="C51" s="12">
        <v>975</v>
      </c>
      <c r="D51" s="12">
        <v>5925</v>
      </c>
      <c r="E51" s="12">
        <v>738</v>
      </c>
      <c r="F51" s="12">
        <v>1916</v>
      </c>
      <c r="G51" s="12">
        <v>621</v>
      </c>
      <c r="H51" s="12">
        <v>10689</v>
      </c>
      <c r="I51" s="12">
        <v>359</v>
      </c>
      <c r="J51" s="12">
        <v>2256</v>
      </c>
      <c r="K51" s="12" t="s">
        <v>12</v>
      </c>
      <c r="L51" s="12" t="s">
        <v>12</v>
      </c>
      <c r="M51" s="12" t="s">
        <v>12</v>
      </c>
    </row>
    <row r="52" spans="1:13" ht="24">
      <c r="A52" s="39" t="s">
        <v>166</v>
      </c>
      <c r="B52" s="62">
        <f>SUM(B36:B51)</f>
        <v>39732</v>
      </c>
      <c r="C52" s="62"/>
      <c r="D52" s="62"/>
      <c r="E52" s="62"/>
      <c r="F52" s="62"/>
      <c r="G52" s="62"/>
      <c r="H52" s="62">
        <f>SUM(H36:H51)</f>
        <v>15889</v>
      </c>
      <c r="I52" s="62"/>
      <c r="J52" s="62"/>
      <c r="K52" s="62"/>
      <c r="L52" s="62"/>
      <c r="M52" s="62"/>
    </row>
    <row r="53" spans="1:13" ht="12">
      <c r="A53" s="39" t="s">
        <v>167</v>
      </c>
      <c r="B53" s="62">
        <f>B34+B52</f>
        <v>185321</v>
      </c>
      <c r="C53" s="62"/>
      <c r="D53" s="62"/>
      <c r="E53" s="62"/>
      <c r="F53" s="62"/>
      <c r="G53" s="62"/>
      <c r="H53" s="62">
        <f>H34+H52</f>
        <v>36741</v>
      </c>
      <c r="I53" s="62"/>
      <c r="J53" s="62"/>
      <c r="K53" s="62"/>
      <c r="L53" s="62"/>
      <c r="M53" s="62"/>
    </row>
    <row r="54" spans="1:13" ht="12">
      <c r="A54" s="37" t="s">
        <v>399</v>
      </c>
      <c r="B54" s="108"/>
      <c r="C54" s="108"/>
      <c r="D54" s="108"/>
      <c r="E54" s="108"/>
      <c r="F54" s="108"/>
      <c r="G54" s="108"/>
      <c r="H54" s="108"/>
      <c r="I54" s="108"/>
      <c r="J54" s="108"/>
      <c r="K54" s="108"/>
      <c r="L54" s="108"/>
      <c r="M54" s="108"/>
    </row>
    <row r="55" spans="1:13" ht="12">
      <c r="A55" s="9" t="s">
        <v>14</v>
      </c>
      <c r="B55" s="12">
        <v>283</v>
      </c>
      <c r="C55" s="12">
        <v>14</v>
      </c>
      <c r="D55" s="12">
        <v>259</v>
      </c>
      <c r="E55" s="12">
        <v>0</v>
      </c>
      <c r="F55" s="12">
        <v>0</v>
      </c>
      <c r="G55" s="12">
        <v>10</v>
      </c>
      <c r="H55" s="12">
        <v>45</v>
      </c>
      <c r="I55" s="12" t="s">
        <v>12</v>
      </c>
      <c r="J55" s="12">
        <v>42</v>
      </c>
      <c r="K55" s="12">
        <v>0</v>
      </c>
      <c r="L55" s="12">
        <v>0</v>
      </c>
      <c r="M55" s="12">
        <v>3</v>
      </c>
    </row>
    <row r="56" spans="1:13" ht="12">
      <c r="A56" s="9" t="s">
        <v>15</v>
      </c>
      <c r="B56" s="12">
        <v>936</v>
      </c>
      <c r="C56" s="12">
        <v>400</v>
      </c>
      <c r="D56" s="12">
        <v>516</v>
      </c>
      <c r="E56" s="12" t="s">
        <v>12</v>
      </c>
      <c r="F56" s="12" t="s">
        <v>12</v>
      </c>
      <c r="G56" s="12">
        <v>20</v>
      </c>
      <c r="H56" s="12">
        <v>54</v>
      </c>
      <c r="I56" s="12">
        <v>15</v>
      </c>
      <c r="J56" s="12">
        <v>39</v>
      </c>
      <c r="K56" s="12">
        <v>0</v>
      </c>
      <c r="L56" s="12">
        <v>0</v>
      </c>
      <c r="M56" s="12">
        <v>0</v>
      </c>
    </row>
    <row r="57" spans="1:13" ht="12">
      <c r="A57" s="9" t="s">
        <v>24</v>
      </c>
      <c r="B57" s="12">
        <v>7894</v>
      </c>
      <c r="C57" s="12">
        <v>400</v>
      </c>
      <c r="D57" s="12">
        <v>5712</v>
      </c>
      <c r="E57" s="12">
        <v>1780</v>
      </c>
      <c r="F57" s="12">
        <v>2</v>
      </c>
      <c r="G57" s="12" t="s">
        <v>12</v>
      </c>
      <c r="H57" s="12">
        <v>914</v>
      </c>
      <c r="I57" s="12">
        <v>0</v>
      </c>
      <c r="J57" s="12">
        <v>714</v>
      </c>
      <c r="K57" s="12">
        <v>200</v>
      </c>
      <c r="L57" s="12">
        <v>0</v>
      </c>
      <c r="M57" s="12" t="s">
        <v>12</v>
      </c>
    </row>
    <row r="58" spans="1:13" ht="12">
      <c r="A58" s="9" t="s">
        <v>17</v>
      </c>
      <c r="B58" s="12">
        <v>2760</v>
      </c>
      <c r="C58" s="12">
        <v>500</v>
      </c>
      <c r="D58" s="12">
        <v>2200</v>
      </c>
      <c r="E58" s="12">
        <v>0</v>
      </c>
      <c r="F58" s="12">
        <v>0</v>
      </c>
      <c r="G58" s="12">
        <v>60</v>
      </c>
      <c r="H58" s="12">
        <v>50</v>
      </c>
      <c r="I58" s="12">
        <v>0</v>
      </c>
      <c r="J58" s="12">
        <v>50</v>
      </c>
      <c r="K58" s="12">
        <v>0</v>
      </c>
      <c r="L58" s="12">
        <v>0</v>
      </c>
      <c r="M58" s="12">
        <v>0</v>
      </c>
    </row>
    <row r="59" spans="1:13" ht="12">
      <c r="A59" s="9" t="s">
        <v>18</v>
      </c>
      <c r="B59" s="12">
        <v>3337</v>
      </c>
      <c r="C59" s="12">
        <v>0</v>
      </c>
      <c r="D59" s="12">
        <v>2428</v>
      </c>
      <c r="E59" s="12">
        <v>0</v>
      </c>
      <c r="F59" s="12">
        <v>0</v>
      </c>
      <c r="G59" s="12">
        <v>909</v>
      </c>
      <c r="H59" s="12">
        <v>15622</v>
      </c>
      <c r="I59" s="12">
        <v>0</v>
      </c>
      <c r="J59" s="12">
        <v>15561</v>
      </c>
      <c r="K59" s="12">
        <v>0</v>
      </c>
      <c r="L59" s="12">
        <v>0</v>
      </c>
      <c r="M59" s="12">
        <v>61</v>
      </c>
    </row>
    <row r="60" spans="1:13" ht="12">
      <c r="A60" s="9" t="s">
        <v>19</v>
      </c>
      <c r="B60" s="12">
        <v>869</v>
      </c>
      <c r="C60" s="12">
        <v>241</v>
      </c>
      <c r="D60" s="12">
        <v>562</v>
      </c>
      <c r="E60" s="12" t="s">
        <v>12</v>
      </c>
      <c r="F60" s="12">
        <v>24</v>
      </c>
      <c r="G60" s="12">
        <v>42</v>
      </c>
      <c r="H60" s="12">
        <v>313</v>
      </c>
      <c r="I60" s="12" t="s">
        <v>12</v>
      </c>
      <c r="J60" s="12" t="s">
        <v>12</v>
      </c>
      <c r="K60" s="12" t="s">
        <v>12</v>
      </c>
      <c r="L60" s="12" t="s">
        <v>12</v>
      </c>
      <c r="M60" s="12" t="s">
        <v>12</v>
      </c>
    </row>
    <row r="61" spans="1:13" ht="24">
      <c r="A61" s="9" t="s">
        <v>43</v>
      </c>
      <c r="B61" s="12">
        <v>329</v>
      </c>
      <c r="C61" s="12">
        <v>0</v>
      </c>
      <c r="D61" s="12">
        <v>328</v>
      </c>
      <c r="E61" s="12">
        <v>0</v>
      </c>
      <c r="F61" s="12">
        <v>1</v>
      </c>
      <c r="G61" s="12">
        <v>0</v>
      </c>
      <c r="H61" s="12">
        <v>31</v>
      </c>
      <c r="I61" s="12">
        <v>0</v>
      </c>
      <c r="J61" s="12">
        <v>31</v>
      </c>
      <c r="K61" s="12">
        <v>0</v>
      </c>
      <c r="L61" s="12">
        <v>0</v>
      </c>
      <c r="M61" s="12">
        <v>0</v>
      </c>
    </row>
    <row r="62" spans="1:13" ht="12">
      <c r="A62" s="9" t="s">
        <v>44</v>
      </c>
      <c r="B62" s="12">
        <v>808790</v>
      </c>
      <c r="C62" s="12">
        <v>255470</v>
      </c>
      <c r="D62" s="12">
        <v>536358</v>
      </c>
      <c r="E62" s="12" t="s">
        <v>12</v>
      </c>
      <c r="F62" s="12">
        <v>11888</v>
      </c>
      <c r="G62" s="12">
        <v>5075</v>
      </c>
      <c r="H62" s="12">
        <v>74185</v>
      </c>
      <c r="I62" s="12">
        <v>73169</v>
      </c>
      <c r="J62" s="12" t="s">
        <v>12</v>
      </c>
      <c r="K62" s="12">
        <v>0</v>
      </c>
      <c r="L62" s="12">
        <v>0</v>
      </c>
      <c r="M62" s="12">
        <v>1016</v>
      </c>
    </row>
    <row r="63" spans="1:13" ht="12">
      <c r="A63" s="9" t="s">
        <v>20</v>
      </c>
      <c r="B63" s="12">
        <v>410</v>
      </c>
      <c r="C63" s="12">
        <v>297</v>
      </c>
      <c r="D63" s="12">
        <v>12</v>
      </c>
      <c r="E63" s="12">
        <v>35</v>
      </c>
      <c r="F63" s="12">
        <v>22</v>
      </c>
      <c r="G63" s="12">
        <v>44</v>
      </c>
      <c r="H63" s="12">
        <v>142</v>
      </c>
      <c r="I63" s="12">
        <v>0</v>
      </c>
      <c r="J63" s="12">
        <v>10</v>
      </c>
      <c r="K63" s="12">
        <v>10</v>
      </c>
      <c r="L63" s="12">
        <v>0</v>
      </c>
      <c r="M63" s="12">
        <v>122</v>
      </c>
    </row>
    <row r="64" spans="1:13" ht="12">
      <c r="A64" s="9" t="s">
        <v>21</v>
      </c>
      <c r="B64" s="12">
        <v>4127</v>
      </c>
      <c r="C64" s="12">
        <v>104</v>
      </c>
      <c r="D64" s="12">
        <v>4023</v>
      </c>
      <c r="E64" s="12" t="s">
        <v>12</v>
      </c>
      <c r="F64" s="12">
        <v>0</v>
      </c>
      <c r="G64" s="12" t="s">
        <v>12</v>
      </c>
      <c r="H64" s="12">
        <v>0</v>
      </c>
      <c r="I64" s="12">
        <v>0</v>
      </c>
      <c r="J64" s="12">
        <v>0</v>
      </c>
      <c r="K64" s="12">
        <v>0</v>
      </c>
      <c r="L64" s="12">
        <v>0</v>
      </c>
      <c r="M64" s="12">
        <v>0</v>
      </c>
    </row>
    <row r="65" spans="1:13" ht="12">
      <c r="A65" s="9" t="s">
        <v>49</v>
      </c>
      <c r="B65" s="12">
        <v>9575</v>
      </c>
      <c r="C65" s="12">
        <v>59</v>
      </c>
      <c r="D65" s="12">
        <v>4729</v>
      </c>
      <c r="E65" s="12">
        <v>4399</v>
      </c>
      <c r="F65" s="12">
        <v>81</v>
      </c>
      <c r="G65" s="12">
        <v>307</v>
      </c>
      <c r="H65" s="12">
        <v>41</v>
      </c>
      <c r="I65" s="12">
        <v>0</v>
      </c>
      <c r="J65" s="12">
        <v>20</v>
      </c>
      <c r="K65" s="12">
        <v>20</v>
      </c>
      <c r="L65" s="12">
        <v>0</v>
      </c>
      <c r="M65" s="12">
        <v>0</v>
      </c>
    </row>
    <row r="66" spans="1:13" ht="12">
      <c r="A66" s="9" t="s">
        <v>22</v>
      </c>
      <c r="B66" s="12">
        <v>3295</v>
      </c>
      <c r="C66" s="12">
        <v>57</v>
      </c>
      <c r="D66" s="12">
        <v>2643</v>
      </c>
      <c r="E66" s="12">
        <v>534</v>
      </c>
      <c r="F66" s="12">
        <v>5</v>
      </c>
      <c r="G66" s="12">
        <v>56</v>
      </c>
      <c r="H66" s="12">
        <v>904</v>
      </c>
      <c r="I66" s="12" t="s">
        <v>12</v>
      </c>
      <c r="J66" s="12">
        <v>904</v>
      </c>
      <c r="K66" s="12" t="s">
        <v>12</v>
      </c>
      <c r="L66" s="12" t="s">
        <v>12</v>
      </c>
      <c r="M66" s="12" t="s">
        <v>12</v>
      </c>
    </row>
    <row r="67" spans="1:13" ht="12">
      <c r="A67" s="39" t="s">
        <v>398</v>
      </c>
      <c r="B67" s="62">
        <f>SUM(B55:B66)</f>
        <v>842605</v>
      </c>
      <c r="C67" s="62"/>
      <c r="D67" s="62"/>
      <c r="E67" s="62"/>
      <c r="F67" s="62"/>
      <c r="G67" s="62"/>
      <c r="H67" s="62">
        <f>SUM(H55:H66)</f>
        <v>92301</v>
      </c>
      <c r="I67" s="62"/>
      <c r="J67" s="62"/>
      <c r="K67" s="62"/>
      <c r="L67" s="62"/>
      <c r="M67" s="62"/>
    </row>
    <row r="68" spans="1:13" ht="12">
      <c r="A68" s="37" t="s">
        <v>168</v>
      </c>
      <c r="B68" s="108"/>
      <c r="C68" s="108"/>
      <c r="D68" s="108"/>
      <c r="E68" s="108"/>
      <c r="F68" s="108"/>
      <c r="G68" s="108"/>
      <c r="H68" s="108"/>
      <c r="I68" s="108"/>
      <c r="J68" s="108"/>
      <c r="K68" s="108"/>
      <c r="L68" s="108"/>
      <c r="M68" s="108"/>
    </row>
    <row r="69" spans="1:13" ht="12">
      <c r="A69" s="9" t="s">
        <v>51</v>
      </c>
      <c r="B69" s="12">
        <v>310134</v>
      </c>
      <c r="C69" s="12">
        <v>165424</v>
      </c>
      <c r="D69" s="12">
        <v>144710</v>
      </c>
      <c r="E69" s="12" t="s">
        <v>12</v>
      </c>
      <c r="F69" s="12" t="s">
        <v>12</v>
      </c>
      <c r="G69" s="12" t="s">
        <v>12</v>
      </c>
      <c r="H69" s="12">
        <v>91951</v>
      </c>
      <c r="I69" s="12">
        <v>69855</v>
      </c>
      <c r="J69" s="12">
        <v>22096</v>
      </c>
      <c r="K69" s="12" t="s">
        <v>12</v>
      </c>
      <c r="L69" s="12" t="s">
        <v>12</v>
      </c>
      <c r="M69" s="12" t="s">
        <v>12</v>
      </c>
    </row>
    <row r="70" spans="1:13" ht="24">
      <c r="A70" s="9" t="s">
        <v>52</v>
      </c>
      <c r="B70" s="12">
        <v>303089</v>
      </c>
      <c r="C70" s="12">
        <v>104182</v>
      </c>
      <c r="D70" s="12">
        <v>175523</v>
      </c>
      <c r="E70" s="12">
        <v>6323</v>
      </c>
      <c r="F70" s="12">
        <v>17061</v>
      </c>
      <c r="G70" s="12" t="s">
        <v>12</v>
      </c>
      <c r="H70" s="12" t="s">
        <v>12</v>
      </c>
      <c r="I70" s="12" t="s">
        <v>12</v>
      </c>
      <c r="J70" s="12" t="s">
        <v>12</v>
      </c>
      <c r="K70" s="12" t="s">
        <v>12</v>
      </c>
      <c r="L70" s="12" t="s">
        <v>12</v>
      </c>
      <c r="M70" s="12" t="s">
        <v>12</v>
      </c>
    </row>
    <row r="71" spans="1:13" ht="24">
      <c r="A71" s="39" t="s">
        <v>169</v>
      </c>
      <c r="B71" s="62">
        <f>SUM(B69:B70)</f>
        <v>613223</v>
      </c>
      <c r="C71" s="62"/>
      <c r="D71" s="62"/>
      <c r="E71" s="62"/>
      <c r="F71" s="62"/>
      <c r="G71" s="62"/>
      <c r="H71" s="62">
        <f>SUM(H69:H70)</f>
        <v>91951</v>
      </c>
      <c r="I71" s="62"/>
      <c r="J71" s="62"/>
      <c r="K71" s="62"/>
      <c r="L71" s="62"/>
      <c r="M71" s="62"/>
    </row>
    <row r="72" spans="1:13" s="50" customFormat="1" ht="36">
      <c r="A72" s="40" t="s">
        <v>170</v>
      </c>
      <c r="B72" s="64">
        <f>B53+B67+B71</f>
        <v>1641149</v>
      </c>
      <c r="C72" s="64"/>
      <c r="D72" s="64"/>
      <c r="E72" s="64"/>
      <c r="F72" s="64"/>
      <c r="G72" s="64"/>
      <c r="H72" s="64">
        <f>H53+H67+H71</f>
        <v>220993</v>
      </c>
      <c r="I72" s="64"/>
      <c r="J72" s="64"/>
      <c r="K72" s="64"/>
      <c r="L72" s="64"/>
      <c r="M72" s="64"/>
    </row>
    <row r="73" spans="1:13" ht="12">
      <c r="A73" s="22" t="s">
        <v>53</v>
      </c>
      <c r="B73" s="13">
        <v>3952025</v>
      </c>
      <c r="C73" s="13"/>
      <c r="D73" s="13"/>
      <c r="E73" s="13"/>
      <c r="F73" s="13"/>
      <c r="G73" s="13"/>
      <c r="H73" s="13">
        <v>1375829</v>
      </c>
      <c r="I73" s="13"/>
      <c r="J73" s="13"/>
      <c r="K73" s="13"/>
      <c r="L73" s="13"/>
      <c r="M73" s="32"/>
    </row>
    <row r="74" spans="1:13" ht="12">
      <c r="A74" s="1"/>
      <c r="B74" s="25"/>
      <c r="C74" s="25"/>
      <c r="D74" s="25"/>
      <c r="E74" s="25"/>
      <c r="F74" s="25"/>
      <c r="G74" s="25"/>
      <c r="H74" s="25"/>
      <c r="I74" s="25"/>
      <c r="J74" s="25"/>
      <c r="K74" s="25"/>
      <c r="L74" s="25"/>
      <c r="M74" s="25"/>
    </row>
    <row r="75" spans="1:8" ht="12">
      <c r="A75" s="1"/>
      <c r="B75" s="6"/>
      <c r="C75" s="6"/>
      <c r="D75" s="6"/>
      <c r="E75" s="6"/>
      <c r="F75" s="6"/>
      <c r="G75" s="6"/>
      <c r="H75" s="6"/>
    </row>
    <row r="76" spans="1:13" ht="12">
      <c r="A76" s="20" t="s">
        <v>188</v>
      </c>
      <c r="B76" s="52"/>
      <c r="C76" s="52"/>
      <c r="D76" s="52"/>
      <c r="E76" s="52"/>
      <c r="F76" s="52"/>
      <c r="G76" s="52"/>
      <c r="H76" s="52"/>
      <c r="I76" s="52"/>
      <c r="J76" s="52"/>
      <c r="K76" s="52"/>
      <c r="L76" s="52"/>
      <c r="M76" s="52"/>
    </row>
    <row r="77" spans="1:13" ht="12">
      <c r="A77" s="1"/>
      <c r="B77" s="52"/>
      <c r="C77" s="52"/>
      <c r="D77" s="52"/>
      <c r="E77" s="52"/>
      <c r="F77" s="52"/>
      <c r="G77" s="52"/>
      <c r="H77" s="52"/>
      <c r="I77" s="52"/>
      <c r="J77" s="52"/>
      <c r="K77" s="52"/>
      <c r="L77" s="52"/>
      <c r="M77" s="52"/>
    </row>
    <row r="78" spans="1:8" ht="12">
      <c r="A78" s="1"/>
      <c r="B78" s="6"/>
      <c r="C78" s="6"/>
      <c r="D78" s="6"/>
      <c r="E78" s="6"/>
      <c r="F78" s="6"/>
      <c r="G78" s="6"/>
      <c r="H78" s="6"/>
    </row>
    <row r="79" ht="12">
      <c r="A79" s="1"/>
    </row>
    <row r="80" ht="12">
      <c r="A80" s="1"/>
    </row>
    <row r="81" ht="12">
      <c r="A81" s="3"/>
    </row>
    <row r="82" ht="12">
      <c r="A82" s="3"/>
    </row>
    <row r="83" ht="12">
      <c r="A83" s="3"/>
    </row>
    <row r="84" ht="12">
      <c r="A84" s="3"/>
    </row>
    <row r="85" ht="12">
      <c r="A85" s="6"/>
    </row>
  </sheetData>
  <mergeCells count="4">
    <mergeCell ref="A2:M2"/>
    <mergeCell ref="A3:A5"/>
    <mergeCell ref="B3:G3"/>
    <mergeCell ref="H3:M3"/>
  </mergeCells>
  <printOptions/>
  <pageMargins left="0.5511811023622047" right="0.5511811023622047" top="0.7874015748031497" bottom="0.787401574803149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 of the 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Marklund, LarsGunnar (FORM)</dc:creator>
  <cp:keywords/>
  <dc:description/>
  <cp:lastModifiedBy>Simkova</cp:lastModifiedBy>
  <cp:lastPrinted>2006-05-17T08:43:30Z</cp:lastPrinted>
  <dcterms:created xsi:type="dcterms:W3CDTF">2005-08-03T15:53:23Z</dcterms:created>
  <dcterms:modified xsi:type="dcterms:W3CDTF">2006-05-17T08:44:59Z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-1358085602</vt:i4>
  </property>
  <property fmtid="{D5CDD505-2E9C-101B-9397-08002B2CF9AE}" pid="3" name="_EmailSubject">
    <vt:lpwstr>FRA 2005 data by UNECE groups ...</vt:lpwstr>
  </property>
  <property fmtid="{D5CDD505-2E9C-101B-9397-08002B2CF9AE}" pid="4" name="_AuthorEmail">
    <vt:lpwstr>Mette.LoycheWilkie@fao.org</vt:lpwstr>
  </property>
  <property fmtid="{D5CDD505-2E9C-101B-9397-08002B2CF9AE}" pid="5" name="_AuthorEmailDisplayName">
    <vt:lpwstr>LoycheWilkie, Mette (FORM)</vt:lpwstr>
  </property>
</Properties>
</file>